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hajan\Documents\eps-southkorea\InputData\trans\BNVFE\"/>
    </mc:Choice>
  </mc:AlternateContent>
  <xr:revisionPtr revIDLastSave="0" documentId="13_ncr:1_{7FD3FF16-BB8B-4BA6-8B03-56BF4720B6DF}" xr6:coauthVersionLast="47" xr6:coauthVersionMax="47" xr10:uidLastSave="{00000000-0000-0000-0000-000000000000}"/>
  <bookViews>
    <workbookView xWindow="-120" yWindow="-120" windowWidth="29040" windowHeight="17640" xr2:uid="{9F7C64E4-EC04-4C16-8383-3C9CBB105721}"/>
  </bookViews>
  <sheets>
    <sheet name="About" sheetId="1" r:id="rId1"/>
    <sheet name="SYFAFE psgr" sheetId="2" r:id="rId2"/>
    <sheet name="SYFAFE frgt" sheetId="3" r:id="rId3"/>
    <sheet name="US-LDVs-psgr" sheetId="14" r:id="rId4"/>
    <sheet name="US-LDVs-frgt" sheetId="15" r:id="rId5"/>
    <sheet name="US-HDVs-psgr" sheetId="16" r:id="rId6"/>
    <sheet name="US-HDVs-frgt" sheetId="17" r:id="rId7"/>
    <sheet name="US-aircraft-psgr" sheetId="18" r:id="rId8"/>
    <sheet name="US-aircraft-frgt" sheetId="19" r:id="rId9"/>
    <sheet name="US-rail-psgr" sheetId="11" r:id="rId10"/>
    <sheet name="US-rail-frgt" sheetId="10" r:id="rId11"/>
    <sheet name="US-ships-psgr" sheetId="5" r:id="rId12"/>
    <sheet name="US-ships-frgt" sheetId="6" r:id="rId13"/>
    <sheet name="US-motorbikes-psgr" sheetId="20" r:id="rId14"/>
    <sheet name="US-motorbikes-frgt" sheetId="21" r:id="rId15"/>
    <sheet name="Calibration" sheetId="4" r:id="rId16"/>
    <sheet name="CAGR" sheetId="9" r:id="rId17"/>
    <sheet name="Result&gt;&gt;" sheetId="30" r:id="rId18"/>
    <sheet name="BNVFE-LDVs-psgr" sheetId="23" r:id="rId19"/>
    <sheet name="BNVFE-LDVs-frgt" sheetId="22" r:id="rId20"/>
    <sheet name="BNVFE-HDVs-psgr" sheetId="27" r:id="rId21"/>
    <sheet name="BNVFE-HDVs-frgt" sheetId="28" r:id="rId22"/>
    <sheet name="BNVFE-aircraft-psgr" sheetId="29" r:id="rId23"/>
    <sheet name="BNVFE-aircraft-frgt" sheetId="26" r:id="rId24"/>
    <sheet name="BNVFE-rail-psgr" sheetId="13" r:id="rId25"/>
    <sheet name="BNVFE-rail-frgt" sheetId="12" r:id="rId26"/>
    <sheet name="BNVFE-ships-psgr" sheetId="8" r:id="rId27"/>
    <sheet name="BNVFE-ships-frgt" sheetId="7" r:id="rId28"/>
    <sheet name="BNVFE-motorbikes-psgr" sheetId="24" r:id="rId29"/>
    <sheet name="BNVFE-motorbikes-frgt" sheetId="25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5" l="1"/>
  <c r="E2" i="25" s="1"/>
  <c r="F2" i="25" s="1"/>
  <c r="G2" i="25" s="1"/>
  <c r="H2" i="25" s="1"/>
  <c r="I2" i="25" s="1"/>
  <c r="J2" i="25" s="1"/>
  <c r="K2" i="25" s="1"/>
  <c r="L2" i="25" s="1"/>
  <c r="M2" i="25" s="1"/>
  <c r="N2" i="25" s="1"/>
  <c r="O2" i="25" s="1"/>
  <c r="P2" i="25" s="1"/>
  <c r="Q2" i="25" s="1"/>
  <c r="R2" i="25" s="1"/>
  <c r="S2" i="25" s="1"/>
  <c r="T2" i="25" s="1"/>
  <c r="U2" i="25" s="1"/>
  <c r="V2" i="25" s="1"/>
  <c r="W2" i="25" s="1"/>
  <c r="X2" i="25" s="1"/>
  <c r="Y2" i="25" s="1"/>
  <c r="Z2" i="25" s="1"/>
  <c r="AA2" i="25" s="1"/>
  <c r="AB2" i="25" s="1"/>
  <c r="AC2" i="25" s="1"/>
  <c r="AD2" i="25" s="1"/>
  <c r="AE2" i="25" s="1"/>
  <c r="AF2" i="25" s="1"/>
  <c r="D5" i="25"/>
  <c r="E5" i="25"/>
  <c r="F5" i="25"/>
  <c r="G5" i="25" s="1"/>
  <c r="H5" i="25" s="1"/>
  <c r="I5" i="25" s="1"/>
  <c r="J5" i="25" s="1"/>
  <c r="K5" i="25" s="1"/>
  <c r="L5" i="25" s="1"/>
  <c r="M5" i="25" s="1"/>
  <c r="N5" i="25" s="1"/>
  <c r="O5" i="25" s="1"/>
  <c r="P5" i="25" s="1"/>
  <c r="Q5" i="25" s="1"/>
  <c r="R5" i="25" s="1"/>
  <c r="S5" i="25" s="1"/>
  <c r="T5" i="25" s="1"/>
  <c r="U5" i="25" s="1"/>
  <c r="V5" i="25" s="1"/>
  <c r="W5" i="25" s="1"/>
  <c r="X5" i="25" s="1"/>
  <c r="Y5" i="25" s="1"/>
  <c r="Z5" i="25" s="1"/>
  <c r="AA5" i="25" s="1"/>
  <c r="AB5" i="25" s="1"/>
  <c r="AC5" i="25" s="1"/>
  <c r="AD5" i="25" s="1"/>
  <c r="AE5" i="25" s="1"/>
  <c r="AF5" i="25" s="1"/>
  <c r="C3" i="25"/>
  <c r="D3" i="25" s="1"/>
  <c r="E3" i="25" s="1"/>
  <c r="F3" i="25" s="1"/>
  <c r="G3" i="25" s="1"/>
  <c r="H3" i="25" s="1"/>
  <c r="I3" i="25" s="1"/>
  <c r="J3" i="25" s="1"/>
  <c r="K3" i="25" s="1"/>
  <c r="L3" i="25" s="1"/>
  <c r="M3" i="25" s="1"/>
  <c r="N3" i="25" s="1"/>
  <c r="O3" i="25" s="1"/>
  <c r="P3" i="25" s="1"/>
  <c r="Q3" i="25" s="1"/>
  <c r="R3" i="25" s="1"/>
  <c r="S3" i="25" s="1"/>
  <c r="T3" i="25" s="1"/>
  <c r="U3" i="25" s="1"/>
  <c r="V3" i="25" s="1"/>
  <c r="W3" i="25" s="1"/>
  <c r="X3" i="25" s="1"/>
  <c r="Y3" i="25" s="1"/>
  <c r="Z3" i="25" s="1"/>
  <c r="AA3" i="25" s="1"/>
  <c r="AB3" i="25" s="1"/>
  <c r="AC3" i="25" s="1"/>
  <c r="AD3" i="25" s="1"/>
  <c r="AE3" i="25" s="1"/>
  <c r="AF3" i="25" s="1"/>
  <c r="C4" i="25"/>
  <c r="D4" i="25" s="1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R4" i="25" s="1"/>
  <c r="S4" i="25" s="1"/>
  <c r="T4" i="25" s="1"/>
  <c r="U4" i="25" s="1"/>
  <c r="V4" i="25" s="1"/>
  <c r="W4" i="25" s="1"/>
  <c r="X4" i="25" s="1"/>
  <c r="Y4" i="25" s="1"/>
  <c r="Z4" i="25" s="1"/>
  <c r="AA4" i="25" s="1"/>
  <c r="AB4" i="25" s="1"/>
  <c r="AC4" i="25" s="1"/>
  <c r="AD4" i="25" s="1"/>
  <c r="AE4" i="25" s="1"/>
  <c r="AF4" i="25" s="1"/>
  <c r="C5" i="25"/>
  <c r="C6" i="25"/>
  <c r="D6" i="25" s="1"/>
  <c r="E6" i="25" s="1"/>
  <c r="F6" i="25" s="1"/>
  <c r="G6" i="25" s="1"/>
  <c r="H6" i="25" s="1"/>
  <c r="I6" i="25" s="1"/>
  <c r="J6" i="25" s="1"/>
  <c r="K6" i="25" s="1"/>
  <c r="L6" i="25" s="1"/>
  <c r="M6" i="25" s="1"/>
  <c r="N6" i="25" s="1"/>
  <c r="O6" i="25" s="1"/>
  <c r="P6" i="25" s="1"/>
  <c r="Q6" i="25" s="1"/>
  <c r="R6" i="25" s="1"/>
  <c r="S6" i="25" s="1"/>
  <c r="T6" i="25" s="1"/>
  <c r="U6" i="25" s="1"/>
  <c r="V6" i="25" s="1"/>
  <c r="W6" i="25" s="1"/>
  <c r="X6" i="25" s="1"/>
  <c r="Y6" i="25" s="1"/>
  <c r="Z6" i="25" s="1"/>
  <c r="AA6" i="25" s="1"/>
  <c r="AB6" i="25" s="1"/>
  <c r="AC6" i="25" s="1"/>
  <c r="AD6" i="25" s="1"/>
  <c r="AE6" i="25" s="1"/>
  <c r="AF6" i="25" s="1"/>
  <c r="C7" i="25"/>
  <c r="D7" i="25" s="1"/>
  <c r="E7" i="25" s="1"/>
  <c r="F7" i="25" s="1"/>
  <c r="G7" i="25" s="1"/>
  <c r="H7" i="25" s="1"/>
  <c r="I7" i="25" s="1"/>
  <c r="J7" i="25" s="1"/>
  <c r="K7" i="25" s="1"/>
  <c r="L7" i="25" s="1"/>
  <c r="M7" i="25" s="1"/>
  <c r="N7" i="25" s="1"/>
  <c r="O7" i="25" s="1"/>
  <c r="P7" i="25" s="1"/>
  <c r="Q7" i="25" s="1"/>
  <c r="R7" i="25" s="1"/>
  <c r="S7" i="25" s="1"/>
  <c r="T7" i="25" s="1"/>
  <c r="U7" i="25" s="1"/>
  <c r="V7" i="25" s="1"/>
  <c r="W7" i="25" s="1"/>
  <c r="X7" i="25" s="1"/>
  <c r="Y7" i="25" s="1"/>
  <c r="Z7" i="25" s="1"/>
  <c r="AA7" i="25" s="1"/>
  <c r="AB7" i="25" s="1"/>
  <c r="AC7" i="25" s="1"/>
  <c r="AD7" i="25" s="1"/>
  <c r="AE7" i="25" s="1"/>
  <c r="AF7" i="25" s="1"/>
  <c r="C8" i="25"/>
  <c r="D8" i="25" s="1"/>
  <c r="E8" i="25" s="1"/>
  <c r="F8" i="25" s="1"/>
  <c r="G8" i="25" s="1"/>
  <c r="H8" i="25" s="1"/>
  <c r="I8" i="25" s="1"/>
  <c r="J8" i="25" s="1"/>
  <c r="K8" i="25" s="1"/>
  <c r="L8" i="25" s="1"/>
  <c r="M8" i="25" s="1"/>
  <c r="N8" i="25" s="1"/>
  <c r="O8" i="25" s="1"/>
  <c r="P8" i="25" s="1"/>
  <c r="Q8" i="25" s="1"/>
  <c r="R8" i="25" s="1"/>
  <c r="S8" i="25" s="1"/>
  <c r="T8" i="25" s="1"/>
  <c r="U8" i="25" s="1"/>
  <c r="V8" i="25" s="1"/>
  <c r="W8" i="25" s="1"/>
  <c r="X8" i="25" s="1"/>
  <c r="Y8" i="25" s="1"/>
  <c r="Z8" i="25" s="1"/>
  <c r="AA8" i="25" s="1"/>
  <c r="AB8" i="25" s="1"/>
  <c r="AC8" i="25" s="1"/>
  <c r="AD8" i="25" s="1"/>
  <c r="AE8" i="25" s="1"/>
  <c r="AF8" i="25" s="1"/>
  <c r="C2" i="25"/>
  <c r="B8" i="25"/>
  <c r="B4" i="25"/>
  <c r="B2" i="25"/>
  <c r="D2" i="24"/>
  <c r="E2" i="24" s="1"/>
  <c r="F2" i="24" s="1"/>
  <c r="G2" i="24" s="1"/>
  <c r="H2" i="24" s="1"/>
  <c r="I2" i="24" s="1"/>
  <c r="J2" i="24" s="1"/>
  <c r="K2" i="24" s="1"/>
  <c r="L2" i="24" s="1"/>
  <c r="M2" i="24" s="1"/>
  <c r="N2" i="24" s="1"/>
  <c r="O2" i="24" s="1"/>
  <c r="P2" i="24" s="1"/>
  <c r="Q2" i="24" s="1"/>
  <c r="R2" i="24" s="1"/>
  <c r="S2" i="24" s="1"/>
  <c r="T2" i="24" s="1"/>
  <c r="U2" i="24" s="1"/>
  <c r="V2" i="24" s="1"/>
  <c r="W2" i="24" s="1"/>
  <c r="X2" i="24" s="1"/>
  <c r="Y2" i="24" s="1"/>
  <c r="Z2" i="24" s="1"/>
  <c r="AA2" i="24" s="1"/>
  <c r="AB2" i="24" s="1"/>
  <c r="AC2" i="24" s="1"/>
  <c r="AD2" i="24" s="1"/>
  <c r="AE2" i="24" s="1"/>
  <c r="AF2" i="24" s="1"/>
  <c r="D3" i="24"/>
  <c r="E3" i="24"/>
  <c r="F3" i="24"/>
  <c r="G3" i="24" s="1"/>
  <c r="H3" i="24" s="1"/>
  <c r="I3" i="24" s="1"/>
  <c r="J3" i="24" s="1"/>
  <c r="K3" i="24" s="1"/>
  <c r="L3" i="24" s="1"/>
  <c r="M3" i="24" s="1"/>
  <c r="N3" i="24" s="1"/>
  <c r="O3" i="24" s="1"/>
  <c r="P3" i="24" s="1"/>
  <c r="Q3" i="24" s="1"/>
  <c r="R3" i="24" s="1"/>
  <c r="S3" i="24" s="1"/>
  <c r="T3" i="24" s="1"/>
  <c r="U3" i="24" s="1"/>
  <c r="V3" i="24" s="1"/>
  <c r="W3" i="24" s="1"/>
  <c r="X3" i="24" s="1"/>
  <c r="Y3" i="24" s="1"/>
  <c r="Z3" i="24" s="1"/>
  <c r="AA3" i="24" s="1"/>
  <c r="AB3" i="24" s="1"/>
  <c r="AC3" i="24" s="1"/>
  <c r="AD3" i="24" s="1"/>
  <c r="AE3" i="24" s="1"/>
  <c r="AF3" i="24" s="1"/>
  <c r="D4" i="24"/>
  <c r="E4" i="24" s="1"/>
  <c r="F4" i="24" s="1"/>
  <c r="G4" i="24" s="1"/>
  <c r="H4" i="24" s="1"/>
  <c r="I4" i="24" s="1"/>
  <c r="J4" i="24" s="1"/>
  <c r="K4" i="24" s="1"/>
  <c r="L4" i="24" s="1"/>
  <c r="M4" i="24" s="1"/>
  <c r="N4" i="24" s="1"/>
  <c r="O4" i="24" s="1"/>
  <c r="P4" i="24" s="1"/>
  <c r="Q4" i="24" s="1"/>
  <c r="R4" i="24" s="1"/>
  <c r="S4" i="24" s="1"/>
  <c r="T4" i="24" s="1"/>
  <c r="U4" i="24" s="1"/>
  <c r="V4" i="24" s="1"/>
  <c r="W4" i="24" s="1"/>
  <c r="X4" i="24" s="1"/>
  <c r="Y4" i="24" s="1"/>
  <c r="Z4" i="24" s="1"/>
  <c r="AA4" i="24" s="1"/>
  <c r="AB4" i="24" s="1"/>
  <c r="AC4" i="24" s="1"/>
  <c r="AD4" i="24" s="1"/>
  <c r="AE4" i="24" s="1"/>
  <c r="AF4" i="24" s="1"/>
  <c r="D5" i="24"/>
  <c r="E5" i="24" s="1"/>
  <c r="F5" i="24" s="1"/>
  <c r="G5" i="24" s="1"/>
  <c r="H5" i="24" s="1"/>
  <c r="I5" i="24" s="1"/>
  <c r="J5" i="24" s="1"/>
  <c r="K5" i="24" s="1"/>
  <c r="L5" i="24" s="1"/>
  <c r="M5" i="24" s="1"/>
  <c r="N5" i="24" s="1"/>
  <c r="O5" i="24" s="1"/>
  <c r="P5" i="24" s="1"/>
  <c r="Q5" i="24" s="1"/>
  <c r="R5" i="24" s="1"/>
  <c r="S5" i="24" s="1"/>
  <c r="T5" i="24" s="1"/>
  <c r="U5" i="24" s="1"/>
  <c r="V5" i="24" s="1"/>
  <c r="W5" i="24" s="1"/>
  <c r="X5" i="24" s="1"/>
  <c r="Y5" i="24" s="1"/>
  <c r="Z5" i="24" s="1"/>
  <c r="AA5" i="24" s="1"/>
  <c r="AB5" i="24" s="1"/>
  <c r="AC5" i="24" s="1"/>
  <c r="AD5" i="24" s="1"/>
  <c r="AE5" i="24" s="1"/>
  <c r="AF5" i="24" s="1"/>
  <c r="D6" i="24"/>
  <c r="E6" i="24"/>
  <c r="F6" i="24"/>
  <c r="G6" i="24"/>
  <c r="H6" i="24" s="1"/>
  <c r="I6" i="24" s="1"/>
  <c r="J6" i="24" s="1"/>
  <c r="K6" i="24" s="1"/>
  <c r="L6" i="24" s="1"/>
  <c r="M6" i="24" s="1"/>
  <c r="N6" i="24" s="1"/>
  <c r="O6" i="24" s="1"/>
  <c r="P6" i="24" s="1"/>
  <c r="Q6" i="24" s="1"/>
  <c r="R6" i="24" s="1"/>
  <c r="S6" i="24" s="1"/>
  <c r="T6" i="24" s="1"/>
  <c r="U6" i="24" s="1"/>
  <c r="V6" i="24" s="1"/>
  <c r="W6" i="24" s="1"/>
  <c r="X6" i="24" s="1"/>
  <c r="Y6" i="24" s="1"/>
  <c r="Z6" i="24" s="1"/>
  <c r="AA6" i="24" s="1"/>
  <c r="AB6" i="24" s="1"/>
  <c r="AC6" i="24" s="1"/>
  <c r="AD6" i="24" s="1"/>
  <c r="AE6" i="24" s="1"/>
  <c r="AF6" i="24" s="1"/>
  <c r="D7" i="24"/>
  <c r="E7" i="24" s="1"/>
  <c r="F7" i="24" s="1"/>
  <c r="G7" i="24" s="1"/>
  <c r="H7" i="24" s="1"/>
  <c r="I7" i="24" s="1"/>
  <c r="J7" i="24" s="1"/>
  <c r="K7" i="24" s="1"/>
  <c r="L7" i="24" s="1"/>
  <c r="M7" i="24" s="1"/>
  <c r="N7" i="24" s="1"/>
  <c r="O7" i="24" s="1"/>
  <c r="P7" i="24" s="1"/>
  <c r="Q7" i="24" s="1"/>
  <c r="R7" i="24" s="1"/>
  <c r="S7" i="24" s="1"/>
  <c r="T7" i="24" s="1"/>
  <c r="U7" i="24" s="1"/>
  <c r="V7" i="24" s="1"/>
  <c r="W7" i="24" s="1"/>
  <c r="X7" i="24" s="1"/>
  <c r="Y7" i="24" s="1"/>
  <c r="Z7" i="24" s="1"/>
  <c r="AA7" i="24" s="1"/>
  <c r="AB7" i="24" s="1"/>
  <c r="AC7" i="24" s="1"/>
  <c r="AD7" i="24" s="1"/>
  <c r="AE7" i="24" s="1"/>
  <c r="AF7" i="24" s="1"/>
  <c r="D8" i="24"/>
  <c r="E8" i="24"/>
  <c r="F8" i="24" s="1"/>
  <c r="G8" i="24" s="1"/>
  <c r="H8" i="24" s="1"/>
  <c r="I8" i="24" s="1"/>
  <c r="J8" i="24" s="1"/>
  <c r="K8" i="24" s="1"/>
  <c r="L8" i="24" s="1"/>
  <c r="M8" i="24" s="1"/>
  <c r="N8" i="24" s="1"/>
  <c r="O8" i="24" s="1"/>
  <c r="P8" i="24" s="1"/>
  <c r="Q8" i="24" s="1"/>
  <c r="R8" i="24" s="1"/>
  <c r="S8" i="24" s="1"/>
  <c r="T8" i="24" s="1"/>
  <c r="U8" i="24" s="1"/>
  <c r="V8" i="24" s="1"/>
  <c r="W8" i="24" s="1"/>
  <c r="X8" i="24" s="1"/>
  <c r="Y8" i="24" s="1"/>
  <c r="Z8" i="24" s="1"/>
  <c r="AA8" i="24" s="1"/>
  <c r="AB8" i="24" s="1"/>
  <c r="AC8" i="24" s="1"/>
  <c r="AD8" i="24" s="1"/>
  <c r="AE8" i="24" s="1"/>
  <c r="AF8" i="24" s="1"/>
  <c r="C3" i="24"/>
  <c r="C4" i="24"/>
  <c r="C5" i="24"/>
  <c r="C6" i="24"/>
  <c r="C7" i="24"/>
  <c r="C8" i="24"/>
  <c r="C2" i="24"/>
  <c r="B8" i="24"/>
  <c r="B4" i="24"/>
  <c r="B2" i="24"/>
  <c r="D19" i="4"/>
  <c r="D21" i="4" s="1"/>
  <c r="C19" i="4"/>
  <c r="B19" i="4"/>
  <c r="D18" i="4"/>
  <c r="C18" i="4"/>
  <c r="C20" i="4" s="1"/>
  <c r="B18" i="4"/>
  <c r="B20" i="4" s="1"/>
  <c r="B21" i="4"/>
  <c r="C21" i="4"/>
  <c r="D20" i="4"/>
  <c r="F25" i="4"/>
  <c r="F27" i="4" s="1"/>
  <c r="E25" i="4"/>
  <c r="E27" i="4" s="1"/>
  <c r="D25" i="4"/>
  <c r="D27" i="4" s="1"/>
  <c r="C25" i="4"/>
  <c r="B25" i="4"/>
  <c r="F24" i="4"/>
  <c r="E24" i="4"/>
  <c r="E26" i="4" s="1"/>
  <c r="D24" i="4"/>
  <c r="D26" i="4" s="1"/>
  <c r="C24" i="4"/>
  <c r="B24" i="4"/>
  <c r="C27" i="4" l="1"/>
  <c r="F26" i="4"/>
  <c r="B27" i="4"/>
  <c r="C26" i="4"/>
  <c r="B26" i="4"/>
  <c r="D42" i="4"/>
  <c r="C42" i="4"/>
  <c r="D44" i="4" s="1"/>
  <c r="B42" i="4"/>
  <c r="D41" i="4"/>
  <c r="C41" i="4"/>
  <c r="C43" i="4" s="1"/>
  <c r="B41" i="4"/>
  <c r="B43" i="4" s="1"/>
  <c r="D36" i="4"/>
  <c r="C36" i="4"/>
  <c r="B36" i="4"/>
  <c r="D35" i="4"/>
  <c r="C35" i="4"/>
  <c r="C37" i="4" s="1"/>
  <c r="B35" i="4"/>
  <c r="D31" i="4"/>
  <c r="D30" i="4"/>
  <c r="C31" i="4"/>
  <c r="C32" i="4" s="1"/>
  <c r="C30" i="4"/>
  <c r="B31" i="4"/>
  <c r="B30" i="4"/>
  <c r="B5" i="26"/>
  <c r="C5" i="26" s="1"/>
  <c r="D5" i="26" s="1"/>
  <c r="E5" i="26" s="1"/>
  <c r="F5" i="26" s="1"/>
  <c r="G5" i="26" s="1"/>
  <c r="H5" i="26" s="1"/>
  <c r="I5" i="26" s="1"/>
  <c r="J5" i="26" s="1"/>
  <c r="K5" i="26" s="1"/>
  <c r="L5" i="26" s="1"/>
  <c r="M5" i="26" s="1"/>
  <c r="N5" i="26" s="1"/>
  <c r="O5" i="26" s="1"/>
  <c r="P5" i="26" s="1"/>
  <c r="Q5" i="26" s="1"/>
  <c r="R5" i="26" s="1"/>
  <c r="S5" i="26" s="1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B2" i="28"/>
  <c r="B5" i="29"/>
  <c r="C5" i="29" s="1"/>
  <c r="D5" i="29" s="1"/>
  <c r="E5" i="29" s="1"/>
  <c r="F5" i="29" s="1"/>
  <c r="G5" i="29" s="1"/>
  <c r="H5" i="29" s="1"/>
  <c r="I5" i="29" s="1"/>
  <c r="J5" i="29" s="1"/>
  <c r="K5" i="29" s="1"/>
  <c r="L5" i="29" s="1"/>
  <c r="M5" i="29" s="1"/>
  <c r="N5" i="29" s="1"/>
  <c r="O5" i="29" s="1"/>
  <c r="P5" i="29" s="1"/>
  <c r="Q5" i="29" s="1"/>
  <c r="R5" i="29" s="1"/>
  <c r="S5" i="29" s="1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B3" i="25"/>
  <c r="B5" i="25"/>
  <c r="B6" i="25"/>
  <c r="B7" i="25"/>
  <c r="B37" i="4" l="1"/>
  <c r="D43" i="4"/>
  <c r="D37" i="4"/>
  <c r="B38" i="4"/>
  <c r="D32" i="4"/>
  <c r="B32" i="4"/>
  <c r="B2" i="26" s="1"/>
  <c r="C2" i="26" s="1"/>
  <c r="D2" i="26" s="1"/>
  <c r="E2" i="26" s="1"/>
  <c r="F2" i="26" s="1"/>
  <c r="G2" i="26" s="1"/>
  <c r="H2" i="26" s="1"/>
  <c r="I2" i="26" s="1"/>
  <c r="J2" i="26" s="1"/>
  <c r="K2" i="26" s="1"/>
  <c r="L2" i="26" s="1"/>
  <c r="M2" i="26" s="1"/>
  <c r="N2" i="26" s="1"/>
  <c r="O2" i="26" s="1"/>
  <c r="P2" i="26" s="1"/>
  <c r="Q2" i="26" s="1"/>
  <c r="R2" i="26" s="1"/>
  <c r="S2" i="26" s="1"/>
  <c r="T2" i="26" s="1"/>
  <c r="U2" i="26" s="1"/>
  <c r="V2" i="26" s="1"/>
  <c r="W2" i="26" s="1"/>
  <c r="X2" i="26" s="1"/>
  <c r="Y2" i="26" s="1"/>
  <c r="Z2" i="26" s="1"/>
  <c r="AA2" i="26" s="1"/>
  <c r="AB2" i="26" s="1"/>
  <c r="AC2" i="26" s="1"/>
  <c r="AD2" i="26" s="1"/>
  <c r="AE2" i="26" s="1"/>
  <c r="AF2" i="26" s="1"/>
  <c r="C38" i="4"/>
  <c r="C44" i="4"/>
  <c r="D38" i="4"/>
  <c r="B44" i="4"/>
  <c r="B8" i="26"/>
  <c r="C8" i="26" s="1"/>
  <c r="D8" i="26" s="1"/>
  <c r="E8" i="26" s="1"/>
  <c r="F8" i="26" s="1"/>
  <c r="G8" i="26" s="1"/>
  <c r="H8" i="26" s="1"/>
  <c r="I8" i="26" s="1"/>
  <c r="J8" i="26" s="1"/>
  <c r="K8" i="26" s="1"/>
  <c r="L8" i="26" s="1"/>
  <c r="M8" i="26" s="1"/>
  <c r="N8" i="26" s="1"/>
  <c r="O8" i="26" s="1"/>
  <c r="P8" i="26" s="1"/>
  <c r="Q8" i="26" s="1"/>
  <c r="R8" i="26" s="1"/>
  <c r="S8" i="26" s="1"/>
  <c r="T8" i="26" s="1"/>
  <c r="U8" i="26" s="1"/>
  <c r="V8" i="26" s="1"/>
  <c r="W8" i="26" s="1"/>
  <c r="X8" i="26" s="1"/>
  <c r="Y8" i="26" s="1"/>
  <c r="Z8" i="26" s="1"/>
  <c r="AA8" i="26" s="1"/>
  <c r="AB8" i="26" s="1"/>
  <c r="AC8" i="26" s="1"/>
  <c r="AD8" i="26" s="1"/>
  <c r="AE8" i="26" s="1"/>
  <c r="AF8" i="26" s="1"/>
  <c r="B8" i="29"/>
  <c r="C8" i="29" s="1"/>
  <c r="D8" i="29" s="1"/>
  <c r="E8" i="29" s="1"/>
  <c r="F8" i="29" s="1"/>
  <c r="G8" i="29" s="1"/>
  <c r="H8" i="29" s="1"/>
  <c r="I8" i="29" s="1"/>
  <c r="J8" i="29" s="1"/>
  <c r="K8" i="29" s="1"/>
  <c r="L8" i="29" s="1"/>
  <c r="M8" i="29" s="1"/>
  <c r="N8" i="29" s="1"/>
  <c r="O8" i="29" s="1"/>
  <c r="P8" i="29" s="1"/>
  <c r="Q8" i="29" s="1"/>
  <c r="R8" i="29" s="1"/>
  <c r="S8" i="29" s="1"/>
  <c r="T8" i="29" s="1"/>
  <c r="U8" i="29" s="1"/>
  <c r="V8" i="29" s="1"/>
  <c r="W8" i="29" s="1"/>
  <c r="X8" i="29" s="1"/>
  <c r="Y8" i="29" s="1"/>
  <c r="Z8" i="29" s="1"/>
  <c r="AA8" i="29" s="1"/>
  <c r="AB8" i="29" s="1"/>
  <c r="AC8" i="29" s="1"/>
  <c r="AD8" i="29" s="1"/>
  <c r="AE8" i="29" s="1"/>
  <c r="AF8" i="29" s="1"/>
  <c r="B2" i="29"/>
  <c r="C2" i="29" s="1"/>
  <c r="D2" i="29" s="1"/>
  <c r="E2" i="29" s="1"/>
  <c r="F2" i="29" s="1"/>
  <c r="G2" i="29" s="1"/>
  <c r="H2" i="29" s="1"/>
  <c r="I2" i="29" s="1"/>
  <c r="J2" i="29" s="1"/>
  <c r="K2" i="29" s="1"/>
  <c r="L2" i="29" s="1"/>
  <c r="M2" i="29" s="1"/>
  <c r="N2" i="29" s="1"/>
  <c r="O2" i="29" s="1"/>
  <c r="P2" i="29" s="1"/>
  <c r="Q2" i="29" s="1"/>
  <c r="R2" i="29" s="1"/>
  <c r="S2" i="29" s="1"/>
  <c r="T2" i="29" s="1"/>
  <c r="U2" i="29" s="1"/>
  <c r="V2" i="29" s="1"/>
  <c r="W2" i="29" s="1"/>
  <c r="X2" i="29" s="1"/>
  <c r="Y2" i="29" s="1"/>
  <c r="Z2" i="29" s="1"/>
  <c r="AA2" i="29" s="1"/>
  <c r="AB2" i="29" s="1"/>
  <c r="AC2" i="29" s="1"/>
  <c r="AD2" i="29" s="1"/>
  <c r="AE2" i="29" s="1"/>
  <c r="AF2" i="29" s="1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Z3" i="26"/>
  <c r="AA3" i="26"/>
  <c r="AB3" i="26"/>
  <c r="AC3" i="26"/>
  <c r="AD3" i="26"/>
  <c r="AE3" i="26"/>
  <c r="AF3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Z4" i="26"/>
  <c r="AA4" i="26"/>
  <c r="AB4" i="26"/>
  <c r="AC4" i="26"/>
  <c r="AD4" i="26"/>
  <c r="AE4" i="26"/>
  <c r="AF4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Z6" i="26"/>
  <c r="AA6" i="26"/>
  <c r="AB6" i="26"/>
  <c r="AC6" i="26"/>
  <c r="AD6" i="26"/>
  <c r="AE6" i="26"/>
  <c r="AF6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Z7" i="26"/>
  <c r="AA7" i="26"/>
  <c r="AB7" i="26"/>
  <c r="AC7" i="26"/>
  <c r="AD7" i="26"/>
  <c r="AE7" i="26"/>
  <c r="AF7" i="26"/>
  <c r="B3" i="26"/>
  <c r="B4" i="26"/>
  <c r="B6" i="26"/>
  <c r="B7" i="26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Z3" i="29"/>
  <c r="AA3" i="29"/>
  <c r="AB3" i="29"/>
  <c r="AC3" i="29"/>
  <c r="AD3" i="29"/>
  <c r="AE3" i="29"/>
  <c r="AF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Z4" i="29"/>
  <c r="AA4" i="29"/>
  <c r="AB4" i="29"/>
  <c r="AC4" i="29"/>
  <c r="AD4" i="29"/>
  <c r="AE4" i="29"/>
  <c r="AF4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Z6" i="29"/>
  <c r="AA6" i="29"/>
  <c r="AB6" i="29"/>
  <c r="AC6" i="29"/>
  <c r="AD6" i="29"/>
  <c r="AE6" i="29"/>
  <c r="AF6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Z7" i="29"/>
  <c r="AA7" i="29"/>
  <c r="AB7" i="29"/>
  <c r="AC7" i="29"/>
  <c r="AD7" i="29"/>
  <c r="AE7" i="29"/>
  <c r="AF7" i="29"/>
  <c r="B3" i="29"/>
  <c r="B4" i="29"/>
  <c r="B6" i="29"/>
  <c r="B7" i="29"/>
  <c r="B8" i="27"/>
  <c r="D22" i="9" l="1"/>
  <c r="C8" i="27" s="1"/>
  <c r="D8" i="27" s="1"/>
  <c r="E8" i="27" s="1"/>
  <c r="F8" i="27" s="1"/>
  <c r="G8" i="27" s="1"/>
  <c r="H8" i="27" s="1"/>
  <c r="I8" i="27" s="1"/>
  <c r="J8" i="27" s="1"/>
  <c r="K8" i="27" s="1"/>
  <c r="L8" i="27" s="1"/>
  <c r="M8" i="27" s="1"/>
  <c r="N8" i="27" s="1"/>
  <c r="O8" i="27" s="1"/>
  <c r="P8" i="27" s="1"/>
  <c r="Q8" i="27" s="1"/>
  <c r="R8" i="27" s="1"/>
  <c r="S8" i="27" s="1"/>
  <c r="T8" i="27" s="1"/>
  <c r="U8" i="27" s="1"/>
  <c r="V8" i="27" s="1"/>
  <c r="W8" i="27" s="1"/>
  <c r="X8" i="27" s="1"/>
  <c r="Y8" i="27" s="1"/>
  <c r="Z8" i="27" s="1"/>
  <c r="AA8" i="27" s="1"/>
  <c r="AB8" i="27" s="1"/>
  <c r="AC8" i="27" s="1"/>
  <c r="AD8" i="27" s="1"/>
  <c r="AE8" i="27" s="1"/>
  <c r="AF8" i="27" s="1"/>
  <c r="C80" i="9" l="1"/>
  <c r="C81" i="9"/>
  <c r="C82" i="9"/>
  <c r="C83" i="9"/>
  <c r="C84" i="9"/>
  <c r="C85" i="9"/>
  <c r="C79" i="9"/>
  <c r="C73" i="9"/>
  <c r="C74" i="9"/>
  <c r="C75" i="9"/>
  <c r="C76" i="9"/>
  <c r="C77" i="9"/>
  <c r="C78" i="9"/>
  <c r="C72" i="9"/>
  <c r="C66" i="9"/>
  <c r="C67" i="9"/>
  <c r="C68" i="9"/>
  <c r="C69" i="9"/>
  <c r="C70" i="9"/>
  <c r="C71" i="9"/>
  <c r="C65" i="9"/>
  <c r="C59" i="9"/>
  <c r="C60" i="9"/>
  <c r="C61" i="9"/>
  <c r="C62" i="9"/>
  <c r="C63" i="9"/>
  <c r="C64" i="9"/>
  <c r="C58" i="9"/>
  <c r="C52" i="9"/>
  <c r="C53" i="9"/>
  <c r="C54" i="9"/>
  <c r="C55" i="9"/>
  <c r="C56" i="9"/>
  <c r="C57" i="9"/>
  <c r="C51" i="9"/>
  <c r="C45" i="9"/>
  <c r="C46" i="9"/>
  <c r="C47" i="9"/>
  <c r="C48" i="9"/>
  <c r="C49" i="9"/>
  <c r="C50" i="9"/>
  <c r="C44" i="9"/>
  <c r="C38" i="9"/>
  <c r="C39" i="9"/>
  <c r="C40" i="9"/>
  <c r="C41" i="9"/>
  <c r="C42" i="9"/>
  <c r="C43" i="9"/>
  <c r="C37" i="9"/>
  <c r="C31" i="9"/>
  <c r="C32" i="9"/>
  <c r="C33" i="9"/>
  <c r="C34" i="9"/>
  <c r="C35" i="9"/>
  <c r="C36" i="9"/>
  <c r="C30" i="9"/>
  <c r="C24" i="9"/>
  <c r="C25" i="9"/>
  <c r="B4" i="28" s="1"/>
  <c r="C4" i="28" s="1"/>
  <c r="D4" i="28" s="1"/>
  <c r="E4" i="28" s="1"/>
  <c r="F4" i="28" s="1"/>
  <c r="G4" i="28" s="1"/>
  <c r="H4" i="28" s="1"/>
  <c r="I4" i="28" s="1"/>
  <c r="J4" i="28" s="1"/>
  <c r="K4" i="28" s="1"/>
  <c r="L4" i="28" s="1"/>
  <c r="M4" i="28" s="1"/>
  <c r="N4" i="28" s="1"/>
  <c r="O4" i="28" s="1"/>
  <c r="P4" i="28" s="1"/>
  <c r="Q4" i="28" s="1"/>
  <c r="R4" i="28" s="1"/>
  <c r="S4" i="28" s="1"/>
  <c r="T4" i="28" s="1"/>
  <c r="U4" i="28" s="1"/>
  <c r="V4" i="28" s="1"/>
  <c r="W4" i="28" s="1"/>
  <c r="X4" i="28" s="1"/>
  <c r="Y4" i="28" s="1"/>
  <c r="Z4" i="28" s="1"/>
  <c r="AA4" i="28" s="1"/>
  <c r="AB4" i="28" s="1"/>
  <c r="AC4" i="28" s="1"/>
  <c r="AD4" i="28" s="1"/>
  <c r="AE4" i="28" s="1"/>
  <c r="AF4" i="28" s="1"/>
  <c r="C26" i="9"/>
  <c r="B5" i="28" s="1"/>
  <c r="C27" i="9"/>
  <c r="C28" i="9"/>
  <c r="B7" i="28" s="1"/>
  <c r="C7" i="28" s="1"/>
  <c r="D7" i="28" s="1"/>
  <c r="E7" i="28" s="1"/>
  <c r="F7" i="28" s="1"/>
  <c r="G7" i="28" s="1"/>
  <c r="H7" i="28" s="1"/>
  <c r="I7" i="28" s="1"/>
  <c r="J7" i="28" s="1"/>
  <c r="K7" i="28" s="1"/>
  <c r="L7" i="28" s="1"/>
  <c r="M7" i="28" s="1"/>
  <c r="N7" i="28" s="1"/>
  <c r="O7" i="28" s="1"/>
  <c r="P7" i="28" s="1"/>
  <c r="Q7" i="28" s="1"/>
  <c r="R7" i="28" s="1"/>
  <c r="S7" i="28" s="1"/>
  <c r="T7" i="28" s="1"/>
  <c r="U7" i="28" s="1"/>
  <c r="V7" i="28" s="1"/>
  <c r="W7" i="28" s="1"/>
  <c r="X7" i="28" s="1"/>
  <c r="Y7" i="28" s="1"/>
  <c r="Z7" i="28" s="1"/>
  <c r="AA7" i="28" s="1"/>
  <c r="AB7" i="28" s="1"/>
  <c r="AC7" i="28" s="1"/>
  <c r="AD7" i="28" s="1"/>
  <c r="AE7" i="28" s="1"/>
  <c r="AF7" i="28" s="1"/>
  <c r="C29" i="9"/>
  <c r="C23" i="9"/>
  <c r="C2" i="28" s="1"/>
  <c r="D2" i="28" s="1"/>
  <c r="E2" i="28" s="1"/>
  <c r="F2" i="28" s="1"/>
  <c r="G2" i="28" s="1"/>
  <c r="H2" i="28" s="1"/>
  <c r="I2" i="28" s="1"/>
  <c r="J2" i="28" s="1"/>
  <c r="K2" i="28" s="1"/>
  <c r="L2" i="28" s="1"/>
  <c r="M2" i="28" s="1"/>
  <c r="N2" i="28" s="1"/>
  <c r="O2" i="28" s="1"/>
  <c r="P2" i="28" s="1"/>
  <c r="Q2" i="28" s="1"/>
  <c r="R2" i="28" s="1"/>
  <c r="S2" i="28" s="1"/>
  <c r="T2" i="28" s="1"/>
  <c r="U2" i="28" s="1"/>
  <c r="V2" i="28" s="1"/>
  <c r="W2" i="28" s="1"/>
  <c r="X2" i="28" s="1"/>
  <c r="Y2" i="28" s="1"/>
  <c r="Z2" i="28" s="1"/>
  <c r="AA2" i="28" s="1"/>
  <c r="AB2" i="28" s="1"/>
  <c r="AC2" i="28" s="1"/>
  <c r="AD2" i="28" s="1"/>
  <c r="AE2" i="28" s="1"/>
  <c r="AF2" i="28" s="1"/>
  <c r="C17" i="9"/>
  <c r="B3" i="27" s="1"/>
  <c r="C3" i="27" s="1"/>
  <c r="D3" i="27" s="1"/>
  <c r="E3" i="27" s="1"/>
  <c r="F3" i="27" s="1"/>
  <c r="G3" i="27" s="1"/>
  <c r="H3" i="27" s="1"/>
  <c r="I3" i="27" s="1"/>
  <c r="J3" i="27" s="1"/>
  <c r="K3" i="27" s="1"/>
  <c r="L3" i="27" s="1"/>
  <c r="M3" i="27" s="1"/>
  <c r="N3" i="27" s="1"/>
  <c r="O3" i="27" s="1"/>
  <c r="P3" i="27" s="1"/>
  <c r="Q3" i="27" s="1"/>
  <c r="R3" i="27" s="1"/>
  <c r="S3" i="27" s="1"/>
  <c r="T3" i="27" s="1"/>
  <c r="U3" i="27" s="1"/>
  <c r="V3" i="27" s="1"/>
  <c r="W3" i="27" s="1"/>
  <c r="X3" i="27" s="1"/>
  <c r="Y3" i="27" s="1"/>
  <c r="Z3" i="27" s="1"/>
  <c r="AA3" i="27" s="1"/>
  <c r="AB3" i="27" s="1"/>
  <c r="AC3" i="27" s="1"/>
  <c r="AD3" i="27" s="1"/>
  <c r="AE3" i="27" s="1"/>
  <c r="AF3" i="27" s="1"/>
  <c r="C18" i="9"/>
  <c r="B4" i="27" s="1"/>
  <c r="C4" i="27" s="1"/>
  <c r="D4" i="27" s="1"/>
  <c r="E4" i="27" s="1"/>
  <c r="F4" i="27" s="1"/>
  <c r="G4" i="27" s="1"/>
  <c r="H4" i="27" s="1"/>
  <c r="I4" i="27" s="1"/>
  <c r="J4" i="27" s="1"/>
  <c r="K4" i="27" s="1"/>
  <c r="L4" i="27" s="1"/>
  <c r="M4" i="27" s="1"/>
  <c r="N4" i="27" s="1"/>
  <c r="O4" i="27" s="1"/>
  <c r="P4" i="27" s="1"/>
  <c r="Q4" i="27" s="1"/>
  <c r="R4" i="27" s="1"/>
  <c r="S4" i="27" s="1"/>
  <c r="T4" i="27" s="1"/>
  <c r="U4" i="27" s="1"/>
  <c r="V4" i="27" s="1"/>
  <c r="W4" i="27" s="1"/>
  <c r="X4" i="27" s="1"/>
  <c r="Y4" i="27" s="1"/>
  <c r="Z4" i="27" s="1"/>
  <c r="AA4" i="27" s="1"/>
  <c r="AB4" i="27" s="1"/>
  <c r="AC4" i="27" s="1"/>
  <c r="AD4" i="27" s="1"/>
  <c r="AE4" i="27" s="1"/>
  <c r="AF4" i="27" s="1"/>
  <c r="C19" i="9"/>
  <c r="B5" i="27" s="1"/>
  <c r="C5" i="27" s="1"/>
  <c r="D5" i="27" s="1"/>
  <c r="E5" i="27" s="1"/>
  <c r="F5" i="27" s="1"/>
  <c r="G5" i="27" s="1"/>
  <c r="H5" i="27" s="1"/>
  <c r="I5" i="27" s="1"/>
  <c r="J5" i="27" s="1"/>
  <c r="K5" i="27" s="1"/>
  <c r="L5" i="27" s="1"/>
  <c r="M5" i="27" s="1"/>
  <c r="N5" i="27" s="1"/>
  <c r="O5" i="27" s="1"/>
  <c r="P5" i="27" s="1"/>
  <c r="Q5" i="27" s="1"/>
  <c r="R5" i="27" s="1"/>
  <c r="S5" i="27" s="1"/>
  <c r="T5" i="27" s="1"/>
  <c r="U5" i="27" s="1"/>
  <c r="V5" i="27" s="1"/>
  <c r="W5" i="27" s="1"/>
  <c r="X5" i="27" s="1"/>
  <c r="Y5" i="27" s="1"/>
  <c r="Z5" i="27" s="1"/>
  <c r="AA5" i="27" s="1"/>
  <c r="AB5" i="27" s="1"/>
  <c r="AC5" i="27" s="1"/>
  <c r="AD5" i="27" s="1"/>
  <c r="AE5" i="27" s="1"/>
  <c r="AF5" i="27" s="1"/>
  <c r="C20" i="9"/>
  <c r="B6" i="27" s="1"/>
  <c r="C6" i="27" s="1"/>
  <c r="D6" i="27" s="1"/>
  <c r="E6" i="27" s="1"/>
  <c r="F6" i="27" s="1"/>
  <c r="G6" i="27" s="1"/>
  <c r="H6" i="27" s="1"/>
  <c r="I6" i="27" s="1"/>
  <c r="J6" i="27" s="1"/>
  <c r="K6" i="27" s="1"/>
  <c r="L6" i="27" s="1"/>
  <c r="M6" i="27" s="1"/>
  <c r="N6" i="27" s="1"/>
  <c r="O6" i="27" s="1"/>
  <c r="P6" i="27" s="1"/>
  <c r="Q6" i="27" s="1"/>
  <c r="R6" i="27" s="1"/>
  <c r="S6" i="27" s="1"/>
  <c r="T6" i="27" s="1"/>
  <c r="U6" i="27" s="1"/>
  <c r="V6" i="27" s="1"/>
  <c r="W6" i="27" s="1"/>
  <c r="X6" i="27" s="1"/>
  <c r="Y6" i="27" s="1"/>
  <c r="Z6" i="27" s="1"/>
  <c r="AA6" i="27" s="1"/>
  <c r="AB6" i="27" s="1"/>
  <c r="AC6" i="27" s="1"/>
  <c r="AD6" i="27" s="1"/>
  <c r="AE6" i="27" s="1"/>
  <c r="AF6" i="27" s="1"/>
  <c r="C21" i="9"/>
  <c r="B7" i="27" s="1"/>
  <c r="C7" i="27" s="1"/>
  <c r="D7" i="27" s="1"/>
  <c r="E7" i="27" s="1"/>
  <c r="F7" i="27" s="1"/>
  <c r="G7" i="27" s="1"/>
  <c r="H7" i="27" s="1"/>
  <c r="I7" i="27" s="1"/>
  <c r="J7" i="27" s="1"/>
  <c r="K7" i="27" s="1"/>
  <c r="L7" i="27" s="1"/>
  <c r="M7" i="27" s="1"/>
  <c r="N7" i="27" s="1"/>
  <c r="O7" i="27" s="1"/>
  <c r="P7" i="27" s="1"/>
  <c r="Q7" i="27" s="1"/>
  <c r="R7" i="27" s="1"/>
  <c r="S7" i="27" s="1"/>
  <c r="T7" i="27" s="1"/>
  <c r="U7" i="27" s="1"/>
  <c r="V7" i="27" s="1"/>
  <c r="W7" i="27" s="1"/>
  <c r="X7" i="27" s="1"/>
  <c r="Y7" i="27" s="1"/>
  <c r="Z7" i="27" s="1"/>
  <c r="AA7" i="27" s="1"/>
  <c r="AB7" i="27" s="1"/>
  <c r="AC7" i="27" s="1"/>
  <c r="AD7" i="27" s="1"/>
  <c r="AE7" i="27" s="1"/>
  <c r="AF7" i="27" s="1"/>
  <c r="C22" i="9"/>
  <c r="C16" i="9"/>
  <c r="B2" i="27" s="1"/>
  <c r="C2" i="27" s="1"/>
  <c r="D2" i="27" s="1"/>
  <c r="E2" i="27" s="1"/>
  <c r="F2" i="27" s="1"/>
  <c r="G2" i="27" s="1"/>
  <c r="H2" i="27" s="1"/>
  <c r="I2" i="27" s="1"/>
  <c r="J2" i="27" s="1"/>
  <c r="K2" i="27" s="1"/>
  <c r="L2" i="27" s="1"/>
  <c r="M2" i="27" s="1"/>
  <c r="N2" i="27" s="1"/>
  <c r="O2" i="27" s="1"/>
  <c r="P2" i="27" s="1"/>
  <c r="Q2" i="27" s="1"/>
  <c r="R2" i="27" s="1"/>
  <c r="S2" i="27" s="1"/>
  <c r="T2" i="27" s="1"/>
  <c r="U2" i="27" s="1"/>
  <c r="V2" i="27" s="1"/>
  <c r="W2" i="27" s="1"/>
  <c r="X2" i="27" s="1"/>
  <c r="Y2" i="27" s="1"/>
  <c r="Z2" i="27" s="1"/>
  <c r="AA2" i="27" s="1"/>
  <c r="AB2" i="27" s="1"/>
  <c r="AC2" i="27" s="1"/>
  <c r="AD2" i="27" s="1"/>
  <c r="AE2" i="27" s="1"/>
  <c r="AF2" i="27" s="1"/>
  <c r="C10" i="9"/>
  <c r="B3" i="22" s="1"/>
  <c r="C3" i="22" s="1"/>
  <c r="D3" i="22" s="1"/>
  <c r="E3" i="22" s="1"/>
  <c r="F3" i="22" s="1"/>
  <c r="G3" i="22" s="1"/>
  <c r="H3" i="22" s="1"/>
  <c r="I3" i="22" s="1"/>
  <c r="J3" i="22" s="1"/>
  <c r="K3" i="22" s="1"/>
  <c r="L3" i="22" s="1"/>
  <c r="M3" i="22" s="1"/>
  <c r="N3" i="22" s="1"/>
  <c r="O3" i="22" s="1"/>
  <c r="P3" i="22" s="1"/>
  <c r="Q3" i="22" s="1"/>
  <c r="R3" i="22" s="1"/>
  <c r="S3" i="22" s="1"/>
  <c r="T3" i="22" s="1"/>
  <c r="U3" i="22" s="1"/>
  <c r="V3" i="22" s="1"/>
  <c r="W3" i="22" s="1"/>
  <c r="X3" i="22" s="1"/>
  <c r="Y3" i="22" s="1"/>
  <c r="Z3" i="22" s="1"/>
  <c r="AA3" i="22" s="1"/>
  <c r="AB3" i="22" s="1"/>
  <c r="AC3" i="22" s="1"/>
  <c r="AD3" i="22" s="1"/>
  <c r="AE3" i="22" s="1"/>
  <c r="AF3" i="22" s="1"/>
  <c r="C11" i="9"/>
  <c r="B4" i="22" s="1"/>
  <c r="C4" i="22" s="1"/>
  <c r="D4" i="22" s="1"/>
  <c r="E4" i="22" s="1"/>
  <c r="F4" i="22" s="1"/>
  <c r="G4" i="22" s="1"/>
  <c r="H4" i="22" s="1"/>
  <c r="I4" i="22" s="1"/>
  <c r="J4" i="22" s="1"/>
  <c r="K4" i="22" s="1"/>
  <c r="L4" i="22" s="1"/>
  <c r="M4" i="22" s="1"/>
  <c r="N4" i="22" s="1"/>
  <c r="O4" i="22" s="1"/>
  <c r="P4" i="22" s="1"/>
  <c r="Q4" i="22" s="1"/>
  <c r="R4" i="22" s="1"/>
  <c r="S4" i="22" s="1"/>
  <c r="T4" i="22" s="1"/>
  <c r="U4" i="22" s="1"/>
  <c r="V4" i="22" s="1"/>
  <c r="W4" i="22" s="1"/>
  <c r="X4" i="22" s="1"/>
  <c r="Y4" i="22" s="1"/>
  <c r="Z4" i="22" s="1"/>
  <c r="AA4" i="22" s="1"/>
  <c r="AB4" i="22" s="1"/>
  <c r="AC4" i="22" s="1"/>
  <c r="AD4" i="22" s="1"/>
  <c r="AE4" i="22" s="1"/>
  <c r="AF4" i="22" s="1"/>
  <c r="C12" i="9"/>
  <c r="B5" i="22" s="1"/>
  <c r="C13" i="9"/>
  <c r="C14" i="9"/>
  <c r="B7" i="22" s="1"/>
  <c r="C7" i="22" s="1"/>
  <c r="D7" i="22" s="1"/>
  <c r="E7" i="22" s="1"/>
  <c r="F7" i="22" s="1"/>
  <c r="G7" i="22" s="1"/>
  <c r="H7" i="22" s="1"/>
  <c r="I7" i="22" s="1"/>
  <c r="J7" i="22" s="1"/>
  <c r="K7" i="22" s="1"/>
  <c r="L7" i="22" s="1"/>
  <c r="M7" i="22" s="1"/>
  <c r="N7" i="22" s="1"/>
  <c r="O7" i="22" s="1"/>
  <c r="P7" i="22" s="1"/>
  <c r="Q7" i="22" s="1"/>
  <c r="R7" i="22" s="1"/>
  <c r="S7" i="22" s="1"/>
  <c r="T7" i="22" s="1"/>
  <c r="U7" i="22" s="1"/>
  <c r="V7" i="22" s="1"/>
  <c r="W7" i="22" s="1"/>
  <c r="X7" i="22" s="1"/>
  <c r="Y7" i="22" s="1"/>
  <c r="Z7" i="22" s="1"/>
  <c r="AA7" i="22" s="1"/>
  <c r="AB7" i="22" s="1"/>
  <c r="AC7" i="22" s="1"/>
  <c r="AD7" i="22" s="1"/>
  <c r="AE7" i="22" s="1"/>
  <c r="AF7" i="22" s="1"/>
  <c r="C15" i="9"/>
  <c r="C9" i="9"/>
  <c r="B2" i="22" s="1"/>
  <c r="C2" i="22" s="1"/>
  <c r="D2" i="22" s="1"/>
  <c r="E2" i="22" s="1"/>
  <c r="F2" i="22" s="1"/>
  <c r="G2" i="22" s="1"/>
  <c r="H2" i="22" s="1"/>
  <c r="I2" i="22" s="1"/>
  <c r="J2" i="22" s="1"/>
  <c r="K2" i="22" s="1"/>
  <c r="L2" i="22" s="1"/>
  <c r="M2" i="22" s="1"/>
  <c r="N2" i="22" s="1"/>
  <c r="O2" i="22" s="1"/>
  <c r="P2" i="22" s="1"/>
  <c r="Q2" i="22" s="1"/>
  <c r="R2" i="22" s="1"/>
  <c r="S2" i="22" s="1"/>
  <c r="T2" i="22" s="1"/>
  <c r="U2" i="22" s="1"/>
  <c r="V2" i="22" s="1"/>
  <c r="W2" i="22" s="1"/>
  <c r="X2" i="22" s="1"/>
  <c r="Y2" i="22" s="1"/>
  <c r="Z2" i="22" s="1"/>
  <c r="AA2" i="22" s="1"/>
  <c r="AB2" i="22" s="1"/>
  <c r="AC2" i="22" s="1"/>
  <c r="AD2" i="22" s="1"/>
  <c r="AE2" i="22" s="1"/>
  <c r="AF2" i="22" s="1"/>
  <c r="C3" i="9"/>
  <c r="B3" i="23" s="1"/>
  <c r="C3" i="23" s="1"/>
  <c r="D3" i="23" s="1"/>
  <c r="E3" i="23" s="1"/>
  <c r="F3" i="23" s="1"/>
  <c r="G3" i="23" s="1"/>
  <c r="H3" i="23" s="1"/>
  <c r="I3" i="23" s="1"/>
  <c r="J3" i="23" s="1"/>
  <c r="K3" i="23" s="1"/>
  <c r="L3" i="23" s="1"/>
  <c r="M3" i="23" s="1"/>
  <c r="N3" i="23" s="1"/>
  <c r="O3" i="23" s="1"/>
  <c r="P3" i="23" s="1"/>
  <c r="Q3" i="23" s="1"/>
  <c r="R3" i="23" s="1"/>
  <c r="S3" i="23" s="1"/>
  <c r="T3" i="23" s="1"/>
  <c r="U3" i="23" s="1"/>
  <c r="V3" i="23" s="1"/>
  <c r="W3" i="23" s="1"/>
  <c r="X3" i="23" s="1"/>
  <c r="Y3" i="23" s="1"/>
  <c r="Z3" i="23" s="1"/>
  <c r="AA3" i="23" s="1"/>
  <c r="AB3" i="23" s="1"/>
  <c r="AC3" i="23" s="1"/>
  <c r="AD3" i="23" s="1"/>
  <c r="AE3" i="23" s="1"/>
  <c r="AF3" i="23" s="1"/>
  <c r="C4" i="9"/>
  <c r="B4" i="23" s="1"/>
  <c r="C4" i="23" s="1"/>
  <c r="D4" i="23" s="1"/>
  <c r="E4" i="23" s="1"/>
  <c r="F4" i="23" s="1"/>
  <c r="G4" i="23" s="1"/>
  <c r="H4" i="23" s="1"/>
  <c r="I4" i="23" s="1"/>
  <c r="J4" i="23" s="1"/>
  <c r="K4" i="23" s="1"/>
  <c r="L4" i="23" s="1"/>
  <c r="M4" i="23" s="1"/>
  <c r="N4" i="23" s="1"/>
  <c r="O4" i="23" s="1"/>
  <c r="P4" i="23" s="1"/>
  <c r="Q4" i="23" s="1"/>
  <c r="R4" i="23" s="1"/>
  <c r="S4" i="23" s="1"/>
  <c r="T4" i="23" s="1"/>
  <c r="U4" i="23" s="1"/>
  <c r="V4" i="23" s="1"/>
  <c r="W4" i="23" s="1"/>
  <c r="X4" i="23" s="1"/>
  <c r="Y4" i="23" s="1"/>
  <c r="Z4" i="23" s="1"/>
  <c r="AA4" i="23" s="1"/>
  <c r="AB4" i="23" s="1"/>
  <c r="AC4" i="23" s="1"/>
  <c r="AD4" i="23" s="1"/>
  <c r="AE4" i="23" s="1"/>
  <c r="AF4" i="23" s="1"/>
  <c r="C5" i="9"/>
  <c r="B5" i="23" s="1"/>
  <c r="C5" i="23" s="1"/>
  <c r="D5" i="23" s="1"/>
  <c r="E5" i="23" s="1"/>
  <c r="F5" i="23" s="1"/>
  <c r="G5" i="23" s="1"/>
  <c r="H5" i="23" s="1"/>
  <c r="I5" i="23" s="1"/>
  <c r="J5" i="23" s="1"/>
  <c r="K5" i="23" s="1"/>
  <c r="L5" i="23" s="1"/>
  <c r="M5" i="23" s="1"/>
  <c r="N5" i="23" s="1"/>
  <c r="O5" i="23" s="1"/>
  <c r="P5" i="23" s="1"/>
  <c r="Q5" i="23" s="1"/>
  <c r="R5" i="23" s="1"/>
  <c r="S5" i="23" s="1"/>
  <c r="T5" i="23" s="1"/>
  <c r="U5" i="23" s="1"/>
  <c r="V5" i="23" s="1"/>
  <c r="W5" i="23" s="1"/>
  <c r="X5" i="23" s="1"/>
  <c r="Y5" i="23" s="1"/>
  <c r="Z5" i="23" s="1"/>
  <c r="AA5" i="23" s="1"/>
  <c r="AB5" i="23" s="1"/>
  <c r="AC5" i="23" s="1"/>
  <c r="AD5" i="23" s="1"/>
  <c r="AE5" i="23" s="1"/>
  <c r="AF5" i="23" s="1"/>
  <c r="C6" i="9"/>
  <c r="B6" i="23" s="1"/>
  <c r="C6" i="23" s="1"/>
  <c r="D6" i="23" s="1"/>
  <c r="E6" i="23" s="1"/>
  <c r="F6" i="23" s="1"/>
  <c r="G6" i="23" s="1"/>
  <c r="H6" i="23" s="1"/>
  <c r="I6" i="23" s="1"/>
  <c r="J6" i="23" s="1"/>
  <c r="K6" i="23" s="1"/>
  <c r="L6" i="23" s="1"/>
  <c r="M6" i="23" s="1"/>
  <c r="N6" i="23" s="1"/>
  <c r="O6" i="23" s="1"/>
  <c r="P6" i="23" s="1"/>
  <c r="Q6" i="23" s="1"/>
  <c r="R6" i="23" s="1"/>
  <c r="S6" i="23" s="1"/>
  <c r="T6" i="23" s="1"/>
  <c r="U6" i="23" s="1"/>
  <c r="V6" i="23" s="1"/>
  <c r="W6" i="23" s="1"/>
  <c r="X6" i="23" s="1"/>
  <c r="Y6" i="23" s="1"/>
  <c r="Z6" i="23" s="1"/>
  <c r="AA6" i="23" s="1"/>
  <c r="AB6" i="23" s="1"/>
  <c r="AC6" i="23" s="1"/>
  <c r="AD6" i="23" s="1"/>
  <c r="AE6" i="23" s="1"/>
  <c r="AF6" i="23" s="1"/>
  <c r="C7" i="9"/>
  <c r="B7" i="23" s="1"/>
  <c r="C7" i="23" s="1"/>
  <c r="D7" i="23" s="1"/>
  <c r="E7" i="23" s="1"/>
  <c r="F7" i="23" s="1"/>
  <c r="G7" i="23" s="1"/>
  <c r="H7" i="23" s="1"/>
  <c r="I7" i="23" s="1"/>
  <c r="J7" i="23" s="1"/>
  <c r="K7" i="23" s="1"/>
  <c r="L7" i="23" s="1"/>
  <c r="M7" i="23" s="1"/>
  <c r="N7" i="23" s="1"/>
  <c r="O7" i="23" s="1"/>
  <c r="P7" i="23" s="1"/>
  <c r="Q7" i="23" s="1"/>
  <c r="R7" i="23" s="1"/>
  <c r="S7" i="23" s="1"/>
  <c r="T7" i="23" s="1"/>
  <c r="U7" i="23" s="1"/>
  <c r="V7" i="23" s="1"/>
  <c r="W7" i="23" s="1"/>
  <c r="X7" i="23" s="1"/>
  <c r="Y7" i="23" s="1"/>
  <c r="Z7" i="23" s="1"/>
  <c r="AA7" i="23" s="1"/>
  <c r="AB7" i="23" s="1"/>
  <c r="AC7" i="23" s="1"/>
  <c r="AD7" i="23" s="1"/>
  <c r="AE7" i="23" s="1"/>
  <c r="AF7" i="23" s="1"/>
  <c r="C8" i="9"/>
  <c r="B8" i="23" s="1"/>
  <c r="C8" i="23" s="1"/>
  <c r="D8" i="23" s="1"/>
  <c r="E8" i="23" s="1"/>
  <c r="F8" i="23" s="1"/>
  <c r="G8" i="23" s="1"/>
  <c r="H8" i="23" s="1"/>
  <c r="I8" i="23" s="1"/>
  <c r="J8" i="23" s="1"/>
  <c r="K8" i="23" s="1"/>
  <c r="L8" i="23" s="1"/>
  <c r="M8" i="23" s="1"/>
  <c r="N8" i="23" s="1"/>
  <c r="O8" i="23" s="1"/>
  <c r="P8" i="23" s="1"/>
  <c r="Q8" i="23" s="1"/>
  <c r="R8" i="23" s="1"/>
  <c r="S8" i="23" s="1"/>
  <c r="T8" i="23" s="1"/>
  <c r="U8" i="23" s="1"/>
  <c r="V8" i="23" s="1"/>
  <c r="W8" i="23" s="1"/>
  <c r="X8" i="23" s="1"/>
  <c r="Y8" i="23" s="1"/>
  <c r="Z8" i="23" s="1"/>
  <c r="AA8" i="23" s="1"/>
  <c r="AB8" i="23" s="1"/>
  <c r="AC8" i="23" s="1"/>
  <c r="AD8" i="23" s="1"/>
  <c r="AE8" i="23" s="1"/>
  <c r="AF8" i="23" s="1"/>
  <c r="C2" i="9"/>
  <c r="B2" i="23" s="1"/>
  <c r="C2" i="23" s="1"/>
  <c r="D2" i="23" s="1"/>
  <c r="E2" i="23" s="1"/>
  <c r="F2" i="23" s="1"/>
  <c r="G2" i="23" s="1"/>
  <c r="H2" i="23" s="1"/>
  <c r="I2" i="23" s="1"/>
  <c r="J2" i="23" s="1"/>
  <c r="K2" i="23" s="1"/>
  <c r="L2" i="23" s="1"/>
  <c r="M2" i="23" s="1"/>
  <c r="N2" i="23" s="1"/>
  <c r="O2" i="23" s="1"/>
  <c r="P2" i="23" s="1"/>
  <c r="Q2" i="23" s="1"/>
  <c r="R2" i="23" s="1"/>
  <c r="S2" i="23" s="1"/>
  <c r="T2" i="23" s="1"/>
  <c r="U2" i="23" s="1"/>
  <c r="V2" i="23" s="1"/>
  <c r="W2" i="23" s="1"/>
  <c r="X2" i="23" s="1"/>
  <c r="Y2" i="23" s="1"/>
  <c r="Z2" i="23" s="1"/>
  <c r="AA2" i="23" s="1"/>
  <c r="AB2" i="23" s="1"/>
  <c r="AC2" i="23" s="1"/>
  <c r="AD2" i="23" s="1"/>
  <c r="AE2" i="23" s="1"/>
  <c r="AF2" i="23" s="1"/>
  <c r="C5" i="22" l="1"/>
  <c r="D5" i="22" s="1"/>
  <c r="E5" i="22" s="1"/>
  <c r="F5" i="22" s="1"/>
  <c r="G5" i="22" s="1"/>
  <c r="H5" i="22" s="1"/>
  <c r="I5" i="22" s="1"/>
  <c r="J5" i="22" s="1"/>
  <c r="K5" i="22" s="1"/>
  <c r="L5" i="22" s="1"/>
  <c r="M5" i="22" s="1"/>
  <c r="N5" i="22" s="1"/>
  <c r="O5" i="22" s="1"/>
  <c r="P5" i="22" s="1"/>
  <c r="Q5" i="22" s="1"/>
  <c r="R5" i="22" s="1"/>
  <c r="S5" i="22" s="1"/>
  <c r="T5" i="22" s="1"/>
  <c r="U5" i="22" s="1"/>
  <c r="V5" i="22" s="1"/>
  <c r="W5" i="22" s="1"/>
  <c r="X5" i="22" s="1"/>
  <c r="Y5" i="22" s="1"/>
  <c r="Z5" i="22" s="1"/>
  <c r="AA5" i="22" s="1"/>
  <c r="AB5" i="22" s="1"/>
  <c r="AC5" i="22" s="1"/>
  <c r="AD5" i="22" s="1"/>
  <c r="AE5" i="22" s="1"/>
  <c r="AF5" i="22" s="1"/>
  <c r="B6" i="22"/>
  <c r="C6" i="22" s="1"/>
  <c r="D6" i="22" s="1"/>
  <c r="E6" i="22" s="1"/>
  <c r="F6" i="22" s="1"/>
  <c r="G6" i="22" s="1"/>
  <c r="H6" i="22" s="1"/>
  <c r="I6" i="22" s="1"/>
  <c r="J6" i="22" s="1"/>
  <c r="K6" i="22" s="1"/>
  <c r="L6" i="22" s="1"/>
  <c r="M6" i="22" s="1"/>
  <c r="N6" i="22" s="1"/>
  <c r="O6" i="22" s="1"/>
  <c r="P6" i="22" s="1"/>
  <c r="Q6" i="22" s="1"/>
  <c r="R6" i="22" s="1"/>
  <c r="S6" i="22" s="1"/>
  <c r="T6" i="22" s="1"/>
  <c r="U6" i="22" s="1"/>
  <c r="V6" i="22" s="1"/>
  <c r="W6" i="22" s="1"/>
  <c r="X6" i="22" s="1"/>
  <c r="Y6" i="22" s="1"/>
  <c r="Z6" i="22" s="1"/>
  <c r="AA6" i="22" s="1"/>
  <c r="AB6" i="22" s="1"/>
  <c r="AC6" i="22" s="1"/>
  <c r="AD6" i="22" s="1"/>
  <c r="AE6" i="22" s="1"/>
  <c r="AF6" i="22" s="1"/>
  <c r="B8" i="22"/>
  <c r="C8" i="22" s="1"/>
  <c r="D8" i="22" s="1"/>
  <c r="E8" i="22" s="1"/>
  <c r="F8" i="22" s="1"/>
  <c r="G8" i="22" s="1"/>
  <c r="H8" i="22" s="1"/>
  <c r="I8" i="22" s="1"/>
  <c r="J8" i="22" s="1"/>
  <c r="K8" i="22" s="1"/>
  <c r="L8" i="22" s="1"/>
  <c r="M8" i="22" s="1"/>
  <c r="N8" i="22" s="1"/>
  <c r="O8" i="22" s="1"/>
  <c r="P8" i="22" s="1"/>
  <c r="Q8" i="22" s="1"/>
  <c r="R8" i="22" s="1"/>
  <c r="S8" i="22" s="1"/>
  <c r="T8" i="22" s="1"/>
  <c r="U8" i="22" s="1"/>
  <c r="V8" i="22" s="1"/>
  <c r="W8" i="22" s="1"/>
  <c r="X8" i="22" s="1"/>
  <c r="Y8" i="22" s="1"/>
  <c r="Z8" i="22" s="1"/>
  <c r="AA8" i="22" s="1"/>
  <c r="AB8" i="22" s="1"/>
  <c r="AC8" i="22" s="1"/>
  <c r="AD8" i="22" s="1"/>
  <c r="AE8" i="22" s="1"/>
  <c r="AF8" i="22" s="1"/>
  <c r="C5" i="28"/>
  <c r="D5" i="28" s="1"/>
  <c r="E5" i="28" s="1"/>
  <c r="F5" i="28" s="1"/>
  <c r="G5" i="28" s="1"/>
  <c r="H5" i="28" s="1"/>
  <c r="I5" i="28" s="1"/>
  <c r="J5" i="28" s="1"/>
  <c r="K5" i="28" s="1"/>
  <c r="L5" i="28" s="1"/>
  <c r="M5" i="28" s="1"/>
  <c r="N5" i="28" s="1"/>
  <c r="O5" i="28" s="1"/>
  <c r="P5" i="28" s="1"/>
  <c r="Q5" i="28" s="1"/>
  <c r="R5" i="28" s="1"/>
  <c r="S5" i="28" s="1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B8" i="28"/>
  <c r="C8" i="28" s="1"/>
  <c r="D8" i="28" s="1"/>
  <c r="E8" i="28" s="1"/>
  <c r="F8" i="28" s="1"/>
  <c r="G8" i="28" s="1"/>
  <c r="H8" i="28" s="1"/>
  <c r="I8" i="28" s="1"/>
  <c r="J8" i="28" s="1"/>
  <c r="K8" i="28" s="1"/>
  <c r="L8" i="28" s="1"/>
  <c r="M8" i="28" s="1"/>
  <c r="N8" i="28" s="1"/>
  <c r="O8" i="28" s="1"/>
  <c r="P8" i="28" s="1"/>
  <c r="Q8" i="28" s="1"/>
  <c r="R8" i="28" s="1"/>
  <c r="S8" i="28" s="1"/>
  <c r="T8" i="28" s="1"/>
  <c r="U8" i="28" s="1"/>
  <c r="V8" i="28" s="1"/>
  <c r="W8" i="28" s="1"/>
  <c r="X8" i="28" s="1"/>
  <c r="Y8" i="28" s="1"/>
  <c r="Z8" i="28" s="1"/>
  <c r="AA8" i="28" s="1"/>
  <c r="AB8" i="28" s="1"/>
  <c r="AC8" i="28" s="1"/>
  <c r="AD8" i="28" s="1"/>
  <c r="AE8" i="28" s="1"/>
  <c r="AF8" i="28" s="1"/>
  <c r="B6" i="28"/>
  <c r="C6" i="28" s="1"/>
  <c r="D6" i="28" s="1"/>
  <c r="E6" i="28" s="1"/>
  <c r="F6" i="28" s="1"/>
  <c r="G6" i="28" s="1"/>
  <c r="H6" i="28" s="1"/>
  <c r="I6" i="28" s="1"/>
  <c r="J6" i="28" s="1"/>
  <c r="K6" i="28" s="1"/>
  <c r="L6" i="28" s="1"/>
  <c r="M6" i="28" s="1"/>
  <c r="N6" i="28" s="1"/>
  <c r="O6" i="28" s="1"/>
  <c r="P6" i="28" s="1"/>
  <c r="Q6" i="28" s="1"/>
  <c r="R6" i="28" s="1"/>
  <c r="S6" i="28" s="1"/>
  <c r="T6" i="28" s="1"/>
  <c r="U6" i="28" s="1"/>
  <c r="V6" i="28" s="1"/>
  <c r="W6" i="28" s="1"/>
  <c r="X6" i="28" s="1"/>
  <c r="Y6" i="28" s="1"/>
  <c r="Z6" i="28" s="1"/>
  <c r="AA6" i="28" s="1"/>
  <c r="AB6" i="28" s="1"/>
  <c r="AC6" i="28" s="1"/>
  <c r="AD6" i="28" s="1"/>
  <c r="AE6" i="28" s="1"/>
  <c r="AF6" i="28" s="1"/>
  <c r="B3" i="28"/>
  <c r="C3" i="28" s="1"/>
  <c r="D3" i="28" s="1"/>
  <c r="E3" i="28" s="1"/>
  <c r="F3" i="28" s="1"/>
  <c r="G3" i="28" s="1"/>
  <c r="H3" i="28" s="1"/>
  <c r="I3" i="28" s="1"/>
  <c r="J3" i="28" s="1"/>
  <c r="K3" i="28" s="1"/>
  <c r="L3" i="28" s="1"/>
  <c r="M3" i="28" s="1"/>
  <c r="N3" i="28" s="1"/>
  <c r="O3" i="28" s="1"/>
  <c r="P3" i="28" s="1"/>
  <c r="Q3" i="28" s="1"/>
  <c r="R3" i="28" s="1"/>
  <c r="S3" i="28" s="1"/>
  <c r="T3" i="28" s="1"/>
  <c r="U3" i="28" s="1"/>
  <c r="V3" i="28" s="1"/>
  <c r="W3" i="28" s="1"/>
  <c r="X3" i="28" s="1"/>
  <c r="Y3" i="28" s="1"/>
  <c r="Z3" i="28" s="1"/>
  <c r="AA3" i="28" s="1"/>
  <c r="AB3" i="28" s="1"/>
  <c r="AC3" i="28" s="1"/>
  <c r="AD3" i="28" s="1"/>
  <c r="AE3" i="28" s="1"/>
  <c r="AF3" i="28" s="1"/>
  <c r="C7" i="8"/>
  <c r="O7" i="8"/>
  <c r="AA7" i="8"/>
  <c r="Z7" i="8"/>
  <c r="D7" i="8"/>
  <c r="P7" i="8"/>
  <c r="AB7" i="8"/>
  <c r="E7" i="8"/>
  <c r="Q7" i="8"/>
  <c r="AC7" i="8"/>
  <c r="L7" i="8"/>
  <c r="M7" i="8"/>
  <c r="N7" i="8"/>
  <c r="F7" i="8"/>
  <c r="R7" i="8"/>
  <c r="AD7" i="8"/>
  <c r="Y7" i="8"/>
  <c r="G7" i="8"/>
  <c r="S7" i="8"/>
  <c r="AE7" i="8"/>
  <c r="H7" i="8"/>
  <c r="T7" i="8"/>
  <c r="AF7" i="8"/>
  <c r="X7" i="8"/>
  <c r="I7" i="8"/>
  <c r="U7" i="8"/>
  <c r="B7" i="8"/>
  <c r="J7" i="8"/>
  <c r="V7" i="8"/>
  <c r="K7" i="8"/>
  <c r="W7" i="8"/>
  <c r="I6" i="8"/>
  <c r="U6" i="8"/>
  <c r="R6" i="8"/>
  <c r="G6" i="8"/>
  <c r="J6" i="8"/>
  <c r="V6" i="8"/>
  <c r="AD6" i="8"/>
  <c r="T6" i="8"/>
  <c r="K6" i="8"/>
  <c r="W6" i="8"/>
  <c r="L6" i="8"/>
  <c r="X6" i="8"/>
  <c r="H6" i="8"/>
  <c r="M6" i="8"/>
  <c r="Y6" i="8"/>
  <c r="F6" i="8"/>
  <c r="N6" i="8"/>
  <c r="Z6" i="8"/>
  <c r="B6" i="8"/>
  <c r="AF6" i="8"/>
  <c r="C6" i="8"/>
  <c r="O6" i="8"/>
  <c r="AA6" i="8"/>
  <c r="D6" i="8"/>
  <c r="P6" i="8"/>
  <c r="AB6" i="8"/>
  <c r="AE6" i="8"/>
  <c r="E6" i="8"/>
  <c r="Q6" i="8"/>
  <c r="AC6" i="8"/>
  <c r="S6" i="8"/>
  <c r="F5" i="8"/>
  <c r="R5" i="8"/>
  <c r="G5" i="8"/>
  <c r="S5" i="8"/>
  <c r="H5" i="8"/>
  <c r="T5" i="8"/>
  <c r="I5" i="8"/>
  <c r="U5" i="8"/>
  <c r="AB5" i="8"/>
  <c r="J5" i="8"/>
  <c r="V5" i="8"/>
  <c r="Q5" i="8"/>
  <c r="K5" i="8"/>
  <c r="W5" i="8"/>
  <c r="AA5" i="8"/>
  <c r="L5" i="8"/>
  <c r="X5" i="8"/>
  <c r="M5" i="8"/>
  <c r="Y5" i="8"/>
  <c r="AE5" i="8"/>
  <c r="N5" i="8"/>
  <c r="Z5" i="8"/>
  <c r="AD5" i="8"/>
  <c r="C5" i="8"/>
  <c r="O5" i="8"/>
  <c r="AF5" i="8"/>
  <c r="D5" i="8"/>
  <c r="P5" i="8"/>
  <c r="AC5" i="8"/>
  <c r="E5" i="8"/>
  <c r="B5" i="8"/>
  <c r="C4" i="8"/>
  <c r="O4" i="8"/>
  <c r="AA4" i="8"/>
  <c r="D4" i="8"/>
  <c r="P4" i="8"/>
  <c r="AB4" i="8"/>
  <c r="Y4" i="8"/>
  <c r="E4" i="8"/>
  <c r="Q4" i="8"/>
  <c r="AC4" i="8"/>
  <c r="F4" i="8"/>
  <c r="R4" i="8"/>
  <c r="AD4" i="8"/>
  <c r="B4" i="8"/>
  <c r="G4" i="8"/>
  <c r="S4" i="8"/>
  <c r="AE4" i="8"/>
  <c r="Z4" i="8"/>
  <c r="H4" i="8"/>
  <c r="T4" i="8"/>
  <c r="AF4" i="8"/>
  <c r="L4" i="8"/>
  <c r="M4" i="8"/>
  <c r="I4" i="8"/>
  <c r="U4" i="8"/>
  <c r="N4" i="8"/>
  <c r="J4" i="8"/>
  <c r="V4" i="8"/>
  <c r="X4" i="8"/>
  <c r="K4" i="8"/>
  <c r="W4" i="8"/>
  <c r="I3" i="8"/>
  <c r="U3" i="8"/>
  <c r="T3" i="8"/>
  <c r="J3" i="8"/>
  <c r="V3" i="8"/>
  <c r="K3" i="8"/>
  <c r="W3" i="8"/>
  <c r="B3" i="8"/>
  <c r="L3" i="8"/>
  <c r="X3" i="8"/>
  <c r="F3" i="8"/>
  <c r="G3" i="8"/>
  <c r="M3" i="8"/>
  <c r="Y3" i="8"/>
  <c r="AE3" i="8"/>
  <c r="N3" i="8"/>
  <c r="Z3" i="8"/>
  <c r="C3" i="8"/>
  <c r="O3" i="8"/>
  <c r="AA3" i="8"/>
  <c r="R3" i="8"/>
  <c r="S3" i="8"/>
  <c r="D3" i="8"/>
  <c r="P3" i="8"/>
  <c r="AB3" i="8"/>
  <c r="H3" i="8"/>
  <c r="E3" i="8"/>
  <c r="Q3" i="8"/>
  <c r="AC3" i="8"/>
  <c r="AD3" i="8"/>
  <c r="AF3" i="8"/>
  <c r="B4" i="7"/>
  <c r="C4" i="7" s="1"/>
  <c r="D4" i="7" s="1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B2" i="8" l="1"/>
  <c r="C2" i="8" s="1"/>
  <c r="D2" i="8" s="1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B8" i="8"/>
  <c r="C8" i="8" s="1"/>
  <c r="D8" i="8" s="1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B3" i="13"/>
  <c r="C3" i="13" s="1"/>
  <c r="D3" i="13" s="1"/>
  <c r="E3" i="13" s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B4" i="13"/>
  <c r="C4" i="13" s="1"/>
  <c r="D4" i="13" s="1"/>
  <c r="E4" i="13" s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B5" i="13"/>
  <c r="B6" i="13"/>
  <c r="C6" i="13" s="1"/>
  <c r="D6" i="13" s="1"/>
  <c r="E6" i="13" s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B7" i="13"/>
  <c r="C7" i="13" s="1"/>
  <c r="D7" i="13" s="1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B2" i="13"/>
  <c r="C2" i="13" s="1"/>
  <c r="D2" i="13" s="1"/>
  <c r="E2" i="13" s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B3" i="7"/>
  <c r="B6" i="7"/>
  <c r="B7" i="7"/>
  <c r="C5" i="13" l="1"/>
  <c r="D5" i="13" s="1"/>
  <c r="E5" i="13" s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B8" i="13"/>
  <c r="C8" i="13" s="1"/>
  <c r="D8" i="13" s="1"/>
  <c r="E8" i="13" s="1"/>
  <c r="F8" i="13" s="1"/>
  <c r="G8" i="13" s="1"/>
  <c r="H8" i="13" s="1"/>
  <c r="I8" i="13" s="1"/>
  <c r="J8" i="13" s="1"/>
  <c r="K8" i="13" s="1"/>
  <c r="L8" i="13" s="1"/>
  <c r="M8" i="13" s="1"/>
  <c r="N8" i="13" s="1"/>
  <c r="O8" i="13" s="1"/>
  <c r="P8" i="13" s="1"/>
  <c r="Q8" i="13" s="1"/>
  <c r="R8" i="13" s="1"/>
  <c r="S8" i="13" s="1"/>
  <c r="T8" i="13" s="1"/>
  <c r="U8" i="13" s="1"/>
  <c r="V8" i="13" s="1"/>
  <c r="W8" i="13" s="1"/>
  <c r="X8" i="13" s="1"/>
  <c r="Y8" i="13" s="1"/>
  <c r="Z8" i="13" s="1"/>
  <c r="AA8" i="13" s="1"/>
  <c r="AB8" i="13" s="1"/>
  <c r="AC8" i="13" s="1"/>
  <c r="AD8" i="13" s="1"/>
  <c r="AE8" i="13" s="1"/>
  <c r="AF8" i="13" s="1"/>
  <c r="G6" i="7"/>
  <c r="S6" i="7"/>
  <c r="AE6" i="7"/>
  <c r="T6" i="7"/>
  <c r="I6" i="7"/>
  <c r="U6" i="7"/>
  <c r="J6" i="7"/>
  <c r="V6" i="7"/>
  <c r="E6" i="7"/>
  <c r="K6" i="7"/>
  <c r="W6" i="7"/>
  <c r="AC6" i="7"/>
  <c r="L6" i="7"/>
  <c r="X6" i="7"/>
  <c r="D6" i="7"/>
  <c r="M6" i="7"/>
  <c r="Y6" i="7"/>
  <c r="P6" i="7"/>
  <c r="Q6" i="7"/>
  <c r="N6" i="7"/>
  <c r="Z6" i="7"/>
  <c r="C6" i="7"/>
  <c r="O6" i="7"/>
  <c r="AA6" i="7"/>
  <c r="AB6" i="7"/>
  <c r="F6" i="7"/>
  <c r="R6" i="7"/>
  <c r="AD6" i="7"/>
  <c r="H6" i="7"/>
  <c r="AF6" i="7"/>
  <c r="B6" i="12"/>
  <c r="C6" i="12" s="1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B5" i="12"/>
  <c r="B4" i="12"/>
  <c r="C4" i="12" s="1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M7" i="7"/>
  <c r="Y7" i="7"/>
  <c r="N7" i="7"/>
  <c r="Z7" i="7"/>
  <c r="C7" i="7"/>
  <c r="O7" i="7"/>
  <c r="AA7" i="7"/>
  <c r="D7" i="7"/>
  <c r="AB7" i="7"/>
  <c r="K7" i="7"/>
  <c r="P7" i="7"/>
  <c r="E7" i="7"/>
  <c r="Q7" i="7"/>
  <c r="AC7" i="7"/>
  <c r="V7" i="7"/>
  <c r="F7" i="7"/>
  <c r="R7" i="7"/>
  <c r="AD7" i="7"/>
  <c r="G7" i="7"/>
  <c r="S7" i="7"/>
  <c r="AE7" i="7"/>
  <c r="H7" i="7"/>
  <c r="T7" i="7"/>
  <c r="AF7" i="7"/>
  <c r="J7" i="7"/>
  <c r="I7" i="7"/>
  <c r="U7" i="7"/>
  <c r="L7" i="7"/>
  <c r="X7" i="7"/>
  <c r="W7" i="7"/>
  <c r="B7" i="12"/>
  <c r="C7" i="12" s="1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M3" i="7"/>
  <c r="Y3" i="7"/>
  <c r="N3" i="7"/>
  <c r="Z3" i="7"/>
  <c r="C3" i="7"/>
  <c r="O3" i="7"/>
  <c r="AA3" i="7"/>
  <c r="W3" i="7"/>
  <c r="D3" i="7"/>
  <c r="P3" i="7"/>
  <c r="AB3" i="7"/>
  <c r="E3" i="7"/>
  <c r="Q3" i="7"/>
  <c r="AC3" i="7"/>
  <c r="J3" i="7"/>
  <c r="K3" i="7"/>
  <c r="F3" i="7"/>
  <c r="R3" i="7"/>
  <c r="AD3" i="7"/>
  <c r="G3" i="7"/>
  <c r="S3" i="7"/>
  <c r="AE3" i="7"/>
  <c r="H3" i="7"/>
  <c r="T3" i="7"/>
  <c r="AF3" i="7"/>
  <c r="V3" i="7"/>
  <c r="I3" i="7"/>
  <c r="U3" i="7"/>
  <c r="L3" i="7"/>
  <c r="X3" i="7"/>
  <c r="B3" i="12"/>
  <c r="C3" i="12" s="1"/>
  <c r="D3" i="12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B2" i="12"/>
  <c r="C2" i="12" s="1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C5" i="12" l="1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B8" i="12"/>
  <c r="C8" i="12" s="1"/>
  <c r="D8" i="12" s="1"/>
  <c r="E8" i="12" s="1"/>
  <c r="F8" i="12" s="1"/>
  <c r="G8" i="12" s="1"/>
  <c r="H8" i="12" s="1"/>
  <c r="I8" i="12" s="1"/>
  <c r="J8" i="12" s="1"/>
  <c r="K8" i="12" s="1"/>
  <c r="L8" i="12" s="1"/>
  <c r="M8" i="12" s="1"/>
  <c r="N8" i="12" s="1"/>
  <c r="O8" i="12" s="1"/>
  <c r="P8" i="12" s="1"/>
  <c r="Q8" i="12" s="1"/>
  <c r="R8" i="12" s="1"/>
  <c r="S8" i="12" s="1"/>
  <c r="T8" i="12" s="1"/>
  <c r="U8" i="12" s="1"/>
  <c r="V8" i="12" s="1"/>
  <c r="W8" i="12" s="1"/>
  <c r="X8" i="12" s="1"/>
  <c r="Y8" i="12" s="1"/>
  <c r="Z8" i="12" s="1"/>
  <c r="AA8" i="12" s="1"/>
  <c r="AB8" i="12" s="1"/>
  <c r="AC8" i="12" s="1"/>
  <c r="AD8" i="12" s="1"/>
  <c r="AE8" i="12" s="1"/>
  <c r="AF8" i="12" s="1"/>
  <c r="B5" i="7"/>
  <c r="C5" i="7" l="1"/>
  <c r="D5" i="7" s="1"/>
  <c r="E5" i="7" s="1"/>
  <c r="F5" i="7" s="1"/>
  <c r="G5" i="7" s="1"/>
  <c r="H5" i="7" s="1"/>
  <c r="I5" i="7" s="1"/>
  <c r="J5" i="7" s="1"/>
  <c r="K5" i="7" s="1"/>
  <c r="L5" i="7" s="1"/>
  <c r="M5" i="7" s="1"/>
  <c r="N5" i="7" s="1"/>
  <c r="O5" i="7" s="1"/>
  <c r="P5" i="7" s="1"/>
  <c r="Q5" i="7" s="1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B8" i="7"/>
  <c r="C8" i="7" s="1"/>
  <c r="D8" i="7" s="1"/>
  <c r="E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Z8" i="7" s="1"/>
  <c r="AA8" i="7" s="1"/>
  <c r="AB8" i="7" s="1"/>
  <c r="AC8" i="7" s="1"/>
  <c r="AD8" i="7" s="1"/>
  <c r="AE8" i="7" s="1"/>
  <c r="AF8" i="7" s="1"/>
  <c r="B2" i="7"/>
  <c r="C2" i="7" s="1"/>
  <c r="D2" i="7" s="1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</calcChain>
</file>

<file path=xl/sharedStrings.xml><?xml version="1.0" encoding="utf-8"?>
<sst xmlns="http://schemas.openxmlformats.org/spreadsheetml/2006/main" count="398" uniqueCount="56">
  <si>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</si>
  <si>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</si>
  <si>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</si>
  <si>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</si>
  <si>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</si>
  <si>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</si>
  <si>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</si>
  <si>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Fuel Economy (passenger*miles/BTU)</t>
  </si>
  <si>
    <t>LDVs</t>
  </si>
  <si>
    <t>HDVs</t>
  </si>
  <si>
    <t>aircraft</t>
  </si>
  <si>
    <t>rail</t>
  </si>
  <si>
    <t>ships</t>
  </si>
  <si>
    <t>motorbikes</t>
  </si>
  <si>
    <t>Fuel Economy (freight ton*miles/BTU)</t>
  </si>
  <si>
    <t>freight</t>
    <phoneticPr fontId="1" type="noConversion"/>
  </si>
  <si>
    <t>passenger</t>
    <phoneticPr fontId="1" type="noConversion"/>
  </si>
  <si>
    <t>Fuel Economy (thing*miles/BTU)</t>
  </si>
  <si>
    <t>2020-2050 CAGR</t>
    <phoneticPr fontId="1" type="noConversion"/>
  </si>
  <si>
    <t>US-ships-psgr</t>
    <phoneticPr fontId="1" type="noConversion"/>
  </si>
  <si>
    <t>US-ships-frgt</t>
    <phoneticPr fontId="1" type="noConversion"/>
  </si>
  <si>
    <t>US-rail-psgr</t>
  </si>
  <si>
    <t>US-rail-frgt</t>
    <phoneticPr fontId="1" type="noConversion"/>
  </si>
  <si>
    <t>US-LDVs-psgr</t>
    <phoneticPr fontId="1" type="noConversion"/>
  </si>
  <si>
    <t>US-LDVs-frgt</t>
    <phoneticPr fontId="1" type="noConversion"/>
  </si>
  <si>
    <t>US-HDVs-psgr</t>
    <phoneticPr fontId="1" type="noConversion"/>
  </si>
  <si>
    <t>US-HDVs-frgt</t>
    <phoneticPr fontId="1" type="noConversion"/>
  </si>
  <si>
    <t>US-aircraft-psgr</t>
    <phoneticPr fontId="1" type="noConversion"/>
  </si>
  <si>
    <t>US-aircraft-frgt</t>
    <phoneticPr fontId="1" type="noConversion"/>
  </si>
  <si>
    <t>US-motorbikes-psgr</t>
    <phoneticPr fontId="1" type="noConversion"/>
  </si>
  <si>
    <t>US-motorbikes-frgt</t>
    <phoneticPr fontId="1" type="noConversion"/>
  </si>
  <si>
    <t>Notes</t>
    <phoneticPr fontId="1" type="noConversion"/>
  </si>
  <si>
    <t>Source</t>
    <phoneticPr fontId="1" type="noConversion"/>
  </si>
  <si>
    <t>https://www.cheric.org/PDF/PIC/PC24/PC24-4-0022.pdf</t>
    <phoneticPr fontId="1" type="noConversion"/>
  </si>
  <si>
    <t>2020년 실도로 연비 13.5km/kg, 2030년까지 15km/kg, 해당 비율을 2050까지 적용</t>
    <phoneticPr fontId="1" type="noConversion"/>
  </si>
  <si>
    <t>Since there are few fuel economy forecast data in Korea, CAGR was extracted and used from US data when estimating fuel economy.</t>
    <phoneticPr fontId="1" type="noConversion"/>
  </si>
  <si>
    <t>BNVFE BAU New Veh Fuel Economy</t>
    <phoneticPr fontId="1" type="noConversion"/>
  </si>
  <si>
    <t>Sources:</t>
    <phoneticPr fontId="1" type="noConversion"/>
  </si>
  <si>
    <t>Korea SYFAFE, US BNVFE</t>
    <phoneticPr fontId="1" type="noConversion"/>
  </si>
  <si>
    <t>psgr</t>
    <phoneticPr fontId="1" type="noConversion"/>
  </si>
  <si>
    <t>frgt</t>
    <phoneticPr fontId="1" type="noConversion"/>
  </si>
  <si>
    <t>diesel vehicle</t>
    <phoneticPr fontId="1" type="noConversion"/>
  </si>
  <si>
    <t>hydrogen vehicle</t>
    <phoneticPr fontId="1" type="noConversion"/>
  </si>
  <si>
    <t>x/disel vehicle</t>
    <phoneticPr fontId="1" type="noConversion"/>
  </si>
  <si>
    <t>battery electric vehicle</t>
    <phoneticPr fontId="1" type="noConversion"/>
  </si>
  <si>
    <t>US aircrat</t>
    <phoneticPr fontId="1" type="noConversion"/>
  </si>
  <si>
    <t>US rail</t>
    <phoneticPr fontId="1" type="noConversion"/>
  </si>
  <si>
    <t>US ships</t>
    <phoneticPr fontId="1" type="noConversion"/>
  </si>
  <si>
    <t>psgr - x/disel vehicle</t>
    <phoneticPr fontId="1" type="noConversion"/>
  </si>
  <si>
    <t>frgt - x/disel vehicle</t>
    <phoneticPr fontId="1" type="noConversion"/>
  </si>
  <si>
    <t>plugin hybrid vehicle</t>
    <phoneticPr fontId="1" type="noConversion"/>
  </si>
  <si>
    <t>US HDVs</t>
    <phoneticPr fontId="1" type="noConversion"/>
  </si>
  <si>
    <t>US LDVs</t>
    <phoneticPr fontId="1" type="noConversion"/>
  </si>
  <si>
    <t>We used cell colors to identify different methods</t>
    <phoneticPr fontId="1" type="noConversion"/>
  </si>
  <si>
    <t>We applied the US data as is due to the limited number of data in South Korea</t>
    <phoneticPr fontId="1" type="noConversion"/>
  </si>
  <si>
    <t>We applied the ratio of fuel shares in the US data to the KR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</si>
</sst>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6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29"/>
      <scheme val="minor"/>
    </font>
    <font>
      <sz val="11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>
      <alignment wrapText="1"/>
    </xf>
    <xf numFmtId="0" fontId="0" fillId="0" borderId="0" xfId="0" applyAlignment="1">
      <alignment horizontal="right"/>
    </xf>
    <xf numFmtId="164" fontId="0" fillId="0" borderId="0" xfId="0" applyNumberFormat="1" applyAlignment="1"/>
    <xf numFmtId="0" fontId="0" fillId="0" borderId="0" xfId="0" applyNumberFormat="1" applyAlignment="1"/>
    <xf numFmtId="164" fontId="0" fillId="2" borderId="0" xfId="0" applyNumberFormat="1" applyFill="1" applyAlignment="1"/>
    <xf numFmtId="164" fontId="0" fillId="0" borderId="0" xfId="0" applyNumberFormat="1" applyFill="1" applyAlignment="1"/>
    <xf numFmtId="0" fontId="0" fillId="0" borderId="0" xfId="0" applyNumberFormat="1" applyFill="1" applyAlignment="1"/>
    <xf numFmtId="0" fontId="0" fillId="3" borderId="0" xfId="0" applyFill="1">
      <alignment vertical="center"/>
    </xf>
    <xf numFmtId="0" fontId="2" fillId="0" borderId="0" xfId="0" applyFont="1" applyAlignment="1"/>
    <xf numFmtId="11" fontId="0" fillId="0" borderId="0" xfId="0" applyNumberFormat="1" applyFill="1" applyAlignment="1"/>
    <xf numFmtId="11" fontId="0" fillId="0" borderId="0" xfId="0" applyNumberFormat="1" applyAlignment="1"/>
    <xf numFmtId="0" fontId="0" fillId="4" borderId="0" xfId="0" applyFill="1" applyAlignment="1"/>
    <xf numFmtId="11" fontId="0" fillId="4" borderId="0" xfId="0" applyNumberFormat="1" applyFill="1" applyAlignment="1"/>
    <xf numFmtId="0" fontId="0" fillId="0" borderId="1" xfId="0" applyBorder="1">
      <alignment vertical="center"/>
    </xf>
    <xf numFmtId="0" fontId="0" fillId="0" borderId="1" xfId="0" applyBorder="1" applyAlignment="1"/>
    <xf numFmtId="0" fontId="0" fillId="0" borderId="0" xfId="0" applyBorder="1">
      <alignment vertical="center"/>
    </xf>
    <xf numFmtId="0" fontId="0" fillId="0" borderId="0" xfId="0" applyBorder="1" applyAlignment="1"/>
    <xf numFmtId="0" fontId="0" fillId="0" borderId="2" xfId="0" applyBorder="1">
      <alignment vertical="center"/>
    </xf>
    <xf numFmtId="0" fontId="0" fillId="0" borderId="2" xfId="0" applyBorder="1" applyAlignment="1"/>
    <xf numFmtId="11" fontId="0" fillId="3" borderId="0" xfId="0" applyNumberFormat="1" applyFill="1">
      <alignment vertical="center"/>
    </xf>
    <xf numFmtId="11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 applyBorder="1">
      <alignment vertical="center"/>
    </xf>
    <xf numFmtId="0" fontId="0" fillId="0" borderId="2" xfId="0" applyNumberFormat="1" applyBorder="1">
      <alignment vertical="center"/>
    </xf>
    <xf numFmtId="11" fontId="0" fillId="0" borderId="0" xfId="0" applyNumberFormat="1" applyFill="1">
      <alignment vertical="center"/>
    </xf>
    <xf numFmtId="11" fontId="4" fillId="3" borderId="0" xfId="0" applyNumberFormat="1" applyFont="1" applyFill="1">
      <alignment vertical="center"/>
    </xf>
    <xf numFmtId="0" fontId="5" fillId="0" borderId="0" xfId="1">
      <alignment vertical="center"/>
    </xf>
    <xf numFmtId="0" fontId="0" fillId="5" borderId="0" xfId="0" applyFill="1">
      <alignment vertical="center"/>
    </xf>
    <xf numFmtId="11" fontId="0" fillId="5" borderId="0" xfId="0" applyNumberFormat="1" applyFill="1">
      <alignment vertical="center"/>
    </xf>
    <xf numFmtId="0" fontId="0" fillId="6" borderId="0" xfId="0" applyFill="1">
      <alignment vertical="center"/>
    </xf>
    <xf numFmtId="0" fontId="3" fillId="0" borderId="0" xfId="0" applyFont="1">
      <alignment vertical="center"/>
    </xf>
    <xf numFmtId="11" fontId="0" fillId="2" borderId="0" xfId="0" applyNumberFormat="1" applyFill="1">
      <alignment vertical="center"/>
    </xf>
    <xf numFmtId="0" fontId="2" fillId="0" borderId="0" xfId="0" applyFont="1" applyAlignment="1">
      <alignment vertical="center"/>
    </xf>
    <xf numFmtId="0" fontId="0" fillId="0" borderId="0" xfId="0" applyFill="1">
      <alignment vertical="center"/>
    </xf>
    <xf numFmtId="0" fontId="3" fillId="0" borderId="0" xfId="0" applyFont="1" applyAlignment="1"/>
    <xf numFmtId="0" fontId="3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heric.org/PDF/PIC/PC24/PC24-4-0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DC44-2269-493E-A648-3F924433C76C}">
  <dimension ref="A1:B10"/>
  <sheetViews>
    <sheetView tabSelected="1" workbookViewId="0">
      <selection activeCell="C31" sqref="C31"/>
    </sheetView>
  </sheetViews>
  <sheetFormatPr defaultRowHeight="15"/>
  <sheetData>
    <row r="1" spans="1:2">
      <c r="A1" s="34" t="s">
        <v>36</v>
      </c>
    </row>
    <row r="3" spans="1:2">
      <c r="A3" s="32" t="s">
        <v>37</v>
      </c>
      <c r="B3" t="s">
        <v>38</v>
      </c>
    </row>
    <row r="5" spans="1:2">
      <c r="A5" s="32" t="s">
        <v>31</v>
      </c>
    </row>
    <row r="6" spans="1:2">
      <c r="A6" t="s">
        <v>35</v>
      </c>
    </row>
    <row r="8" spans="1:2">
      <c r="A8" t="s">
        <v>53</v>
      </c>
    </row>
    <row r="9" spans="1:2">
      <c r="A9" s="31" t="s">
        <v>54</v>
      </c>
    </row>
    <row r="10" spans="1:2">
      <c r="A10" s="9" t="s">
        <v>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E9823-CDEA-4E8F-80A3-F2833AF1EC39}">
  <dimension ref="A1:AF8"/>
  <sheetViews>
    <sheetView workbookViewId="0">
      <selection activeCell="B1" sqref="B1:AF1"/>
    </sheetView>
  </sheetViews>
  <sheetFormatPr defaultRowHeight="15"/>
  <cols>
    <col min="1" max="1" width="32.85546875" bestFit="1" customWidth="1"/>
  </cols>
  <sheetData>
    <row r="1" spans="1:32">
      <c r="A1" s="10" t="s">
        <v>17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>
      <c r="A2" s="1" t="s">
        <v>0</v>
      </c>
      <c r="B2" s="11">
        <v>1.2490429545241593E-3</v>
      </c>
      <c r="C2" s="11">
        <v>1.2479838852561889E-3</v>
      </c>
      <c r="D2" s="11">
        <v>1.2471665685815224E-3</v>
      </c>
      <c r="E2" s="11">
        <v>1.2466464519590526E-3</v>
      </c>
      <c r="F2" s="11">
        <v>1.2461776274382624E-3</v>
      </c>
      <c r="G2" s="11">
        <v>1.2458210503215087E-3</v>
      </c>
      <c r="H2" s="11">
        <v>1.2454261907779705E-3</v>
      </c>
      <c r="I2" s="11">
        <v>1.2450097660041024E-3</v>
      </c>
      <c r="J2" s="11">
        <v>1.2449523012062393E-3</v>
      </c>
      <c r="K2" s="11">
        <v>1.2448581170389291E-3</v>
      </c>
      <c r="L2" s="11">
        <v>1.244492708563932E-3</v>
      </c>
      <c r="M2" s="11">
        <v>1.2445150475500222E-3</v>
      </c>
      <c r="N2" s="11">
        <v>1.244362963786191E-3</v>
      </c>
      <c r="O2" s="11">
        <v>1.2442462668418766E-3</v>
      </c>
      <c r="P2" s="11">
        <v>1.2440271982043711E-3</v>
      </c>
      <c r="Q2" s="11">
        <v>1.2439416368347936E-3</v>
      </c>
      <c r="R2" s="11">
        <v>1.2436776543099449E-3</v>
      </c>
      <c r="S2" s="11">
        <v>1.2434044966707469E-3</v>
      </c>
      <c r="T2" s="11">
        <v>1.2431106233009778E-3</v>
      </c>
      <c r="U2" s="11">
        <v>1.242818522097998E-3</v>
      </c>
      <c r="V2" s="11">
        <v>1.2424141228640053E-3</v>
      </c>
      <c r="W2" s="11">
        <v>1.2420321636298346E-3</v>
      </c>
      <c r="X2" s="11">
        <v>1.241620319407161E-3</v>
      </c>
      <c r="Y2" s="11">
        <v>1.2411620718582406E-3</v>
      </c>
      <c r="Z2" s="11">
        <v>1.240669038843074E-3</v>
      </c>
      <c r="AA2" s="11">
        <v>1.2401023941352315E-3</v>
      </c>
      <c r="AB2" s="11">
        <v>1.2395514545691941E-3</v>
      </c>
      <c r="AC2" s="11">
        <v>1.2389760811407262E-3</v>
      </c>
      <c r="AD2" s="11">
        <v>1.2383487405617649E-3</v>
      </c>
      <c r="AE2" s="11">
        <v>1.2375986561341948E-3</v>
      </c>
      <c r="AF2" s="11">
        <v>1.236792153822779E-3</v>
      </c>
    </row>
    <row r="3" spans="1:32">
      <c r="A3" s="1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</row>
    <row r="4" spans="1:32">
      <c r="A4" s="1" t="s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</row>
    <row r="5" spans="1:32">
      <c r="A5" s="13" t="s">
        <v>3</v>
      </c>
      <c r="B5" s="14">
        <v>3.8868922094850749E-4</v>
      </c>
      <c r="C5" s="14">
        <v>3.8835964956971156E-4</v>
      </c>
      <c r="D5" s="14">
        <v>3.8810530909215343E-4</v>
      </c>
      <c r="E5" s="14">
        <v>3.8794345419032003E-4</v>
      </c>
      <c r="F5" s="14">
        <v>3.8779756085887974E-4</v>
      </c>
      <c r="G5" s="14">
        <v>3.8768659775611613E-4</v>
      </c>
      <c r="H5" s="14">
        <v>3.8756372155893972E-4</v>
      </c>
      <c r="I5" s="14">
        <v>3.8743413448561116E-4</v>
      </c>
      <c r="J5" s="14">
        <v>3.8741625203614658E-4</v>
      </c>
      <c r="K5" s="14">
        <v>3.8738694289951122E-4</v>
      </c>
      <c r="L5" s="14">
        <v>3.8727323156960051E-4</v>
      </c>
      <c r="M5" s="14">
        <v>3.872801832305252E-4</v>
      </c>
      <c r="N5" s="14">
        <v>3.8723285633958973E-4</v>
      </c>
      <c r="O5" s="14">
        <v>3.8719654146009873E-4</v>
      </c>
      <c r="P5" s="14">
        <v>3.8712836957078314E-4</v>
      </c>
      <c r="Q5" s="14">
        <v>3.8710174375942578E-4</v>
      </c>
      <c r="R5" s="14">
        <v>3.8701959513390749E-4</v>
      </c>
      <c r="S5" s="14">
        <v>3.8693459130790495E-4</v>
      </c>
      <c r="T5" s="14">
        <v>3.8684314096127021E-4</v>
      </c>
      <c r="U5" s="14">
        <v>3.8675224209457141E-4</v>
      </c>
      <c r="V5" s="14">
        <v>3.8662639724460569E-4</v>
      </c>
      <c r="W5" s="14">
        <v>3.8650753548999096E-4</v>
      </c>
      <c r="X5" s="14">
        <v>3.8637937383671609E-4</v>
      </c>
      <c r="Y5" s="14">
        <v>3.8623677194928995E-4</v>
      </c>
      <c r="Z5" s="14">
        <v>3.8608334518532407E-4</v>
      </c>
      <c r="AA5" s="14">
        <v>3.8590701122559256E-4</v>
      </c>
      <c r="AB5" s="14">
        <v>3.8573556454320505E-4</v>
      </c>
      <c r="AC5" s="14">
        <v>3.8555651429608934E-4</v>
      </c>
      <c r="AD5" s="14">
        <v>3.8536129241038667E-4</v>
      </c>
      <c r="AE5" s="14">
        <v>3.8512787391125356E-4</v>
      </c>
      <c r="AF5" s="14">
        <v>3.8487689875144672E-4</v>
      </c>
    </row>
    <row r="6" spans="1:32">
      <c r="A6" s="1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</row>
    <row r="7" spans="1:32">
      <c r="A7" s="1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</row>
    <row r="8" spans="1:32">
      <c r="A8" s="1" t="s">
        <v>6</v>
      </c>
      <c r="B8" s="12">
        <v>1.1660676628455222E-3</v>
      </c>
      <c r="C8" s="12">
        <v>1.1650789487091344E-3</v>
      </c>
      <c r="D8" s="12">
        <v>1.16431592727646E-3</v>
      </c>
      <c r="E8" s="12">
        <v>1.1638303625709598E-3</v>
      </c>
      <c r="F8" s="12">
        <v>1.1633926825766389E-3</v>
      </c>
      <c r="G8" s="12">
        <v>1.1630597932683483E-3</v>
      </c>
      <c r="H8" s="12">
        <v>1.162691164676819E-3</v>
      </c>
      <c r="I8" s="12">
        <v>1.1623024034568333E-3</v>
      </c>
      <c r="J8" s="12">
        <v>1.1622487561084396E-3</v>
      </c>
      <c r="K8" s="12">
        <v>1.1621608286985334E-3</v>
      </c>
      <c r="L8" s="12">
        <v>1.1618196947088013E-3</v>
      </c>
      <c r="M8" s="12">
        <v>1.1618405496915754E-3</v>
      </c>
      <c r="N8" s="12">
        <v>1.161698569018769E-3</v>
      </c>
      <c r="O8" s="12">
        <v>1.1615896243802959E-3</v>
      </c>
      <c r="P8" s="12">
        <v>1.1613851087123493E-3</v>
      </c>
      <c r="Q8" s="12">
        <v>1.1613052312782772E-3</v>
      </c>
      <c r="R8" s="12">
        <v>1.1610587854017224E-3</v>
      </c>
      <c r="S8" s="12">
        <v>1.1608037739237146E-3</v>
      </c>
      <c r="T8" s="12">
        <v>1.1605294228838104E-3</v>
      </c>
      <c r="U8" s="12">
        <v>1.1602567262837141E-3</v>
      </c>
      <c r="V8" s="12">
        <v>1.1598791917338169E-3</v>
      </c>
      <c r="W8" s="12">
        <v>1.1595226064699726E-3</v>
      </c>
      <c r="X8" s="12">
        <v>1.1591381215101482E-3</v>
      </c>
      <c r="Y8" s="12">
        <v>1.1587103158478696E-3</v>
      </c>
      <c r="Z8" s="12">
        <v>1.158250035555972E-3</v>
      </c>
      <c r="AA8" s="12">
        <v>1.1577210336767775E-3</v>
      </c>
      <c r="AB8" s="12">
        <v>1.1572066936296149E-3</v>
      </c>
      <c r="AC8" s="12">
        <v>1.1566695428882679E-3</v>
      </c>
      <c r="AD8" s="12">
        <v>1.1560838772311599E-3</v>
      </c>
      <c r="AE8" s="12">
        <v>1.1553836217337605E-3</v>
      </c>
      <c r="AF8" s="12">
        <v>1.15463069625434E-3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22687-615D-4131-AB0A-50C4149D9CE3}">
  <dimension ref="A1:AF8"/>
  <sheetViews>
    <sheetView workbookViewId="0">
      <selection activeCell="B2" sqref="B2"/>
    </sheetView>
  </sheetViews>
  <sheetFormatPr defaultRowHeight="15"/>
  <cols>
    <col min="1" max="1" width="32.85546875" bestFit="1" customWidth="1"/>
  </cols>
  <sheetData>
    <row r="1" spans="1:32">
      <c r="A1" s="10" t="s">
        <v>17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>
      <c r="A2" s="1" t="s">
        <v>0</v>
      </c>
      <c r="B2" s="11">
        <v>1.1213005219530657E-2</v>
      </c>
      <c r="C2" s="11">
        <v>1.1285732577592732E-2</v>
      </c>
      <c r="D2" s="11">
        <v>1.1358932316426948E-2</v>
      </c>
      <c r="E2" s="11">
        <v>1.1432610862982587E-2</v>
      </c>
      <c r="F2" s="11">
        <v>1.150676179031037E-2</v>
      </c>
      <c r="G2" s="11">
        <v>1.1581394738834218E-2</v>
      </c>
      <c r="H2" s="11">
        <v>1.1656512922028765E-2</v>
      </c>
      <c r="I2" s="11">
        <v>1.1732119553368661E-2</v>
      </c>
      <c r="J2" s="11">
        <v>1.1808214632853897E-2</v>
      </c>
      <c r="K2" s="11">
        <v>1.188480458743376E-2</v>
      </c>
      <c r="L2" s="11">
        <v>1.1961889417108251E-2</v>
      </c>
      <c r="M2" s="11">
        <v>1.2039475548826646E-2</v>
      </c>
      <c r="N2" s="11">
        <v>1.2117562982588948E-2</v>
      </c>
      <c r="O2" s="11">
        <v>1.2196158145344435E-2</v>
      </c>
      <c r="P2" s="11">
        <v>1.2275264250567752E-2</v>
      </c>
      <c r="Q2" s="11">
        <v>1.2354884511733534E-2</v>
      </c>
      <c r="R2" s="11">
        <v>1.2435018928841786E-2</v>
      </c>
      <c r="S2" s="11">
        <v>1.2515673928841786E-2</v>
      </c>
      <c r="T2" s="11">
        <v>1.2596849511733533E-2</v>
      </c>
      <c r="U2" s="11">
        <v>1.2678555317940952E-2</v>
      </c>
      <c r="V2" s="11">
        <v>1.2760788133989403E-2</v>
      </c>
      <c r="W2" s="11">
        <v>1.2843557600302801E-2</v>
      </c>
      <c r="X2" s="11">
        <v>1.2926860503406511E-2</v>
      </c>
      <c r="Y2" s="11">
        <v>1.3010706483724453E-2</v>
      </c>
      <c r="Z2" s="11">
        <v>1.3095095541256624E-2</v>
      </c>
      <c r="AA2" s="11">
        <v>1.3180030889477667E-2</v>
      </c>
      <c r="AB2" s="11">
        <v>1.3265515741862226E-2</v>
      </c>
      <c r="AC2" s="11">
        <v>1.3351556525359576E-2</v>
      </c>
      <c r="AD2" s="11">
        <v>1.343815645344436E-2</v>
      </c>
      <c r="AE2" s="11">
        <v>1.3525318739591218E-2</v>
      </c>
      <c r="AF2" s="11">
        <v>1.361304338380015E-2</v>
      </c>
    </row>
    <row r="3" spans="1:32">
      <c r="A3" s="1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</row>
    <row r="4" spans="1:32">
      <c r="A4" s="1" t="s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</row>
    <row r="5" spans="1:32">
      <c r="A5" s="13" t="s">
        <v>3</v>
      </c>
      <c r="B5" s="14">
        <v>3.4893709999999998E-3</v>
      </c>
      <c r="C5" s="14">
        <v>3.5120030000000001E-3</v>
      </c>
      <c r="D5" s="14">
        <v>3.5347819999999998E-3</v>
      </c>
      <c r="E5" s="14">
        <v>3.55771E-3</v>
      </c>
      <c r="F5" s="14">
        <v>3.580785E-3</v>
      </c>
      <c r="G5" s="14">
        <v>3.6040100000000004E-3</v>
      </c>
      <c r="H5" s="14">
        <v>3.6273859999999998E-3</v>
      </c>
      <c r="I5" s="14">
        <v>3.6509140000000003E-3</v>
      </c>
      <c r="J5" s="14">
        <v>3.6745939999999998E-3</v>
      </c>
      <c r="K5" s="14">
        <v>3.6984279999999997E-3</v>
      </c>
      <c r="L5" s="14">
        <v>3.7224160000000001E-3</v>
      </c>
      <c r="M5" s="14">
        <v>3.7465599999999999E-3</v>
      </c>
      <c r="N5" s="14">
        <v>3.77086E-3</v>
      </c>
      <c r="O5" s="14">
        <v>3.7953179999999998E-3</v>
      </c>
      <c r="P5" s="14">
        <v>3.819935E-3</v>
      </c>
      <c r="Q5" s="14">
        <v>3.8447119999999997E-3</v>
      </c>
      <c r="R5" s="14">
        <v>3.8696489999999997E-3</v>
      </c>
      <c r="S5" s="14">
        <v>3.894748E-3</v>
      </c>
      <c r="T5" s="14">
        <v>3.9200089999999995E-3</v>
      </c>
      <c r="U5" s="14">
        <v>3.9454349999999997E-3</v>
      </c>
      <c r="V5" s="14">
        <v>3.9710250000000004E-3</v>
      </c>
      <c r="W5" s="14">
        <v>3.9967819999999999E-3</v>
      </c>
      <c r="X5" s="14">
        <v>4.0227050000000006E-3</v>
      </c>
      <c r="Y5" s="14">
        <v>4.0487970000000007E-3</v>
      </c>
      <c r="Z5" s="14">
        <v>4.0750580000000003E-3</v>
      </c>
      <c r="AA5" s="14">
        <v>4.1014889999999998E-3</v>
      </c>
      <c r="AB5" s="14">
        <v>4.1280910000000004E-3</v>
      </c>
      <c r="AC5" s="14">
        <v>4.1548660000000001E-3</v>
      </c>
      <c r="AD5" s="14">
        <v>4.1818150000000002E-3</v>
      </c>
      <c r="AE5" s="14">
        <v>4.2089390000000001E-3</v>
      </c>
      <c r="AF5" s="14">
        <v>4.2362379999999998E-3</v>
      </c>
    </row>
    <row r="6" spans="1:32">
      <c r="A6" s="1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</row>
    <row r="7" spans="1:32">
      <c r="A7" s="1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</row>
    <row r="8" spans="1:32">
      <c r="A8" s="1" t="s">
        <v>6</v>
      </c>
      <c r="B8" s="12">
        <v>1.0468112999999998E-2</v>
      </c>
      <c r="C8" s="12">
        <v>1.0536008999999999E-2</v>
      </c>
      <c r="D8" s="12">
        <v>1.0604345999999997E-2</v>
      </c>
      <c r="E8" s="12">
        <v>1.0673129999999998E-2</v>
      </c>
      <c r="F8" s="12">
        <v>1.0742354999999999E-2</v>
      </c>
      <c r="G8" s="12">
        <v>1.081203E-2</v>
      </c>
      <c r="H8" s="12">
        <v>1.0882157999999998E-2</v>
      </c>
      <c r="I8" s="12">
        <v>1.0952742E-2</v>
      </c>
      <c r="J8" s="12">
        <v>1.1023781999999998E-2</v>
      </c>
      <c r="K8" s="12">
        <v>1.1095283999999997E-2</v>
      </c>
      <c r="L8" s="12">
        <v>1.1167247999999999E-2</v>
      </c>
      <c r="M8" s="12">
        <v>1.1239679999999998E-2</v>
      </c>
      <c r="N8" s="12">
        <v>1.1312579999999999E-2</v>
      </c>
      <c r="O8" s="12">
        <v>1.1385953999999998E-2</v>
      </c>
      <c r="P8" s="12">
        <v>1.1459804999999998E-2</v>
      </c>
      <c r="Q8" s="12">
        <v>1.1534135999999997E-2</v>
      </c>
      <c r="R8" s="12">
        <v>1.1608946999999998E-2</v>
      </c>
      <c r="S8" s="12">
        <v>1.1684243999999998E-2</v>
      </c>
      <c r="T8" s="12">
        <v>1.1760026999999996E-2</v>
      </c>
      <c r="U8" s="12">
        <v>1.1836304999999997E-2</v>
      </c>
      <c r="V8" s="12">
        <v>1.1913074999999999E-2</v>
      </c>
      <c r="W8" s="12">
        <v>1.1990345999999997E-2</v>
      </c>
      <c r="X8" s="12">
        <v>1.2068114999999999E-2</v>
      </c>
      <c r="Y8" s="12">
        <v>1.2146390999999999E-2</v>
      </c>
      <c r="Z8" s="12">
        <v>1.2225173999999998E-2</v>
      </c>
      <c r="AA8" s="12">
        <v>1.2304466999999998E-2</v>
      </c>
      <c r="AB8" s="12">
        <v>1.2384272999999999E-2</v>
      </c>
      <c r="AC8" s="12">
        <v>1.2464597999999999E-2</v>
      </c>
      <c r="AD8" s="12">
        <v>1.2545444999999999E-2</v>
      </c>
      <c r="AE8" s="12">
        <v>1.2626816999999999E-2</v>
      </c>
      <c r="AF8" s="12">
        <v>1.2708713999999998E-2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1AE47-E25D-4966-9232-7994CD562D42}">
  <dimension ref="A1:AF8"/>
  <sheetViews>
    <sheetView workbookViewId="0">
      <selection sqref="A1:A8"/>
    </sheetView>
  </sheetViews>
  <sheetFormatPr defaultRowHeight="15"/>
  <cols>
    <col min="1" max="1" width="32.85546875" bestFit="1" customWidth="1"/>
  </cols>
  <sheetData>
    <row r="1" spans="1:32">
      <c r="A1" s="10" t="s">
        <v>17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>
      <c r="A2" s="1" t="s">
        <v>0</v>
      </c>
      <c r="B2" s="11">
        <v>3.2293482418666772E-5</v>
      </c>
      <c r="C2" s="11">
        <v>3.2293482418666772E-5</v>
      </c>
      <c r="D2" s="11">
        <v>3.2293482418666772E-5</v>
      </c>
      <c r="E2" s="11">
        <v>3.2293482418666772E-5</v>
      </c>
      <c r="F2" s="11">
        <v>3.2293482418666772E-5</v>
      </c>
      <c r="G2" s="11">
        <v>3.2293482418666772E-5</v>
      </c>
      <c r="H2" s="11">
        <v>3.2293482418666772E-5</v>
      </c>
      <c r="I2" s="11">
        <v>3.2293482418666772E-5</v>
      </c>
      <c r="J2" s="11">
        <v>3.2293482418666772E-5</v>
      </c>
      <c r="K2" s="11">
        <v>3.2293482418666772E-5</v>
      </c>
      <c r="L2" s="11">
        <v>3.2293482418666772E-5</v>
      </c>
      <c r="M2" s="11">
        <v>3.2293482418666772E-5</v>
      </c>
      <c r="N2" s="11">
        <v>3.2293482418666772E-5</v>
      </c>
      <c r="O2" s="11">
        <v>3.2293482418666772E-5</v>
      </c>
      <c r="P2" s="11">
        <v>3.2293482418666772E-5</v>
      </c>
      <c r="Q2" s="11">
        <v>3.2293482418666772E-5</v>
      </c>
      <c r="R2" s="11">
        <v>3.2293482418666772E-5</v>
      </c>
      <c r="S2" s="11">
        <v>3.2293482418666772E-5</v>
      </c>
      <c r="T2" s="11">
        <v>3.2293482418666772E-5</v>
      </c>
      <c r="U2" s="11">
        <v>3.2293482418666772E-5</v>
      </c>
      <c r="V2" s="11">
        <v>3.2293482418666772E-5</v>
      </c>
      <c r="W2" s="11">
        <v>3.2293482418666772E-5</v>
      </c>
      <c r="X2" s="11">
        <v>3.2293482418666772E-5</v>
      </c>
      <c r="Y2" s="11">
        <v>3.2293482418666772E-5</v>
      </c>
      <c r="Z2" s="11">
        <v>3.2293482418666772E-5</v>
      </c>
      <c r="AA2" s="11">
        <v>3.2293482418666772E-5</v>
      </c>
      <c r="AB2" s="11">
        <v>3.2293482418666772E-5</v>
      </c>
      <c r="AC2" s="11">
        <v>3.2293482418666772E-5</v>
      </c>
      <c r="AD2" s="11">
        <v>3.2293482418666772E-5</v>
      </c>
      <c r="AE2" s="11">
        <v>3.2293482418666772E-5</v>
      </c>
      <c r="AF2" s="11">
        <v>3.2293482418666772E-5</v>
      </c>
    </row>
    <row r="3" spans="1:32">
      <c r="A3" s="1" t="s">
        <v>1</v>
      </c>
      <c r="B3" s="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</row>
    <row r="4" spans="1:32">
      <c r="A4" s="1" t="s">
        <v>2</v>
      </c>
      <c r="B4" s="12">
        <v>1.0049397002369564E-5</v>
      </c>
      <c r="C4" s="11">
        <v>1.0049397002369564E-5</v>
      </c>
      <c r="D4" s="11">
        <v>1.0049397002369564E-5</v>
      </c>
      <c r="E4" s="11">
        <v>1.0049397002369564E-5</v>
      </c>
      <c r="F4" s="11">
        <v>1.0049397002369564E-5</v>
      </c>
      <c r="G4" s="11">
        <v>1.0049397002369564E-5</v>
      </c>
      <c r="H4" s="11">
        <v>1.0049397002369564E-5</v>
      </c>
      <c r="I4" s="11">
        <v>1.0049397002369564E-5</v>
      </c>
      <c r="J4" s="11">
        <v>1.0049397002369564E-5</v>
      </c>
      <c r="K4" s="11">
        <v>1.0049397002369564E-5</v>
      </c>
      <c r="L4" s="11">
        <v>1.0049397002369564E-5</v>
      </c>
      <c r="M4" s="11">
        <v>1.0049397002369564E-5</v>
      </c>
      <c r="N4" s="11">
        <v>1.0049397002369564E-5</v>
      </c>
      <c r="O4" s="11">
        <v>1.0049397002369564E-5</v>
      </c>
      <c r="P4" s="11">
        <v>1.0049397002369564E-5</v>
      </c>
      <c r="Q4" s="11">
        <v>1.0049397002369564E-5</v>
      </c>
      <c r="R4" s="11">
        <v>1.0049397002369564E-5</v>
      </c>
      <c r="S4" s="11">
        <v>1.0049397002369564E-5</v>
      </c>
      <c r="T4" s="11">
        <v>1.0049397002369564E-5</v>
      </c>
      <c r="U4" s="11">
        <v>1.0049397002369564E-5</v>
      </c>
      <c r="V4" s="11">
        <v>1.0049397002369564E-5</v>
      </c>
      <c r="W4" s="11">
        <v>1.0049397002369564E-5</v>
      </c>
      <c r="X4" s="11">
        <v>1.0049397002369564E-5</v>
      </c>
      <c r="Y4" s="11">
        <v>1.0049397002369564E-5</v>
      </c>
      <c r="Z4" s="11">
        <v>1.0049397002369564E-5</v>
      </c>
      <c r="AA4" s="11">
        <v>1.0049397002369564E-5</v>
      </c>
      <c r="AB4" s="11">
        <v>1.0049397002369564E-5</v>
      </c>
      <c r="AC4" s="11">
        <v>1.0049397002369564E-5</v>
      </c>
      <c r="AD4" s="11">
        <v>1.0049397002369564E-5</v>
      </c>
      <c r="AE4" s="11">
        <v>1.0049397002369564E-5</v>
      </c>
      <c r="AF4" s="11">
        <v>1.0049397002369564E-5</v>
      </c>
    </row>
    <row r="5" spans="1:32">
      <c r="A5" s="1" t="s">
        <v>3</v>
      </c>
      <c r="B5" s="12">
        <v>1.0049397002369565E-5</v>
      </c>
      <c r="C5" s="11">
        <v>1.0049397002369565E-5</v>
      </c>
      <c r="D5" s="11">
        <v>1.0049397002369565E-5</v>
      </c>
      <c r="E5" s="11">
        <v>1.0049397002369565E-5</v>
      </c>
      <c r="F5" s="11">
        <v>1.0049397002369565E-5</v>
      </c>
      <c r="G5" s="11">
        <v>1.0049397002369565E-5</v>
      </c>
      <c r="H5" s="11">
        <v>1.0049397002369565E-5</v>
      </c>
      <c r="I5" s="11">
        <v>1.0049397002369565E-5</v>
      </c>
      <c r="J5" s="11">
        <v>1.0049397002369565E-5</v>
      </c>
      <c r="K5" s="11">
        <v>1.0049397002369565E-5</v>
      </c>
      <c r="L5" s="11">
        <v>1.0049397002369565E-5</v>
      </c>
      <c r="M5" s="11">
        <v>1.0049397002369565E-5</v>
      </c>
      <c r="N5" s="11">
        <v>1.0049397002369565E-5</v>
      </c>
      <c r="O5" s="11">
        <v>1.0049397002369565E-5</v>
      </c>
      <c r="P5" s="11">
        <v>1.0049397002369565E-5</v>
      </c>
      <c r="Q5" s="11">
        <v>1.0049397002369565E-5</v>
      </c>
      <c r="R5" s="11">
        <v>1.0049397002369565E-5</v>
      </c>
      <c r="S5" s="11">
        <v>1.0049397002369565E-5</v>
      </c>
      <c r="T5" s="11">
        <v>1.0049397002369565E-5</v>
      </c>
      <c r="U5" s="11">
        <v>1.0049397002369565E-5</v>
      </c>
      <c r="V5" s="11">
        <v>1.0049397002369565E-5</v>
      </c>
      <c r="W5" s="11">
        <v>1.0049397002369565E-5</v>
      </c>
      <c r="X5" s="11">
        <v>1.0049397002369565E-5</v>
      </c>
      <c r="Y5" s="11">
        <v>1.0049397002369565E-5</v>
      </c>
      <c r="Z5" s="11">
        <v>1.0049397002369565E-5</v>
      </c>
      <c r="AA5" s="11">
        <v>1.0049397002369565E-5</v>
      </c>
      <c r="AB5" s="11">
        <v>1.0049397002369565E-5</v>
      </c>
      <c r="AC5" s="11">
        <v>1.0049397002369565E-5</v>
      </c>
      <c r="AD5" s="11">
        <v>1.0049397002369565E-5</v>
      </c>
      <c r="AE5" s="11">
        <v>1.0049397002369565E-5</v>
      </c>
      <c r="AF5" s="11">
        <v>1.0049397002369565E-5</v>
      </c>
    </row>
    <row r="6" spans="1:32">
      <c r="A6" s="1" t="s">
        <v>4</v>
      </c>
      <c r="B6" s="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</row>
    <row r="7" spans="1:32">
      <c r="A7" s="1" t="s">
        <v>5</v>
      </c>
      <c r="B7" s="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</row>
    <row r="8" spans="1:32">
      <c r="A8" s="1" t="s">
        <v>6</v>
      </c>
      <c r="B8" s="12">
        <v>3.0148191007108693E-5</v>
      </c>
      <c r="C8" s="11">
        <v>3.0148191007108693E-5</v>
      </c>
      <c r="D8" s="11">
        <v>3.0148191007108693E-5</v>
      </c>
      <c r="E8" s="11">
        <v>3.0148191007108693E-5</v>
      </c>
      <c r="F8" s="11">
        <v>3.0148191007108693E-5</v>
      </c>
      <c r="G8" s="11">
        <v>3.0148191007108693E-5</v>
      </c>
      <c r="H8" s="11">
        <v>3.0148191007108693E-5</v>
      </c>
      <c r="I8" s="11">
        <v>3.0148191007108693E-5</v>
      </c>
      <c r="J8" s="11">
        <v>3.0148191007108693E-5</v>
      </c>
      <c r="K8" s="11">
        <v>3.0148191007108693E-5</v>
      </c>
      <c r="L8" s="11">
        <v>3.0148191007108693E-5</v>
      </c>
      <c r="M8" s="11">
        <v>3.0148191007108693E-5</v>
      </c>
      <c r="N8" s="11">
        <v>3.0148191007108693E-5</v>
      </c>
      <c r="O8" s="11">
        <v>3.0148191007108693E-5</v>
      </c>
      <c r="P8" s="11">
        <v>3.0148191007108693E-5</v>
      </c>
      <c r="Q8" s="11">
        <v>3.0148191007108693E-5</v>
      </c>
      <c r="R8" s="11">
        <v>3.0148191007108693E-5</v>
      </c>
      <c r="S8" s="11">
        <v>3.0148191007108693E-5</v>
      </c>
      <c r="T8" s="11">
        <v>3.0148191007108693E-5</v>
      </c>
      <c r="U8" s="11">
        <v>3.0148191007108693E-5</v>
      </c>
      <c r="V8" s="11">
        <v>3.0148191007108693E-5</v>
      </c>
      <c r="W8" s="11">
        <v>3.0148191007108693E-5</v>
      </c>
      <c r="X8" s="11">
        <v>3.0148191007108693E-5</v>
      </c>
      <c r="Y8" s="11">
        <v>3.0148191007108693E-5</v>
      </c>
      <c r="Z8" s="11">
        <v>3.0148191007108693E-5</v>
      </c>
      <c r="AA8" s="11">
        <v>3.0148191007108693E-5</v>
      </c>
      <c r="AB8" s="11">
        <v>3.0148191007108693E-5</v>
      </c>
      <c r="AC8" s="11">
        <v>3.0148191007108693E-5</v>
      </c>
      <c r="AD8" s="11">
        <v>3.0148191007108693E-5</v>
      </c>
      <c r="AE8" s="11">
        <v>3.0148191007108693E-5</v>
      </c>
      <c r="AF8" s="11">
        <v>3.0148191007108693E-5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CDAD2-4DA9-444A-A605-DE00222A95B6}">
  <dimension ref="A1:AF8"/>
  <sheetViews>
    <sheetView workbookViewId="0">
      <selection activeCell="B2" sqref="B2"/>
    </sheetView>
  </sheetViews>
  <sheetFormatPr defaultRowHeight="15"/>
  <cols>
    <col min="1" max="1" width="32.85546875" bestFit="1" customWidth="1"/>
  </cols>
  <sheetData>
    <row r="1" spans="1:32">
      <c r="A1" s="10" t="s">
        <v>17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>
      <c r="A2" s="1" t="s">
        <v>0</v>
      </c>
      <c r="B2" s="11">
        <v>1.5975871779246573E-2</v>
      </c>
      <c r="C2" s="11">
        <v>1.5975871779246573E-2</v>
      </c>
      <c r="D2" s="11">
        <v>1.5975871779246573E-2</v>
      </c>
      <c r="E2" s="11">
        <v>1.5975871779246573E-2</v>
      </c>
      <c r="F2" s="11">
        <v>1.5975871779246573E-2</v>
      </c>
      <c r="G2" s="11">
        <v>1.5975871779246573E-2</v>
      </c>
      <c r="H2" s="11">
        <v>1.5975871779246573E-2</v>
      </c>
      <c r="I2" s="11">
        <v>1.5975871779246573E-2</v>
      </c>
      <c r="J2" s="11">
        <v>1.5975871779246573E-2</v>
      </c>
      <c r="K2" s="11">
        <v>1.5975871779246573E-2</v>
      </c>
      <c r="L2" s="11">
        <v>1.5975871779246573E-2</v>
      </c>
      <c r="M2" s="11">
        <v>1.5975871779246573E-2</v>
      </c>
      <c r="N2" s="11">
        <v>1.5975871779246573E-2</v>
      </c>
      <c r="O2" s="11">
        <v>1.5975871779246573E-2</v>
      </c>
      <c r="P2" s="11">
        <v>1.5975871779246573E-2</v>
      </c>
      <c r="Q2" s="11">
        <v>1.5975871779246573E-2</v>
      </c>
      <c r="R2" s="11">
        <v>1.5975871779246573E-2</v>
      </c>
      <c r="S2" s="11">
        <v>1.5975871779246573E-2</v>
      </c>
      <c r="T2" s="11">
        <v>1.5975871779246573E-2</v>
      </c>
      <c r="U2" s="11">
        <v>1.5975871779246573E-2</v>
      </c>
      <c r="V2" s="11">
        <v>1.5975871779246573E-2</v>
      </c>
      <c r="W2" s="11">
        <v>1.5975871779246573E-2</v>
      </c>
      <c r="X2" s="11">
        <v>1.5975871779246573E-2</v>
      </c>
      <c r="Y2" s="11">
        <v>1.5975871779246573E-2</v>
      </c>
      <c r="Z2" s="11">
        <v>1.5975871779246573E-2</v>
      </c>
      <c r="AA2" s="11">
        <v>1.5975871779246573E-2</v>
      </c>
      <c r="AB2" s="11">
        <v>1.5975871779246573E-2</v>
      </c>
      <c r="AC2" s="11">
        <v>1.5975871779246573E-2</v>
      </c>
      <c r="AD2" s="11">
        <v>1.5975871779246573E-2</v>
      </c>
      <c r="AE2" s="11">
        <v>1.5975871779246573E-2</v>
      </c>
      <c r="AF2" s="11">
        <v>1.5975871779246573E-2</v>
      </c>
    </row>
    <row r="3" spans="1:32">
      <c r="A3" s="1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</row>
    <row r="4" spans="1:32">
      <c r="A4" s="1" t="s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</row>
    <row r="5" spans="1:32">
      <c r="A5" s="1" t="s">
        <v>3</v>
      </c>
      <c r="B5" s="12">
        <v>4.9715257056265547E-3</v>
      </c>
      <c r="C5" s="12">
        <v>4.9715257056265547E-3</v>
      </c>
      <c r="D5" s="12">
        <v>4.9715257056265547E-3</v>
      </c>
      <c r="E5" s="12">
        <v>4.9715257056265547E-3</v>
      </c>
      <c r="F5" s="12">
        <v>4.9715257056265547E-3</v>
      </c>
      <c r="G5" s="12">
        <v>4.9715257056265547E-3</v>
      </c>
      <c r="H5" s="12">
        <v>4.9715257056265547E-3</v>
      </c>
      <c r="I5" s="12">
        <v>4.9715257056265547E-3</v>
      </c>
      <c r="J5" s="12">
        <v>4.9715257056265547E-3</v>
      </c>
      <c r="K5" s="12">
        <v>4.9715257056265547E-3</v>
      </c>
      <c r="L5" s="12">
        <v>4.9715257056265547E-3</v>
      </c>
      <c r="M5" s="12">
        <v>4.9715257056265547E-3</v>
      </c>
      <c r="N5" s="12">
        <v>4.9715257056265547E-3</v>
      </c>
      <c r="O5" s="12">
        <v>4.9715257056265547E-3</v>
      </c>
      <c r="P5" s="12">
        <v>4.9715257056265547E-3</v>
      </c>
      <c r="Q5" s="12">
        <v>4.9715257056265547E-3</v>
      </c>
      <c r="R5" s="12">
        <v>4.9715257056265547E-3</v>
      </c>
      <c r="S5" s="12">
        <v>4.9715257056265547E-3</v>
      </c>
      <c r="T5" s="12">
        <v>4.9715257056265547E-3</v>
      </c>
      <c r="U5" s="12">
        <v>4.9715257056265547E-3</v>
      </c>
      <c r="V5" s="12">
        <v>4.9715257056265547E-3</v>
      </c>
      <c r="W5" s="12">
        <v>4.9715257056265547E-3</v>
      </c>
      <c r="X5" s="12">
        <v>4.9715257056265547E-3</v>
      </c>
      <c r="Y5" s="12">
        <v>4.9715257056265547E-3</v>
      </c>
      <c r="Z5" s="12">
        <v>4.9715257056265547E-3</v>
      </c>
      <c r="AA5" s="12">
        <v>4.9715257056265547E-3</v>
      </c>
      <c r="AB5" s="12">
        <v>4.9715257056265547E-3</v>
      </c>
      <c r="AC5" s="12">
        <v>4.9715257056265547E-3</v>
      </c>
      <c r="AD5" s="12">
        <v>4.9715257056265547E-3</v>
      </c>
      <c r="AE5" s="12">
        <v>4.9715257056265547E-3</v>
      </c>
      <c r="AF5" s="12">
        <v>4.9715257056265547E-3</v>
      </c>
    </row>
    <row r="6" spans="1:32">
      <c r="A6" s="1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</row>
    <row r="7" spans="1:32">
      <c r="A7" s="1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</row>
    <row r="8" spans="1:32">
      <c r="A8" s="1" t="s">
        <v>6</v>
      </c>
      <c r="B8" s="12">
        <v>1.4914577116879662E-2</v>
      </c>
      <c r="C8" s="12">
        <v>1.4914577116879662E-2</v>
      </c>
      <c r="D8" s="12">
        <v>1.4914577116879662E-2</v>
      </c>
      <c r="E8" s="12">
        <v>1.4914577116879662E-2</v>
      </c>
      <c r="F8" s="12">
        <v>1.4914577116879662E-2</v>
      </c>
      <c r="G8" s="12">
        <v>1.4914577116879662E-2</v>
      </c>
      <c r="H8" s="12">
        <v>1.4914577116879662E-2</v>
      </c>
      <c r="I8" s="12">
        <v>1.4914577116879662E-2</v>
      </c>
      <c r="J8" s="12">
        <v>1.4914577116879662E-2</v>
      </c>
      <c r="K8" s="12">
        <v>1.4914577116879662E-2</v>
      </c>
      <c r="L8" s="12">
        <v>1.4914577116879662E-2</v>
      </c>
      <c r="M8" s="12">
        <v>1.4914577116879662E-2</v>
      </c>
      <c r="N8" s="12">
        <v>1.4914577116879662E-2</v>
      </c>
      <c r="O8" s="12">
        <v>1.4914577116879662E-2</v>
      </c>
      <c r="P8" s="12">
        <v>1.4914577116879662E-2</v>
      </c>
      <c r="Q8" s="12">
        <v>1.4914577116879662E-2</v>
      </c>
      <c r="R8" s="12">
        <v>1.4914577116879662E-2</v>
      </c>
      <c r="S8" s="12">
        <v>1.4914577116879662E-2</v>
      </c>
      <c r="T8" s="12">
        <v>1.4914577116879662E-2</v>
      </c>
      <c r="U8" s="12">
        <v>1.4914577116879662E-2</v>
      </c>
      <c r="V8" s="12">
        <v>1.4914577116879662E-2</v>
      </c>
      <c r="W8" s="12">
        <v>1.4914577116879662E-2</v>
      </c>
      <c r="X8" s="12">
        <v>1.4914577116879662E-2</v>
      </c>
      <c r="Y8" s="12">
        <v>1.4914577116879662E-2</v>
      </c>
      <c r="Z8" s="12">
        <v>1.4914577116879662E-2</v>
      </c>
      <c r="AA8" s="12">
        <v>1.4914577116879662E-2</v>
      </c>
      <c r="AB8" s="12">
        <v>1.4914577116879662E-2</v>
      </c>
      <c r="AC8" s="12">
        <v>1.4914577116879662E-2</v>
      </c>
      <c r="AD8" s="12">
        <v>1.4914577116879662E-2</v>
      </c>
      <c r="AE8" s="12">
        <v>1.4914577116879662E-2</v>
      </c>
      <c r="AF8" s="12">
        <v>1.4914577116879662E-2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B59B2-D948-446C-AB83-38AE2958E3B0}">
  <dimension ref="A1:AF8"/>
  <sheetViews>
    <sheetView workbookViewId="0"/>
  </sheetViews>
  <sheetFormatPr defaultRowHeight="15"/>
  <cols>
    <col min="1" max="1" width="32.85546875" bestFit="1" customWidth="1"/>
  </cols>
  <sheetData>
    <row r="1" spans="1:32">
      <c r="A1" s="10" t="s">
        <v>17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>
      <c r="A2" s="1" t="s">
        <v>0</v>
      </c>
      <c r="B2">
        <v>3.5367364645723983E-3</v>
      </c>
      <c r="C2">
        <v>3.5367364645723983E-3</v>
      </c>
      <c r="D2">
        <v>3.5367364645723983E-3</v>
      </c>
      <c r="E2">
        <v>3.5367364645723983E-3</v>
      </c>
      <c r="F2">
        <v>3.5367364645723983E-3</v>
      </c>
      <c r="G2">
        <v>3.5367364645723983E-3</v>
      </c>
      <c r="H2">
        <v>3.5367364645723983E-3</v>
      </c>
      <c r="I2">
        <v>3.5367364645723983E-3</v>
      </c>
      <c r="J2">
        <v>3.5367364645723983E-3</v>
      </c>
      <c r="K2">
        <v>3.5367364645723983E-3</v>
      </c>
      <c r="L2">
        <v>3.5367364645723983E-3</v>
      </c>
      <c r="M2">
        <v>3.5367364645723983E-3</v>
      </c>
      <c r="N2">
        <v>3.5367364645723983E-3</v>
      </c>
      <c r="O2">
        <v>3.5367364645723983E-3</v>
      </c>
      <c r="P2">
        <v>3.5367364645723983E-3</v>
      </c>
      <c r="Q2">
        <v>3.5367364645723983E-3</v>
      </c>
      <c r="R2">
        <v>3.5367364645723983E-3</v>
      </c>
      <c r="S2">
        <v>3.5367364645723983E-3</v>
      </c>
      <c r="T2">
        <v>3.5367364645723983E-3</v>
      </c>
      <c r="U2">
        <v>3.5367364645723983E-3</v>
      </c>
      <c r="V2">
        <v>3.5367364645723983E-3</v>
      </c>
      <c r="W2">
        <v>3.5367364645723983E-3</v>
      </c>
      <c r="X2">
        <v>3.5367364645723983E-3</v>
      </c>
      <c r="Y2">
        <v>3.5367364645723983E-3</v>
      </c>
      <c r="Z2">
        <v>3.5367364645723983E-3</v>
      </c>
      <c r="AA2">
        <v>3.5367364645723983E-3</v>
      </c>
      <c r="AB2">
        <v>3.5367364645723983E-3</v>
      </c>
      <c r="AC2">
        <v>3.5367364645723983E-3</v>
      </c>
      <c r="AD2">
        <v>3.5367364645723983E-3</v>
      </c>
      <c r="AE2">
        <v>3.5367364645723983E-3</v>
      </c>
      <c r="AF2">
        <v>3.5367364645723983E-3</v>
      </c>
    </row>
    <row r="3" spans="1:32">
      <c r="A3" s="1" t="s">
        <v>1</v>
      </c>
      <c r="B3">
        <v>1.110710625237613E-3</v>
      </c>
      <c r="C3">
        <v>1.110710625237613E-3</v>
      </c>
      <c r="D3">
        <v>1.110710625237613E-3</v>
      </c>
      <c r="E3">
        <v>1.110710625237613E-3</v>
      </c>
      <c r="F3">
        <v>1.110710625237613E-3</v>
      </c>
      <c r="G3">
        <v>1.110710625237613E-3</v>
      </c>
      <c r="H3">
        <v>1.110710625237613E-3</v>
      </c>
      <c r="I3">
        <v>1.110710625237613E-3</v>
      </c>
      <c r="J3">
        <v>1.110710625237613E-3</v>
      </c>
      <c r="K3">
        <v>1.110710625237613E-3</v>
      </c>
      <c r="L3">
        <v>1.110710625237613E-3</v>
      </c>
      <c r="M3">
        <v>1.110710625237613E-3</v>
      </c>
      <c r="N3">
        <v>1.110710625237613E-3</v>
      </c>
      <c r="O3">
        <v>1.110710625237613E-3</v>
      </c>
      <c r="P3">
        <v>1.110710625237613E-3</v>
      </c>
      <c r="Q3">
        <v>1.110710625237613E-3</v>
      </c>
      <c r="R3">
        <v>1.110710625237613E-3</v>
      </c>
      <c r="S3">
        <v>1.110710625237613E-3</v>
      </c>
      <c r="T3">
        <v>1.110710625237613E-3</v>
      </c>
      <c r="U3">
        <v>1.110710625237613E-3</v>
      </c>
      <c r="V3">
        <v>1.110710625237613E-3</v>
      </c>
      <c r="W3">
        <v>1.110710625237613E-3</v>
      </c>
      <c r="X3">
        <v>1.110710625237613E-3</v>
      </c>
      <c r="Y3">
        <v>1.110710625237613E-3</v>
      </c>
      <c r="Z3">
        <v>1.110710625237613E-3</v>
      </c>
      <c r="AA3">
        <v>1.110710625237613E-3</v>
      </c>
      <c r="AB3">
        <v>1.110710625237613E-3</v>
      </c>
      <c r="AC3">
        <v>1.110710625237613E-3</v>
      </c>
      <c r="AD3">
        <v>1.110710625237613E-3</v>
      </c>
      <c r="AE3">
        <v>1.110710625237613E-3</v>
      </c>
      <c r="AF3">
        <v>1.110710625237613E-3</v>
      </c>
    </row>
    <row r="4" spans="1:32">
      <c r="A4" s="1" t="s">
        <v>2</v>
      </c>
      <c r="B4">
        <v>1.110710625237613E-3</v>
      </c>
      <c r="C4">
        <v>1.110710625237613E-3</v>
      </c>
      <c r="D4">
        <v>1.110710625237613E-3</v>
      </c>
      <c r="E4">
        <v>1.110710625237613E-3</v>
      </c>
      <c r="F4">
        <v>1.110710625237613E-3</v>
      </c>
      <c r="G4">
        <v>1.110710625237613E-3</v>
      </c>
      <c r="H4">
        <v>1.110710625237613E-3</v>
      </c>
      <c r="I4">
        <v>1.110710625237613E-3</v>
      </c>
      <c r="J4">
        <v>1.110710625237613E-3</v>
      </c>
      <c r="K4">
        <v>1.110710625237613E-3</v>
      </c>
      <c r="L4">
        <v>1.110710625237613E-3</v>
      </c>
      <c r="M4">
        <v>1.110710625237613E-3</v>
      </c>
      <c r="N4">
        <v>1.110710625237613E-3</v>
      </c>
      <c r="O4">
        <v>1.110710625237613E-3</v>
      </c>
      <c r="P4">
        <v>1.110710625237613E-3</v>
      </c>
      <c r="Q4">
        <v>1.110710625237613E-3</v>
      </c>
      <c r="R4">
        <v>1.110710625237613E-3</v>
      </c>
      <c r="S4">
        <v>1.110710625237613E-3</v>
      </c>
      <c r="T4">
        <v>1.110710625237613E-3</v>
      </c>
      <c r="U4">
        <v>1.110710625237613E-3</v>
      </c>
      <c r="V4">
        <v>1.110710625237613E-3</v>
      </c>
      <c r="W4">
        <v>1.110710625237613E-3</v>
      </c>
      <c r="X4">
        <v>1.110710625237613E-3</v>
      </c>
      <c r="Y4">
        <v>1.110710625237613E-3</v>
      </c>
      <c r="Z4">
        <v>1.110710625237613E-3</v>
      </c>
      <c r="AA4">
        <v>1.110710625237613E-3</v>
      </c>
      <c r="AB4">
        <v>1.110710625237613E-3</v>
      </c>
      <c r="AC4">
        <v>1.110710625237613E-3</v>
      </c>
      <c r="AD4">
        <v>1.110710625237613E-3</v>
      </c>
      <c r="AE4">
        <v>1.110710625237613E-3</v>
      </c>
      <c r="AF4">
        <v>1.110710625237613E-3</v>
      </c>
    </row>
    <row r="5" spans="1:32">
      <c r="A5" s="1" t="s">
        <v>3</v>
      </c>
      <c r="B5">
        <v>1.110710625237613E-3</v>
      </c>
      <c r="C5">
        <v>1.110710625237613E-3</v>
      </c>
      <c r="D5">
        <v>1.110710625237613E-3</v>
      </c>
      <c r="E5">
        <v>1.110710625237613E-3</v>
      </c>
      <c r="F5">
        <v>1.110710625237613E-3</v>
      </c>
      <c r="G5">
        <v>1.110710625237613E-3</v>
      </c>
      <c r="H5">
        <v>1.110710625237613E-3</v>
      </c>
      <c r="I5">
        <v>1.110710625237613E-3</v>
      </c>
      <c r="J5">
        <v>1.110710625237613E-3</v>
      </c>
      <c r="K5">
        <v>1.110710625237613E-3</v>
      </c>
      <c r="L5">
        <v>1.110710625237613E-3</v>
      </c>
      <c r="M5">
        <v>1.110710625237613E-3</v>
      </c>
      <c r="N5">
        <v>1.110710625237613E-3</v>
      </c>
      <c r="O5">
        <v>1.110710625237613E-3</v>
      </c>
      <c r="P5">
        <v>1.110710625237613E-3</v>
      </c>
      <c r="Q5">
        <v>1.110710625237613E-3</v>
      </c>
      <c r="R5">
        <v>1.110710625237613E-3</v>
      </c>
      <c r="S5">
        <v>1.110710625237613E-3</v>
      </c>
      <c r="T5">
        <v>1.110710625237613E-3</v>
      </c>
      <c r="U5">
        <v>1.110710625237613E-3</v>
      </c>
      <c r="V5">
        <v>1.110710625237613E-3</v>
      </c>
      <c r="W5">
        <v>1.110710625237613E-3</v>
      </c>
      <c r="X5">
        <v>1.110710625237613E-3</v>
      </c>
      <c r="Y5">
        <v>1.110710625237613E-3</v>
      </c>
      <c r="Z5">
        <v>1.110710625237613E-3</v>
      </c>
      <c r="AA5">
        <v>1.110710625237613E-3</v>
      </c>
      <c r="AB5">
        <v>1.110710625237613E-3</v>
      </c>
      <c r="AC5">
        <v>1.110710625237613E-3</v>
      </c>
      <c r="AD5">
        <v>1.110710625237613E-3</v>
      </c>
      <c r="AE5">
        <v>1.110710625237613E-3</v>
      </c>
      <c r="AF5">
        <v>1.110710625237613E-3</v>
      </c>
    </row>
    <row r="6" spans="1:32">
      <c r="A6" s="1" t="s">
        <v>4</v>
      </c>
      <c r="B6">
        <v>2.4450248368717451E-3</v>
      </c>
      <c r="C6">
        <v>2.4450248368717451E-3</v>
      </c>
      <c r="D6">
        <v>2.4450248368717451E-3</v>
      </c>
      <c r="E6">
        <v>2.4450248368717451E-3</v>
      </c>
      <c r="F6">
        <v>2.4450248368717451E-3</v>
      </c>
      <c r="G6">
        <v>2.4450248368717451E-3</v>
      </c>
      <c r="H6">
        <v>2.4450248368717451E-3</v>
      </c>
      <c r="I6">
        <v>2.4450248368717451E-3</v>
      </c>
      <c r="J6">
        <v>2.4450248368717451E-3</v>
      </c>
      <c r="K6">
        <v>2.4450248368717451E-3</v>
      </c>
      <c r="L6">
        <v>2.4450248368717451E-3</v>
      </c>
      <c r="M6">
        <v>2.4450248368717451E-3</v>
      </c>
      <c r="N6">
        <v>2.4450248368717451E-3</v>
      </c>
      <c r="O6">
        <v>2.4450248368717451E-3</v>
      </c>
      <c r="P6">
        <v>2.4450248368717451E-3</v>
      </c>
      <c r="Q6">
        <v>2.4450248368717451E-3</v>
      </c>
      <c r="R6">
        <v>2.4450248368717451E-3</v>
      </c>
      <c r="S6">
        <v>2.4450248368717451E-3</v>
      </c>
      <c r="T6">
        <v>2.4450248368717451E-3</v>
      </c>
      <c r="U6">
        <v>2.4450248368717451E-3</v>
      </c>
      <c r="V6">
        <v>2.4450248368717451E-3</v>
      </c>
      <c r="W6">
        <v>2.4450248368717451E-3</v>
      </c>
      <c r="X6">
        <v>2.4450248368717451E-3</v>
      </c>
      <c r="Y6">
        <v>2.4450248368717451E-3</v>
      </c>
      <c r="Z6">
        <v>2.4450248368717451E-3</v>
      </c>
      <c r="AA6">
        <v>2.4450248368717451E-3</v>
      </c>
      <c r="AB6">
        <v>2.4450248368717451E-3</v>
      </c>
      <c r="AC6">
        <v>2.4450248368717451E-3</v>
      </c>
      <c r="AD6">
        <v>2.4450248368717451E-3</v>
      </c>
      <c r="AE6">
        <v>2.4450248368717451E-3</v>
      </c>
      <c r="AF6">
        <v>2.4450248368717451E-3</v>
      </c>
    </row>
    <row r="7" spans="1:32">
      <c r="A7" s="1" t="s">
        <v>5</v>
      </c>
      <c r="B7">
        <v>8.6080073455915005E-4</v>
      </c>
      <c r="C7">
        <v>8.6080073455915005E-4</v>
      </c>
      <c r="D7">
        <v>8.6080073455915005E-4</v>
      </c>
      <c r="E7">
        <v>8.6080073455915005E-4</v>
      </c>
      <c r="F7">
        <v>8.6080073455915005E-4</v>
      </c>
      <c r="G7">
        <v>8.6080073455915005E-4</v>
      </c>
      <c r="H7">
        <v>8.6080073455915005E-4</v>
      </c>
      <c r="I7">
        <v>8.6080073455915005E-4</v>
      </c>
      <c r="J7">
        <v>8.6080073455915005E-4</v>
      </c>
      <c r="K7">
        <v>8.6080073455915005E-4</v>
      </c>
      <c r="L7">
        <v>8.6080073455915005E-4</v>
      </c>
      <c r="M7">
        <v>8.6080073455915005E-4</v>
      </c>
      <c r="N7">
        <v>8.6080073455915005E-4</v>
      </c>
      <c r="O7">
        <v>8.6080073455915005E-4</v>
      </c>
      <c r="P7">
        <v>8.6080073455915005E-4</v>
      </c>
      <c r="Q7">
        <v>8.6080073455915005E-4</v>
      </c>
      <c r="R7">
        <v>8.6080073455915005E-4</v>
      </c>
      <c r="S7">
        <v>8.6080073455915005E-4</v>
      </c>
      <c r="T7">
        <v>8.6080073455915005E-4</v>
      </c>
      <c r="U7">
        <v>8.6080073455915005E-4</v>
      </c>
      <c r="V7">
        <v>8.6080073455915005E-4</v>
      </c>
      <c r="W7">
        <v>8.6080073455915005E-4</v>
      </c>
      <c r="X7">
        <v>8.6080073455915005E-4</v>
      </c>
      <c r="Y7">
        <v>8.6080073455915005E-4</v>
      </c>
      <c r="Z7">
        <v>8.6080073455915005E-4</v>
      </c>
      <c r="AA7">
        <v>8.6080073455915005E-4</v>
      </c>
      <c r="AB7">
        <v>8.6080073455915005E-4</v>
      </c>
      <c r="AC7">
        <v>8.6080073455915005E-4</v>
      </c>
      <c r="AD7">
        <v>8.6080073455915005E-4</v>
      </c>
      <c r="AE7">
        <v>8.6080073455915005E-4</v>
      </c>
      <c r="AF7">
        <v>8.6080073455915005E-4</v>
      </c>
    </row>
    <row r="8" spans="1:32">
      <c r="A8" s="1" t="s">
        <v>6</v>
      </c>
      <c r="B8">
        <v>3.3321318757128385E-3</v>
      </c>
      <c r="C8">
        <v>3.3321318757128385E-3</v>
      </c>
      <c r="D8">
        <v>3.3321318757128385E-3</v>
      </c>
      <c r="E8">
        <v>3.3321318757128385E-3</v>
      </c>
      <c r="F8">
        <v>3.3321318757128385E-3</v>
      </c>
      <c r="G8">
        <v>3.3321318757128385E-3</v>
      </c>
      <c r="H8">
        <v>3.3321318757128385E-3</v>
      </c>
      <c r="I8">
        <v>3.3321318757128385E-3</v>
      </c>
      <c r="J8">
        <v>3.3321318757128385E-3</v>
      </c>
      <c r="K8">
        <v>3.3321318757128385E-3</v>
      </c>
      <c r="L8">
        <v>3.3321318757128385E-3</v>
      </c>
      <c r="M8">
        <v>3.3321318757128385E-3</v>
      </c>
      <c r="N8">
        <v>3.3321318757128385E-3</v>
      </c>
      <c r="O8">
        <v>3.3321318757128385E-3</v>
      </c>
      <c r="P8">
        <v>3.3321318757128385E-3</v>
      </c>
      <c r="Q8">
        <v>3.3321318757128385E-3</v>
      </c>
      <c r="R8">
        <v>3.3321318757128385E-3</v>
      </c>
      <c r="S8">
        <v>3.3321318757128385E-3</v>
      </c>
      <c r="T8">
        <v>3.3321318757128385E-3</v>
      </c>
      <c r="U8">
        <v>3.3321318757128385E-3</v>
      </c>
      <c r="V8">
        <v>3.3321318757128385E-3</v>
      </c>
      <c r="W8">
        <v>3.3321318757128385E-3</v>
      </c>
      <c r="X8">
        <v>3.3321318757128385E-3</v>
      </c>
      <c r="Y8">
        <v>3.3321318757128385E-3</v>
      </c>
      <c r="Z8">
        <v>3.3321318757128385E-3</v>
      </c>
      <c r="AA8">
        <v>3.3321318757128385E-3</v>
      </c>
      <c r="AB8">
        <v>3.3321318757128385E-3</v>
      </c>
      <c r="AC8">
        <v>3.3321318757128385E-3</v>
      </c>
      <c r="AD8">
        <v>3.3321318757128385E-3</v>
      </c>
      <c r="AE8">
        <v>3.3321318757128385E-3</v>
      </c>
      <c r="AF8">
        <v>3.3321318757128385E-3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BEEC7-641E-4988-B899-A8A7EC20E145}">
  <dimension ref="A1:AJ8"/>
  <sheetViews>
    <sheetView workbookViewId="0"/>
  </sheetViews>
  <sheetFormatPr defaultRowHeight="15"/>
  <cols>
    <col min="1" max="1" width="32.85546875" bestFit="1" customWidth="1"/>
  </cols>
  <sheetData>
    <row r="1" spans="1:36">
      <c r="A1" s="10" t="s">
        <v>17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6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s="1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B3876-A578-4195-8C33-1F4D5719F891}">
  <dimension ref="A1:H44"/>
  <sheetViews>
    <sheetView workbookViewId="0">
      <selection activeCell="A21" sqref="A21"/>
    </sheetView>
  </sheetViews>
  <sheetFormatPr defaultRowHeight="15"/>
  <cols>
    <col min="1" max="1" width="14.85546875" customWidth="1"/>
    <col min="2" max="2" width="21.5703125" bestFit="1" customWidth="1"/>
    <col min="3" max="3" width="18.28515625" bestFit="1" customWidth="1"/>
    <col min="4" max="4" width="15.5703125" bestFit="1" customWidth="1"/>
    <col min="5" max="5" width="13.140625" bestFit="1" customWidth="1"/>
    <col min="6" max="6" width="20.42578125" bestFit="1" customWidth="1"/>
    <col min="7" max="7" width="11.42578125" bestFit="1" customWidth="1"/>
    <col min="8" max="8" width="16.7109375" bestFit="1" customWidth="1"/>
  </cols>
  <sheetData>
    <row r="1" spans="1:8">
      <c r="A1" t="s">
        <v>16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1" t="s">
        <v>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>
      <c r="A3" s="1" t="s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8">
      <c r="A4" s="1" t="s">
        <v>10</v>
      </c>
      <c r="B4" s="9">
        <v>1</v>
      </c>
      <c r="C4">
        <v>0</v>
      </c>
      <c r="D4">
        <v>0</v>
      </c>
      <c r="E4" s="35">
        <v>1</v>
      </c>
      <c r="F4">
        <v>0</v>
      </c>
      <c r="G4">
        <v>0</v>
      </c>
      <c r="H4" s="9">
        <v>1</v>
      </c>
    </row>
    <row r="5" spans="1:8">
      <c r="A5" s="1" t="s">
        <v>11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 s="9">
        <v>1</v>
      </c>
    </row>
    <row r="6" spans="1:8">
      <c r="A6" s="1" t="s">
        <v>12</v>
      </c>
      <c r="B6" s="9">
        <v>1</v>
      </c>
      <c r="C6">
        <v>0</v>
      </c>
      <c r="D6">
        <v>0</v>
      </c>
      <c r="E6">
        <v>1</v>
      </c>
      <c r="F6">
        <v>0</v>
      </c>
      <c r="G6">
        <v>0</v>
      </c>
      <c r="H6" s="9">
        <v>1</v>
      </c>
    </row>
    <row r="7" spans="1:8">
      <c r="A7" s="1" t="s">
        <v>13</v>
      </c>
      <c r="B7" s="9">
        <v>1</v>
      </c>
      <c r="C7">
        <v>0</v>
      </c>
      <c r="D7" s="31">
        <v>1</v>
      </c>
      <c r="E7">
        <v>0</v>
      </c>
      <c r="F7">
        <v>0</v>
      </c>
      <c r="G7">
        <v>0</v>
      </c>
      <c r="H7">
        <v>0</v>
      </c>
    </row>
    <row r="9" spans="1:8">
      <c r="A9" t="s">
        <v>15</v>
      </c>
      <c r="B9" s="3" t="s">
        <v>0</v>
      </c>
      <c r="C9" s="3" t="s">
        <v>1</v>
      </c>
      <c r="D9" s="3" t="s">
        <v>2</v>
      </c>
      <c r="E9" s="3" t="s">
        <v>3</v>
      </c>
      <c r="F9" s="3" t="s">
        <v>4</v>
      </c>
      <c r="G9" s="3" t="s">
        <v>5</v>
      </c>
      <c r="H9" s="3" t="s">
        <v>6</v>
      </c>
    </row>
    <row r="10" spans="1:8">
      <c r="A10" s="1" t="s">
        <v>8</v>
      </c>
      <c r="B10">
        <v>1</v>
      </c>
      <c r="C10" s="31">
        <v>1</v>
      </c>
      <c r="D10">
        <v>1</v>
      </c>
      <c r="E10">
        <v>1</v>
      </c>
      <c r="F10" s="9">
        <v>1</v>
      </c>
      <c r="G10">
        <v>1</v>
      </c>
      <c r="H10" s="9">
        <v>1</v>
      </c>
    </row>
    <row r="11" spans="1:8">
      <c r="A11" s="1" t="s">
        <v>9</v>
      </c>
      <c r="B11" s="31">
        <v>1</v>
      </c>
      <c r="C11" s="9">
        <v>1</v>
      </c>
      <c r="D11">
        <v>1</v>
      </c>
      <c r="E11">
        <v>1</v>
      </c>
      <c r="F11" s="9">
        <v>1</v>
      </c>
      <c r="G11">
        <v>1</v>
      </c>
      <c r="H11" s="9">
        <v>1</v>
      </c>
    </row>
    <row r="12" spans="1:8">
      <c r="A12" s="1" t="s">
        <v>10</v>
      </c>
      <c r="B12" s="9">
        <v>1</v>
      </c>
      <c r="C12">
        <v>0</v>
      </c>
      <c r="D12">
        <v>0</v>
      </c>
      <c r="E12" s="35">
        <v>1</v>
      </c>
      <c r="F12">
        <v>0</v>
      </c>
      <c r="G12">
        <v>0</v>
      </c>
      <c r="H12" s="9">
        <v>1</v>
      </c>
    </row>
    <row r="13" spans="1:8">
      <c r="A13" s="1" t="s">
        <v>11</v>
      </c>
      <c r="B13">
        <v>1</v>
      </c>
      <c r="C13">
        <v>0</v>
      </c>
      <c r="D13">
        <v>0</v>
      </c>
      <c r="E13">
        <v>1</v>
      </c>
      <c r="F13">
        <v>0</v>
      </c>
      <c r="G13">
        <v>0</v>
      </c>
      <c r="H13" s="9">
        <v>1</v>
      </c>
    </row>
    <row r="14" spans="1:8">
      <c r="A14" s="1" t="s">
        <v>12</v>
      </c>
      <c r="B14" s="9">
        <v>1</v>
      </c>
      <c r="C14">
        <v>0</v>
      </c>
      <c r="D14">
        <v>1</v>
      </c>
      <c r="E14">
        <v>1</v>
      </c>
      <c r="F14">
        <v>0</v>
      </c>
      <c r="G14">
        <v>0</v>
      </c>
      <c r="H14" s="9">
        <v>1</v>
      </c>
    </row>
    <row r="15" spans="1:8">
      <c r="A15" s="1" t="s">
        <v>13</v>
      </c>
      <c r="B15" s="9">
        <v>1</v>
      </c>
      <c r="C15">
        <v>0</v>
      </c>
      <c r="D15" s="31">
        <v>1</v>
      </c>
      <c r="E15">
        <v>0</v>
      </c>
      <c r="F15">
        <v>0</v>
      </c>
      <c r="G15">
        <v>0</v>
      </c>
      <c r="H15">
        <v>0</v>
      </c>
    </row>
    <row r="17" spans="1:6">
      <c r="A17" s="36" t="s">
        <v>52</v>
      </c>
      <c r="B17" s="36" t="s">
        <v>41</v>
      </c>
      <c r="C17" s="37" t="s">
        <v>50</v>
      </c>
      <c r="D17" s="36" t="s">
        <v>42</v>
      </c>
    </row>
    <row r="18" spans="1:6">
      <c r="A18" s="1" t="s">
        <v>39</v>
      </c>
      <c r="B18">
        <f>'US-LDVs-psgr'!B5</f>
        <v>4.2164836790723349E-4</v>
      </c>
      <c r="C18">
        <f>'US-LDVs-psgr'!B6</f>
        <v>6.5738318568648571E-4</v>
      </c>
      <c r="D18">
        <f>'US-LDVs-psgr'!B8</f>
        <v>5.8794415231938754E-4</v>
      </c>
    </row>
    <row r="19" spans="1:6">
      <c r="A19" s="1" t="s">
        <v>40</v>
      </c>
      <c r="B19" s="22">
        <f>'US-LDVs-frgt'!B5</f>
        <v>8.201551487503343E-5</v>
      </c>
      <c r="C19">
        <f>'US-LDVs-frgt'!B6</f>
        <v>1.2590686672921136E-4</v>
      </c>
      <c r="D19">
        <f>'US-LDVs-frgt'!B8</f>
        <v>2.4604654462510026E-4</v>
      </c>
    </row>
    <row r="20" spans="1:6">
      <c r="A20" s="1" t="s">
        <v>48</v>
      </c>
      <c r="B20" s="22">
        <f t="shared" ref="B20:D21" si="0">B18/$B18</f>
        <v>1</v>
      </c>
      <c r="C20" s="22">
        <f t="shared" si="0"/>
        <v>1.5590791657733063</v>
      </c>
      <c r="D20" s="22">
        <f t="shared" si="0"/>
        <v>1.3943944695849995</v>
      </c>
    </row>
    <row r="21" spans="1:6">
      <c r="A21" s="1" t="s">
        <v>49</v>
      </c>
      <c r="B21" s="22">
        <f t="shared" si="0"/>
        <v>1</v>
      </c>
      <c r="C21" s="22">
        <f t="shared" si="0"/>
        <v>1.5351591332573469</v>
      </c>
      <c r="D21" s="22">
        <f t="shared" si="0"/>
        <v>2.9999999999999996</v>
      </c>
    </row>
    <row r="23" spans="1:6">
      <c r="A23" s="36" t="s">
        <v>51</v>
      </c>
      <c r="B23" s="32" t="s">
        <v>44</v>
      </c>
      <c r="C23" s="32" t="s">
        <v>1</v>
      </c>
      <c r="D23" s="36" t="s">
        <v>41</v>
      </c>
      <c r="E23" s="37" t="s">
        <v>50</v>
      </c>
      <c r="F23" s="36" t="s">
        <v>42</v>
      </c>
    </row>
    <row r="24" spans="1:6">
      <c r="A24" s="1" t="s">
        <v>39</v>
      </c>
      <c r="B24">
        <f>'US-HDVs-psgr'!B2</f>
        <v>3.1663477151009402E-3</v>
      </c>
      <c r="C24">
        <f>'US-HDVs-psgr'!B3</f>
        <v>8.4430740727243017E-4</v>
      </c>
      <c r="D24">
        <f>'US-HDVs-psgr'!B5</f>
        <v>9.8533458931645266E-4</v>
      </c>
      <c r="E24">
        <f>'US-HDVs-psgr'!B6</f>
        <v>2.184891808497921E-3</v>
      </c>
      <c r="F24">
        <f>'US-HDVs-psgr'!B8</f>
        <v>2.9560037679493573E-3</v>
      </c>
    </row>
    <row r="25" spans="1:6">
      <c r="A25" s="1" t="s">
        <v>40</v>
      </c>
      <c r="B25" s="22">
        <f>'US-HDVs-frgt'!B2</f>
        <v>1.0008488993658489E-3</v>
      </c>
      <c r="C25" s="22">
        <f>'US-HDVs-frgt'!B3</f>
        <v>4.9961543882058763E-4</v>
      </c>
      <c r="D25" s="22">
        <f>'US-HDVs-frgt'!B5</f>
        <v>7.2928093510090471E-4</v>
      </c>
      <c r="E25">
        <f>'US-HDVs-frgt'!B6</f>
        <v>1.1466008681806548E-3</v>
      </c>
      <c r="F25">
        <f>'US-HDVs-frgt'!B8</f>
        <v>2.9126393532984403E-3</v>
      </c>
    </row>
    <row r="26" spans="1:6">
      <c r="A26" s="1" t="s">
        <v>48</v>
      </c>
      <c r="B26" s="22">
        <f t="shared" ref="B26:C27" si="1">B24/$D24</f>
        <v>3.2134746404239216</v>
      </c>
      <c r="C26" s="22">
        <f t="shared" si="1"/>
        <v>0.85687381365363824</v>
      </c>
      <c r="D26" s="22">
        <f>D24/$D24</f>
        <v>1</v>
      </c>
      <c r="E26" s="22">
        <f t="shared" ref="E26:F27" si="2">E24/$D24</f>
        <v>2.2174110522331572</v>
      </c>
      <c r="F26" s="22">
        <f t="shared" si="2"/>
        <v>2.9999999999999996</v>
      </c>
    </row>
    <row r="27" spans="1:6">
      <c r="A27" s="1" t="s">
        <v>49</v>
      </c>
      <c r="B27" s="22">
        <f t="shared" si="1"/>
        <v>1.372377709596055</v>
      </c>
      <c r="C27" s="22">
        <f t="shared" si="1"/>
        <v>0.68507952803052485</v>
      </c>
      <c r="D27" s="22">
        <f>D25/$D25</f>
        <v>1</v>
      </c>
      <c r="E27" s="22">
        <f t="shared" si="2"/>
        <v>1.5722348041663929</v>
      </c>
      <c r="F27" s="22">
        <f t="shared" si="2"/>
        <v>3.9938509470228261</v>
      </c>
    </row>
    <row r="29" spans="1:6">
      <c r="A29" s="36" t="s">
        <v>45</v>
      </c>
      <c r="B29" s="32" t="s">
        <v>44</v>
      </c>
      <c r="C29" s="36" t="s">
        <v>41</v>
      </c>
      <c r="D29" s="36" t="s">
        <v>42</v>
      </c>
    </row>
    <row r="30" spans="1:6">
      <c r="A30" s="1" t="s">
        <v>39</v>
      </c>
      <c r="B30">
        <f>'US-aircraft-psgr'!B2</f>
        <v>1.4980235812240234E-3</v>
      </c>
      <c r="C30">
        <f>'US-aircraft-psgr'!B5</f>
        <v>4.6616941125958422E-4</v>
      </c>
      <c r="D30">
        <f>'US-aircraft-psgr'!B8</f>
        <v>1.3985082337787526E-3</v>
      </c>
    </row>
    <row r="31" spans="1:6">
      <c r="A31" s="1" t="s">
        <v>40</v>
      </c>
      <c r="B31" s="22">
        <f>'US-aircraft-frgt'!B2</f>
        <v>3.8569771061435794E-4</v>
      </c>
      <c r="C31" s="22">
        <f>'US-aircraft-frgt'!B5</f>
        <v>1.2002512973417359E-4</v>
      </c>
      <c r="D31" s="22">
        <f>'US-aircraft-frgt'!B8</f>
        <v>3.600753892025207E-4</v>
      </c>
    </row>
    <row r="32" spans="1:6">
      <c r="A32" s="1" t="s">
        <v>43</v>
      </c>
      <c r="B32" s="22">
        <f>B31/C31</f>
        <v>3.2134746404239212</v>
      </c>
      <c r="C32" s="22">
        <f>C31/C31</f>
        <v>1</v>
      </c>
      <c r="D32" s="22">
        <f>D31/C31</f>
        <v>2.9999999999999996</v>
      </c>
    </row>
    <row r="34" spans="1:4">
      <c r="A34" s="36" t="s">
        <v>46</v>
      </c>
      <c r="B34" s="32" t="s">
        <v>44</v>
      </c>
      <c r="C34" s="36" t="s">
        <v>41</v>
      </c>
      <c r="D34" s="36" t="s">
        <v>42</v>
      </c>
    </row>
    <row r="35" spans="1:4">
      <c r="A35" s="1" t="s">
        <v>39</v>
      </c>
      <c r="B35" s="22">
        <f>'US-rail-psgr'!B2</f>
        <v>1.2490429545241593E-3</v>
      </c>
      <c r="C35" s="22">
        <f>'US-rail-psgr'!B5</f>
        <v>3.8868922094850749E-4</v>
      </c>
      <c r="D35" s="22">
        <f>'US-rail-psgr'!B8</f>
        <v>1.1660676628455222E-3</v>
      </c>
    </row>
    <row r="36" spans="1:4">
      <c r="A36" s="1" t="s">
        <v>40</v>
      </c>
      <c r="B36" s="22">
        <f>'US-rail-frgt'!B2</f>
        <v>1.1213005219530657E-2</v>
      </c>
      <c r="C36" s="22">
        <f>'US-rail-frgt'!B5</f>
        <v>3.4893709999999998E-3</v>
      </c>
      <c r="D36" s="22">
        <f>'US-rail-frgt'!B8</f>
        <v>1.0468112999999998E-2</v>
      </c>
    </row>
    <row r="37" spans="1:4">
      <c r="A37" s="1" t="s">
        <v>48</v>
      </c>
      <c r="B37" s="22">
        <f t="shared" ref="B37:D38" si="3">B35/$C35</f>
        <v>3.2134746404239216</v>
      </c>
      <c r="C37" s="22">
        <f t="shared" si="3"/>
        <v>1</v>
      </c>
      <c r="D37" s="22">
        <f t="shared" si="3"/>
        <v>2.9999999999999991</v>
      </c>
    </row>
    <row r="38" spans="1:4">
      <c r="A38" s="1" t="s">
        <v>49</v>
      </c>
      <c r="B38" s="22">
        <f t="shared" si="3"/>
        <v>3.2134746404239212</v>
      </c>
      <c r="C38" s="22">
        <f t="shared" si="3"/>
        <v>1</v>
      </c>
      <c r="D38" s="22">
        <f t="shared" si="3"/>
        <v>2.9999999999999996</v>
      </c>
    </row>
    <row r="40" spans="1:4">
      <c r="A40" s="36" t="s">
        <v>47</v>
      </c>
      <c r="B40" s="32" t="s">
        <v>44</v>
      </c>
      <c r="C40" s="36" t="s">
        <v>41</v>
      </c>
      <c r="D40" s="36" t="s">
        <v>42</v>
      </c>
    </row>
    <row r="41" spans="1:4">
      <c r="A41" s="1" t="s">
        <v>39</v>
      </c>
      <c r="B41" s="22">
        <f>'US-ships-psgr'!B2</f>
        <v>3.2293482418666772E-5</v>
      </c>
      <c r="C41" s="22">
        <f>'US-ships-psgr'!B5</f>
        <v>1.0049397002369565E-5</v>
      </c>
      <c r="D41" s="22">
        <f>'US-ships-psgr'!B8</f>
        <v>3.0148191007108693E-5</v>
      </c>
    </row>
    <row r="42" spans="1:4">
      <c r="A42" s="1" t="s">
        <v>40</v>
      </c>
      <c r="B42" s="22">
        <f>'US-ships-frgt'!B2</f>
        <v>1.5975871779246573E-2</v>
      </c>
      <c r="C42" s="22">
        <f>'US-ships-frgt'!B5</f>
        <v>4.9715257056265547E-3</v>
      </c>
      <c r="D42" s="22">
        <f>'US-ships-frgt'!B8</f>
        <v>1.4914577116879662E-2</v>
      </c>
    </row>
    <row r="43" spans="1:4">
      <c r="A43" s="1" t="s">
        <v>48</v>
      </c>
      <c r="B43" s="22">
        <f>B41/$C41</f>
        <v>3.2134746404239212</v>
      </c>
      <c r="C43" s="22">
        <f t="shared" ref="C43:D44" si="4">C41/$C41</f>
        <v>1</v>
      </c>
      <c r="D43" s="22">
        <f t="shared" si="4"/>
        <v>2.9999999999999996</v>
      </c>
    </row>
    <row r="44" spans="1:4">
      <c r="A44" s="1" t="s">
        <v>49</v>
      </c>
      <c r="B44" s="22">
        <f>B42/$C42</f>
        <v>3.2134746404239212</v>
      </c>
      <c r="C44" s="22">
        <f t="shared" si="4"/>
        <v>1</v>
      </c>
      <c r="D44" s="22">
        <f t="shared" si="4"/>
        <v>2.9999999999999996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E88D1-70ED-48BF-AD1C-49347ACDEA78}">
  <dimension ref="A1:F85"/>
  <sheetViews>
    <sheetView workbookViewId="0"/>
  </sheetViews>
  <sheetFormatPr defaultRowHeight="15"/>
  <cols>
    <col min="1" max="1" width="17.28515625" bestFit="1" customWidth="1"/>
    <col min="2" max="2" width="21.5703125" bestFit="1" customWidth="1"/>
    <col min="3" max="3" width="18" customWidth="1"/>
    <col min="5" max="5" width="46" customWidth="1"/>
  </cols>
  <sheetData>
    <row r="1" spans="1:6">
      <c r="C1" t="s">
        <v>18</v>
      </c>
      <c r="E1" t="s">
        <v>31</v>
      </c>
      <c r="F1" t="s">
        <v>32</v>
      </c>
    </row>
    <row r="2" spans="1:6">
      <c r="A2" s="15" t="s">
        <v>23</v>
      </c>
      <c r="B2" s="16" t="s">
        <v>0</v>
      </c>
      <c r="C2" s="23">
        <f>IFERROR(('US-LDVs-psgr'!AF2/'US-LDVs-psgr'!B2)^(1/COUNT('US-LDVs-psgr'!$B$1:$AF$1))-1,0)</f>
        <v>-1.5060810674758507E-3</v>
      </c>
    </row>
    <row r="3" spans="1:6">
      <c r="A3" s="17"/>
      <c r="B3" s="18" t="s">
        <v>1</v>
      </c>
      <c r="C3" s="24">
        <f>IFERROR(('US-LDVs-psgr'!AF3/'US-LDVs-psgr'!B3)^(1/COUNT('US-LDVs-psgr'!$B$1:$AF$1))-1,0)</f>
        <v>2.5086794556596903E-3</v>
      </c>
    </row>
    <row r="4" spans="1:6">
      <c r="A4" s="17"/>
      <c r="B4" s="18" t="s">
        <v>2</v>
      </c>
      <c r="C4" s="24">
        <f>IFERROR(('US-LDVs-psgr'!AF4/'US-LDVs-psgr'!B4)^(1/COUNT('US-LDVs-psgr'!$B$1:$AF$1))-1,0)</f>
        <v>2.9284465081031996E-3</v>
      </c>
    </row>
    <row r="5" spans="1:6">
      <c r="A5" s="17"/>
      <c r="B5" s="18" t="s">
        <v>3</v>
      </c>
      <c r="C5" s="24">
        <f>IFERROR(('US-LDVs-psgr'!AF5/'US-LDVs-psgr'!B5)^(1/COUNT('US-LDVs-psgr'!$B$1:$AF$1))-1,0)</f>
        <v>8.8318936721920593E-4</v>
      </c>
    </row>
    <row r="6" spans="1:6">
      <c r="A6" s="17"/>
      <c r="B6" s="18" t="s">
        <v>4</v>
      </c>
      <c r="C6" s="24">
        <f>IFERROR(('US-LDVs-psgr'!AF6/'US-LDVs-psgr'!B6)^(1/COUNT('US-LDVs-psgr'!$B$1:$AF$1))-1,0)</f>
        <v>3.2675944403379731E-3</v>
      </c>
    </row>
    <row r="7" spans="1:6">
      <c r="A7" s="17"/>
      <c r="B7" s="18" t="s">
        <v>5</v>
      </c>
      <c r="C7" s="24">
        <f>IFERROR(('US-LDVs-psgr'!AF7/'US-LDVs-psgr'!B7)^(1/COUNT('US-LDVs-psgr'!$B$1:$AF$1))-1,0)</f>
        <v>2.120934653352613E-3</v>
      </c>
    </row>
    <row r="8" spans="1:6">
      <c r="A8" s="19"/>
      <c r="B8" s="20" t="s">
        <v>6</v>
      </c>
      <c r="C8" s="25">
        <f>IFERROR(('US-LDVs-psgr'!AF8/'US-LDVs-psgr'!B8)^(1/COUNT('US-LDVs-psgr'!$B$1:$AF$1))-1,0)</f>
        <v>-6.41977670003957E-4</v>
      </c>
    </row>
    <row r="9" spans="1:6">
      <c r="A9" s="15" t="s">
        <v>24</v>
      </c>
      <c r="B9" s="16" t="s">
        <v>0</v>
      </c>
      <c r="C9" s="23">
        <f>IFERROR(('US-LDVs-frgt'!AF2/'US-LDVs-frgt'!B2)^(1/COUNT('US-LDVs-frgt'!$B$1:$AF$1))-1,0)</f>
        <v>1.3090349440243898E-2</v>
      </c>
    </row>
    <row r="10" spans="1:6">
      <c r="A10" s="17"/>
      <c r="B10" s="18" t="s">
        <v>1</v>
      </c>
      <c r="C10" s="24">
        <f>IFERROR(('US-LDVs-frgt'!AF3/'US-LDVs-frgt'!B3)^(1/COUNT('US-LDVs-frgt'!$B$1:$AF$1))-1,0)</f>
        <v>-2.5943994809526361E-3</v>
      </c>
    </row>
    <row r="11" spans="1:6">
      <c r="A11" s="17"/>
      <c r="B11" s="18" t="s">
        <v>2</v>
      </c>
      <c r="C11" s="24">
        <f>IFERROR(('US-LDVs-frgt'!AF4/'US-LDVs-frgt'!B4)^(1/COUNT('US-LDVs-frgt'!$B$1:$AF$1))-1,0)</f>
        <v>-2.5943994809526361E-3</v>
      </c>
    </row>
    <row r="12" spans="1:6">
      <c r="A12" s="17"/>
      <c r="B12" s="18" t="s">
        <v>3</v>
      </c>
      <c r="C12" s="24">
        <f>IFERROR(('US-LDVs-frgt'!AF5/'US-LDVs-frgt'!B5)^(1/COUNT('US-LDVs-frgt'!$B$1:$AF$1))-1,0)</f>
        <v>-2.5943994809526361E-3</v>
      </c>
    </row>
    <row r="13" spans="1:6">
      <c r="A13" s="17"/>
      <c r="B13" s="18" t="s">
        <v>4</v>
      </c>
      <c r="C13" s="24">
        <f>IFERROR(('US-LDVs-frgt'!AF6/'US-LDVs-frgt'!B6)^(1/COUNT('US-LDVs-frgt'!$B$1:$AF$1))-1,0)</f>
        <v>7.4585286225954395E-3</v>
      </c>
    </row>
    <row r="14" spans="1:6">
      <c r="A14" s="17"/>
      <c r="B14" s="18" t="s">
        <v>5</v>
      </c>
      <c r="C14" s="24">
        <f>IFERROR(('US-LDVs-frgt'!AF7/'US-LDVs-frgt'!B7)^(1/COUNT('US-LDVs-frgt'!$B$1:$AF$1))-1,0)</f>
        <v>-2.5943994809526361E-3</v>
      </c>
    </row>
    <row r="15" spans="1:6">
      <c r="A15" s="19"/>
      <c r="B15" s="20" t="s">
        <v>6</v>
      </c>
      <c r="C15" s="25">
        <f>IFERROR(('US-LDVs-frgt'!AF8/'US-LDVs-frgt'!B8)^(1/COUNT('US-LDVs-frgt'!$B$1:$AF$1))-1,0)</f>
        <v>-2.5943994809526361E-3</v>
      </c>
    </row>
    <row r="16" spans="1:6">
      <c r="A16" s="15" t="s">
        <v>25</v>
      </c>
      <c r="B16" s="16" t="s">
        <v>0</v>
      </c>
      <c r="C16" s="23">
        <f>IFERROR(('US-HDVs-psgr'!AF2/'US-HDVs-psgr'!B2)^(1/COUNT('US-HDVs-psgr'!$B$1:$AF$1))-1,0)</f>
        <v>1.5972361193876239E-2</v>
      </c>
    </row>
    <row r="17" spans="1:6">
      <c r="A17" s="17"/>
      <c r="B17" s="18" t="s">
        <v>1</v>
      </c>
      <c r="C17" s="24">
        <f>IFERROR(('US-HDVs-psgr'!AF3/'US-HDVs-psgr'!B3)^(1/COUNT('US-HDVs-psgr'!$B$1:$AF$1))-1,0)</f>
        <v>7.3900263096151608E-3</v>
      </c>
    </row>
    <row r="18" spans="1:6">
      <c r="A18" s="17"/>
      <c r="B18" s="18" t="s">
        <v>2</v>
      </c>
      <c r="C18" s="24">
        <f>IFERROR(('US-HDVs-psgr'!AF4/'US-HDVs-psgr'!B4)^(1/COUNT('US-HDVs-psgr'!$B$1:$AF$1))-1,0)</f>
        <v>7.3900263096151608E-3</v>
      </c>
    </row>
    <row r="19" spans="1:6">
      <c r="A19" s="17"/>
      <c r="B19" s="18" t="s">
        <v>3</v>
      </c>
      <c r="C19" s="24">
        <f>IFERROR(('US-HDVs-psgr'!AF5/'US-HDVs-psgr'!B5)^(1/COUNT('US-HDVs-psgr'!$B$1:$AF$1))-1,0)</f>
        <v>7.3900263096151608E-3</v>
      </c>
    </row>
    <row r="20" spans="1:6">
      <c r="A20" s="17"/>
      <c r="B20" s="18" t="s">
        <v>4</v>
      </c>
      <c r="C20" s="24">
        <f>IFERROR(('US-HDVs-psgr'!AF6/'US-HDVs-psgr'!B6)^(1/COUNT('US-HDVs-psgr'!$B$1:$AF$1))-1,0)</f>
        <v>7.3900263096151608E-3</v>
      </c>
    </row>
    <row r="21" spans="1:6">
      <c r="A21" s="17"/>
      <c r="B21" s="18" t="s">
        <v>5</v>
      </c>
      <c r="C21" s="24">
        <f>IFERROR(('US-HDVs-psgr'!AF7/'US-HDVs-psgr'!B7)^(1/COUNT('US-HDVs-psgr'!$B$1:$AF$1))-1,0)</f>
        <v>7.3900263096151608E-3</v>
      </c>
    </row>
    <row r="22" spans="1:6">
      <c r="A22" s="19"/>
      <c r="B22" s="20" t="s">
        <v>6</v>
      </c>
      <c r="C22" s="25">
        <f>IFERROR(('US-HDVs-psgr'!AF8/'US-HDVs-psgr'!B8)^(1/COUNT('US-HDVs-psgr'!$B$1:$AF$1))-1,0)</f>
        <v>7.3900263096151608E-3</v>
      </c>
      <c r="D22" s="29">
        <f>IFERROR((15/13.5)^(1/10)-1,0)</f>
        <v>1.0591751203291366E-2</v>
      </c>
      <c r="E22" t="s">
        <v>34</v>
      </c>
      <c r="F22" s="28" t="s">
        <v>33</v>
      </c>
    </row>
    <row r="23" spans="1:6">
      <c r="A23" s="15" t="s">
        <v>26</v>
      </c>
      <c r="B23" s="16" t="s">
        <v>0</v>
      </c>
      <c r="C23" s="23">
        <f>IFERROR(('US-HDVs-frgt'!AF2/'US-HDVs-frgt'!B2)^(1/COUNT('US-HDVs-frgt'!$B$1:$AF$1))-1,0)</f>
        <v>1.5972361193876239E-2</v>
      </c>
    </row>
    <row r="24" spans="1:6">
      <c r="A24" s="17"/>
      <c r="B24" s="18" t="s">
        <v>1</v>
      </c>
      <c r="C24" s="24">
        <f>IFERROR(('US-HDVs-frgt'!AF3/'US-HDVs-frgt'!B3)^(1/COUNT('US-HDVs-frgt'!$B$1:$AF$1))-1,0)</f>
        <v>7.3900263096151608E-3</v>
      </c>
    </row>
    <row r="25" spans="1:6">
      <c r="A25" s="17"/>
      <c r="B25" s="18" t="s">
        <v>2</v>
      </c>
      <c r="C25" s="24">
        <f>IFERROR(('US-HDVs-frgt'!AF4/'US-HDVs-frgt'!B4)^(1/COUNT('US-HDVs-frgt'!$B$1:$AF$1))-1,0)</f>
        <v>7.3900263096151608E-3</v>
      </c>
    </row>
    <row r="26" spans="1:6">
      <c r="A26" s="17"/>
      <c r="B26" s="18" t="s">
        <v>3</v>
      </c>
      <c r="C26" s="24">
        <f>IFERROR(('US-HDVs-frgt'!AF5/'US-HDVs-frgt'!B5)^(1/COUNT('US-HDVs-frgt'!$B$1:$AF$1))-1,0)</f>
        <v>7.3900263096151608E-3</v>
      </c>
    </row>
    <row r="27" spans="1:6">
      <c r="A27" s="17"/>
      <c r="B27" s="18" t="s">
        <v>4</v>
      </c>
      <c r="C27" s="24">
        <f>IFERROR(('US-HDVs-frgt'!AF6/'US-HDVs-frgt'!B6)^(1/COUNT('US-HDVs-frgt'!$B$1:$AF$1))-1,0)</f>
        <v>7.3900263096151608E-3</v>
      </c>
    </row>
    <row r="28" spans="1:6">
      <c r="A28" s="17"/>
      <c r="B28" s="18" t="s">
        <v>5</v>
      </c>
      <c r="C28" s="24">
        <f>IFERROR(('US-HDVs-frgt'!AF7/'US-HDVs-frgt'!B7)^(1/COUNT('US-HDVs-frgt'!$B$1:$AF$1))-1,0)</f>
        <v>7.3900263096151608E-3</v>
      </c>
    </row>
    <row r="29" spans="1:6">
      <c r="A29" s="19"/>
      <c r="B29" s="20" t="s">
        <v>6</v>
      </c>
      <c r="C29" s="25">
        <f>IFERROR(('US-HDVs-frgt'!AF8/'US-HDVs-frgt'!B8)^(1/COUNT('US-HDVs-frgt'!$B$1:$AF$1))-1,0)</f>
        <v>7.3900263096151608E-3</v>
      </c>
    </row>
    <row r="30" spans="1:6">
      <c r="A30" s="15" t="s">
        <v>27</v>
      </c>
      <c r="B30" s="16" t="s">
        <v>0</v>
      </c>
      <c r="C30" s="23">
        <f>IFERROR(('US-aircraft-psgr'!AF2/'US-aircraft-psgr'!B2)^(1/COUNT('US-aircraft-psgr'!$B$1:$AF$1))-1,0)</f>
        <v>7.1085127875833987E-3</v>
      </c>
    </row>
    <row r="31" spans="1:6">
      <c r="A31" s="17"/>
      <c r="B31" s="18" t="s">
        <v>1</v>
      </c>
      <c r="C31" s="24">
        <f>IFERROR(('US-aircraft-psgr'!AF3/'US-aircraft-psgr'!B3)^(1/COUNT('US-aircraft-psgr'!$B$1:$AF$1))-1,0)</f>
        <v>0</v>
      </c>
    </row>
    <row r="32" spans="1:6">
      <c r="A32" s="17"/>
      <c r="B32" s="18" t="s">
        <v>2</v>
      </c>
      <c r="C32" s="24">
        <f>IFERROR(('US-aircraft-psgr'!AF4/'US-aircraft-psgr'!B4)^(1/COUNT('US-aircraft-psgr'!$B$1:$AF$1))-1,0)</f>
        <v>0</v>
      </c>
    </row>
    <row r="33" spans="1:3">
      <c r="A33" s="17"/>
      <c r="B33" s="18" t="s">
        <v>3</v>
      </c>
      <c r="C33" s="24">
        <f>IFERROR(('US-aircraft-psgr'!AF5/'US-aircraft-psgr'!B5)^(1/COUNT('US-aircraft-psgr'!$B$1:$AF$1))-1,0)</f>
        <v>7.1085127875833987E-3</v>
      </c>
    </row>
    <row r="34" spans="1:3">
      <c r="A34" s="17"/>
      <c r="B34" s="18" t="s">
        <v>4</v>
      </c>
      <c r="C34" s="24">
        <f>IFERROR(('US-aircraft-psgr'!AF6/'US-aircraft-psgr'!B6)^(1/COUNT('US-aircraft-psgr'!$B$1:$AF$1))-1,0)</f>
        <v>0</v>
      </c>
    </row>
    <row r="35" spans="1:3">
      <c r="A35" s="17"/>
      <c r="B35" s="18" t="s">
        <v>5</v>
      </c>
      <c r="C35" s="24">
        <f>IFERROR(('US-aircraft-psgr'!AF7/'US-aircraft-psgr'!B7)^(1/COUNT('US-aircraft-psgr'!$B$1:$AF$1))-1,0)</f>
        <v>0</v>
      </c>
    </row>
    <row r="36" spans="1:3">
      <c r="A36" s="19"/>
      <c r="B36" s="20" t="s">
        <v>6</v>
      </c>
      <c r="C36" s="25">
        <f>IFERROR(('US-aircraft-psgr'!AF8/'US-aircraft-psgr'!B8)^(1/COUNT('US-aircraft-psgr'!$B$1:$AF$1))-1,0)</f>
        <v>7.1085127875833987E-3</v>
      </c>
    </row>
    <row r="37" spans="1:3">
      <c r="A37" s="15" t="s">
        <v>28</v>
      </c>
      <c r="B37" s="16" t="s">
        <v>0</v>
      </c>
      <c r="C37" s="23">
        <f>IFERROR(('US-aircraft-frgt'!AF2/'US-aircraft-frgt'!B2)^(1/COUNT('US-aircraft-frgt'!$B$1:$AF$1))-1,0)</f>
        <v>7.1085127875833987E-3</v>
      </c>
    </row>
    <row r="38" spans="1:3">
      <c r="A38" s="17"/>
      <c r="B38" s="18" t="s">
        <v>1</v>
      </c>
      <c r="C38" s="24">
        <f>IFERROR(('US-aircraft-frgt'!AF3/'US-aircraft-frgt'!B3)^(1/COUNT('US-aircraft-frgt'!$B$1:$AF$1))-1,0)</f>
        <v>0</v>
      </c>
    </row>
    <row r="39" spans="1:3">
      <c r="A39" s="17"/>
      <c r="B39" s="18" t="s">
        <v>2</v>
      </c>
      <c r="C39" s="24">
        <f>IFERROR(('US-aircraft-frgt'!AF4/'US-aircraft-frgt'!B4)^(1/COUNT('US-aircraft-frgt'!$B$1:$AF$1))-1,0)</f>
        <v>0</v>
      </c>
    </row>
    <row r="40" spans="1:3">
      <c r="A40" s="17"/>
      <c r="B40" s="18" t="s">
        <v>3</v>
      </c>
      <c r="C40" s="24">
        <f>IFERROR(('US-aircraft-frgt'!AF5/'US-aircraft-frgt'!B5)^(1/COUNT('US-aircraft-frgt'!$B$1:$AF$1))-1,0)</f>
        <v>7.1085127875833987E-3</v>
      </c>
    </row>
    <row r="41" spans="1:3">
      <c r="A41" s="17"/>
      <c r="B41" s="18" t="s">
        <v>4</v>
      </c>
      <c r="C41" s="24">
        <f>IFERROR(('US-aircraft-frgt'!AF6/'US-aircraft-frgt'!B6)^(1/COUNT('US-aircraft-frgt'!$B$1:$AF$1))-1,0)</f>
        <v>0</v>
      </c>
    </row>
    <row r="42" spans="1:3">
      <c r="A42" s="17"/>
      <c r="B42" s="18" t="s">
        <v>5</v>
      </c>
      <c r="C42" s="24">
        <f>IFERROR(('US-aircraft-frgt'!AF7/'US-aircraft-frgt'!B7)^(1/COUNT('US-aircraft-frgt'!$B$1:$AF$1))-1,0)</f>
        <v>0</v>
      </c>
    </row>
    <row r="43" spans="1:3">
      <c r="A43" s="19"/>
      <c r="B43" s="20" t="s">
        <v>6</v>
      </c>
      <c r="C43" s="25">
        <f>IFERROR(('US-aircraft-frgt'!AF8/'US-aircraft-frgt'!B8)^(1/COUNT('US-aircraft-frgt'!$B$1:$AF$1))-1,0)</f>
        <v>7.1085127875833987E-3</v>
      </c>
    </row>
    <row r="44" spans="1:3">
      <c r="A44" s="15" t="s">
        <v>21</v>
      </c>
      <c r="B44" s="16" t="s">
        <v>0</v>
      </c>
      <c r="C44" s="23">
        <f>IFERROR(('US-rail-psgr'!AF2/'US-rail-psgr'!B2)^(1/COUNT('US-rail-psgr'!$B$1:$AF$1))-1,0)</f>
        <v>-3.1790322538460813E-4</v>
      </c>
    </row>
    <row r="45" spans="1:3">
      <c r="A45" s="17"/>
      <c r="B45" s="18" t="s">
        <v>1</v>
      </c>
      <c r="C45" s="24">
        <f>IFERROR(('US-rail-psgr'!AF3/'US-rail-psgr'!B3)^(1/COUNT('US-rail-psgr'!$B$1:$AF$1))-1,0)</f>
        <v>0</v>
      </c>
    </row>
    <row r="46" spans="1:3">
      <c r="A46" s="17"/>
      <c r="B46" s="18" t="s">
        <v>2</v>
      </c>
      <c r="C46" s="24">
        <f>IFERROR(('US-rail-psgr'!AF4/'US-rail-psgr'!B4)^(1/COUNT('US-rail-psgr'!$B$1:$AF$1))-1,0)</f>
        <v>0</v>
      </c>
    </row>
    <row r="47" spans="1:3">
      <c r="A47" s="17"/>
      <c r="B47" s="18" t="s">
        <v>3</v>
      </c>
      <c r="C47" s="24">
        <f>IFERROR(('US-rail-psgr'!AF5/'US-rail-psgr'!B5)^(1/COUNT('US-rail-psgr'!$B$1:$AF$1))-1,0)</f>
        <v>-3.1790322538449711E-4</v>
      </c>
    </row>
    <row r="48" spans="1:3">
      <c r="A48" s="17"/>
      <c r="B48" s="18" t="s">
        <v>4</v>
      </c>
      <c r="C48" s="24">
        <f>IFERROR(('US-rail-psgr'!AF6/'US-rail-psgr'!B6)^(1/COUNT('US-rail-psgr'!$B$1:$AF$1))-1,0)</f>
        <v>0</v>
      </c>
    </row>
    <row r="49" spans="1:3">
      <c r="A49" s="17"/>
      <c r="B49" s="18" t="s">
        <v>5</v>
      </c>
      <c r="C49" s="24">
        <f>IFERROR(('US-rail-psgr'!AF7/'US-rail-psgr'!B7)^(1/COUNT('US-rail-psgr'!$B$1:$AF$1))-1,0)</f>
        <v>0</v>
      </c>
    </row>
    <row r="50" spans="1:3">
      <c r="A50" s="19"/>
      <c r="B50" s="20" t="s">
        <v>6</v>
      </c>
      <c r="C50" s="25">
        <f>IFERROR(('US-rail-psgr'!AF8/'US-rail-psgr'!B8)^(1/COUNT('US-rail-psgr'!$B$1:$AF$1))-1,0)</f>
        <v>-3.1790322538449711E-4</v>
      </c>
    </row>
    <row r="51" spans="1:3">
      <c r="A51" s="15" t="s">
        <v>22</v>
      </c>
      <c r="B51" s="16" t="s">
        <v>0</v>
      </c>
      <c r="C51" s="23">
        <f>IFERROR(('US-rail-frgt'!AF2/'US-rail-frgt'!B2)^(1/COUNT('US-rail-frgt'!$B$1:$AF$1))-1,0)</f>
        <v>6.2761978399152873E-3</v>
      </c>
    </row>
    <row r="52" spans="1:3">
      <c r="A52" s="17"/>
      <c r="B52" s="18" t="s">
        <v>1</v>
      </c>
      <c r="C52" s="24">
        <f>IFERROR(('US-rail-frgt'!AF3/'US-rail-frgt'!B3)^(1/COUNT('US-rail-frgt'!$B$1:$AF$1))-1,0)</f>
        <v>0</v>
      </c>
    </row>
    <row r="53" spans="1:3">
      <c r="A53" s="17"/>
      <c r="B53" s="18" t="s">
        <v>2</v>
      </c>
      <c r="C53" s="24">
        <f>IFERROR(('US-rail-frgt'!AF4/'US-rail-frgt'!B4)^(1/COUNT('US-rail-frgt'!$B$1:$AF$1))-1,0)</f>
        <v>0</v>
      </c>
    </row>
    <row r="54" spans="1:3">
      <c r="A54" s="17"/>
      <c r="B54" s="18" t="s">
        <v>3</v>
      </c>
      <c r="C54" s="24">
        <f>IFERROR(('US-rail-frgt'!AF5/'US-rail-frgt'!B5)^(1/COUNT('US-rail-frgt'!$B$1:$AF$1))-1,0)</f>
        <v>6.2761978399152873E-3</v>
      </c>
    </row>
    <row r="55" spans="1:3">
      <c r="A55" s="17"/>
      <c r="B55" s="18" t="s">
        <v>4</v>
      </c>
      <c r="C55" s="24">
        <f>IFERROR(('US-rail-frgt'!AF6/'US-rail-frgt'!B6)^(1/COUNT('US-rail-frgt'!$B$1:$AF$1))-1,0)</f>
        <v>0</v>
      </c>
    </row>
    <row r="56" spans="1:3">
      <c r="A56" s="17"/>
      <c r="B56" s="18" t="s">
        <v>5</v>
      </c>
      <c r="C56" s="24">
        <f>IFERROR(('US-rail-frgt'!AF7/'US-rail-frgt'!B7)^(1/COUNT('US-rail-frgt'!$B$1:$AF$1))-1,0)</f>
        <v>0</v>
      </c>
    </row>
    <row r="57" spans="1:3">
      <c r="A57" s="19"/>
      <c r="B57" s="20" t="s">
        <v>6</v>
      </c>
      <c r="C57" s="25">
        <f>IFERROR(('US-rail-frgt'!AF8/'US-rail-frgt'!B8)^(1/COUNT('US-rail-frgt'!$B$1:$AF$1))-1,0)</f>
        <v>6.2761978399152873E-3</v>
      </c>
    </row>
    <row r="58" spans="1:3">
      <c r="A58" s="15" t="s">
        <v>19</v>
      </c>
      <c r="B58" s="16" t="s">
        <v>0</v>
      </c>
      <c r="C58" s="23">
        <f>IFERROR(('US-ships-psgr'!AF2/'US-ships-psgr'!B2)^(1/COUNT('US-ships-psgr'!$B$1:$AF$1))-1,0)</f>
        <v>0</v>
      </c>
    </row>
    <row r="59" spans="1:3">
      <c r="A59" s="17"/>
      <c r="B59" s="18" t="s">
        <v>1</v>
      </c>
      <c r="C59" s="24">
        <f>IFERROR(('US-ships-psgr'!AF3/'US-ships-psgr'!B3)^(1/COUNT('US-ships-psgr'!$B$1:$AF$1))-1,0)</f>
        <v>0</v>
      </c>
    </row>
    <row r="60" spans="1:3">
      <c r="A60" s="17"/>
      <c r="B60" s="18" t="s">
        <v>2</v>
      </c>
      <c r="C60" s="24">
        <f>IFERROR(('US-ships-psgr'!AF4/'US-ships-psgr'!B4)^(1/COUNT('US-ships-psgr'!$B$1:$AF$1))-1,0)</f>
        <v>0</v>
      </c>
    </row>
    <row r="61" spans="1:3">
      <c r="A61" s="17"/>
      <c r="B61" s="18" t="s">
        <v>3</v>
      </c>
      <c r="C61" s="24">
        <f>IFERROR(('US-ships-psgr'!AF5/'US-ships-psgr'!B5)^(1/COUNT('US-ships-psgr'!$B$1:$AF$1))-1,0)</f>
        <v>0</v>
      </c>
    </row>
    <row r="62" spans="1:3">
      <c r="A62" s="17"/>
      <c r="B62" s="18" t="s">
        <v>4</v>
      </c>
      <c r="C62" s="24">
        <f>IFERROR(('US-ships-psgr'!AF6/'US-ships-psgr'!B6)^(1/COUNT('US-ships-psgr'!$B$1:$AF$1))-1,0)</f>
        <v>0</v>
      </c>
    </row>
    <row r="63" spans="1:3">
      <c r="A63" s="17"/>
      <c r="B63" s="18" t="s">
        <v>5</v>
      </c>
      <c r="C63" s="24">
        <f>IFERROR(('US-ships-psgr'!AF7/'US-ships-psgr'!B7)^(1/COUNT('US-ships-psgr'!$B$1:$AF$1))-1,0)</f>
        <v>0</v>
      </c>
    </row>
    <row r="64" spans="1:3">
      <c r="A64" s="19"/>
      <c r="B64" s="20" t="s">
        <v>6</v>
      </c>
      <c r="C64" s="25">
        <f>IFERROR(('US-ships-psgr'!AF8/'US-ships-psgr'!B8)^(1/COUNT('US-ships-psgr'!$B$1:$AF$1))-1,0)</f>
        <v>0</v>
      </c>
    </row>
    <row r="65" spans="1:3">
      <c r="A65" s="15" t="s">
        <v>20</v>
      </c>
      <c r="B65" s="16" t="s">
        <v>0</v>
      </c>
      <c r="C65" s="23">
        <f>IFERROR(('US-ships-frgt'!AF2/'US-ships-frgt'!B2)^(1/COUNT('US-ships-frgt'!$B$1:$AF$1))-1,0)</f>
        <v>0</v>
      </c>
    </row>
    <row r="66" spans="1:3">
      <c r="A66" s="17"/>
      <c r="B66" s="18" t="s">
        <v>1</v>
      </c>
      <c r="C66" s="24">
        <f>IFERROR(('US-ships-frgt'!AF3/'US-ships-frgt'!B3)^(1/COUNT('US-ships-frgt'!$B$1:$AF$1))-1,0)</f>
        <v>0</v>
      </c>
    </row>
    <row r="67" spans="1:3">
      <c r="A67" s="17"/>
      <c r="B67" s="18" t="s">
        <v>2</v>
      </c>
      <c r="C67" s="24">
        <f>IFERROR(('US-ships-frgt'!AF4/'US-ships-frgt'!B4)^(1/COUNT('US-ships-frgt'!$B$1:$AF$1))-1,0)</f>
        <v>0</v>
      </c>
    </row>
    <row r="68" spans="1:3">
      <c r="A68" s="17"/>
      <c r="B68" s="18" t="s">
        <v>3</v>
      </c>
      <c r="C68" s="24">
        <f>IFERROR(('US-ships-frgt'!AF5/'US-ships-frgt'!B5)^(1/COUNT('US-ships-frgt'!$B$1:$AF$1))-1,0)</f>
        <v>0</v>
      </c>
    </row>
    <row r="69" spans="1:3">
      <c r="A69" s="17"/>
      <c r="B69" s="18" t="s">
        <v>4</v>
      </c>
      <c r="C69" s="24">
        <f>IFERROR(('US-ships-frgt'!AF6/'US-ships-frgt'!B6)^(1/COUNT('US-ships-frgt'!$B$1:$AF$1))-1,0)</f>
        <v>0</v>
      </c>
    </row>
    <row r="70" spans="1:3">
      <c r="A70" s="17"/>
      <c r="B70" s="18" t="s">
        <v>5</v>
      </c>
      <c r="C70" s="24">
        <f>IFERROR(('US-ships-frgt'!AF7/'US-ships-frgt'!B7)^(1/COUNT('US-ships-frgt'!$B$1:$AF$1))-1,0)</f>
        <v>0</v>
      </c>
    </row>
    <row r="71" spans="1:3">
      <c r="A71" s="19"/>
      <c r="B71" s="20" t="s">
        <v>6</v>
      </c>
      <c r="C71" s="25">
        <f>IFERROR(('US-ships-frgt'!AF8/'US-ships-frgt'!B8)^(1/COUNT('US-ships-frgt'!$B$1:$AF$1))-1,0)</f>
        <v>0</v>
      </c>
    </row>
    <row r="72" spans="1:3">
      <c r="A72" s="15" t="s">
        <v>29</v>
      </c>
      <c r="B72" s="16" t="s">
        <v>0</v>
      </c>
      <c r="C72" s="23">
        <f>IFERROR(('US-motorbikes-psgr'!AF2/'US-motorbikes-psgr'!B2)^(1/COUNT('US-motorbikes-psgr'!$B$1:$AF$1))-1,0)</f>
        <v>0</v>
      </c>
    </row>
    <row r="73" spans="1:3">
      <c r="A73" s="17"/>
      <c r="B73" s="18" t="s">
        <v>1</v>
      </c>
      <c r="C73" s="24">
        <f>IFERROR(('US-motorbikes-psgr'!AF3/'US-motorbikes-psgr'!B3)^(1/COUNT('US-motorbikes-psgr'!$B$1:$AF$1))-1,0)</f>
        <v>0</v>
      </c>
    </row>
    <row r="74" spans="1:3">
      <c r="A74" s="17"/>
      <c r="B74" s="18" t="s">
        <v>2</v>
      </c>
      <c r="C74" s="24">
        <f>IFERROR(('US-motorbikes-psgr'!AF4/'US-motorbikes-psgr'!B4)^(1/COUNT('US-motorbikes-psgr'!$B$1:$AF$1))-1,0)</f>
        <v>0</v>
      </c>
    </row>
    <row r="75" spans="1:3">
      <c r="A75" s="17"/>
      <c r="B75" s="18" t="s">
        <v>3</v>
      </c>
      <c r="C75" s="24">
        <f>IFERROR(('US-motorbikes-psgr'!AF5/'US-motorbikes-psgr'!B5)^(1/COUNT('US-motorbikes-psgr'!$B$1:$AF$1))-1,0)</f>
        <v>0</v>
      </c>
    </row>
    <row r="76" spans="1:3">
      <c r="A76" s="17"/>
      <c r="B76" s="18" t="s">
        <v>4</v>
      </c>
      <c r="C76" s="24">
        <f>IFERROR(('US-motorbikes-psgr'!AF6/'US-motorbikes-psgr'!B6)^(1/COUNT('US-motorbikes-psgr'!$B$1:$AF$1))-1,0)</f>
        <v>0</v>
      </c>
    </row>
    <row r="77" spans="1:3">
      <c r="A77" s="17"/>
      <c r="B77" s="18" t="s">
        <v>5</v>
      </c>
      <c r="C77" s="24">
        <f>IFERROR(('US-motorbikes-psgr'!AF7/'US-motorbikes-psgr'!B7)^(1/COUNT('US-motorbikes-psgr'!$B$1:$AF$1))-1,0)</f>
        <v>0</v>
      </c>
    </row>
    <row r="78" spans="1:3">
      <c r="A78" s="19"/>
      <c r="B78" s="20" t="s">
        <v>6</v>
      </c>
      <c r="C78" s="25">
        <f>IFERROR(('US-motorbikes-psgr'!AF8/'US-motorbikes-psgr'!B8)^(1/COUNT('US-motorbikes-psgr'!$B$1:$AF$1))-1,0)</f>
        <v>0</v>
      </c>
    </row>
    <row r="79" spans="1:3">
      <c r="A79" s="15" t="s">
        <v>30</v>
      </c>
      <c r="B79" s="16" t="s">
        <v>0</v>
      </c>
      <c r="C79" s="23">
        <f>IFERROR(('US-motorbikes-frgt'!AF2/'US-motorbikes-frgt'!B2)^(1/COUNT('US-motorbikes-frgt'!$B$1:$AF$1))-1,0)</f>
        <v>0</v>
      </c>
    </row>
    <row r="80" spans="1:3">
      <c r="A80" s="17"/>
      <c r="B80" s="18" t="s">
        <v>1</v>
      </c>
      <c r="C80" s="24">
        <f>IFERROR(('US-motorbikes-frgt'!AF3/'US-motorbikes-frgt'!B3)^(1/COUNT('US-motorbikes-frgt'!$B$1:$AF$1))-1,0)</f>
        <v>0</v>
      </c>
    </row>
    <row r="81" spans="1:3">
      <c r="A81" s="17"/>
      <c r="B81" s="18" t="s">
        <v>2</v>
      </c>
      <c r="C81" s="24">
        <f>IFERROR(('US-motorbikes-frgt'!AF4/'US-motorbikes-frgt'!B4)^(1/COUNT('US-motorbikes-frgt'!$B$1:$AF$1))-1,0)</f>
        <v>0</v>
      </c>
    </row>
    <row r="82" spans="1:3">
      <c r="A82" s="17"/>
      <c r="B82" s="18" t="s">
        <v>3</v>
      </c>
      <c r="C82" s="24">
        <f>IFERROR(('US-motorbikes-frgt'!AF5/'US-motorbikes-frgt'!B5)^(1/COUNT('US-motorbikes-frgt'!$B$1:$AF$1))-1,0)</f>
        <v>0</v>
      </c>
    </row>
    <row r="83" spans="1:3">
      <c r="A83" s="17"/>
      <c r="B83" s="18" t="s">
        <v>4</v>
      </c>
      <c r="C83" s="24">
        <f>IFERROR(('US-motorbikes-frgt'!AF6/'US-motorbikes-frgt'!B6)^(1/COUNT('US-motorbikes-frgt'!$B$1:$AF$1))-1,0)</f>
        <v>0</v>
      </c>
    </row>
    <row r="84" spans="1:3">
      <c r="A84" s="17"/>
      <c r="B84" s="18" t="s">
        <v>5</v>
      </c>
      <c r="C84" s="24">
        <f>IFERROR(('US-motorbikes-frgt'!AF7/'US-motorbikes-frgt'!B7)^(1/COUNT('US-motorbikes-frgt'!$B$1:$AF$1))-1,0)</f>
        <v>0</v>
      </c>
    </row>
    <row r="85" spans="1:3">
      <c r="A85" s="19"/>
      <c r="B85" s="20" t="s">
        <v>6</v>
      </c>
      <c r="C85" s="25">
        <f>IFERROR(('US-motorbikes-frgt'!AF8/'US-motorbikes-frgt'!B8)^(1/COUNT('US-motorbikes-frgt'!$B$1:$AF$1))-1,0)</f>
        <v>0</v>
      </c>
    </row>
  </sheetData>
  <phoneticPr fontId="1" type="noConversion"/>
  <hyperlinks>
    <hyperlink ref="F22" r:id="rId1" xr:uid="{AA54E531-014D-4359-8B33-B65B3612FA46}"/>
  </hyperlinks>
  <pageMargins left="0.7" right="0.7" top="0.75" bottom="0.75" header="0.3" footer="0.3"/>
  <pageSetup paperSize="9" orientation="portrait" verticalDpi="0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8DB74-C519-4F62-B64E-5A171DB8F66A}">
  <sheetPr>
    <tabColor rgb="FF92D050"/>
  </sheetPr>
  <dimension ref="A1"/>
  <sheetViews>
    <sheetView workbookViewId="0">
      <selection activeCell="K25" sqref="K25"/>
    </sheetView>
  </sheetViews>
  <sheetFormatPr defaultRowHeight="15"/>
  <sheetData/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70FD1-7C00-4B50-9A91-90B80228BA27}">
  <sheetPr>
    <tabColor rgb="FF1F497D"/>
  </sheetPr>
  <dimension ref="A1:AG8"/>
  <sheetViews>
    <sheetView workbookViewId="0">
      <selection activeCell="B8" sqref="B8"/>
    </sheetView>
  </sheetViews>
  <sheetFormatPr defaultRowHeight="15"/>
  <cols>
    <col min="1" max="1" width="32.85546875" bestFit="1" customWidth="1"/>
    <col min="2" max="3" width="9" customWidth="1"/>
    <col min="4" max="33" width="9.28515625" bestFit="1" customWidth="1"/>
  </cols>
  <sheetData>
    <row r="1" spans="1:33">
      <c r="A1" s="10" t="s">
        <v>17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3">
      <c r="A2" s="1" t="s">
        <v>0</v>
      </c>
      <c r="B2" s="26">
        <f>IFERROR(INDEX('SYFAFE psgr'!$B$2:$H$2,,MATCH($A2,'SYFAFE psgr'!$B$1:$H$1,0))*(1+INDEX(CAGR!$C$2:$C$8,MATCH($A2,CAGR!$B$2:$B$8,0))),0)</f>
        <v>3.0350918316418964E-4</v>
      </c>
      <c r="C2" s="26">
        <f>IFERROR(B2*(1+INDEX(CAGR!$C$2:$C$8,MATCH($A2,CAGR!$B$2:$B$8,0))),0)</f>
        <v>3.0305207372962099E-4</v>
      </c>
      <c r="D2" s="26">
        <f>IFERROR(C2*(1+INDEX(CAGR!$C$2:$C$8,MATCH($A2,CAGR!$B$2:$B$8,0))),0)</f>
        <v>3.0259565273891751E-4</v>
      </c>
      <c r="E2" s="26">
        <f>IFERROR(D2*(1+INDEX(CAGR!$C$2:$C$8,MATCH($A2,CAGR!$B$2:$B$8,0))),0)</f>
        <v>3.0213991915522691E-4</v>
      </c>
      <c r="F2" s="26">
        <f>IFERROR(E2*(1+INDEX(CAGR!$C$2:$C$8,MATCH($A2,CAGR!$B$2:$B$8,0))),0)</f>
        <v>3.0168487194325852E-4</v>
      </c>
      <c r="G2" s="26">
        <f>IFERROR(F2*(1+INDEX(CAGR!$C$2:$C$8,MATCH($A2,CAGR!$B$2:$B$8,0))),0)</f>
        <v>3.0123051006928091E-4</v>
      </c>
      <c r="H2" s="26">
        <f>IFERROR(G2*(1+INDEX(CAGR!$C$2:$C$8,MATCH($A2,CAGR!$B$2:$B$8,0))),0)</f>
        <v>3.0077683250111947E-4</v>
      </c>
      <c r="I2" s="26">
        <f>IFERROR(H2*(1+INDEX(CAGR!$C$2:$C$8,MATCH($A2,CAGR!$B$2:$B$8,0))),0)</f>
        <v>3.0032383820815416E-4</v>
      </c>
      <c r="J2" s="26">
        <f>IFERROR(I2*(1+INDEX(CAGR!$C$2:$C$8,MATCH($A2,CAGR!$B$2:$B$8,0))),0)</f>
        <v>2.9987152616131716E-4</v>
      </c>
      <c r="K2" s="26">
        <f>IFERROR(J2*(1+INDEX(CAGR!$C$2:$C$8,MATCH($A2,CAGR!$B$2:$B$8,0))),0)</f>
        <v>2.9941989533309053E-4</v>
      </c>
      <c r="L2" s="26">
        <f>IFERROR(K2*(1+INDEX(CAGR!$C$2:$C$8,MATCH($A2,CAGR!$B$2:$B$8,0))),0)</f>
        <v>2.9896894469750375E-4</v>
      </c>
      <c r="M2" s="26">
        <f>IFERROR(L2*(1+INDEX(CAGR!$C$2:$C$8,MATCH($A2,CAGR!$B$2:$B$8,0))),0)</f>
        <v>2.9851867323013159E-4</v>
      </c>
      <c r="N2" s="26">
        <f>IFERROR(M2*(1+INDEX(CAGR!$C$2:$C$8,MATCH($A2,CAGR!$B$2:$B$8,0))),0)</f>
        <v>2.9806907990809168E-4</v>
      </c>
      <c r="O2" s="26">
        <f>IFERROR(N2*(1+INDEX(CAGR!$C$2:$C$8,MATCH($A2,CAGR!$B$2:$B$8,0))),0)</f>
        <v>2.9762016371004217E-4</v>
      </c>
      <c r="P2" s="26">
        <f>IFERROR(O2*(1+INDEX(CAGR!$C$2:$C$8,MATCH($A2,CAGR!$B$2:$B$8,0))),0)</f>
        <v>2.9717192361617941E-4</v>
      </c>
      <c r="Q2" s="26">
        <f>IFERROR(P2*(1+INDEX(CAGR!$C$2:$C$8,MATCH($A2,CAGR!$B$2:$B$8,0))),0)</f>
        <v>2.9672435860823572E-4</v>
      </c>
      <c r="R2" s="26">
        <f>IFERROR(Q2*(1+INDEX(CAGR!$C$2:$C$8,MATCH($A2,CAGR!$B$2:$B$8,0))),0)</f>
        <v>2.9627746766947694E-4</v>
      </c>
      <c r="S2" s="26">
        <f>IFERROR(R2*(1+INDEX(CAGR!$C$2:$C$8,MATCH($A2,CAGR!$B$2:$B$8,0))),0)</f>
        <v>2.9583124978470023E-4</v>
      </c>
      <c r="T2" s="26">
        <f>IFERROR(S2*(1+INDEX(CAGR!$C$2:$C$8,MATCH($A2,CAGR!$B$2:$B$8,0))),0)</f>
        <v>2.9538570394023179E-4</v>
      </c>
      <c r="U2" s="26">
        <f>IFERROR(T2*(1+INDEX(CAGR!$C$2:$C$8,MATCH($A2,CAGR!$B$2:$B$8,0))),0)</f>
        <v>2.949408291239244E-4</v>
      </c>
      <c r="V2" s="26">
        <f>IFERROR(U2*(1+INDEX(CAGR!$C$2:$C$8,MATCH($A2,CAGR!$B$2:$B$8,0))),0)</f>
        <v>2.9449662432515521E-4</v>
      </c>
      <c r="W2" s="26">
        <f>IFERROR(V2*(1+INDEX(CAGR!$C$2:$C$8,MATCH($A2,CAGR!$B$2:$B$8,0))),0)</f>
        <v>2.9405308853482353E-4</v>
      </c>
      <c r="X2" s="26">
        <f>IFERROR(W2*(1+INDEX(CAGR!$C$2:$C$8,MATCH($A2,CAGR!$B$2:$B$8,0))),0)</f>
        <v>2.9361022074534841E-4</v>
      </c>
      <c r="Y2" s="26">
        <f>IFERROR(X2*(1+INDEX(CAGR!$C$2:$C$8,MATCH($A2,CAGR!$B$2:$B$8,0))),0)</f>
        <v>2.9316801995066645E-4</v>
      </c>
      <c r="Z2" s="26">
        <f>IFERROR(Y2*(1+INDEX(CAGR!$C$2:$C$8,MATCH($A2,CAGR!$B$2:$B$8,0))),0)</f>
        <v>2.9272648514622939E-4</v>
      </c>
      <c r="AA2" s="26">
        <f>IFERROR(Z2*(1+INDEX(CAGR!$C$2:$C$8,MATCH($A2,CAGR!$B$2:$B$8,0))),0)</f>
        <v>2.9228561532900187E-4</v>
      </c>
      <c r="AB2" s="26">
        <f>IFERROR(AA2*(1+INDEX(CAGR!$C$2:$C$8,MATCH($A2,CAGR!$B$2:$B$8,0))),0)</f>
        <v>2.9184540949745932E-4</v>
      </c>
      <c r="AC2" s="26">
        <f>IFERROR(AB2*(1+INDEX(CAGR!$C$2:$C$8,MATCH($A2,CAGR!$B$2:$B$8,0))),0)</f>
        <v>2.9140586665158546E-4</v>
      </c>
      <c r="AD2" s="26">
        <f>IFERROR(AC2*(1+INDEX(CAGR!$C$2:$C$8,MATCH($A2,CAGR!$B$2:$B$8,0))),0)</f>
        <v>2.9096698579287011E-4</v>
      </c>
      <c r="AE2" s="26">
        <f>IFERROR(AD2*(1+INDEX(CAGR!$C$2:$C$8,MATCH($A2,CAGR!$B$2:$B$8,0))),0)</f>
        <v>2.9052876592430696E-4</v>
      </c>
      <c r="AF2" s="26">
        <f>IFERROR(AE2*(1+INDEX(CAGR!$C$2:$C$8,MATCH($A2,CAGR!$B$2:$B$8,0))),0)</f>
        <v>2.9009120605039124E-4</v>
      </c>
      <c r="AG2" s="26"/>
    </row>
    <row r="3" spans="1:33">
      <c r="A3" s="1" t="s">
        <v>1</v>
      </c>
      <c r="B3" s="26">
        <f>IFERROR(INDEX('SYFAFE psgr'!$B$2:$H$2,,MATCH($A3,'SYFAFE psgr'!$B$1:$H$1,0))*(1+INDEX(CAGR!$C$2:$C$8,MATCH($A3,CAGR!$B$2:$B$8,0))),0)</f>
        <v>2.4017302249301569E-4</v>
      </c>
      <c r="C3" s="26">
        <f>IFERROR(B3*(1+INDEX(CAGR!$C$2:$C$8,MATCH($A3,CAGR!$B$2:$B$8,0))),0)</f>
        <v>2.407755396203476E-4</v>
      </c>
      <c r="D3" s="26">
        <f>IFERROR(C3*(1+INDEX(CAGR!$C$2:$C$8,MATCH($A3,CAGR!$B$2:$B$8,0))),0)</f>
        <v>2.4137956827001853E-4</v>
      </c>
      <c r="E3" s="26">
        <f>IFERROR(D3*(1+INDEX(CAGR!$C$2:$C$8,MATCH($A3,CAGR!$B$2:$B$8,0))),0)</f>
        <v>2.4198511223395353E-4</v>
      </c>
      <c r="F3" s="26">
        <f>IFERROR(E3*(1+INDEX(CAGR!$C$2:$C$8,MATCH($A3,CAGR!$B$2:$B$8,0))),0)</f>
        <v>2.4259217531359036E-4</v>
      </c>
      <c r="G3" s="26">
        <f>IFERROR(F3*(1+INDEX(CAGR!$C$2:$C$8,MATCH($A3,CAGR!$B$2:$B$8,0))),0)</f>
        <v>2.4320076131990336E-4</v>
      </c>
      <c r="H3" s="26">
        <f>IFERROR(G3*(1+INDEX(CAGR!$C$2:$C$8,MATCH($A3,CAGR!$B$2:$B$8,0))),0)</f>
        <v>2.4381087407342739E-4</v>
      </c>
      <c r="I3" s="26">
        <f>IFERROR(H3*(1+INDEX(CAGR!$C$2:$C$8,MATCH($A3,CAGR!$B$2:$B$8,0))),0)</f>
        <v>2.4442251740428185E-4</v>
      </c>
      <c r="J3" s="26">
        <f>IFERROR(I3*(1+INDEX(CAGR!$C$2:$C$8,MATCH($A3,CAGR!$B$2:$B$8,0))),0)</f>
        <v>2.450356951521946E-4</v>
      </c>
      <c r="K3" s="26">
        <f>IFERROR(J3*(1+INDEX(CAGR!$C$2:$C$8,MATCH($A3,CAGR!$B$2:$B$8,0))),0)</f>
        <v>2.4565041116652621E-4</v>
      </c>
      <c r="L3" s="26">
        <f>IFERROR(K3*(1+INDEX(CAGR!$C$2:$C$8,MATCH($A3,CAGR!$B$2:$B$8,0))),0)</f>
        <v>2.4626666930629401E-4</v>
      </c>
      <c r="M3" s="26">
        <f>IFERROR(L3*(1+INDEX(CAGR!$C$2:$C$8,MATCH($A3,CAGR!$B$2:$B$8,0))),0)</f>
        <v>2.4688447344019645E-4</v>
      </c>
      <c r="N3" s="26">
        <f>IFERROR(M3*(1+INDEX(CAGR!$C$2:$C$8,MATCH($A3,CAGR!$B$2:$B$8,0))),0)</f>
        <v>2.4750382744663724E-4</v>
      </c>
      <c r="O3" s="26">
        <f>IFERROR(N3*(1+INDEX(CAGR!$C$2:$C$8,MATCH($A3,CAGR!$B$2:$B$8,0))),0)</f>
        <v>2.4812473521374976E-4</v>
      </c>
      <c r="P3" s="26">
        <f>IFERROR(O3*(1+INDEX(CAGR!$C$2:$C$8,MATCH($A3,CAGR!$B$2:$B$8,0))),0)</f>
        <v>2.4874720063942148E-4</v>
      </c>
      <c r="Q3" s="26">
        <f>IFERROR(P3*(1+INDEX(CAGR!$C$2:$C$8,MATCH($A3,CAGR!$B$2:$B$8,0))),0)</f>
        <v>2.4937122763131844E-4</v>
      </c>
      <c r="R3" s="26">
        <f>IFERROR(Q3*(1+INDEX(CAGR!$C$2:$C$8,MATCH($A3,CAGR!$B$2:$B$8,0))),0)</f>
        <v>2.4999682010690979E-4</v>
      </c>
      <c r="S3" s="26">
        <f>IFERROR(R3*(1+INDEX(CAGR!$C$2:$C$8,MATCH($A3,CAGR!$B$2:$B$8,0))),0)</f>
        <v>2.5062398199349222E-4</v>
      </c>
      <c r="T3" s="26">
        <f>IFERROR(S3*(1+INDEX(CAGR!$C$2:$C$8,MATCH($A3,CAGR!$B$2:$B$8,0))),0)</f>
        <v>2.512527172282149E-4</v>
      </c>
      <c r="U3" s="26">
        <f>IFERROR(T3*(1+INDEX(CAGR!$C$2:$C$8,MATCH($A3,CAGR!$B$2:$B$8,0))),0)</f>
        <v>2.5188302975810402E-4</v>
      </c>
      <c r="V3" s="26">
        <f>IFERROR(U3*(1+INDEX(CAGR!$C$2:$C$8,MATCH($A3,CAGR!$B$2:$B$8,0))),0)</f>
        <v>2.5251492354008752E-4</v>
      </c>
      <c r="W3" s="26">
        <f>IFERROR(V3*(1+INDEX(CAGR!$C$2:$C$8,MATCH($A3,CAGR!$B$2:$B$8,0))),0)</f>
        <v>2.5314840254102002E-4</v>
      </c>
      <c r="X3" s="26">
        <f>IFERROR(W3*(1+INDEX(CAGR!$C$2:$C$8,MATCH($A3,CAGR!$B$2:$B$8,0))),0)</f>
        <v>2.5378347073770776E-4</v>
      </c>
      <c r="Y3" s="26">
        <f>IFERROR(X3*(1+INDEX(CAGR!$C$2:$C$8,MATCH($A3,CAGR!$B$2:$B$8,0))),0)</f>
        <v>2.5442013211693343E-4</v>
      </c>
      <c r="Z3" s="26">
        <f>IFERROR(Y3*(1+INDEX(CAGR!$C$2:$C$8,MATCH($A3,CAGR!$B$2:$B$8,0))),0)</f>
        <v>2.550583906754814E-4</v>
      </c>
      <c r="AA3" s="26">
        <f>IFERROR(Z3*(1+INDEX(CAGR!$C$2:$C$8,MATCH($A3,CAGR!$B$2:$B$8,0))),0)</f>
        <v>2.5569825042016258E-4</v>
      </c>
      <c r="AB3" s="26">
        <f>IFERROR(AA3*(1+INDEX(CAGR!$C$2:$C$8,MATCH($A3,CAGR!$B$2:$B$8,0))),0)</f>
        <v>2.5633971536783979E-4</v>
      </c>
      <c r="AC3" s="26">
        <f>IFERROR(AB3*(1+INDEX(CAGR!$C$2:$C$8,MATCH($A3,CAGR!$B$2:$B$8,0))),0)</f>
        <v>2.5698278954545273E-4</v>
      </c>
      <c r="AD3" s="26">
        <f>IFERROR(AC3*(1+INDEX(CAGR!$C$2:$C$8,MATCH($A3,CAGR!$B$2:$B$8,0))),0)</f>
        <v>2.5762747699004351E-4</v>
      </c>
      <c r="AE3" s="26">
        <f>IFERROR(AD3*(1+INDEX(CAGR!$C$2:$C$8,MATCH($A3,CAGR!$B$2:$B$8,0))),0)</f>
        <v>2.5827378174878186E-4</v>
      </c>
      <c r="AF3" s="26">
        <f>IFERROR(AE3*(1+INDEX(CAGR!$C$2:$C$8,MATCH($A3,CAGR!$B$2:$B$8,0))),0)</f>
        <v>2.5892170787899057E-4</v>
      </c>
      <c r="AG3" s="26"/>
    </row>
    <row r="4" spans="1:33">
      <c r="A4" s="1" t="s">
        <v>2</v>
      </c>
      <c r="B4" s="26">
        <f>IFERROR(INDEX('SYFAFE psgr'!$B$2:$H$2,,MATCH($A4,'SYFAFE psgr'!$B$1:$H$1,0))*(1+INDEX(CAGR!$C$2:$C$8,MATCH($A4,CAGR!$B$2:$B$8,0))),0)</f>
        <v>2.4909266672920225E-4</v>
      </c>
      <c r="C4" s="26">
        <f>IFERROR(B4*(1+INDEX(CAGR!$C$2:$C$8,MATCH($A4,CAGR!$B$2:$B$8,0))),0)</f>
        <v>2.498221212792795E-4</v>
      </c>
      <c r="D4" s="26">
        <f>IFERROR(C4*(1+INDEX(CAGR!$C$2:$C$8,MATCH($A4,CAGR!$B$2:$B$8,0))),0)</f>
        <v>2.5055371199798676E-4</v>
      </c>
      <c r="E4" s="26">
        <f>IFERROR(D4*(1+INDEX(CAGR!$C$2:$C$8,MATCH($A4,CAGR!$B$2:$B$8,0))),0)</f>
        <v>2.5128744514097957E-4</v>
      </c>
      <c r="F4" s="26">
        <f>IFERROR(E4*(1+INDEX(CAGR!$C$2:$C$8,MATCH($A4,CAGR!$B$2:$B$8,0))),0)</f>
        <v>2.5202332698223283E-4</v>
      </c>
      <c r="G4" s="26">
        <f>IFERROR(F4*(1+INDEX(CAGR!$C$2:$C$8,MATCH($A4,CAGR!$B$2:$B$8,0))),0)</f>
        <v>2.5276136381409452E-4</v>
      </c>
      <c r="H4" s="26">
        <f>IFERROR(G4*(1+INDEX(CAGR!$C$2:$C$8,MATCH($A4,CAGR!$B$2:$B$8,0))),0)</f>
        <v>2.535015619473393E-4</v>
      </c>
      <c r="I4" s="26">
        <f>IFERROR(H4*(1+INDEX(CAGR!$C$2:$C$8,MATCH($A4,CAGR!$B$2:$B$8,0))),0)</f>
        <v>2.542439277112227E-4</v>
      </c>
      <c r="J4" s="26">
        <f>IFERROR(I4*(1+INDEX(CAGR!$C$2:$C$8,MATCH($A4,CAGR!$B$2:$B$8,0))),0)</f>
        <v>2.5498846745353507E-4</v>
      </c>
      <c r="K4" s="26">
        <f>IFERROR(J4*(1+INDEX(CAGR!$C$2:$C$8,MATCH($A4,CAGR!$B$2:$B$8,0))),0)</f>
        <v>2.5573518754065595E-4</v>
      </c>
      <c r="L4" s="26">
        <f>IFERROR(K4*(1+INDEX(CAGR!$C$2:$C$8,MATCH($A4,CAGR!$B$2:$B$8,0))),0)</f>
        <v>2.564840943576085E-4</v>
      </c>
      <c r="M4" s="26">
        <f>IFERROR(L4*(1+INDEX(CAGR!$C$2:$C$8,MATCH($A4,CAGR!$B$2:$B$8,0))),0)</f>
        <v>2.5723519430811406E-4</v>
      </c>
      <c r="N4" s="26">
        <f>IFERROR(M4*(1+INDEX(CAGR!$C$2:$C$8,MATCH($A4,CAGR!$B$2:$B$8,0))),0)</f>
        <v>2.579884938146469E-4</v>
      </c>
      <c r="O4" s="26">
        <f>IFERROR(N4*(1+INDEX(CAGR!$C$2:$C$8,MATCH($A4,CAGR!$B$2:$B$8,0))),0)</f>
        <v>2.587439993184892E-4</v>
      </c>
      <c r="P4" s="26">
        <f>IFERROR(O4*(1+INDEX(CAGR!$C$2:$C$8,MATCH($A4,CAGR!$B$2:$B$8,0))),0)</f>
        <v>2.5950171727978611E-4</v>
      </c>
      <c r="Q4" s="26">
        <f>IFERROR(P4*(1+INDEX(CAGR!$C$2:$C$8,MATCH($A4,CAGR!$B$2:$B$8,0))),0)</f>
        <v>2.6026165417760089E-4</v>
      </c>
      <c r="R4" s="26">
        <f>IFERROR(Q4*(1+INDEX(CAGR!$C$2:$C$8,MATCH($A4,CAGR!$B$2:$B$8,0))),0)</f>
        <v>2.6102381650997046E-4</v>
      </c>
      <c r="S4" s="26">
        <f>IFERROR(R4*(1+INDEX(CAGR!$C$2:$C$8,MATCH($A4,CAGR!$B$2:$B$8,0))),0)</f>
        <v>2.6178821079396084E-4</v>
      </c>
      <c r="T4" s="26">
        <f>IFERROR(S4*(1+INDEX(CAGR!$C$2:$C$8,MATCH($A4,CAGR!$B$2:$B$8,0))),0)</f>
        <v>2.6255484356572299E-4</v>
      </c>
      <c r="U4" s="26">
        <f>IFERROR(T4*(1+INDEX(CAGR!$C$2:$C$8,MATCH($A4,CAGR!$B$2:$B$8,0))),0)</f>
        <v>2.633237213805486E-4</v>
      </c>
      <c r="V4" s="26">
        <f>IFERROR(U4*(1+INDEX(CAGR!$C$2:$C$8,MATCH($A4,CAGR!$B$2:$B$8,0))),0)</f>
        <v>2.6409485081292622E-4</v>
      </c>
      <c r="W4" s="26">
        <f>IFERROR(V4*(1+INDEX(CAGR!$C$2:$C$8,MATCH($A4,CAGR!$B$2:$B$8,0))),0)</f>
        <v>2.6486823845659738E-4</v>
      </c>
      <c r="X4" s="26">
        <f>IFERROR(W4*(1+INDEX(CAGR!$C$2:$C$8,MATCH($A4,CAGR!$B$2:$B$8,0))),0)</f>
        <v>2.6564389092461303E-4</v>
      </c>
      <c r="Y4" s="26">
        <f>IFERROR(X4*(1+INDEX(CAGR!$C$2:$C$8,MATCH($A4,CAGR!$B$2:$B$8,0))),0)</f>
        <v>2.6642181484939014E-4</v>
      </c>
      <c r="Z4" s="26">
        <f>IFERROR(Y4*(1+INDEX(CAGR!$C$2:$C$8,MATCH($A4,CAGR!$B$2:$B$8,0))),0)</f>
        <v>2.6720201688276837E-4</v>
      </c>
      <c r="AA4" s="26">
        <f>IFERROR(Z4*(1+INDEX(CAGR!$C$2:$C$8,MATCH($A4,CAGR!$B$2:$B$8,0))),0)</f>
        <v>2.6798450369606687E-4</v>
      </c>
      <c r="AB4" s="26">
        <f>IFERROR(AA4*(1+INDEX(CAGR!$C$2:$C$8,MATCH($A4,CAGR!$B$2:$B$8,0))),0)</f>
        <v>2.6876928198014141E-4</v>
      </c>
      <c r="AC4" s="26">
        <f>IFERROR(AB4*(1+INDEX(CAGR!$C$2:$C$8,MATCH($A4,CAGR!$B$2:$B$8,0))),0)</f>
        <v>2.6955635844544157E-4</v>
      </c>
      <c r="AD4" s="26">
        <f>IFERROR(AC4*(1+INDEX(CAGR!$C$2:$C$8,MATCH($A4,CAGR!$B$2:$B$8,0))),0)</f>
        <v>2.7034573982206815E-4</v>
      </c>
      <c r="AE4" s="26">
        <f>IFERROR(AD4*(1+INDEX(CAGR!$C$2:$C$8,MATCH($A4,CAGR!$B$2:$B$8,0))),0)</f>
        <v>2.7113743285983068E-4</v>
      </c>
      <c r="AF4" s="26">
        <f>IFERROR(AE4*(1+INDEX(CAGR!$C$2:$C$8,MATCH($A4,CAGR!$B$2:$B$8,0))),0)</f>
        <v>2.719314443283051E-4</v>
      </c>
      <c r="AG4" s="26"/>
    </row>
    <row r="5" spans="1:33">
      <c r="A5" s="1" t="s">
        <v>3</v>
      </c>
      <c r="B5" s="26">
        <f>IFERROR(INDEX('SYFAFE psgr'!$B$2:$H$2,,MATCH($A5,'SYFAFE psgr'!$B$1:$H$1,0))*(1+INDEX(CAGR!$C$2:$C$8,MATCH($A5,CAGR!$B$2:$B$8,0))),0)</f>
        <v>2.3908613713188558E-4</v>
      </c>
      <c r="C5" s="26">
        <f>IFERROR(B5*(1+INDEX(CAGR!$C$2:$C$8,MATCH($A5,CAGR!$B$2:$B$8,0))),0)</f>
        <v>2.3929729546604998E-4</v>
      </c>
      <c r="D5" s="26">
        <f>IFERROR(C5*(1+INDEX(CAGR!$C$2:$C$8,MATCH($A5,CAGR!$B$2:$B$8,0))),0)</f>
        <v>2.3950864029300989E-4</v>
      </c>
      <c r="E5" s="26">
        <f>IFERROR(D5*(1+INDEX(CAGR!$C$2:$C$8,MATCH($A5,CAGR!$B$2:$B$8,0))),0)</f>
        <v>2.397201717774738E-4</v>
      </c>
      <c r="F5" s="26">
        <f>IFERROR(E5*(1+INDEX(CAGR!$C$2:$C$8,MATCH($A5,CAGR!$B$2:$B$8,0))),0)</f>
        <v>2.3993189008429563E-4</v>
      </c>
      <c r="G5" s="26">
        <f>IFERROR(F5*(1+INDEX(CAGR!$C$2:$C$8,MATCH($A5,CAGR!$B$2:$B$8,0))),0)</f>
        <v>2.401437953784749E-4</v>
      </c>
      <c r="H5" s="26">
        <f>IFERROR(G5*(1+INDEX(CAGR!$C$2:$C$8,MATCH($A5,CAGR!$B$2:$B$8,0))),0)</f>
        <v>2.4035588782515683E-4</v>
      </c>
      <c r="I5" s="26">
        <f>IFERROR(H5*(1+INDEX(CAGR!$C$2:$C$8,MATCH($A5,CAGR!$B$2:$B$8,0))),0)</f>
        <v>2.4056816758963255E-4</v>
      </c>
      <c r="J5" s="26">
        <f>IFERROR(I5*(1+INDEX(CAGR!$C$2:$C$8,MATCH($A5,CAGR!$B$2:$B$8,0))),0)</f>
        <v>2.4078063483733912E-4</v>
      </c>
      <c r="K5" s="26">
        <f>IFERROR(J5*(1+INDEX(CAGR!$C$2:$C$8,MATCH($A5,CAGR!$B$2:$B$8,0))),0)</f>
        <v>2.4099328973385974E-4</v>
      </c>
      <c r="L5" s="26">
        <f>IFERROR(K5*(1+INDEX(CAGR!$C$2:$C$8,MATCH($A5,CAGR!$B$2:$B$8,0))),0)</f>
        <v>2.4120613244492386E-4</v>
      </c>
      <c r="M5" s="26">
        <f>IFERROR(L5*(1+INDEX(CAGR!$C$2:$C$8,MATCH($A5,CAGR!$B$2:$B$8,0))),0)</f>
        <v>2.4141916313640728E-4</v>
      </c>
      <c r="N5" s="26">
        <f>IFERROR(M5*(1+INDEX(CAGR!$C$2:$C$8,MATCH($A5,CAGR!$B$2:$B$8,0))),0)</f>
        <v>2.4163238197433232E-4</v>
      </c>
      <c r="O5" s="26">
        <f>IFERROR(N5*(1+INDEX(CAGR!$C$2:$C$8,MATCH($A5,CAGR!$B$2:$B$8,0))),0)</f>
        <v>2.4184578912486791E-4</v>
      </c>
      <c r="P5" s="26">
        <f>IFERROR(O5*(1+INDEX(CAGR!$C$2:$C$8,MATCH($A5,CAGR!$B$2:$B$8,0))),0)</f>
        <v>2.4205938475432972E-4</v>
      </c>
      <c r="Q5" s="26">
        <f>IFERROR(P5*(1+INDEX(CAGR!$C$2:$C$8,MATCH($A5,CAGR!$B$2:$B$8,0))),0)</f>
        <v>2.4227316902918037E-4</v>
      </c>
      <c r="R5" s="26">
        <f>IFERROR(Q5*(1+INDEX(CAGR!$C$2:$C$8,MATCH($A5,CAGR!$B$2:$B$8,0))),0)</f>
        <v>2.4248714211602945E-4</v>
      </c>
      <c r="S5" s="26">
        <f>IFERROR(R5*(1+INDEX(CAGR!$C$2:$C$8,MATCH($A5,CAGR!$B$2:$B$8,0))),0)</f>
        <v>2.4270130418163369E-4</v>
      </c>
      <c r="T5" s="26">
        <f>IFERROR(S5*(1+INDEX(CAGR!$C$2:$C$8,MATCH($A5,CAGR!$B$2:$B$8,0))),0)</f>
        <v>2.4291565539289714E-4</v>
      </c>
      <c r="U5" s="26">
        <f>IFERROR(T5*(1+INDEX(CAGR!$C$2:$C$8,MATCH($A5,CAGR!$B$2:$B$8,0))),0)</f>
        <v>2.4313019591687123E-4</v>
      </c>
      <c r="V5" s="26">
        <f>IFERROR(U5*(1+INDEX(CAGR!$C$2:$C$8,MATCH($A5,CAGR!$B$2:$B$8,0))),0)</f>
        <v>2.4334492592075494E-4</v>
      </c>
      <c r="W5" s="26">
        <f>IFERROR(V5*(1+INDEX(CAGR!$C$2:$C$8,MATCH($A5,CAGR!$B$2:$B$8,0))),0)</f>
        <v>2.4355984557189488E-4</v>
      </c>
      <c r="X5" s="26">
        <f>IFERROR(W5*(1+INDEX(CAGR!$C$2:$C$8,MATCH($A5,CAGR!$B$2:$B$8,0))),0)</f>
        <v>2.4377495503778552E-4</v>
      </c>
      <c r="Y5" s="26">
        <f>IFERROR(X5*(1+INDEX(CAGR!$C$2:$C$8,MATCH($A5,CAGR!$B$2:$B$8,0))),0)</f>
        <v>2.4399025448606923E-4</v>
      </c>
      <c r="Z5" s="26">
        <f>IFERROR(Y5*(1+INDEX(CAGR!$C$2:$C$8,MATCH($A5,CAGR!$B$2:$B$8,0))),0)</f>
        <v>2.4420574408453644E-4</v>
      </c>
      <c r="AA5" s="26">
        <f>IFERROR(Z5*(1+INDEX(CAGR!$C$2:$C$8,MATCH($A5,CAGR!$B$2:$B$8,0))),0)</f>
        <v>2.4442142400112575E-4</v>
      </c>
      <c r="AB5" s="26">
        <f>IFERROR(AA5*(1+INDEX(CAGR!$C$2:$C$8,MATCH($A5,CAGR!$B$2:$B$8,0))),0)</f>
        <v>2.4463729440392411E-4</v>
      </c>
      <c r="AC5" s="26">
        <f>IFERROR(AB5*(1+INDEX(CAGR!$C$2:$C$8,MATCH($A5,CAGR!$B$2:$B$8,0))),0)</f>
        <v>2.4485335546116691E-4</v>
      </c>
      <c r="AD5" s="26">
        <f>IFERROR(AC5*(1+INDEX(CAGR!$C$2:$C$8,MATCH($A5,CAGR!$B$2:$B$8,0))),0)</f>
        <v>2.4506960734123817E-4</v>
      </c>
      <c r="AE5" s="26">
        <f>IFERROR(AD5*(1+INDEX(CAGR!$C$2:$C$8,MATCH($A5,CAGR!$B$2:$B$8,0))),0)</f>
        <v>2.4528605021267055E-4</v>
      </c>
      <c r="AF5" s="26">
        <f>IFERROR(AE5*(1+INDEX(CAGR!$C$2:$C$8,MATCH($A5,CAGR!$B$2:$B$8,0))),0)</f>
        <v>2.4550268424414559E-4</v>
      </c>
      <c r="AG5" s="26"/>
    </row>
    <row r="6" spans="1:33">
      <c r="A6" s="1" t="s">
        <v>4</v>
      </c>
      <c r="B6" s="26">
        <f>IFERROR(INDEX('SYFAFE psgr'!$B$2:$H$2,,MATCH($A6,'SYFAFE psgr'!$B$1:$H$1,0))*(1+INDEX(CAGR!$C$2:$C$8,MATCH($A6,CAGR!$B$2:$B$8,0))),0)</f>
        <v>1.8463075244527788E-4</v>
      </c>
      <c r="C6" s="26">
        <f>IFERROR(B6*(1+INDEX(CAGR!$C$2:$C$8,MATCH($A6,CAGR!$B$2:$B$8,0))),0)</f>
        <v>1.8523405086548348E-4</v>
      </c>
      <c r="D6" s="26">
        <f>IFERROR(C6*(1+INDEX(CAGR!$C$2:$C$8,MATCH($A6,CAGR!$B$2:$B$8,0))),0)</f>
        <v>1.8583932062025282E-4</v>
      </c>
      <c r="E6" s="26">
        <f>IFERROR(D6*(1+INDEX(CAGR!$C$2:$C$8,MATCH($A6,CAGR!$B$2:$B$8,0))),0)</f>
        <v>1.8644656815110775E-4</v>
      </c>
      <c r="F6" s="26">
        <f>IFERROR(E6*(1+INDEX(CAGR!$C$2:$C$8,MATCH($A6,CAGR!$B$2:$B$8,0))),0)</f>
        <v>1.8705579992061842E-4</v>
      </c>
      <c r="G6" s="26">
        <f>IFERROR(F6*(1+INDEX(CAGR!$C$2:$C$8,MATCH($A6,CAGR!$B$2:$B$8,0))),0)</f>
        <v>1.87667022412472E-4</v>
      </c>
      <c r="H6" s="26">
        <f>IFERROR(G6*(1+INDEX(CAGR!$C$2:$C$8,MATCH($A6,CAGR!$B$2:$B$8,0))),0)</f>
        <v>1.8828024213154177E-4</v>
      </c>
      <c r="I6" s="26">
        <f>IFERROR(H6*(1+INDEX(CAGR!$C$2:$C$8,MATCH($A6,CAGR!$B$2:$B$8,0))),0)</f>
        <v>1.8889546560395628E-4</v>
      </c>
      <c r="J6" s="26">
        <f>IFERROR(I6*(1+INDEX(CAGR!$C$2:$C$8,MATCH($A6,CAGR!$B$2:$B$8,0))),0)</f>
        <v>1.8951269937716883E-4</v>
      </c>
      <c r="K6" s="26">
        <f>IFERROR(J6*(1+INDEX(CAGR!$C$2:$C$8,MATCH($A6,CAGR!$B$2:$B$8,0))),0)</f>
        <v>1.9013195002002712E-4</v>
      </c>
      <c r="L6" s="26">
        <f>IFERROR(K6*(1+INDEX(CAGR!$C$2:$C$8,MATCH($A6,CAGR!$B$2:$B$8,0))),0)</f>
        <v>1.9075322412284319E-4</v>
      </c>
      <c r="M6" s="26">
        <f>IFERROR(L6*(1+INDEX(CAGR!$C$2:$C$8,MATCH($A6,CAGR!$B$2:$B$8,0))),0)</f>
        <v>1.9137652829746355E-4</v>
      </c>
      <c r="N6" s="26">
        <f>IFERROR(M6*(1+INDEX(CAGR!$C$2:$C$8,MATCH($A6,CAGR!$B$2:$B$8,0))),0)</f>
        <v>1.9200186917733952E-4</v>
      </c>
      <c r="O6" s="26">
        <f>IFERROR(N6*(1+INDEX(CAGR!$C$2:$C$8,MATCH($A6,CAGR!$B$2:$B$8,0))),0)</f>
        <v>1.926292534175979E-4</v>
      </c>
      <c r="P6" s="26">
        <f>IFERROR(O6*(1+INDEX(CAGR!$C$2:$C$8,MATCH($A6,CAGR!$B$2:$B$8,0))),0)</f>
        <v>1.9325868769511171E-4</v>
      </c>
      <c r="Q6" s="26">
        <f>IFERROR(P6*(1+INDEX(CAGR!$C$2:$C$8,MATCH($A6,CAGR!$B$2:$B$8,0))),0)</f>
        <v>1.9389017870857127E-4</v>
      </c>
      <c r="R6" s="26">
        <f>IFERROR(Q6*(1+INDEX(CAGR!$C$2:$C$8,MATCH($A6,CAGR!$B$2:$B$8,0))),0)</f>
        <v>1.9452373317855554E-4</v>
      </c>
      <c r="S6" s="26">
        <f>IFERROR(R6*(1+INDEX(CAGR!$C$2:$C$8,MATCH($A6,CAGR!$B$2:$B$8,0))),0)</f>
        <v>1.9515935784760358E-4</v>
      </c>
      <c r="T6" s="26">
        <f>IFERROR(S6*(1+INDEX(CAGR!$C$2:$C$8,MATCH($A6,CAGR!$B$2:$B$8,0))),0)</f>
        <v>1.9579705948028633E-4</v>
      </c>
      <c r="U6" s="26">
        <f>IFERROR(T6*(1+INDEX(CAGR!$C$2:$C$8,MATCH($A6,CAGR!$B$2:$B$8,0))),0)</f>
        <v>1.9643684486327865E-4</v>
      </c>
      <c r="V6" s="26">
        <f>IFERROR(U6*(1+INDEX(CAGR!$C$2:$C$8,MATCH($A6,CAGR!$B$2:$B$8,0))),0)</f>
        <v>1.9707872080543143E-4</v>
      </c>
      <c r="W6" s="26">
        <f>IFERROR(V6*(1+INDEX(CAGR!$C$2:$C$8,MATCH($A6,CAGR!$B$2:$B$8,0))),0)</f>
        <v>1.9772269413784418E-4</v>
      </c>
      <c r="X6" s="26">
        <f>IFERROR(W6*(1+INDEX(CAGR!$C$2:$C$8,MATCH($A6,CAGR!$B$2:$B$8,0))),0)</f>
        <v>1.9836877171393766E-4</v>
      </c>
      <c r="Y6" s="26">
        <f>IFERROR(X6*(1+INDEX(CAGR!$C$2:$C$8,MATCH($A6,CAGR!$B$2:$B$8,0))),0)</f>
        <v>1.990169604095268E-4</v>
      </c>
      <c r="Z6" s="26">
        <f>IFERROR(Y6*(1+INDEX(CAGR!$C$2:$C$8,MATCH($A6,CAGR!$B$2:$B$8,0))),0)</f>
        <v>1.9966726712289392E-4</v>
      </c>
      <c r="AA6" s="26">
        <f>IFERROR(Z6*(1+INDEX(CAGR!$C$2:$C$8,MATCH($A6,CAGR!$B$2:$B$8,0))),0)</f>
        <v>2.0031969877486218E-4</v>
      </c>
      <c r="AB6" s="26">
        <f>IFERROR(AA6*(1+INDEX(CAGR!$C$2:$C$8,MATCH($A6,CAGR!$B$2:$B$8,0))),0)</f>
        <v>2.009742623088691E-4</v>
      </c>
      <c r="AC6" s="26">
        <f>IFERROR(AB6*(1+INDEX(CAGR!$C$2:$C$8,MATCH($A6,CAGR!$B$2:$B$8,0))),0)</f>
        <v>2.016309646910406E-4</v>
      </c>
      <c r="AD6" s="26">
        <f>IFERROR(AC6*(1+INDEX(CAGR!$C$2:$C$8,MATCH($A6,CAGR!$B$2:$B$8,0))),0)</f>
        <v>2.0228981291026504E-4</v>
      </c>
      <c r="AE6" s="26">
        <f>IFERROR(AD6*(1+INDEX(CAGR!$C$2:$C$8,MATCH($A6,CAGR!$B$2:$B$8,0))),0)</f>
        <v>2.0295081397826763E-4</v>
      </c>
      <c r="AF6" s="26">
        <f>IFERROR(AE6*(1+INDEX(CAGR!$C$2:$C$8,MATCH($A6,CAGR!$B$2:$B$8,0))),0)</f>
        <v>2.0361397492968508E-4</v>
      </c>
      <c r="AG6" s="26"/>
    </row>
    <row r="7" spans="1:33">
      <c r="A7" s="1" t="s">
        <v>5</v>
      </c>
      <c r="B7" s="26">
        <f>IFERROR(INDEX('SYFAFE psgr'!$B$2:$H$2,,MATCH($A7,'SYFAFE psgr'!$B$1:$H$1,0))*(1+INDEX(CAGR!$C$2:$C$8,MATCH($A7,CAGR!$B$2:$B$8,0))),0)</f>
        <v>2.7020538843658637E-4</v>
      </c>
      <c r="C7" s="26">
        <f>IFERROR(B7*(1+INDEX(CAGR!$C$2:$C$8,MATCH($A7,CAGR!$B$2:$B$8,0))),0)</f>
        <v>2.7077847640844411E-4</v>
      </c>
      <c r="D7" s="26">
        <f>IFERROR(C7*(1+INDEX(CAGR!$C$2:$C$8,MATCH($A7,CAGR!$B$2:$B$8,0))),0)</f>
        <v>2.7135277986244078E-4</v>
      </c>
      <c r="E7" s="26">
        <f>IFERROR(D7*(1+INDEX(CAGR!$C$2:$C$8,MATCH($A7,CAGR!$B$2:$B$8,0))),0)</f>
        <v>2.7192830137653457E-4</v>
      </c>
      <c r="F7" s="26">
        <f>IFERROR(E7*(1+INDEX(CAGR!$C$2:$C$8,MATCH($A7,CAGR!$B$2:$B$8,0))),0)</f>
        <v>2.7250504353415136E-4</v>
      </c>
      <c r="G7" s="26">
        <f>IFERROR(F7*(1+INDEX(CAGR!$C$2:$C$8,MATCH($A7,CAGR!$B$2:$B$8,0))),0)</f>
        <v>2.7308300892419632E-4</v>
      </c>
      <c r="H7" s="26">
        <f>IFERROR(G7*(1+INDEX(CAGR!$C$2:$C$8,MATCH($A7,CAGR!$B$2:$B$8,0))),0)</f>
        <v>2.7366220014106543E-4</v>
      </c>
      <c r="I7" s="26">
        <f>IFERROR(H7*(1+INDEX(CAGR!$C$2:$C$8,MATCH($A7,CAGR!$B$2:$B$8,0))),0)</f>
        <v>2.7424261978465736E-4</v>
      </c>
      <c r="J7" s="26">
        <f>IFERROR(I7*(1+INDEX(CAGR!$C$2:$C$8,MATCH($A7,CAGR!$B$2:$B$8,0))),0)</f>
        <v>2.7482427046038484E-4</v>
      </c>
      <c r="K7" s="26">
        <f>IFERROR(J7*(1+INDEX(CAGR!$C$2:$C$8,MATCH($A7,CAGR!$B$2:$B$8,0))),0)</f>
        <v>2.7540715477918662E-4</v>
      </c>
      <c r="L7" s="26">
        <f>IFERROR(K7*(1+INDEX(CAGR!$C$2:$C$8,MATCH($A7,CAGR!$B$2:$B$8,0))),0)</f>
        <v>2.7599127535753902E-4</v>
      </c>
      <c r="M7" s="26">
        <f>IFERROR(L7*(1+INDEX(CAGR!$C$2:$C$8,MATCH($A7,CAGR!$B$2:$B$8,0))),0)</f>
        <v>2.765766348174678E-4</v>
      </c>
      <c r="N7" s="26">
        <f>IFERROR(M7*(1+INDEX(CAGR!$C$2:$C$8,MATCH($A7,CAGR!$B$2:$B$8,0))),0)</f>
        <v>2.7716323578655979E-4</v>
      </c>
      <c r="O7" s="26">
        <f>IFERROR(N7*(1+INDEX(CAGR!$C$2:$C$8,MATCH($A7,CAGR!$B$2:$B$8,0))),0)</f>
        <v>2.7775108089797486E-4</v>
      </c>
      <c r="P7" s="26">
        <f>IFERROR(O7*(1+INDEX(CAGR!$C$2:$C$8,MATCH($A7,CAGR!$B$2:$B$8,0))),0)</f>
        <v>2.7834017279045753E-4</v>
      </c>
      <c r="Q7" s="26">
        <f>IFERROR(P7*(1+INDEX(CAGR!$C$2:$C$8,MATCH($A7,CAGR!$B$2:$B$8,0))),0)</f>
        <v>2.7893051410834898E-4</v>
      </c>
      <c r="R7" s="26">
        <f>IFERROR(Q7*(1+INDEX(CAGR!$C$2:$C$8,MATCH($A7,CAGR!$B$2:$B$8,0))),0)</f>
        <v>2.7952210750159886E-4</v>
      </c>
      <c r="S7" s="26">
        <f>IFERROR(R7*(1+INDEX(CAGR!$C$2:$C$8,MATCH($A7,CAGR!$B$2:$B$8,0))),0)</f>
        <v>2.8011495562577717E-4</v>
      </c>
      <c r="T7" s="26">
        <f>IFERROR(S7*(1+INDEX(CAGR!$C$2:$C$8,MATCH($A7,CAGR!$B$2:$B$8,0))),0)</f>
        <v>2.8070906114208621E-4</v>
      </c>
      <c r="U7" s="26">
        <f>IFERROR(T7*(1+INDEX(CAGR!$C$2:$C$8,MATCH($A7,CAGR!$B$2:$B$8,0))),0)</f>
        <v>2.8130442671737255E-4</v>
      </c>
      <c r="V7" s="26">
        <f>IFERROR(U7*(1+INDEX(CAGR!$C$2:$C$8,MATCH($A7,CAGR!$B$2:$B$8,0))),0)</f>
        <v>2.8190105502413893E-4</v>
      </c>
      <c r="W7" s="26">
        <f>IFERROR(V7*(1+INDEX(CAGR!$C$2:$C$8,MATCH($A7,CAGR!$B$2:$B$8,0))),0)</f>
        <v>2.8249894874055628E-4</v>
      </c>
      <c r="X7" s="26">
        <f>IFERROR(W7*(1+INDEX(CAGR!$C$2:$C$8,MATCH($A7,CAGR!$B$2:$B$8,0))),0)</f>
        <v>2.830981105504758E-4</v>
      </c>
      <c r="Y7" s="26">
        <f>IFERROR(X7*(1+INDEX(CAGR!$C$2:$C$8,MATCH($A7,CAGR!$B$2:$B$8,0))),0)</f>
        <v>2.8369854314344096E-4</v>
      </c>
      <c r="Z7" s="26">
        <f>IFERROR(Y7*(1+INDEX(CAGR!$C$2:$C$8,MATCH($A7,CAGR!$B$2:$B$8,0))),0)</f>
        <v>2.8430024921469952E-4</v>
      </c>
      <c r="AA7" s="26">
        <f>IFERROR(Z7*(1+INDEX(CAGR!$C$2:$C$8,MATCH($A7,CAGR!$B$2:$B$8,0))),0)</f>
        <v>2.8490323146521579E-4</v>
      </c>
      <c r="AB7" s="26">
        <f>IFERROR(AA7*(1+INDEX(CAGR!$C$2:$C$8,MATCH($A7,CAGR!$B$2:$B$8,0))),0)</f>
        <v>2.8550749260168248E-4</v>
      </c>
      <c r="AC7" s="26">
        <f>IFERROR(AB7*(1+INDEX(CAGR!$C$2:$C$8,MATCH($A7,CAGR!$B$2:$B$8,0))),0)</f>
        <v>2.8611303533653318E-4</v>
      </c>
      <c r="AD7" s="26">
        <f>IFERROR(AC7*(1+INDEX(CAGR!$C$2:$C$8,MATCH($A7,CAGR!$B$2:$B$8,0))),0)</f>
        <v>2.8671986238795435E-4</v>
      </c>
      <c r="AE7" s="26">
        <f>IFERROR(AD7*(1+INDEX(CAGR!$C$2:$C$8,MATCH($A7,CAGR!$B$2:$B$8,0))),0)</f>
        <v>2.8732797647989747E-4</v>
      </c>
      <c r="AF7" s="26">
        <f>IFERROR(AE7*(1+INDEX(CAGR!$C$2:$C$8,MATCH($A7,CAGR!$B$2:$B$8,0))),0)</f>
        <v>2.8793738034209136E-4</v>
      </c>
      <c r="AG7" s="26"/>
    </row>
    <row r="8" spans="1:33">
      <c r="A8" s="1" t="s">
        <v>6</v>
      </c>
      <c r="B8" s="26">
        <f>IFERROR(INDEX('SYFAFE psgr'!$B$2:$H$2,,MATCH($A8,'SYFAFE psgr'!$B$1:$H$1,0))*(1+INDEX(CAGR!$C$2:$C$8,MATCH($A8,CAGR!$B$2:$B$8,0))),0)</f>
        <v>2.2108633710996183E-4</v>
      </c>
      <c r="C8" s="26">
        <f>IFERROR(B8*(1+INDEX(CAGR!$C$2:$C$8,MATCH($A8,CAGR!$B$2:$B$8,0))),0)</f>
        <v>2.2094440461839425E-4</v>
      </c>
      <c r="D8" s="26">
        <f>IFERROR(C8*(1+INDEX(CAGR!$C$2:$C$8,MATCH($A8,CAGR!$B$2:$B$8,0))),0)</f>
        <v>2.2080256324431691E-4</v>
      </c>
      <c r="E8" s="26">
        <f>IFERROR(D8*(1+INDEX(CAGR!$C$2:$C$8,MATCH($A8,CAGR!$B$2:$B$8,0))),0)</f>
        <v>2.2066081292923442E-4</v>
      </c>
      <c r="F8" s="26">
        <f>IFERROR(E8*(1+INDEX(CAGR!$C$2:$C$8,MATCH($A8,CAGR!$B$2:$B$8,0))),0)</f>
        <v>2.2051915361468892E-4</v>
      </c>
      <c r="G8" s="26">
        <f>IFERROR(F8*(1+INDEX(CAGR!$C$2:$C$8,MATCH($A8,CAGR!$B$2:$B$8,0))),0)</f>
        <v>2.2037758524226012E-4</v>
      </c>
      <c r="H8" s="26">
        <f>IFERROR(G8*(1+INDEX(CAGR!$C$2:$C$8,MATCH($A8,CAGR!$B$2:$B$8,0))),0)</f>
        <v>2.202361077535652E-4</v>
      </c>
      <c r="I8" s="26">
        <f>IFERROR(H8*(1+INDEX(CAGR!$C$2:$C$8,MATCH($A8,CAGR!$B$2:$B$8,0))),0)</f>
        <v>2.2009472109025882E-4</v>
      </c>
      <c r="J8" s="26">
        <f>IFERROR(I8*(1+INDEX(CAGR!$C$2:$C$8,MATCH($A8,CAGR!$B$2:$B$8,0))),0)</f>
        <v>2.1995342519403311E-4</v>
      </c>
      <c r="K8" s="26">
        <f>IFERROR(J8*(1+INDEX(CAGR!$C$2:$C$8,MATCH($A8,CAGR!$B$2:$B$8,0))),0)</f>
        <v>2.1981222000661766E-4</v>
      </c>
      <c r="L8" s="26">
        <f>IFERROR(K8*(1+INDEX(CAGR!$C$2:$C$8,MATCH($A8,CAGR!$B$2:$B$8,0))),0)</f>
        <v>2.1967110546977943E-4</v>
      </c>
      <c r="M8" s="26">
        <f>IFERROR(L8*(1+INDEX(CAGR!$C$2:$C$8,MATCH($A8,CAGR!$B$2:$B$8,0))),0)</f>
        <v>2.1953008152532274E-4</v>
      </c>
      <c r="N8" s="26">
        <f>IFERROR(M8*(1+INDEX(CAGR!$C$2:$C$8,MATCH($A8,CAGR!$B$2:$B$8,0))),0)</f>
        <v>2.1938914811508935E-4</v>
      </c>
      <c r="O8" s="26">
        <f>IFERROR(N8*(1+INDEX(CAGR!$C$2:$C$8,MATCH($A8,CAGR!$B$2:$B$8,0))),0)</f>
        <v>2.1924830518095826E-4</v>
      </c>
      <c r="P8" s="26">
        <f>IFERROR(O8*(1+INDEX(CAGR!$C$2:$C$8,MATCH($A8,CAGR!$B$2:$B$8,0))),0)</f>
        <v>2.1910755266484587E-4</v>
      </c>
      <c r="Q8" s="26">
        <f>IFERROR(P8*(1+INDEX(CAGR!$C$2:$C$8,MATCH($A8,CAGR!$B$2:$B$8,0))),0)</f>
        <v>2.1896689050870583E-4</v>
      </c>
      <c r="R8" s="26">
        <f>IFERROR(Q8*(1+INDEX(CAGR!$C$2:$C$8,MATCH($A8,CAGR!$B$2:$B$8,0))),0)</f>
        <v>2.1882631865452904E-4</v>
      </c>
      <c r="S8" s="26">
        <f>IFERROR(R8*(1+INDEX(CAGR!$C$2:$C$8,MATCH($A8,CAGR!$B$2:$B$8,0))),0)</f>
        <v>2.1868583704434365E-4</v>
      </c>
      <c r="T8" s="26">
        <f>IFERROR(S8*(1+INDEX(CAGR!$C$2:$C$8,MATCH($A8,CAGR!$B$2:$B$8,0))),0)</f>
        <v>2.1854544562021505E-4</v>
      </c>
      <c r="U8" s="26">
        <f>IFERROR(T8*(1+INDEX(CAGR!$C$2:$C$8,MATCH($A8,CAGR!$B$2:$B$8,0))),0)</f>
        <v>2.184051443242458E-4</v>
      </c>
      <c r="V8" s="26">
        <f>IFERROR(U8*(1+INDEX(CAGR!$C$2:$C$8,MATCH($A8,CAGR!$B$2:$B$8,0))),0)</f>
        <v>2.1826493309857564E-4</v>
      </c>
      <c r="W8" s="26">
        <f>IFERROR(V8*(1+INDEX(CAGR!$C$2:$C$8,MATCH($A8,CAGR!$B$2:$B$8,0))),0)</f>
        <v>2.1812481188538145E-4</v>
      </c>
      <c r="X8" s="26">
        <f>IFERROR(W8*(1+INDEX(CAGR!$C$2:$C$8,MATCH($A8,CAGR!$B$2:$B$8,0))),0)</f>
        <v>2.1798478062687722E-4</v>
      </c>
      <c r="Y8" s="26">
        <f>IFERROR(X8*(1+INDEX(CAGR!$C$2:$C$8,MATCH($A8,CAGR!$B$2:$B$8,0))),0)</f>
        <v>2.1784483926531406E-4</v>
      </c>
      <c r="Z8" s="26">
        <f>IFERROR(Y8*(1+INDEX(CAGR!$C$2:$C$8,MATCH($A8,CAGR!$B$2:$B$8,0))),0)</f>
        <v>2.1770498774298014E-4</v>
      </c>
      <c r="AA8" s="26">
        <f>IFERROR(Z8*(1+INDEX(CAGR!$C$2:$C$8,MATCH($A8,CAGR!$B$2:$B$8,0))),0)</f>
        <v>2.1756522600220067E-4</v>
      </c>
      <c r="AB8" s="26">
        <f>IFERROR(AA8*(1+INDEX(CAGR!$C$2:$C$8,MATCH($A8,CAGR!$B$2:$B$8,0))),0)</f>
        <v>2.174255539853379E-4</v>
      </c>
      <c r="AC8" s="26">
        <f>IFERROR(AB8*(1+INDEX(CAGR!$C$2:$C$8,MATCH($A8,CAGR!$B$2:$B$8,0))),0)</f>
        <v>2.1728597163479108E-4</v>
      </c>
      <c r="AD8" s="26">
        <f>IFERROR(AC8*(1+INDEX(CAGR!$C$2:$C$8,MATCH($A8,CAGR!$B$2:$B$8,0))),0)</f>
        <v>2.1714647889299642E-4</v>
      </c>
      <c r="AE8" s="26">
        <f>IFERROR(AD8*(1+INDEX(CAGR!$C$2:$C$8,MATCH($A8,CAGR!$B$2:$B$8,0))),0)</f>
        <v>2.1700707570242715E-4</v>
      </c>
      <c r="AF8" s="26">
        <f>IFERROR(AE8*(1+INDEX(CAGR!$C$2:$C$8,MATCH($A8,CAGR!$B$2:$B$8,0))),0)</f>
        <v>2.1686776200559332E-4</v>
      </c>
      <c r="AG8" s="2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94805-68D5-4764-BABD-F181D2DA9F20}">
  <dimension ref="A1:H8"/>
  <sheetViews>
    <sheetView workbookViewId="0">
      <selection activeCell="F14" sqref="F14"/>
    </sheetView>
  </sheetViews>
  <sheetFormatPr defaultRowHeight="15"/>
  <cols>
    <col min="1" max="1" width="19.7109375" bestFit="1" customWidth="1"/>
    <col min="2" max="2" width="21.5703125" bestFit="1" customWidth="1"/>
    <col min="3" max="3" width="18.28515625" bestFit="1" customWidth="1"/>
    <col min="4" max="4" width="15.5703125" bestFit="1" customWidth="1"/>
    <col min="5" max="5" width="13.140625" bestFit="1" customWidth="1"/>
    <col min="6" max="6" width="20.42578125" bestFit="1" customWidth="1"/>
    <col min="7" max="7" width="11.42578125" bestFit="1" customWidth="1"/>
    <col min="8" max="8" width="16.7109375" bestFit="1" customWidth="1"/>
  </cols>
  <sheetData>
    <row r="1" spans="1:8" ht="45">
      <c r="A1" s="2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1" t="s">
        <v>8</v>
      </c>
      <c r="B2" s="4">
        <v>3.0396698208103967E-4</v>
      </c>
      <c r="C2" s="4">
        <v>2.3957201310558667E-4</v>
      </c>
      <c r="D2" s="4">
        <v>2.4836534211036528E-4</v>
      </c>
      <c r="E2" s="4">
        <v>2.3887516512595359E-4</v>
      </c>
      <c r="F2" s="4">
        <v>1.8402941893909386E-4</v>
      </c>
      <c r="G2" s="4">
        <v>2.6963351337436545E-4</v>
      </c>
      <c r="H2" s="4">
        <v>2.212283607775526E-4</v>
      </c>
    </row>
    <row r="3" spans="1:8">
      <c r="A3" s="1" t="s">
        <v>9</v>
      </c>
      <c r="B3" s="4">
        <v>2.7692774003548483E-3</v>
      </c>
      <c r="C3" s="4">
        <v>2.141719453609167E-3</v>
      </c>
      <c r="D3" s="4">
        <v>2.2513573503928309E-3</v>
      </c>
      <c r="E3" s="4">
        <v>2.3317845655879865E-3</v>
      </c>
      <c r="F3" s="4">
        <v>1.668171498875807E-3</v>
      </c>
      <c r="G3" s="4">
        <v>2.4104624469818738E-3</v>
      </c>
      <c r="H3" s="4">
        <v>1.9777313627970783E-3</v>
      </c>
    </row>
    <row r="4" spans="1:8">
      <c r="A4" s="1" t="s">
        <v>10</v>
      </c>
      <c r="B4" s="5">
        <v>2.05659800129969E-2</v>
      </c>
      <c r="C4" s="5">
        <v>0</v>
      </c>
      <c r="D4" s="5">
        <v>0</v>
      </c>
      <c r="E4" s="7">
        <v>6.3999198108760673E-3</v>
      </c>
      <c r="F4" s="5">
        <v>0</v>
      </c>
      <c r="G4" s="5">
        <v>0</v>
      </c>
      <c r="H4" s="5">
        <v>1.9199759432628197E-2</v>
      </c>
    </row>
    <row r="5" spans="1:8">
      <c r="A5" s="1" t="s">
        <v>11</v>
      </c>
      <c r="B5" s="4">
        <v>7.8030705230531052E-4</v>
      </c>
      <c r="C5" s="5">
        <v>0</v>
      </c>
      <c r="D5" s="5">
        <v>0</v>
      </c>
      <c r="E5" s="4">
        <v>5.5294125429859176E-3</v>
      </c>
      <c r="F5" s="5">
        <v>0</v>
      </c>
      <c r="G5" s="5">
        <v>0</v>
      </c>
      <c r="H5" s="5">
        <v>1.6588237628957749E-2</v>
      </c>
    </row>
    <row r="6" spans="1:8">
      <c r="A6" s="1" t="s">
        <v>12</v>
      </c>
      <c r="B6" s="5">
        <v>1.02207161101318E-3</v>
      </c>
      <c r="C6" s="5">
        <v>0</v>
      </c>
      <c r="D6" s="5">
        <v>0</v>
      </c>
      <c r="E6" s="4">
        <v>3.1805809143661031E-4</v>
      </c>
      <c r="F6" s="5">
        <v>0</v>
      </c>
      <c r="G6" s="5">
        <v>0</v>
      </c>
      <c r="H6" s="5">
        <v>9.5417427430983083E-4</v>
      </c>
    </row>
    <row r="7" spans="1:8">
      <c r="A7" s="1" t="s">
        <v>13</v>
      </c>
      <c r="B7" s="5">
        <v>1.8103029084840444E-4</v>
      </c>
      <c r="C7" s="5">
        <v>0</v>
      </c>
      <c r="D7" s="6">
        <v>5.6334750108537641E-5</v>
      </c>
      <c r="E7" s="5">
        <v>0</v>
      </c>
      <c r="F7" s="5">
        <v>0</v>
      </c>
      <c r="G7" s="5">
        <v>0</v>
      </c>
      <c r="H7" s="5">
        <v>1.6900425032561291E-4</v>
      </c>
    </row>
    <row r="8" spans="1:8">
      <c r="A8" s="1"/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6C3DC-AC34-4050-8F3C-9ED62912A698}">
  <sheetPr>
    <tabColor rgb="FF1F497D"/>
  </sheetPr>
  <dimension ref="A1:AG8"/>
  <sheetViews>
    <sheetView workbookViewId="0">
      <selection activeCell="B8" sqref="B8"/>
    </sheetView>
  </sheetViews>
  <sheetFormatPr defaultRowHeight="15"/>
  <cols>
    <col min="1" max="1" width="32.85546875" bestFit="1" customWidth="1"/>
    <col min="2" max="3" width="9" customWidth="1"/>
    <col min="4" max="33" width="9.28515625" bestFit="1" customWidth="1"/>
  </cols>
  <sheetData>
    <row r="1" spans="1:33">
      <c r="A1" s="10" t="s">
        <v>17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3">
      <c r="A2" s="1" t="s">
        <v>0</v>
      </c>
      <c r="B2" s="26">
        <f>IFERROR(INDEX('SYFAFE frgt'!$B$2:$H$2,,MATCH($A2,'SYFAFE psgr'!$B$1:$H$1,0))*(1+INDEX(CAGR!$C$9:$C$15,MATCH($A2,CAGR!$B$9:$B$15,0))),0)</f>
        <v>1.9436413563652296E-5</v>
      </c>
      <c r="C2" s="26">
        <f>IFERROR(B2*(1+INDEX(CAGR!$C$9:$C$15,MATCH($A2,CAGR!$B$9:$B$15,0))),0)</f>
        <v>1.9690843009065599E-5</v>
      </c>
      <c r="D2" s="26">
        <f>IFERROR(C2*(1+INDEX(CAGR!$C$9:$C$15,MATCH($A2,CAGR!$B$9:$B$15,0))),0)</f>
        <v>1.9948603024827253E-5</v>
      </c>
      <c r="E2" s="26">
        <f>IFERROR(D2*(1+INDEX(CAGR!$C$9:$C$15,MATCH($A2,CAGR!$B$9:$B$15,0))),0)</f>
        <v>2.0209737209266949E-5</v>
      </c>
      <c r="F2" s="26">
        <f>IFERROR(E2*(1+INDEX(CAGR!$C$9:$C$15,MATCH($A2,CAGR!$B$9:$B$15,0))),0)</f>
        <v>2.0474289731431752E-5</v>
      </c>
      <c r="G2" s="26">
        <f>IFERROR(F2*(1+INDEX(CAGR!$C$9:$C$15,MATCH($A2,CAGR!$B$9:$B$15,0))),0)</f>
        <v>2.0742305338556992E-5</v>
      </c>
      <c r="H2" s="26">
        <f>IFERROR(G2*(1+INDEX(CAGR!$C$9:$C$15,MATCH($A2,CAGR!$B$9:$B$15,0))),0)</f>
        <v>2.1013829363634939E-5</v>
      </c>
      <c r="I2" s="26">
        <f>IFERROR(H2*(1+INDEX(CAGR!$C$9:$C$15,MATCH($A2,CAGR!$B$9:$B$15,0))),0)</f>
        <v>2.1288907733082579E-5</v>
      </c>
      <c r="J2" s="26">
        <f>IFERROR(I2*(1+INDEX(CAGR!$C$9:$C$15,MATCH($A2,CAGR!$B$9:$B$15,0))),0)</f>
        <v>2.1567586974509741E-5</v>
      </c>
      <c r="K2" s="26">
        <f>IFERROR(J2*(1+INDEX(CAGR!$C$9:$C$15,MATCH($A2,CAGR!$B$9:$B$15,0))),0)</f>
        <v>2.1849914224588926E-5</v>
      </c>
      <c r="L2" s="26">
        <f>IFERROR(K2*(1+INDEX(CAGR!$C$9:$C$15,MATCH($A2,CAGR!$B$9:$B$15,0))),0)</f>
        <v>2.2135937237028151E-5</v>
      </c>
      <c r="M2" s="26">
        <f>IFERROR(L2*(1+INDEX(CAGR!$C$9:$C$15,MATCH($A2,CAGR!$B$9:$B$15,0))),0)</f>
        <v>2.2425704390648155E-5</v>
      </c>
      <c r="N2" s="26">
        <f>IFERROR(M2*(1+INDEX(CAGR!$C$9:$C$15,MATCH($A2,CAGR!$B$9:$B$15,0))),0)</f>
        <v>2.271926469756535E-5</v>
      </c>
      <c r="O2" s="26">
        <f>IFERROR(N2*(1+INDEX(CAGR!$C$9:$C$15,MATCH($A2,CAGR!$B$9:$B$15,0))),0)</f>
        <v>2.3016667811481879E-5</v>
      </c>
      <c r="P2" s="26">
        <f>IFERROR(O2*(1+INDEX(CAGR!$C$9:$C$15,MATCH($A2,CAGR!$B$9:$B$15,0))),0)</f>
        <v>2.3317964036084191E-5</v>
      </c>
      <c r="Q2" s="26">
        <f>IFERROR(P2*(1+INDEX(CAGR!$C$9:$C$15,MATCH($A2,CAGR!$B$9:$B$15,0))),0)</f>
        <v>2.3623204333551572E-5</v>
      </c>
      <c r="R2" s="26">
        <f>IFERROR(Q2*(1+INDEX(CAGR!$C$9:$C$15,MATCH($A2,CAGR!$B$9:$B$15,0))),0)</f>
        <v>2.3932440333176047E-5</v>
      </c>
      <c r="S2" s="26">
        <f>IFERROR(R2*(1+INDEX(CAGR!$C$9:$C$15,MATCH($A2,CAGR!$B$9:$B$15,0))),0)</f>
        <v>2.4245724340095109E-5</v>
      </c>
      <c r="T2" s="26">
        <f>IFERROR(S2*(1+INDEX(CAGR!$C$9:$C$15,MATCH($A2,CAGR!$B$9:$B$15,0))),0)</f>
        <v>2.456310934413878E-5</v>
      </c>
      <c r="U2" s="26">
        <f>IFERROR(T2*(1+INDEX(CAGR!$C$9:$C$15,MATCH($A2,CAGR!$B$9:$B$15,0))),0)</f>
        <v>2.4884649028792476E-5</v>
      </c>
      <c r="V2" s="26">
        <f>IFERROR(U2*(1+INDEX(CAGR!$C$9:$C$15,MATCH($A2,CAGR!$B$9:$B$15,0))),0)</f>
        <v>2.5210397780277197E-5</v>
      </c>
      <c r="W2" s="26">
        <f>IFERROR(V2*(1+INDEX(CAGR!$C$9:$C$15,MATCH($A2,CAGR!$B$9:$B$15,0))),0)</f>
        <v>2.5540410696748575E-5</v>
      </c>
      <c r="X2" s="26">
        <f>IFERROR(W2*(1+INDEX(CAGR!$C$9:$C$15,MATCH($A2,CAGR!$B$9:$B$15,0))),0)</f>
        <v>2.5874743597616357E-5</v>
      </c>
      <c r="Y2" s="26">
        <f>IFERROR(X2*(1+INDEX(CAGR!$C$9:$C$15,MATCH($A2,CAGR!$B$9:$B$15,0))),0)</f>
        <v>2.6213453032985869E-5</v>
      </c>
      <c r="Z2" s="26">
        <f>IFERROR(Y2*(1+INDEX(CAGR!$C$9:$C$15,MATCH($A2,CAGR!$B$9:$B$15,0))),0)</f>
        <v>2.6556596293223075E-5</v>
      </c>
      <c r="AA2" s="26">
        <f>IFERROR(Z2*(1+INDEX(CAGR!$C$9:$C$15,MATCH($A2,CAGR!$B$9:$B$15,0))),0)</f>
        <v>2.6904231418644852E-5</v>
      </c>
      <c r="AB2" s="26">
        <f>IFERROR(AA2*(1+INDEX(CAGR!$C$9:$C$15,MATCH($A2,CAGR!$B$9:$B$15,0))),0)</f>
        <v>2.7256417209336101E-5</v>
      </c>
      <c r="AC2" s="26">
        <f>IFERROR(AB2*(1+INDEX(CAGR!$C$9:$C$15,MATCH($A2,CAGR!$B$9:$B$15,0))),0)</f>
        <v>2.7613213235095388E-5</v>
      </c>
      <c r="AD2" s="26">
        <f>IFERROR(AC2*(1+INDEX(CAGR!$C$9:$C$15,MATCH($A2,CAGR!$B$9:$B$15,0))),0)</f>
        <v>2.7974679845510755E-5</v>
      </c>
      <c r="AE2" s="26">
        <f>IFERROR(AD2*(1+INDEX(CAGR!$C$9:$C$15,MATCH($A2,CAGR!$B$9:$B$15,0))),0)</f>
        <v>2.834087818016744E-5</v>
      </c>
      <c r="AF2" s="26">
        <f>IFERROR(AE2*(1+INDEX(CAGR!$C$9:$C$15,MATCH($A2,CAGR!$B$9:$B$15,0))),0)</f>
        <v>2.8711870178989215E-5</v>
      </c>
      <c r="AG2" s="26"/>
    </row>
    <row r="3" spans="1:33">
      <c r="A3" s="1" t="s">
        <v>1</v>
      </c>
      <c r="B3" s="33">
        <f>IFERROR(INDEX('SYFAFE frgt'!$B$2:$H$2,,MATCH($A3,'SYFAFE psgr'!$B$1:$H$1,0))*(1+INDEX(CAGR!$C$9:$C$15,MATCH($A3,CAGR!$B$9:$B$15,0))),0)</f>
        <v>1.3726856484999489E-4</v>
      </c>
      <c r="C3" s="33">
        <f>IFERROR(B3*(1+INDEX(CAGR!$C$9:$C$15,MATCH($A3,CAGR!$B$9:$B$15,0))),0)</f>
        <v>1.3691243535659696E-4</v>
      </c>
      <c r="D3" s="33">
        <f>IFERROR(C3*(1+INDEX(CAGR!$C$9:$C$15,MATCH($A3,CAGR!$B$9:$B$15,0))),0)</f>
        <v>1.3655722980537185E-4</v>
      </c>
      <c r="E3" s="33">
        <f>IFERROR(D3*(1+INDEX(CAGR!$C$9:$C$15,MATCH($A3,CAGR!$B$9:$B$15,0))),0)</f>
        <v>1.3620294579924446E-4</v>
      </c>
      <c r="F3" s="33">
        <f>IFERROR(E3*(1+INDEX(CAGR!$C$9:$C$15,MATCH($A3,CAGR!$B$9:$B$15,0))),0)</f>
        <v>1.3584958094735867E-4</v>
      </c>
      <c r="G3" s="33">
        <f>IFERROR(F3*(1+INDEX(CAGR!$C$9:$C$15,MATCH($A3,CAGR!$B$9:$B$15,0))),0)</f>
        <v>1.354971328650612E-4</v>
      </c>
      <c r="H3" s="33">
        <f>IFERROR(G3*(1+INDEX(CAGR!$C$9:$C$15,MATCH($A3,CAGR!$B$9:$B$15,0))),0)</f>
        <v>1.3514559917388551E-4</v>
      </c>
      <c r="I3" s="33">
        <f>IFERROR(H3*(1+INDEX(CAGR!$C$9:$C$15,MATCH($A3,CAGR!$B$9:$B$15,0))),0)</f>
        <v>1.3479497750153575E-4</v>
      </c>
      <c r="J3" s="33">
        <f>IFERROR(I3*(1+INDEX(CAGR!$C$9:$C$15,MATCH($A3,CAGR!$B$9:$B$15,0))),0)</f>
        <v>1.3444526548187074E-4</v>
      </c>
      <c r="K3" s="33">
        <f>IFERROR(J3*(1+INDEX(CAGR!$C$9:$C$15,MATCH($A3,CAGR!$B$9:$B$15,0))),0)</f>
        <v>1.3409646075488804E-4</v>
      </c>
      <c r="L3" s="33">
        <f>IFERROR(K3*(1+INDEX(CAGR!$C$9:$C$15,MATCH($A3,CAGR!$B$9:$B$15,0))),0)</f>
        <v>1.3374856096670798E-4</v>
      </c>
      <c r="M3" s="33">
        <f>IFERROR(L3*(1+INDEX(CAGR!$C$9:$C$15,MATCH($A3,CAGR!$B$9:$B$15,0))),0)</f>
        <v>1.3340156376955779E-4</v>
      </c>
      <c r="N3" s="33">
        <f>IFERROR(M3*(1+INDEX(CAGR!$C$9:$C$15,MATCH($A3,CAGR!$B$9:$B$15,0))),0)</f>
        <v>1.3305546682175579E-4</v>
      </c>
      <c r="O3" s="33">
        <f>IFERROR(N3*(1+INDEX(CAGR!$C$9:$C$15,MATCH($A3,CAGR!$B$9:$B$15,0))),0)</f>
        <v>1.3271026778769552E-4</v>
      </c>
      <c r="P3" s="33">
        <f>IFERROR(O3*(1+INDEX(CAGR!$C$9:$C$15,MATCH($A3,CAGR!$B$9:$B$15,0))),0)</f>
        <v>1.3236596433783003E-4</v>
      </c>
      <c r="Q3" s="33">
        <f>IFERROR(P3*(1+INDEX(CAGR!$C$9:$C$15,MATCH($A3,CAGR!$B$9:$B$15,0))),0)</f>
        <v>1.3202255414865617E-4</v>
      </c>
      <c r="R3" s="33">
        <f>IFERROR(Q3*(1+INDEX(CAGR!$C$9:$C$15,MATCH($A3,CAGR!$B$9:$B$15,0))),0)</f>
        <v>1.3168003490269885E-4</v>
      </c>
      <c r="S3" s="33">
        <f>IFERROR(R3*(1+INDEX(CAGR!$C$9:$C$15,MATCH($A3,CAGR!$B$9:$B$15,0))),0)</f>
        <v>1.3133840428849547E-4</v>
      </c>
      <c r="T3" s="33">
        <f>IFERROR(S3*(1+INDEX(CAGR!$C$9:$C$15,MATCH($A3,CAGR!$B$9:$B$15,0))),0)</f>
        <v>1.3099766000058025E-4</v>
      </c>
      <c r="U3" s="33">
        <f>IFERROR(T3*(1+INDEX(CAGR!$C$9:$C$15,MATCH($A3,CAGR!$B$9:$B$15,0))),0)</f>
        <v>1.3065779973946875E-4</v>
      </c>
      <c r="V3" s="33">
        <f>IFERROR(U3*(1+INDEX(CAGR!$C$9:$C$15,MATCH($A3,CAGR!$B$9:$B$15,0))),0)</f>
        <v>1.3031882121164226E-4</v>
      </c>
      <c r="W3" s="33">
        <f>IFERROR(V3*(1+INDEX(CAGR!$C$9:$C$15,MATCH($A3,CAGR!$B$9:$B$15,0))),0)</f>
        <v>1.2998072212953241E-4</v>
      </c>
      <c r="X3" s="33">
        <f>IFERROR(W3*(1+INDEX(CAGR!$C$9:$C$15,MATCH($A3,CAGR!$B$9:$B$15,0))),0)</f>
        <v>1.2964350021150571E-4</v>
      </c>
      <c r="Y3" s="33">
        <f>IFERROR(X3*(1+INDEX(CAGR!$C$9:$C$15,MATCH($A3,CAGR!$B$9:$B$15,0))),0)</f>
        <v>1.2930715318184809E-4</v>
      </c>
      <c r="Z3" s="33">
        <f>IFERROR(Y3*(1+INDEX(CAGR!$C$9:$C$15,MATCH($A3,CAGR!$B$9:$B$15,0))),0)</f>
        <v>1.2897167877074964E-4</v>
      </c>
      <c r="AA3" s="33">
        <f>IFERROR(Z3*(1+INDEX(CAGR!$C$9:$C$15,MATCH($A3,CAGR!$B$9:$B$15,0))),0)</f>
        <v>1.2863707471428922E-4</v>
      </c>
      <c r="AB3" s="33">
        <f>IFERROR(AA3*(1+INDEX(CAGR!$C$9:$C$15,MATCH($A3,CAGR!$B$9:$B$15,0))),0)</f>
        <v>1.283033387544192E-4</v>
      </c>
      <c r="AC3" s="33">
        <f>IFERROR(AB3*(1+INDEX(CAGR!$C$9:$C$15,MATCH($A3,CAGR!$B$9:$B$15,0))),0)</f>
        <v>1.2797046863895025E-4</v>
      </c>
      <c r="AD3" s="33">
        <f>IFERROR(AC3*(1+INDEX(CAGR!$C$9:$C$15,MATCH($A3,CAGR!$B$9:$B$15,0))),0)</f>
        <v>1.2763846212153609E-4</v>
      </c>
      <c r="AE3" s="33">
        <f>IFERROR(AD3*(1+INDEX(CAGR!$C$9:$C$15,MATCH($A3,CAGR!$B$9:$B$15,0))),0)</f>
        <v>1.273073169616584E-4</v>
      </c>
      <c r="AF3" s="33">
        <f>IFERROR(AE3*(1+INDEX(CAGR!$C$9:$C$15,MATCH($A3,CAGR!$B$9:$B$15,0))),0)</f>
        <v>1.269770309246116E-4</v>
      </c>
      <c r="AG3" s="26"/>
    </row>
    <row r="4" spans="1:33">
      <c r="A4" s="1" t="s">
        <v>2</v>
      </c>
      <c r="B4" s="26">
        <f>IFERROR(INDEX('SYFAFE frgt'!$B$2:$H$2,,MATCH($A4,'SYFAFE psgr'!$B$1:$H$1,0))*(1+INDEX(CAGR!$C$9:$C$15,MATCH($A4,CAGR!$B$9:$B$15,0))),0)</f>
        <v>7.3874723853215897E-5</v>
      </c>
      <c r="C4" s="26">
        <f>IFERROR(B4*(1+INDEX(CAGR!$C$9:$C$15,MATCH($A4,CAGR!$B$9:$B$15,0))),0)</f>
        <v>7.3683063307995598E-5</v>
      </c>
      <c r="D4" s="26">
        <f>IFERROR(C4*(1+INDEX(CAGR!$C$9:$C$15,MATCH($A4,CAGR!$B$9:$B$15,0))),0)</f>
        <v>7.3491900006794329E-5</v>
      </c>
      <c r="E4" s="26">
        <f>IFERROR(D4*(1+INDEX(CAGR!$C$9:$C$15,MATCH($A4,CAGR!$B$9:$B$15,0))),0)</f>
        <v>7.3301232659562482E-5</v>
      </c>
      <c r="F4" s="26">
        <f>IFERROR(E4*(1+INDEX(CAGR!$C$9:$C$15,MATCH($A4,CAGR!$B$9:$B$15,0))),0)</f>
        <v>7.3111059979597324E-5</v>
      </c>
      <c r="G4" s="26">
        <f>IFERROR(F4*(1+INDEX(CAGR!$C$9:$C$15,MATCH($A4,CAGR!$B$9:$B$15,0))),0)</f>
        <v>7.2921380683534353E-5</v>
      </c>
      <c r="H4" s="26">
        <f>IFERROR(G4*(1+INDEX(CAGR!$C$9:$C$15,MATCH($A4,CAGR!$B$9:$B$15,0))),0)</f>
        <v>7.2732193491338641E-5</v>
      </c>
      <c r="I4" s="26">
        <f>IFERROR(H4*(1+INDEX(CAGR!$C$9:$C$15,MATCH($A4,CAGR!$B$9:$B$15,0))),0)</f>
        <v>7.2543497126296169E-5</v>
      </c>
      <c r="J4" s="26">
        <f>IFERROR(I4*(1+INDEX(CAGR!$C$9:$C$15,MATCH($A4,CAGR!$B$9:$B$15,0))),0)</f>
        <v>7.2355290315005211E-5</v>
      </c>
      <c r="K4" s="26">
        <f>IFERROR(J4*(1+INDEX(CAGR!$C$9:$C$15,MATCH($A4,CAGR!$B$9:$B$15,0))),0)</f>
        <v>7.2167571787367781E-5</v>
      </c>
      <c r="L4" s="26">
        <f>IFERROR(K4*(1+INDEX(CAGR!$C$9:$C$15,MATCH($A4,CAGR!$B$9:$B$15,0))),0)</f>
        <v>7.1980340276581027E-5</v>
      </c>
      <c r="M4" s="26">
        <f>IFERROR(L4*(1+INDEX(CAGR!$C$9:$C$15,MATCH($A4,CAGR!$B$9:$B$15,0))),0)</f>
        <v>7.1793594519128665E-5</v>
      </c>
      <c r="N4" s="26">
        <f>IFERROR(M4*(1+INDEX(CAGR!$C$9:$C$15,MATCH($A4,CAGR!$B$9:$B$15,0))),0)</f>
        <v>7.1607333254772513E-5</v>
      </c>
      <c r="O4" s="26">
        <f>IFERROR(N4*(1+INDEX(CAGR!$C$9:$C$15,MATCH($A4,CAGR!$B$9:$B$15,0))),0)</f>
        <v>7.1421555226543933E-5</v>
      </c>
      <c r="P4" s="26">
        <f>IFERROR(O4*(1+INDEX(CAGR!$C$9:$C$15,MATCH($A4,CAGR!$B$9:$B$15,0))),0)</f>
        <v>7.1236259180735352E-5</v>
      </c>
      <c r="Q4" s="26">
        <f>IFERROR(P4*(1+INDEX(CAGR!$C$9:$C$15,MATCH($A4,CAGR!$B$9:$B$15,0))),0)</f>
        <v>7.1051443866891844E-5</v>
      </c>
      <c r="R4" s="26">
        <f>IFERROR(Q4*(1+INDEX(CAGR!$C$9:$C$15,MATCH($A4,CAGR!$B$9:$B$15,0))),0)</f>
        <v>7.0867108037802646E-5</v>
      </c>
      <c r="S4" s="26">
        <f>IFERROR(R4*(1+INDEX(CAGR!$C$9:$C$15,MATCH($A4,CAGR!$B$9:$B$15,0))),0)</f>
        <v>7.0683250449492756E-5</v>
      </c>
      <c r="T4" s="26">
        <f>IFERROR(S4*(1+INDEX(CAGR!$C$9:$C$15,MATCH($A4,CAGR!$B$9:$B$15,0))),0)</f>
        <v>7.0499869861214543E-5</v>
      </c>
      <c r="U4" s="26">
        <f>IFERROR(T4*(1+INDEX(CAGR!$C$9:$C$15,MATCH($A4,CAGR!$B$9:$B$15,0))),0)</f>
        <v>7.0316965035439386E-5</v>
      </c>
      <c r="V4" s="26">
        <f>IFERROR(U4*(1+INDEX(CAGR!$C$9:$C$15,MATCH($A4,CAGR!$B$9:$B$15,0))),0)</f>
        <v>7.0134534737849273E-5</v>
      </c>
      <c r="W4" s="26">
        <f>IFERROR(V4*(1+INDEX(CAGR!$C$9:$C$15,MATCH($A4,CAGR!$B$9:$B$15,0))),0)</f>
        <v>6.9952577737328542E-5</v>
      </c>
      <c r="X4" s="26">
        <f>IFERROR(W4*(1+INDEX(CAGR!$C$9:$C$15,MATCH($A4,CAGR!$B$9:$B$15,0))),0)</f>
        <v>6.9771092805955514E-5</v>
      </c>
      <c r="Y4" s="26">
        <f>IFERROR(X4*(1+INDEX(CAGR!$C$9:$C$15,MATCH($A4,CAGR!$B$9:$B$15,0))),0)</f>
        <v>6.9590078718994244E-5</v>
      </c>
      <c r="Z4" s="26">
        <f>IFERROR(Y4*(1+INDEX(CAGR!$C$9:$C$15,MATCH($A4,CAGR!$B$9:$B$15,0))),0)</f>
        <v>6.9409534254886234E-5</v>
      </c>
      <c r="AA4" s="26">
        <f>IFERROR(Z4*(1+INDEX(CAGR!$C$9:$C$15,MATCH($A4,CAGR!$B$9:$B$15,0))),0)</f>
        <v>6.9229458195242189E-5</v>
      </c>
      <c r="AB4" s="26">
        <f>IFERROR(AA4*(1+INDEX(CAGR!$C$9:$C$15,MATCH($A4,CAGR!$B$9:$B$15,0))),0)</f>
        <v>6.904984932483382E-5</v>
      </c>
      <c r="AC4" s="26">
        <f>IFERROR(AB4*(1+INDEX(CAGR!$C$9:$C$15,MATCH($A4,CAGR!$B$9:$B$15,0))),0)</f>
        <v>6.8870706431585615E-5</v>
      </c>
      <c r="AD4" s="26">
        <f>IFERROR(AC4*(1+INDEX(CAGR!$C$9:$C$15,MATCH($A4,CAGR!$B$9:$B$15,0))),0)</f>
        <v>6.8692028306566671E-5</v>
      </c>
      <c r="AE4" s="26">
        <f>IFERROR(AD4*(1+INDEX(CAGR!$C$9:$C$15,MATCH($A4,CAGR!$B$9:$B$15,0))),0)</f>
        <v>6.8513813743982529E-5</v>
      </c>
      <c r="AF4" s="26">
        <f>IFERROR(AE4*(1+INDEX(CAGR!$C$9:$C$15,MATCH($A4,CAGR!$B$9:$B$15,0))),0)</f>
        <v>6.8336061541167051E-5</v>
      </c>
      <c r="AG4" s="26"/>
    </row>
    <row r="5" spans="1:33">
      <c r="A5" s="1" t="s">
        <v>3</v>
      </c>
      <c r="B5" s="26">
        <f>IFERROR(INDEX('SYFAFE frgt'!$B$2:$H$2,,MATCH($A5,'SYFAFE psgr'!$B$1:$H$1,0))*(1+INDEX(CAGR!$C$9:$C$15,MATCH($A5,CAGR!$B$9:$B$15,0))),0)</f>
        <v>1.0721671500377826E-4</v>
      </c>
      <c r="C5" s="26">
        <f>IFERROR(B5*(1+INDEX(CAGR!$C$9:$C$15,MATCH($A5,CAGR!$B$9:$B$15,0))),0)</f>
        <v>1.06938552014023E-4</v>
      </c>
      <c r="D5" s="26">
        <f>IFERROR(C5*(1+INDEX(CAGR!$C$9:$C$15,MATCH($A5,CAGR!$B$9:$B$15,0))),0)</f>
        <v>1.06661110690184E-4</v>
      </c>
      <c r="E5" s="26">
        <f>IFERROR(D5*(1+INDEX(CAGR!$C$9:$C$15,MATCH($A5,CAGR!$B$9:$B$15,0))),0)</f>
        <v>1.0638438915997156E-4</v>
      </c>
      <c r="F5" s="26">
        <f>IFERROR(E5*(1+INDEX(CAGR!$C$9:$C$15,MATCH($A5,CAGR!$B$9:$B$15,0))),0)</f>
        <v>1.0610838555595346E-4</v>
      </c>
      <c r="G5" s="26">
        <f>IFERROR(F5*(1+INDEX(CAGR!$C$9:$C$15,MATCH($A5,CAGR!$B$9:$B$15,0))),0)</f>
        <v>1.0583309801554238E-4</v>
      </c>
      <c r="H5" s="26">
        <f>IFERROR(G5*(1+INDEX(CAGR!$C$9:$C$15,MATCH($A5,CAGR!$B$9:$B$15,0))),0)</f>
        <v>1.0555852468098325E-4</v>
      </c>
      <c r="I5" s="26">
        <f>IFERROR(H5*(1+INDEX(CAGR!$C$9:$C$15,MATCH($A5,CAGR!$B$9:$B$15,0))),0)</f>
        <v>1.0528466369934078E-4</v>
      </c>
      <c r="J5" s="26">
        <f>IFERROR(I5*(1+INDEX(CAGR!$C$9:$C$15,MATCH($A5,CAGR!$B$9:$B$15,0))),0)</f>
        <v>1.0501151322248694E-4</v>
      </c>
      <c r="K5" s="26">
        <f>IFERROR(J5*(1+INDEX(CAGR!$C$9:$C$15,MATCH($A5,CAGR!$B$9:$B$15,0))),0)</f>
        <v>1.0473907140708847E-4</v>
      </c>
      <c r="L5" s="26">
        <f>IFERROR(K5*(1+INDEX(CAGR!$C$9:$C$15,MATCH($A5,CAGR!$B$9:$B$15,0))),0)</f>
        <v>1.0446733641459445E-4</v>
      </c>
      <c r="M5" s="26">
        <f>IFERROR(L5*(1+INDEX(CAGR!$C$9:$C$15,MATCH($A5,CAGR!$B$9:$B$15,0))),0)</f>
        <v>1.0419630641122393E-4</v>
      </c>
      <c r="N5" s="26">
        <f>IFERROR(M5*(1+INDEX(CAGR!$C$9:$C$15,MATCH($A5,CAGR!$B$9:$B$15,0))),0)</f>
        <v>1.0392597956795346E-4</v>
      </c>
      <c r="O5" s="26">
        <f>IFERROR(N5*(1+INDEX(CAGR!$C$9:$C$15,MATCH($A5,CAGR!$B$9:$B$15,0))),0)</f>
        <v>1.0365635406050487E-4</v>
      </c>
      <c r="P5" s="26">
        <f>IFERROR(O5*(1+INDEX(CAGR!$C$9:$C$15,MATCH($A5,CAGR!$B$9:$B$15,0))),0)</f>
        <v>1.0338742806933286E-4</v>
      </c>
      <c r="Q5" s="26">
        <f>IFERROR(P5*(1+INDEX(CAGR!$C$9:$C$15,MATCH($A5,CAGR!$B$9:$B$15,0))),0)</f>
        <v>1.0311919977961276E-4</v>
      </c>
      <c r="R5" s="26">
        <f>IFERROR(Q5*(1+INDEX(CAGR!$C$9:$C$15,MATCH($A5,CAGR!$B$9:$B$15,0))),0)</f>
        <v>1.0285166738122828E-4</v>
      </c>
      <c r="S5" s="26">
        <f>IFERROR(R5*(1+INDEX(CAGR!$C$9:$C$15,MATCH($A5,CAGR!$B$9:$B$15,0))),0)</f>
        <v>1.025848290687593E-4</v>
      </c>
      <c r="T5" s="26">
        <f>IFERROR(S5*(1+INDEX(CAGR!$C$9:$C$15,MATCH($A5,CAGR!$B$9:$B$15,0))),0)</f>
        <v>1.023186830414697E-4</v>
      </c>
      <c r="U5" s="26">
        <f>IFERROR(T5*(1+INDEX(CAGR!$C$9:$C$15,MATCH($A5,CAGR!$B$9:$B$15,0))),0)</f>
        <v>1.0205322750329515E-4</v>
      </c>
      <c r="V5" s="26">
        <f>IFERROR(U5*(1+INDEX(CAGR!$C$9:$C$15,MATCH($A5,CAGR!$B$9:$B$15,0))),0)</f>
        <v>1.0178846066283106E-4</v>
      </c>
      <c r="W5" s="26">
        <f>IFERROR(V5*(1+INDEX(CAGR!$C$9:$C$15,MATCH($A5,CAGR!$B$9:$B$15,0))),0)</f>
        <v>1.0152438073332045E-4</v>
      </c>
      <c r="X5" s="26">
        <f>IFERROR(W5*(1+INDEX(CAGR!$C$9:$C$15,MATCH($A5,CAGR!$B$9:$B$15,0))),0)</f>
        <v>1.0126098593264189E-4</v>
      </c>
      <c r="Y5" s="26">
        <f>IFERROR(X5*(1+INDEX(CAGR!$C$9:$C$15,MATCH($A5,CAGR!$B$9:$B$15,0))),0)</f>
        <v>1.0099827448329748E-4</v>
      </c>
      <c r="Z5" s="26">
        <f>IFERROR(Y5*(1+INDEX(CAGR!$C$9:$C$15,MATCH($A5,CAGR!$B$9:$B$15,0))),0)</f>
        <v>1.0073624461240091E-4</v>
      </c>
      <c r="AA5" s="26">
        <f>IFERROR(Z5*(1+INDEX(CAGR!$C$9:$C$15,MATCH($A5,CAGR!$B$9:$B$15,0))),0)</f>
        <v>1.0047489455166538E-4</v>
      </c>
      <c r="AB5" s="26">
        <f>IFERROR(AA5*(1+INDEX(CAGR!$C$9:$C$15,MATCH($A5,CAGR!$B$9:$B$15,0))),0)</f>
        <v>1.0021422253739177E-4</v>
      </c>
      <c r="AC5" s="26">
        <f>IFERROR(AB5*(1+INDEX(CAGR!$C$9:$C$15,MATCH($A5,CAGR!$B$9:$B$15,0))),0)</f>
        <v>9.9954226810456686E-5</v>
      </c>
      <c r="AD5" s="26">
        <f>IFERROR(AC5*(1+INDEX(CAGR!$C$9:$C$15,MATCH($A5,CAGR!$B$9:$B$15,0))),0)</f>
        <v>9.9694905616300617E-5</v>
      </c>
      <c r="AE5" s="26">
        <f>IFERROR(AD5*(1+INDEX(CAGR!$C$9:$C$15,MATCH($A5,CAGR!$B$9:$B$15,0))),0)</f>
        <v>9.9436257204916058E-5</v>
      </c>
      <c r="AF5" s="26">
        <f>IFERROR(AE5*(1+INDEX(CAGR!$C$9:$C$15,MATCH($A5,CAGR!$B$9:$B$15,0))),0)</f>
        <v>9.9178279830835754E-5</v>
      </c>
      <c r="AG5" s="26"/>
    </row>
    <row r="6" spans="1:33">
      <c r="A6" s="1" t="s">
        <v>4</v>
      </c>
      <c r="B6" s="27">
        <f>B5*Calibration!$C$21</f>
        <v>1.6459471927590021E-4</v>
      </c>
      <c r="C6" s="27">
        <f>B6*(1+CAGR!$C$13)</f>
        <v>1.6582235370074758E-4</v>
      </c>
      <c r="D6" s="27">
        <f>C6*(1+CAGR!$C$13)</f>
        <v>1.6705914447209076E-4</v>
      </c>
      <c r="E6" s="27">
        <f>D6*(1+CAGR!$C$13)</f>
        <v>1.6830515988280214E-4</v>
      </c>
      <c r="F6" s="27">
        <f>E6*(1+CAGR!$C$13)</f>
        <v>1.6956046873511853E-4</v>
      </c>
      <c r="G6" s="27">
        <f>F6*(1+CAGR!$C$13)</f>
        <v>1.7082514034444011E-4</v>
      </c>
      <c r="H6" s="27">
        <f>G6*(1+CAGR!$C$13)</f>
        <v>1.7209924454315799E-4</v>
      </c>
      <c r="I6" s="27">
        <f>H6*(1+CAGR!$C$13)</f>
        <v>1.7338285168451019E-4</v>
      </c>
      <c r="J6" s="27">
        <f>I6*(1+CAGR!$C$13)</f>
        <v>1.7467603264646633E-4</v>
      </c>
      <c r="K6" s="27">
        <f>J6*(1+CAGR!$C$13)</f>
        <v>1.7597885883564141E-4</v>
      </c>
      <c r="L6" s="27">
        <f>K6*(1+CAGR!$C$13)</f>
        <v>1.7729140219123872E-4</v>
      </c>
      <c r="M6" s="27">
        <f>L6*(1+CAGR!$C$13)</f>
        <v>1.7861373518902215E-4</v>
      </c>
      <c r="N6" s="27">
        <f>M6*(1+CAGR!$C$13)</f>
        <v>1.7994593084531816E-4</v>
      </c>
      <c r="O6" s="27">
        <f>N6*(1+CAGR!$C$13)</f>
        <v>1.8128806272104753E-4</v>
      </c>
      <c r="P6" s="27">
        <f>O6*(1+CAGR!$C$13)</f>
        <v>1.8264020492578733E-4</v>
      </c>
      <c r="Q6" s="27">
        <f>P6*(1+CAGR!$C$13)</f>
        <v>1.8400243212186301E-4</v>
      </c>
      <c r="R6" s="27">
        <f>Q6*(1+CAGR!$C$13)</f>
        <v>1.853748195284711E-4</v>
      </c>
      <c r="S6" s="27">
        <f>R6*(1+CAGR!$C$13)</f>
        <v>1.8675744292583266E-4</v>
      </c>
      <c r="T6" s="27">
        <f>S6*(1+CAGR!$C$13)</f>
        <v>1.8815037865937772E-4</v>
      </c>
      <c r="U6" s="27">
        <f>T6*(1+CAGR!$C$13)</f>
        <v>1.8955370364396085E-4</v>
      </c>
      <c r="V6" s="27">
        <f>U6*(1+CAGR!$C$13)</f>
        <v>1.909674953681083E-4</v>
      </c>
      <c r="W6" s="27">
        <f>V6*(1+CAGR!$C$13)</f>
        <v>1.923918318982967E-4</v>
      </c>
      <c r="X6" s="27">
        <f>W6*(1+CAGR!$C$13)</f>
        <v>1.9382679188326371E-4</v>
      </c>
      <c r="Y6" s="27">
        <f>X6*(1+CAGR!$C$13)</f>
        <v>1.9527245455835089E-4</v>
      </c>
      <c r="Z6" s="27">
        <f>Y6*(1+CAGR!$C$13)</f>
        <v>1.9672889974987881E-4</v>
      </c>
      <c r="AA6" s="27">
        <f>Z6*(1+CAGR!$C$13)</f>
        <v>1.98196207879555E-4</v>
      </c>
      <c r="AB6" s="27">
        <f>AA6*(1+CAGR!$C$13)</f>
        <v>1.9967445996891455E-4</v>
      </c>
      <c r="AC6" s="27">
        <f>AB6*(1+CAGR!$C$13)</f>
        <v>2.0116373764379397E-4</v>
      </c>
      <c r="AD6" s="27">
        <f>AC6*(1+CAGR!$C$13)</f>
        <v>2.0266412313883848E-4</v>
      </c>
      <c r="AE6" s="27">
        <f>AD6*(1+CAGR!$C$13)</f>
        <v>2.0417569930204272E-4</v>
      </c>
      <c r="AF6" s="27">
        <f>AE6*(1+CAGR!$C$13)</f>
        <v>2.0569854959932545E-4</v>
      </c>
      <c r="AG6" s="26"/>
    </row>
    <row r="7" spans="1:33">
      <c r="A7" s="1" t="s">
        <v>5</v>
      </c>
      <c r="B7" s="26">
        <f>IFERROR(INDEX('SYFAFE frgt'!$B$2:$H$2,,MATCH($A7,'SYFAFE psgr'!$B$1:$H$1,0))*(1+INDEX(CAGR!$C$9:$C$15,MATCH($A7,CAGR!$B$9:$B$15,0))),0)</f>
        <v>1.3717998339864054E-4</v>
      </c>
      <c r="C7" s="26">
        <f>IFERROR(B7*(1+INDEX(CAGR!$C$9:$C$15,MATCH($A7,CAGR!$B$9:$B$15,0))),0)</f>
        <v>1.3682408372091401E-4</v>
      </c>
      <c r="D7" s="26">
        <f>IFERROR(C7*(1+INDEX(CAGR!$C$9:$C$15,MATCH($A7,CAGR!$B$9:$B$15,0))),0)</f>
        <v>1.3646910738912665E-4</v>
      </c>
      <c r="E7" s="26">
        <f>IFERROR(D7*(1+INDEX(CAGR!$C$9:$C$15,MATCH($A7,CAGR!$B$9:$B$15,0))),0)</f>
        <v>1.3611505200775023E-4</v>
      </c>
      <c r="F7" s="26">
        <f>IFERROR(E7*(1+INDEX(CAGR!$C$9:$C$15,MATCH($A7,CAGR!$B$9:$B$15,0))),0)</f>
        <v>1.3576191518747149E-4</v>
      </c>
      <c r="G7" s="26">
        <f>IFERROR(F7*(1+INDEX(CAGR!$C$9:$C$15,MATCH($A7,CAGR!$B$9:$B$15,0))),0)</f>
        <v>1.3540969454517597E-4</v>
      </c>
      <c r="H7" s="26">
        <f>IFERROR(G7*(1+INDEX(CAGR!$C$9:$C$15,MATCH($A7,CAGR!$B$9:$B$15,0))),0)</f>
        <v>1.3505838770393202E-4</v>
      </c>
      <c r="I7" s="26">
        <f>IFERROR(H7*(1+INDEX(CAGR!$C$9:$C$15,MATCH($A7,CAGR!$B$9:$B$15,0))),0)</f>
        <v>1.3470799229297465E-4</v>
      </c>
      <c r="J7" s="26">
        <f>IFERROR(I7*(1+INDEX(CAGR!$C$9:$C$15,MATCH($A7,CAGR!$B$9:$B$15,0))),0)</f>
        <v>1.3435850594768959E-4</v>
      </c>
      <c r="K7" s="26">
        <f>IFERROR(J7*(1+INDEX(CAGR!$C$9:$C$15,MATCH($A7,CAGR!$B$9:$B$15,0))),0)</f>
        <v>1.3400992630959734E-4</v>
      </c>
      <c r="L7" s="26">
        <f>IFERROR(K7*(1+INDEX(CAGR!$C$9:$C$15,MATCH($A7,CAGR!$B$9:$B$15,0))),0)</f>
        <v>1.3366225102633722E-4</v>
      </c>
      <c r="M7" s="26">
        <f>IFERROR(L7*(1+INDEX(CAGR!$C$9:$C$15,MATCH($A7,CAGR!$B$9:$B$15,0))),0)</f>
        <v>1.3331547775165153E-4</v>
      </c>
      <c r="N7" s="26">
        <f>IFERROR(M7*(1+INDEX(CAGR!$C$9:$C$15,MATCH($A7,CAGR!$B$9:$B$15,0))),0)</f>
        <v>1.329696041453697E-4</v>
      </c>
      <c r="O7" s="26">
        <f>IFERROR(N7*(1+INDEX(CAGR!$C$9:$C$15,MATCH($A7,CAGR!$B$9:$B$15,0))),0)</f>
        <v>1.3262462787339246E-4</v>
      </c>
      <c r="P7" s="26">
        <f>IFERROR(O7*(1+INDEX(CAGR!$C$9:$C$15,MATCH($A7,CAGR!$B$9:$B$15,0))),0)</f>
        <v>1.322805466076762E-4</v>
      </c>
      <c r="Q7" s="26">
        <f>IFERROR(P7*(1+INDEX(CAGR!$C$9:$C$15,MATCH($A7,CAGR!$B$9:$B$15,0))),0)</f>
        <v>1.3193735802621712E-4</v>
      </c>
      <c r="R7" s="26">
        <f>IFERROR(Q7*(1+INDEX(CAGR!$C$9:$C$15,MATCH($A7,CAGR!$B$9:$B$15,0))),0)</f>
        <v>1.3159505981303563E-4</v>
      </c>
      <c r="S7" s="26">
        <f>IFERROR(R7*(1+INDEX(CAGR!$C$9:$C$15,MATCH($A7,CAGR!$B$9:$B$15,0))),0)</f>
        <v>1.3125364965816075E-4</v>
      </c>
      <c r="T7" s="26">
        <f>IFERROR(S7*(1+INDEX(CAGR!$C$9:$C$15,MATCH($A7,CAGR!$B$9:$B$15,0))),0)</f>
        <v>1.3091312525761447E-4</v>
      </c>
      <c r="U7" s="26">
        <f>IFERROR(T7*(1+INDEX(CAGR!$C$9:$C$15,MATCH($A7,CAGR!$B$9:$B$15,0))),0)</f>
        <v>1.3057348431339623E-4</v>
      </c>
      <c r="V7" s="26">
        <f>IFERROR(U7*(1+INDEX(CAGR!$C$9:$C$15,MATCH($A7,CAGR!$B$9:$B$15,0))),0)</f>
        <v>1.3023472453346739E-4</v>
      </c>
      <c r="W7" s="26">
        <f>IFERROR(V7*(1+INDEX(CAGR!$C$9:$C$15,MATCH($A7,CAGR!$B$9:$B$15,0))),0)</f>
        <v>1.2989684363173576E-4</v>
      </c>
      <c r="X7" s="26">
        <f>IFERROR(W7*(1+INDEX(CAGR!$C$9:$C$15,MATCH($A7,CAGR!$B$9:$B$15,0))),0)</f>
        <v>1.2955983932804021E-4</v>
      </c>
      <c r="Y7" s="26">
        <f>IFERROR(X7*(1+INDEX(CAGR!$C$9:$C$15,MATCH($A7,CAGR!$B$9:$B$15,0))),0)</f>
        <v>1.2922370934813525E-4</v>
      </c>
      <c r="Z7" s="26">
        <f>IFERROR(Y7*(1+INDEX(CAGR!$C$9:$C$15,MATCH($A7,CAGR!$B$9:$B$15,0))),0)</f>
        <v>1.2888845142367567E-4</v>
      </c>
      <c r="AA7" s="26">
        <f>IFERROR(Z7*(1+INDEX(CAGR!$C$9:$C$15,MATCH($A7,CAGR!$B$9:$B$15,0))),0)</f>
        <v>1.285540632922013E-4</v>
      </c>
      <c r="AB7" s="26">
        <f>IFERROR(AA7*(1+INDEX(CAGR!$C$9:$C$15,MATCH($A7,CAGR!$B$9:$B$15,0))),0)</f>
        <v>1.2822054269712166E-4</v>
      </c>
      <c r="AC7" s="26">
        <f>IFERROR(AB7*(1+INDEX(CAGR!$C$9:$C$15,MATCH($A7,CAGR!$B$9:$B$15,0))),0)</f>
        <v>1.2788788738770079E-4</v>
      </c>
      <c r="AD7" s="26">
        <f>IFERROR(AC7*(1+INDEX(CAGR!$C$9:$C$15,MATCH($A7,CAGR!$B$9:$B$15,0))),0)</f>
        <v>1.2755609511904201E-4</v>
      </c>
      <c r="AE7" s="26">
        <f>IFERROR(AD7*(1+INDEX(CAGR!$C$9:$C$15,MATCH($A7,CAGR!$B$9:$B$15,0))),0)</f>
        <v>1.2722516365207281E-4</v>
      </c>
      <c r="AF7" s="26">
        <f>IFERROR(AE7*(1+INDEX(CAGR!$C$9:$C$15,MATCH($A7,CAGR!$B$9:$B$15,0))),0)</f>
        <v>1.2689509075352977E-4</v>
      </c>
      <c r="AG7" s="26"/>
    </row>
    <row r="8" spans="1:33">
      <c r="A8" s="1" t="s">
        <v>6</v>
      </c>
      <c r="B8" s="21">
        <f>B5*Calibration!$D$21</f>
        <v>3.2165014501133474E-4</v>
      </c>
      <c r="C8" s="21">
        <f>B8*(1+CAGR!$C$15)</f>
        <v>3.2081565604206899E-4</v>
      </c>
      <c r="D8" s="21">
        <f>C8*(1+CAGR!$C$15)</f>
        <v>3.1998333207055197E-4</v>
      </c>
      <c r="E8" s="21">
        <f>D8*(1+CAGR!$C$15)</f>
        <v>3.1915316747991462E-4</v>
      </c>
      <c r="F8" s="21">
        <f>E8*(1+CAGR!$C$15)</f>
        <v>3.1832515666786032E-4</v>
      </c>
      <c r="G8" s="21">
        <f>F8*(1+CAGR!$C$15)</f>
        <v>3.1749929404662706E-4</v>
      </c>
      <c r="H8" s="21">
        <f>G8*(1+CAGR!$C$15)</f>
        <v>3.1667557404294966E-4</v>
      </c>
      <c r="I8" s="21">
        <f>H8*(1+CAGR!$C$15)</f>
        <v>3.1585399109802228E-4</v>
      </c>
      <c r="J8" s="21">
        <f>I8*(1+CAGR!$C$15)</f>
        <v>3.1503453966746074E-4</v>
      </c>
      <c r="K8" s="21">
        <f>J8*(1+CAGR!$C$15)</f>
        <v>3.1421721422126534E-4</v>
      </c>
      <c r="L8" s="21">
        <f>K8*(1+CAGR!$C$15)</f>
        <v>3.1340200924378332E-4</v>
      </c>
      <c r="M8" s="21">
        <f>L8*(1+CAGR!$C$15)</f>
        <v>3.1258891923367175E-4</v>
      </c>
      <c r="N8" s="21">
        <f>M8*(1+CAGR!$C$15)</f>
        <v>3.1177793870386036E-4</v>
      </c>
      <c r="O8" s="21">
        <f>N8*(1+CAGR!$C$15)</f>
        <v>3.1096906218151457E-4</v>
      </c>
      <c r="P8" s="21">
        <f>O8*(1+CAGR!$C$15)</f>
        <v>3.101622842079985E-4</v>
      </c>
      <c r="Q8" s="21">
        <f>P8*(1+CAGR!$C$15)</f>
        <v>3.0935759933883817E-4</v>
      </c>
      <c r="R8" s="21">
        <f>Q8*(1+CAGR!$C$15)</f>
        <v>3.0855500214368471E-4</v>
      </c>
      <c r="S8" s="21">
        <f>R8*(1+CAGR!$C$15)</f>
        <v>3.077544872062778E-4</v>
      </c>
      <c r="T8" s="21">
        <f>S8*(1+CAGR!$C$15)</f>
        <v>3.0695604912440896E-4</v>
      </c>
      <c r="U8" s="21">
        <f>T8*(1+CAGR!$C$15)</f>
        <v>3.0615968250988533E-4</v>
      </c>
      <c r="V8" s="21">
        <f>U8*(1+CAGR!$C$15)</f>
        <v>3.0536538198849307E-4</v>
      </c>
      <c r="W8" s="21">
        <f>V8*(1+CAGR!$C$15)</f>
        <v>3.0457314219996121E-4</v>
      </c>
      <c r="X8" s="21">
        <f>W8*(1+CAGR!$C$15)</f>
        <v>3.037829577979255E-4</v>
      </c>
      <c r="Y8" s="21">
        <f>X8*(1+CAGR!$C$15)</f>
        <v>3.0299482344989232E-4</v>
      </c>
      <c r="Z8" s="21">
        <f>Y8*(1+CAGR!$C$15)</f>
        <v>3.0220873383720258E-4</v>
      </c>
      <c r="AA8" s="21">
        <f>Z8*(1+CAGR!$C$15)</f>
        <v>3.0142468365499601E-4</v>
      </c>
      <c r="AB8" s="21">
        <f>AA8*(1+CAGR!$C$15)</f>
        <v>3.0064266761217518E-4</v>
      </c>
      <c r="AC8" s="21">
        <f>AB8*(1+CAGR!$C$15)</f>
        <v>2.9986268043136991E-4</v>
      </c>
      <c r="AD8" s="21">
        <f>AC8*(1+CAGR!$C$15)</f>
        <v>2.9908471684890172E-4</v>
      </c>
      <c r="AE8" s="21">
        <f>AD8*(1+CAGR!$C$15)</f>
        <v>2.9830877161474807E-4</v>
      </c>
      <c r="AF8" s="21">
        <f>AE8*(1+CAGR!$C$15)</f>
        <v>2.9753483949250715E-4</v>
      </c>
      <c r="AG8" s="26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519C5-19A5-4B14-84C5-13CDDB297E8D}">
  <sheetPr>
    <tabColor rgb="FF1F497D"/>
  </sheetPr>
  <dimension ref="A1:AG8"/>
  <sheetViews>
    <sheetView workbookViewId="0">
      <selection activeCell="D6" sqref="D6"/>
    </sheetView>
  </sheetViews>
  <sheetFormatPr defaultRowHeight="15"/>
  <cols>
    <col min="1" max="1" width="32.85546875" bestFit="1" customWidth="1"/>
    <col min="2" max="3" width="9" customWidth="1"/>
    <col min="4" max="33" width="9.28515625" bestFit="1" customWidth="1"/>
  </cols>
  <sheetData>
    <row r="1" spans="1:33">
      <c r="A1" s="10" t="s">
        <v>17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3">
      <c r="A2" s="1" t="s">
        <v>0</v>
      </c>
      <c r="B2" s="26">
        <f>IFERROR(INDEX('SYFAFE psgr'!$B$3:$H$3,,MATCH($A2,'SYFAFE psgr'!$B$1:$H$1,0))*(1+INDEX(CAGR!$C$16:$C$22,MATCH($A2,CAGR!$B$16:$B$22,0))),0)</f>
        <v>2.8135092992393547E-3</v>
      </c>
      <c r="C2" s="26">
        <f>IFERROR(B2*(1+INDEX(CAGR!$C$16:$C$22,MATCH($A2,CAGR!$B$16:$B$22,0))),0)</f>
        <v>2.8584476859891354E-3</v>
      </c>
      <c r="D2" s="26">
        <f>IFERROR(C2*(1+INDEX(CAGR!$C$16:$C$22,MATCH($A2,CAGR!$B$16:$B$22,0))),0)</f>
        <v>2.9041038448835536E-3</v>
      </c>
      <c r="E2" s="26">
        <f>IFERROR(D2*(1+INDEX(CAGR!$C$16:$C$22,MATCH($A2,CAGR!$B$16:$B$22,0))),0)</f>
        <v>2.9504892404385585E-3</v>
      </c>
      <c r="F2" s="26">
        <f>IFERROR(E2*(1+INDEX(CAGR!$C$16:$C$22,MATCH($A2,CAGR!$B$16:$B$22,0))),0)</f>
        <v>2.9976155202854887E-3</v>
      </c>
      <c r="G2" s="26">
        <f>IFERROR(F2*(1+INDEX(CAGR!$C$16:$C$22,MATCH($A2,CAGR!$B$16:$B$22,0))),0)</f>
        <v>3.0454945180958576E-3</v>
      </c>
      <c r="H2" s="26">
        <f>IFERROR(G2*(1+INDEX(CAGR!$C$16:$C$22,MATCH($A2,CAGR!$B$16:$B$22,0))),0)</f>
        <v>3.0941382565528547E-3</v>
      </c>
      <c r="I2" s="26">
        <f>IFERROR(H2*(1+INDEX(CAGR!$C$16:$C$22,MATCH($A2,CAGR!$B$16:$B$22,0))),0)</f>
        <v>3.1435589503703075E-3</v>
      </c>
      <c r="J2" s="26">
        <f>IFERROR(I2*(1+INDEX(CAGR!$C$16:$C$22,MATCH($A2,CAGR!$B$16:$B$22,0))),0)</f>
        <v>3.1937690093598644E-3</v>
      </c>
      <c r="K2" s="26">
        <f>IFERROR(J2*(1+INDEX(CAGR!$C$16:$C$22,MATCH($A2,CAGR!$B$16:$B$22,0))),0)</f>
        <v>3.2447810415471685E-3</v>
      </c>
      <c r="L2" s="26">
        <f>IFERROR(K2*(1+INDEX(CAGR!$C$16:$C$22,MATCH($A2,CAGR!$B$16:$B$22,0))),0)</f>
        <v>3.2966078563378019E-3</v>
      </c>
      <c r="M2" s="26">
        <f>IFERROR(L2*(1+INDEX(CAGR!$C$16:$C$22,MATCH($A2,CAGR!$B$16:$B$22,0))),0)</f>
        <v>3.3492624677337992E-3</v>
      </c>
      <c r="N2" s="26">
        <f>IFERROR(M2*(1+INDEX(CAGR!$C$16:$C$22,MATCH($A2,CAGR!$B$16:$B$22,0))),0)</f>
        <v>3.4027580976015367E-3</v>
      </c>
      <c r="O2" s="26">
        <f>IFERROR(N2*(1+INDEX(CAGR!$C$16:$C$22,MATCH($A2,CAGR!$B$16:$B$22,0))),0)</f>
        <v>3.4571081789918157E-3</v>
      </c>
      <c r="P2" s="26">
        <f>IFERROR(O2*(1+INDEX(CAGR!$C$16:$C$22,MATCH($A2,CAGR!$B$16:$B$22,0))),0)</f>
        <v>3.5123263595129768E-3</v>
      </c>
      <c r="Q2" s="26">
        <f>IFERROR(P2*(1+INDEX(CAGR!$C$16:$C$22,MATCH($A2,CAGR!$B$16:$B$22,0))),0)</f>
        <v>3.5684265047578904E-3</v>
      </c>
      <c r="R2" s="26">
        <f>IFERROR(Q2*(1+INDEX(CAGR!$C$16:$C$22,MATCH($A2,CAGR!$B$16:$B$22,0))),0)</f>
        <v>3.6254227017856848E-3</v>
      </c>
      <c r="S2" s="26">
        <f>IFERROR(R2*(1+INDEX(CAGR!$C$16:$C$22,MATCH($A2,CAGR!$B$16:$B$22,0))),0)</f>
        <v>3.6833292626590845E-3</v>
      </c>
      <c r="T2" s="26">
        <f>IFERROR(S2*(1+INDEX(CAGR!$C$16:$C$22,MATCH($A2,CAGR!$B$16:$B$22,0))),0)</f>
        <v>3.7421607280382491E-3</v>
      </c>
      <c r="U2" s="26">
        <f>IFERROR(T2*(1+INDEX(CAGR!$C$16:$C$22,MATCH($A2,CAGR!$B$16:$B$22,0))),0)</f>
        <v>3.8019318708320147E-3</v>
      </c>
      <c r="V2" s="26">
        <f>IFERROR(U2*(1+INDEX(CAGR!$C$16:$C$22,MATCH($A2,CAGR!$B$16:$B$22,0))),0)</f>
        <v>3.8626576999074534E-3</v>
      </c>
      <c r="W2" s="26">
        <f>IFERROR(V2*(1+INDEX(CAGR!$C$16:$C$22,MATCH($A2,CAGR!$B$16:$B$22,0))),0)</f>
        <v>3.9243534638586826E-3</v>
      </c>
      <c r="X2" s="26">
        <f>IFERROR(W2*(1+INDEX(CAGR!$C$16:$C$22,MATCH($A2,CAGR!$B$16:$B$22,0))),0)</f>
        <v>3.9870346548358726E-3</v>
      </c>
      <c r="Y2" s="26">
        <f>IFERROR(X2*(1+INDEX(CAGR!$C$16:$C$22,MATCH($A2,CAGR!$B$16:$B$22,0))),0)</f>
        <v>4.0507170124354126E-3</v>
      </c>
      <c r="Z2" s="26">
        <f>IFERROR(Y2*(1+INDEX(CAGR!$C$16:$C$22,MATCH($A2,CAGR!$B$16:$B$22,0))),0)</f>
        <v>4.1154165276522103E-3</v>
      </c>
      <c r="AA2" s="26">
        <f>IFERROR(Z2*(1+INDEX(CAGR!$C$16:$C$22,MATCH($A2,CAGR!$B$16:$B$22,0))),0)</f>
        <v>4.1811494468951193E-3</v>
      </c>
      <c r="AB2" s="26">
        <f>IFERROR(AA2*(1+INDEX(CAGR!$C$16:$C$22,MATCH($A2,CAGR!$B$16:$B$22,0))),0)</f>
        <v>4.2479322760665041E-3</v>
      </c>
      <c r="AC2" s="26">
        <f>IFERROR(AB2*(1+INDEX(CAGR!$C$16:$C$22,MATCH($A2,CAGR!$B$16:$B$22,0))),0)</f>
        <v>4.3157817847069629E-3</v>
      </c>
      <c r="AD2" s="26">
        <f>IFERROR(AC2*(1+INDEX(CAGR!$C$16:$C$22,MATCH($A2,CAGR!$B$16:$B$22,0))),0)</f>
        <v>4.3847150102062542E-3</v>
      </c>
      <c r="AE2" s="26">
        <f>IFERROR(AD2*(1+INDEX(CAGR!$C$16:$C$22,MATCH($A2,CAGR!$B$16:$B$22,0))),0)</f>
        <v>4.4547492620814789E-3</v>
      </c>
      <c r="AF2" s="26">
        <f>IFERROR(AE2*(1+INDEX(CAGR!$C$16:$C$22,MATCH($A2,CAGR!$B$16:$B$22,0))),0)</f>
        <v>4.5259021263235983E-3</v>
      </c>
      <c r="AG2" s="26"/>
    </row>
    <row r="3" spans="1:33">
      <c r="A3" s="1" t="s">
        <v>1</v>
      </c>
      <c r="B3" s="26">
        <f>IFERROR(INDEX('SYFAFE psgr'!$B$3:$H$3,,MATCH($A3,'SYFAFE psgr'!$B$1:$H$1,0))*(1+INDEX(CAGR!$C$16:$C$22,MATCH($A3,CAGR!$B$16:$B$22,0))),0)</f>
        <v>2.1575468167191534E-3</v>
      </c>
      <c r="C3" s="26">
        <f>IFERROR(B3*(1+INDEX(CAGR!$C$16:$C$22,MATCH($A3,CAGR!$B$16:$B$22,0))),0)</f>
        <v>2.1734911444589344E-3</v>
      </c>
      <c r="D3" s="26">
        <f>IFERROR(C3*(1+INDEX(CAGR!$C$16:$C$22,MATCH($A3,CAGR!$B$16:$B$22,0))),0)</f>
        <v>2.1895533012002014E-3</v>
      </c>
      <c r="E3" s="26">
        <f>IFERROR(D3*(1+INDEX(CAGR!$C$16:$C$22,MATCH($A3,CAGR!$B$16:$B$22,0))),0)</f>
        <v>2.2057341577023755E-3</v>
      </c>
      <c r="F3" s="26">
        <f>IFERROR(E3*(1+INDEX(CAGR!$C$16:$C$22,MATCH($A3,CAGR!$B$16:$B$22,0))),0)</f>
        <v>2.2220345911598128E-3</v>
      </c>
      <c r="G3" s="26">
        <f>IFERROR(F3*(1+INDEX(CAGR!$C$16:$C$22,MATCH($A3,CAGR!$B$16:$B$22,0))),0)</f>
        <v>2.2384554852493588E-3</v>
      </c>
      <c r="H3" s="26">
        <f>IFERROR(G3*(1+INDEX(CAGR!$C$16:$C$22,MATCH($A3,CAGR!$B$16:$B$22,0))),0)</f>
        <v>2.2549977301782541E-3</v>
      </c>
      <c r="I3" s="26">
        <f>IFERROR(H3*(1+INDEX(CAGR!$C$16:$C$22,MATCH($A3,CAGR!$B$16:$B$22,0))),0)</f>
        <v>2.271662222732394E-3</v>
      </c>
      <c r="J3" s="26">
        <f>IFERROR(I3*(1+INDEX(CAGR!$C$16:$C$22,MATCH($A3,CAGR!$B$16:$B$22,0))),0)</f>
        <v>2.2884498663249451E-3</v>
      </c>
      <c r="K3" s="26">
        <f>IFERROR(J3*(1+INDEX(CAGR!$C$16:$C$22,MATCH($A3,CAGR!$B$16:$B$22,0))),0)</f>
        <v>2.3053615710453218E-3</v>
      </c>
      <c r="L3" s="26">
        <f>IFERROR(K3*(1+INDEX(CAGR!$C$16:$C$22,MATCH($A3,CAGR!$B$16:$B$22,0))),0)</f>
        <v>2.3223982537085223E-3</v>
      </c>
      <c r="M3" s="26">
        <f>IFERROR(L3*(1+INDEX(CAGR!$C$16:$C$22,MATCH($A3,CAGR!$B$16:$B$22,0))),0)</f>
        <v>2.3395608379048324E-3</v>
      </c>
      <c r="N3" s="26">
        <f>IFERROR(M3*(1+INDEX(CAGR!$C$16:$C$22,MATCH($A3,CAGR!$B$16:$B$22,0))),0)</f>
        <v>2.3568502540498946E-3</v>
      </c>
      <c r="O3" s="26">
        <f>IFERROR(N3*(1+INDEX(CAGR!$C$16:$C$22,MATCH($A3,CAGR!$B$16:$B$22,0))),0)</f>
        <v>2.3742674394351465E-3</v>
      </c>
      <c r="P3" s="26">
        <f>IFERROR(O3*(1+INDEX(CAGR!$C$16:$C$22,MATCH($A3,CAGR!$B$16:$B$22,0))),0)</f>
        <v>2.3918133382786347E-3</v>
      </c>
      <c r="Q3" s="26">
        <f>IFERROR(P3*(1+INDEX(CAGR!$C$16:$C$22,MATCH($A3,CAGR!$B$16:$B$22,0))),0)</f>
        <v>2.4094889017762023E-3</v>
      </c>
      <c r="R3" s="26">
        <f>IFERROR(Q3*(1+INDEX(CAGR!$C$16:$C$22,MATCH($A3,CAGR!$B$16:$B$22,0))),0)</f>
        <v>2.4272950881530542E-3</v>
      </c>
      <c r="S3" s="26">
        <f>IFERROR(R3*(1+INDEX(CAGR!$C$16:$C$22,MATCH($A3,CAGR!$B$16:$B$22,0))),0)</f>
        <v>2.4452328627157047E-3</v>
      </c>
      <c r="T3" s="26">
        <f>IFERROR(S3*(1+INDEX(CAGR!$C$16:$C$22,MATCH($A3,CAGR!$B$16:$B$22,0))),0)</f>
        <v>2.4633031979043093E-3</v>
      </c>
      <c r="U3" s="26">
        <f>IFERROR(T3*(1+INDEX(CAGR!$C$16:$C$22,MATCH($A3,CAGR!$B$16:$B$22,0))),0)</f>
        <v>2.4815070733453814E-3</v>
      </c>
      <c r="V3" s="26">
        <f>IFERROR(U3*(1+INDEX(CAGR!$C$16:$C$22,MATCH($A3,CAGR!$B$16:$B$22,0))),0)</f>
        <v>2.4998454759048998E-3</v>
      </c>
      <c r="W3" s="26">
        <f>IFERROR(V3*(1+INDEX(CAGR!$C$16:$C$22,MATCH($A3,CAGR!$B$16:$B$22,0))),0)</f>
        <v>2.5183193997418093E-3</v>
      </c>
      <c r="X3" s="26">
        <f>IFERROR(W3*(1+INDEX(CAGR!$C$16:$C$22,MATCH($A3,CAGR!$B$16:$B$22,0))),0)</f>
        <v>2.5369298463619157E-3</v>
      </c>
      <c r="Y3" s="26">
        <f>IFERROR(X3*(1+INDEX(CAGR!$C$16:$C$22,MATCH($A3,CAGR!$B$16:$B$22,0))),0)</f>
        <v>2.5556778246721783E-3</v>
      </c>
      <c r="Z3" s="26">
        <f>IFERROR(Y3*(1+INDEX(CAGR!$C$16:$C$22,MATCH($A3,CAGR!$B$16:$B$22,0))),0)</f>
        <v>2.5745643510354057E-3</v>
      </c>
      <c r="AA3" s="26">
        <f>IFERROR(Z3*(1+INDEX(CAGR!$C$16:$C$22,MATCH($A3,CAGR!$B$16:$B$22,0))),0)</f>
        <v>2.5935904493253545E-3</v>
      </c>
      <c r="AB3" s="26">
        <f>IFERROR(AA3*(1+INDEX(CAGR!$C$16:$C$22,MATCH($A3,CAGR!$B$16:$B$22,0))),0)</f>
        <v>2.6127571509822357E-3</v>
      </c>
      <c r="AC3" s="26">
        <f>IFERROR(AB3*(1+INDEX(CAGR!$C$16:$C$22,MATCH($A3,CAGR!$B$16:$B$22,0))),0)</f>
        <v>2.6320654950686296E-3</v>
      </c>
      <c r="AD3" s="26">
        <f>IFERROR(AC3*(1+INDEX(CAGR!$C$16:$C$22,MATCH($A3,CAGR!$B$16:$B$22,0))),0)</f>
        <v>2.6515165283258172E-3</v>
      </c>
      <c r="AE3" s="26">
        <f>IFERROR(AD3*(1+INDEX(CAGR!$C$16:$C$22,MATCH($A3,CAGR!$B$16:$B$22,0))),0)</f>
        <v>2.6711113052305243E-3</v>
      </c>
      <c r="AF3" s="26">
        <f>IFERROR(AE3*(1+INDEX(CAGR!$C$16:$C$22,MATCH($A3,CAGR!$B$16:$B$22,0))),0)</f>
        <v>2.6908508880520883E-3</v>
      </c>
      <c r="AG3" s="26"/>
    </row>
    <row r="4" spans="1:33">
      <c r="A4" s="1" t="s">
        <v>2</v>
      </c>
      <c r="B4" s="26">
        <f>IFERROR(INDEX('SYFAFE psgr'!$B$3:$H$3,,MATCH($A4,'SYFAFE psgr'!$B$1:$H$1,0))*(1+INDEX(CAGR!$C$16:$C$22,MATCH($A4,CAGR!$B$16:$B$22,0))),0)</f>
        <v>2.2679949404445796E-3</v>
      </c>
      <c r="C4" s="26">
        <f>IFERROR(B4*(1+INDEX(CAGR!$C$16:$C$22,MATCH($A4,CAGR!$B$16:$B$22,0))),0)</f>
        <v>2.284755482724539E-3</v>
      </c>
      <c r="D4" s="26">
        <f>IFERROR(C4*(1+INDEX(CAGR!$C$16:$C$22,MATCH($A4,CAGR!$B$16:$B$22,0))),0)</f>
        <v>2.3016398858529108E-3</v>
      </c>
      <c r="E4" s="26">
        <f>IFERROR(D4*(1+INDEX(CAGR!$C$16:$C$22,MATCH($A4,CAGR!$B$16:$B$22,0))),0)</f>
        <v>2.3186490651646236E-3</v>
      </c>
      <c r="F4" s="26">
        <f>IFERROR(E4*(1+INDEX(CAGR!$C$16:$C$22,MATCH($A4,CAGR!$B$16:$B$22,0))),0)</f>
        <v>2.3357839427589548E-3</v>
      </c>
      <c r="G4" s="26">
        <f>IFERROR(F4*(1+INDEX(CAGR!$C$16:$C$22,MATCH($A4,CAGR!$B$16:$B$22,0))),0)</f>
        <v>2.3530454475495202E-3</v>
      </c>
      <c r="H4" s="26">
        <f>IFERROR(G4*(1+INDEX(CAGR!$C$16:$C$22,MATCH($A4,CAGR!$B$16:$B$22,0))),0)</f>
        <v>2.3704345153146315E-3</v>
      </c>
      <c r="I4" s="26">
        <f>IFERROR(H4*(1+INDEX(CAGR!$C$16:$C$22,MATCH($A4,CAGR!$B$16:$B$22,0))),0)</f>
        <v>2.3879520887480263E-3</v>
      </c>
      <c r="J4" s="26">
        <f>IFERROR(I4*(1+INDEX(CAGR!$C$16:$C$22,MATCH($A4,CAGR!$B$16:$B$22,0))),0)</f>
        <v>2.4055991175099749E-3</v>
      </c>
      <c r="K4" s="26">
        <f>IFERROR(J4*(1+INDEX(CAGR!$C$16:$C$22,MATCH($A4,CAGR!$B$16:$B$22,0))),0)</f>
        <v>2.4233765582787605E-3</v>
      </c>
      <c r="L4" s="26">
        <f>IFERROR(K4*(1+INDEX(CAGR!$C$16:$C$22,MATCH($A4,CAGR!$B$16:$B$22,0))),0)</f>
        <v>2.4412853748025454E-3</v>
      </c>
      <c r="M4" s="26">
        <f>IFERROR(L4*(1+INDEX(CAGR!$C$16:$C$22,MATCH($A4,CAGR!$B$16:$B$22,0))),0)</f>
        <v>2.4593265379516151E-3</v>
      </c>
      <c r="N4" s="26">
        <f>IFERROR(M4*(1+INDEX(CAGR!$C$16:$C$22,MATCH($A4,CAGR!$B$16:$B$22,0))),0)</f>
        <v>2.4775010257710121E-3</v>
      </c>
      <c r="O4" s="26">
        <f>IFERROR(N4*(1+INDEX(CAGR!$C$16:$C$22,MATCH($A4,CAGR!$B$16:$B$22,0))),0)</f>
        <v>2.4958098235335585E-3</v>
      </c>
      <c r="P4" s="26">
        <f>IFERROR(O4*(1+INDEX(CAGR!$C$16:$C$22,MATCH($A4,CAGR!$B$16:$B$22,0))),0)</f>
        <v>2.5142539237932673E-3</v>
      </c>
      <c r="Q4" s="26">
        <f>IFERROR(P4*(1+INDEX(CAGR!$C$16:$C$22,MATCH($A4,CAGR!$B$16:$B$22,0))),0)</f>
        <v>2.5328343264391525E-3</v>
      </c>
      <c r="R4" s="26">
        <f>IFERROR(Q4*(1+INDEX(CAGR!$C$16:$C$22,MATCH($A4,CAGR!$B$16:$B$22,0))),0)</f>
        <v>2.5515520387494341E-3</v>
      </c>
      <c r="S4" s="26">
        <f>IFERROR(R4*(1+INDEX(CAGR!$C$16:$C$22,MATCH($A4,CAGR!$B$16:$B$22,0))),0)</f>
        <v>2.5704080754461447E-3</v>
      </c>
      <c r="T4" s="26">
        <f>IFERROR(S4*(1+INDEX(CAGR!$C$16:$C$22,MATCH($A4,CAGR!$B$16:$B$22,0))),0)</f>
        <v>2.5894034587501391E-3</v>
      </c>
      <c r="U4" s="26">
        <f>IFERROR(T4*(1+INDEX(CAGR!$C$16:$C$22,MATCH($A4,CAGR!$B$16:$B$22,0))),0)</f>
        <v>2.6085392184365111E-3</v>
      </c>
      <c r="V4" s="26">
        <f>IFERROR(U4*(1+INDEX(CAGR!$C$16:$C$22,MATCH($A4,CAGR!$B$16:$B$22,0))),0)</f>
        <v>2.6278163918904197E-3</v>
      </c>
      <c r="W4" s="26">
        <f>IFERROR(V4*(1+INDEX(CAGR!$C$16:$C$22,MATCH($A4,CAGR!$B$16:$B$22,0))),0)</f>
        <v>2.6472360241633279E-3</v>
      </c>
      <c r="X4" s="26">
        <f>IFERROR(W4*(1+INDEX(CAGR!$C$16:$C$22,MATCH($A4,CAGR!$B$16:$B$22,0))),0)</f>
        <v>2.6667991680296558E-3</v>
      </c>
      <c r="Y4" s="26">
        <f>IFERROR(X4*(1+INDEX(CAGR!$C$16:$C$22,MATCH($A4,CAGR!$B$16:$B$22,0))),0)</f>
        <v>2.6865068840438546E-3</v>
      </c>
      <c r="Z4" s="26">
        <f>IFERROR(Y4*(1+INDEX(CAGR!$C$16:$C$22,MATCH($A4,CAGR!$B$16:$B$22,0))),0)</f>
        <v>2.7063602405979011E-3</v>
      </c>
      <c r="AA4" s="26">
        <f>IFERROR(Z4*(1+INDEX(CAGR!$C$16:$C$22,MATCH($A4,CAGR!$B$16:$B$22,0))),0)</f>
        <v>2.726360313979216E-3</v>
      </c>
      <c r="AB4" s="26">
        <f>IFERROR(AA4*(1+INDEX(CAGR!$C$16:$C$22,MATCH($A4,CAGR!$B$16:$B$22,0))),0)</f>
        <v>2.7465081884290132E-3</v>
      </c>
      <c r="AC4" s="26">
        <f>IFERROR(AB4*(1+INDEX(CAGR!$C$16:$C$22,MATCH($A4,CAGR!$B$16:$B$22,0))),0)</f>
        <v>2.766804956201077E-3</v>
      </c>
      <c r="AD4" s="26">
        <f>IFERROR(AC4*(1+INDEX(CAGR!$C$16:$C$22,MATCH($A4,CAGR!$B$16:$B$22,0))),0)</f>
        <v>2.7872517176209767E-3</v>
      </c>
      <c r="AE4" s="26">
        <f>IFERROR(AD4*(1+INDEX(CAGR!$C$16:$C$22,MATCH($A4,CAGR!$B$16:$B$22,0))),0)</f>
        <v>2.8078495811457156E-3</v>
      </c>
      <c r="AF4" s="26">
        <f>IFERROR(AE4*(1+INDEX(CAGR!$C$16:$C$22,MATCH($A4,CAGR!$B$16:$B$22,0))),0)</f>
        <v>2.8285996634238243E-3</v>
      </c>
      <c r="AG4" s="26"/>
    </row>
    <row r="5" spans="1:33">
      <c r="A5" s="1" t="s">
        <v>3</v>
      </c>
      <c r="B5" s="26">
        <f>IFERROR(INDEX('SYFAFE psgr'!$B$3:$H$3,,MATCH($A5,'SYFAFE psgr'!$B$1:$H$1,0))*(1+INDEX(CAGR!$C$16:$C$22,MATCH($A5,CAGR!$B$16:$B$22,0))),0)</f>
        <v>2.3490165148760361E-3</v>
      </c>
      <c r="C5" s="26">
        <f>IFERROR(B5*(1+INDEX(CAGR!$C$16:$C$22,MATCH($A5,CAGR!$B$16:$B$22,0))),0)</f>
        <v>2.3663758087226904E-3</v>
      </c>
      <c r="D5" s="26">
        <f>IFERROR(C5*(1+INDEX(CAGR!$C$16:$C$22,MATCH($A5,CAGR!$B$16:$B$22,0))),0)</f>
        <v>2.383863388207588E-3</v>
      </c>
      <c r="E5" s="26">
        <f>IFERROR(D5*(1+INDEX(CAGR!$C$16:$C$22,MATCH($A5,CAGR!$B$16:$B$22,0))),0)</f>
        <v>2.4014802013649704E-3</v>
      </c>
      <c r="F5" s="26">
        <f>IFERROR(E5*(1+INDEX(CAGR!$C$16:$C$22,MATCH($A5,CAGR!$B$16:$B$22,0))),0)</f>
        <v>2.4192272032350776E-3</v>
      </c>
      <c r="G5" s="26">
        <f>IFERROR(F5*(1+INDEX(CAGR!$C$16:$C$22,MATCH($A5,CAGR!$B$16:$B$22,0))),0)</f>
        <v>2.4371053559159215E-3</v>
      </c>
      <c r="H5" s="26">
        <f>IFERROR(G5*(1+INDEX(CAGR!$C$16:$C$22,MATCH($A5,CAGR!$B$16:$B$22,0))),0)</f>
        <v>2.4551156286154443E-3</v>
      </c>
      <c r="I5" s="26">
        <f>IFERROR(H5*(1+INDEX(CAGR!$C$16:$C$22,MATCH($A5,CAGR!$B$16:$B$22,0))),0)</f>
        <v>2.4732589977040599E-3</v>
      </c>
      <c r="J5" s="26">
        <f>IFERROR(I5*(1+INDEX(CAGR!$C$16:$C$22,MATCH($A5,CAGR!$B$16:$B$22,0))),0)</f>
        <v>2.4915364467675851E-3</v>
      </c>
      <c r="K5" s="26">
        <f>IFERROR(J5*(1+INDEX(CAGR!$C$16:$C$22,MATCH($A5,CAGR!$B$16:$B$22,0))),0)</f>
        <v>2.5099489666605625E-3</v>
      </c>
      <c r="L5" s="26">
        <f>IFERROR(K5*(1+INDEX(CAGR!$C$16:$C$22,MATCH($A5,CAGR!$B$16:$B$22,0))),0)</f>
        <v>2.5284975555599754E-3</v>
      </c>
      <c r="M5" s="26">
        <f>IFERROR(L5*(1+INDEX(CAGR!$C$16:$C$22,MATCH($A5,CAGR!$B$16:$B$22,0))),0)</f>
        <v>2.5471832190193614E-3</v>
      </c>
      <c r="N5" s="26">
        <f>IFERROR(M5*(1+INDEX(CAGR!$C$16:$C$22,MATCH($A5,CAGR!$B$16:$B$22,0))),0)</f>
        <v>2.5660069700233247E-3</v>
      </c>
      <c r="O5" s="26">
        <f>IFERROR(N5*(1+INDEX(CAGR!$C$16:$C$22,MATCH($A5,CAGR!$B$16:$B$22,0))),0)</f>
        <v>2.5849698290424531E-3</v>
      </c>
      <c r="P5" s="26">
        <f>IFERROR(O5*(1+INDEX(CAGR!$C$16:$C$22,MATCH($A5,CAGR!$B$16:$B$22,0))),0)</f>
        <v>2.6040728240886383E-3</v>
      </c>
      <c r="Q5" s="26">
        <f>IFERROR(P5*(1+INDEX(CAGR!$C$16:$C$22,MATCH($A5,CAGR!$B$16:$B$22,0))),0)</f>
        <v>2.6233169907708071E-3</v>
      </c>
      <c r="R5" s="26">
        <f>IFERROR(Q5*(1+INDEX(CAGR!$C$16:$C$22,MATCH($A5,CAGR!$B$16:$B$22,0))),0)</f>
        <v>2.6427033723510638E-3</v>
      </c>
      <c r="S5" s="26">
        <f>IFERROR(R5*(1+INDEX(CAGR!$C$16:$C$22,MATCH($A5,CAGR!$B$16:$B$22,0))),0)</f>
        <v>2.662233019801247E-3</v>
      </c>
      <c r="T5" s="26">
        <f>IFERROR(S5*(1+INDEX(CAGR!$C$16:$C$22,MATCH($A5,CAGR!$B$16:$B$22,0))),0)</f>
        <v>2.6819069918599045E-3</v>
      </c>
      <c r="U5" s="26">
        <f>IFERROR(T5*(1+INDEX(CAGR!$C$16:$C$22,MATCH($A5,CAGR!$B$16:$B$22,0))),0)</f>
        <v>2.7017263550896901E-3</v>
      </c>
      <c r="V5" s="26">
        <f>IFERROR(U5*(1+INDEX(CAGR!$C$16:$C$22,MATCH($A5,CAGR!$B$16:$B$22,0))),0)</f>
        <v>2.7216921839351834E-3</v>
      </c>
      <c r="W5" s="26">
        <f>IFERROR(V5*(1+INDEX(CAGR!$C$16:$C$22,MATCH($A5,CAGR!$B$16:$B$22,0))),0)</f>
        <v>2.7418055607811385E-3</v>
      </c>
      <c r="X5" s="26">
        <f>IFERROR(W5*(1+INDEX(CAGR!$C$16:$C$22,MATCH($A5,CAGR!$B$16:$B$22,0))),0)</f>
        <v>2.7620675760111602E-3</v>
      </c>
      <c r="Y5" s="26">
        <f>IFERROR(X5*(1+INDEX(CAGR!$C$16:$C$22,MATCH($A5,CAGR!$B$16:$B$22,0))),0)</f>
        <v>2.7824793280668177E-3</v>
      </c>
      <c r="Z5" s="26">
        <f>IFERROR(Y5*(1+INDEX(CAGR!$C$16:$C$22,MATCH($A5,CAGR!$B$16:$B$22,0))),0)</f>
        <v>2.8030419235071918E-3</v>
      </c>
      <c r="AA5" s="26">
        <f>IFERROR(Z5*(1+INDEX(CAGR!$C$16:$C$22,MATCH($A5,CAGR!$B$16:$B$22,0))),0)</f>
        <v>2.8237564770688642E-3</v>
      </c>
      <c r="AB5" s="26">
        <f>IFERROR(AA5*(1+INDEX(CAGR!$C$16:$C$22,MATCH($A5,CAGR!$B$16:$B$22,0))),0)</f>
        <v>2.8446241117263491E-3</v>
      </c>
      <c r="AC5" s="26">
        <f>IFERROR(AB5*(1+INDEX(CAGR!$C$16:$C$22,MATCH($A5,CAGR!$B$16:$B$22,0))),0)</f>
        <v>2.8656459587529724E-3</v>
      </c>
      <c r="AD5" s="26">
        <f>IFERROR(AC5*(1+INDEX(CAGR!$C$16:$C$22,MATCH($A5,CAGR!$B$16:$B$22,0))),0)</f>
        <v>2.8868231577821994E-3</v>
      </c>
      <c r="AE5" s="26">
        <f>IFERROR(AD5*(1+INDEX(CAGR!$C$16:$C$22,MATCH($A5,CAGR!$B$16:$B$22,0))),0)</f>
        <v>2.908156856869416E-3</v>
      </c>
      <c r="AF5" s="26">
        <f>IFERROR(AE5*(1+INDEX(CAGR!$C$16:$C$22,MATCH($A5,CAGR!$B$16:$B$22,0))),0)</f>
        <v>2.9296482125541687E-3</v>
      </c>
      <c r="AG5" s="26"/>
    </row>
    <row r="6" spans="1:33">
      <c r="A6" s="1" t="s">
        <v>4</v>
      </c>
      <c r="B6" s="26">
        <f>IFERROR(INDEX('SYFAFE psgr'!$B$3:$H$3,,MATCH($A6,'SYFAFE psgr'!$B$1:$H$1,0))*(1+INDEX(CAGR!$C$16:$C$22,MATCH($A6,CAGR!$B$16:$B$22,0))),0)</f>
        <v>1.6804993301414493E-3</v>
      </c>
      <c r="C6" s="26">
        <f>IFERROR(B6*(1+INDEX(CAGR!$C$16:$C$22,MATCH($A6,CAGR!$B$16:$B$22,0))),0)</f>
        <v>1.6929182644044854E-3</v>
      </c>
      <c r="D6" s="26">
        <f>IFERROR(C6*(1+INDEX(CAGR!$C$16:$C$22,MATCH($A6,CAGR!$B$16:$B$22,0))),0)</f>
        <v>1.7054289749184625E-3</v>
      </c>
      <c r="E6" s="26">
        <f>IFERROR(D6*(1+INDEX(CAGR!$C$16:$C$22,MATCH($A6,CAGR!$B$16:$B$22,0))),0)</f>
        <v>1.7180321399122901E-3</v>
      </c>
      <c r="F6" s="26">
        <f>IFERROR(E6*(1+INDEX(CAGR!$C$16:$C$22,MATCH($A6,CAGR!$B$16:$B$22,0))),0)</f>
        <v>1.7307284426270064E-3</v>
      </c>
      <c r="G6" s="26">
        <f>IFERROR(F6*(1+INDEX(CAGR!$C$16:$C$22,MATCH($A6,CAGR!$B$16:$B$22,0))),0)</f>
        <v>1.7435185713528193E-3</v>
      </c>
      <c r="H6" s="26">
        <f>IFERROR(G6*(1+INDEX(CAGR!$C$16:$C$22,MATCH($A6,CAGR!$B$16:$B$22,0))),0)</f>
        <v>1.7564032194664193E-3</v>
      </c>
      <c r="I6" s="26">
        <f>IFERROR(H6*(1+INDEX(CAGR!$C$16:$C$22,MATCH($A6,CAGR!$B$16:$B$22,0))),0)</f>
        <v>1.7693830854685689E-3</v>
      </c>
      <c r="J6" s="26">
        <f>IFERROR(I6*(1+INDEX(CAGR!$C$16:$C$22,MATCH($A6,CAGR!$B$16:$B$22,0))),0)</f>
        <v>1.7824588730219696E-3</v>
      </c>
      <c r="K6" s="26">
        <f>IFERROR(J6*(1+INDEX(CAGR!$C$16:$C$22,MATCH($A6,CAGR!$B$16:$B$22,0))),0)</f>
        <v>1.795631290989409E-3</v>
      </c>
      <c r="L6" s="26">
        <f>IFERROR(K6*(1+INDEX(CAGR!$C$16:$C$22,MATCH($A6,CAGR!$B$16:$B$22,0))),0)</f>
        <v>1.808901053472189E-3</v>
      </c>
      <c r="M6" s="26">
        <f>IFERROR(L6*(1+INDEX(CAGR!$C$16:$C$22,MATCH($A6,CAGR!$B$16:$B$22,0))),0)</f>
        <v>1.8222688798488391E-3</v>
      </c>
      <c r="N6" s="26">
        <f>IFERROR(M6*(1+INDEX(CAGR!$C$16:$C$22,MATCH($A6,CAGR!$B$16:$B$22,0))),0)</f>
        <v>1.835735494814115E-3</v>
      </c>
      <c r="O6" s="26">
        <f>IFERROR(N6*(1+INDEX(CAGR!$C$16:$C$22,MATCH($A6,CAGR!$B$16:$B$22,0))),0)</f>
        <v>1.8493016284182858E-3</v>
      </c>
      <c r="P6" s="26">
        <f>IFERROR(O6*(1+INDEX(CAGR!$C$16:$C$22,MATCH($A6,CAGR!$B$16:$B$22,0))),0)</f>
        <v>1.862968016106711E-3</v>
      </c>
      <c r="Q6" s="26">
        <f>IFERROR(P6*(1+INDEX(CAGR!$C$16:$C$22,MATCH($A6,CAGR!$B$16:$B$22,0))),0)</f>
        <v>1.8767353987597113E-3</v>
      </c>
      <c r="R6" s="26">
        <f>IFERROR(Q6*(1+INDEX(CAGR!$C$16:$C$22,MATCH($A6,CAGR!$B$16:$B$22,0))),0)</f>
        <v>1.8906045227327316E-3</v>
      </c>
      <c r="S6" s="26">
        <f>IFERROR(R6*(1+INDEX(CAGR!$C$16:$C$22,MATCH($A6,CAGR!$B$16:$B$22,0))),0)</f>
        <v>1.9045761398968038E-3</v>
      </c>
      <c r="T6" s="26">
        <f>IFERROR(S6*(1+INDEX(CAGR!$C$16:$C$22,MATCH($A6,CAGR!$B$16:$B$22,0))),0)</f>
        <v>1.9186510076793066E-3</v>
      </c>
      <c r="U6" s="26">
        <f>IFERROR(T6*(1+INDEX(CAGR!$C$16:$C$22,MATCH($A6,CAGR!$B$16:$B$22,0))),0)</f>
        <v>1.9328298891050262E-3</v>
      </c>
      <c r="V6" s="26">
        <f>IFERROR(U6*(1+INDEX(CAGR!$C$16:$C$22,MATCH($A6,CAGR!$B$16:$B$22,0))),0)</f>
        <v>1.9471135528375228E-3</v>
      </c>
      <c r="W6" s="26">
        <f>IFERROR(V6*(1+INDEX(CAGR!$C$16:$C$22,MATCH($A6,CAGR!$B$16:$B$22,0))),0)</f>
        <v>1.9615027732208003E-3</v>
      </c>
      <c r="X6" s="26">
        <f>IFERROR(W6*(1+INDEX(CAGR!$C$16:$C$22,MATCH($A6,CAGR!$B$16:$B$22,0))),0)</f>
        <v>1.9759983303212852E-3</v>
      </c>
      <c r="Y6" s="26">
        <f>IFERROR(X6*(1+INDEX(CAGR!$C$16:$C$22,MATCH($A6,CAGR!$B$16:$B$22,0))),0)</f>
        <v>1.9906010099701153E-3</v>
      </c>
      <c r="Z6" s="26">
        <f>IFERROR(Y6*(1+INDEX(CAGR!$C$16:$C$22,MATCH($A6,CAGR!$B$16:$B$22,0))),0)</f>
        <v>2.0053116038057407E-3</v>
      </c>
      <c r="AA6" s="26">
        <f>IFERROR(Z6*(1+INDEX(CAGR!$C$16:$C$22,MATCH($A6,CAGR!$B$16:$B$22,0))),0)</f>
        <v>2.0201309093168416E-3</v>
      </c>
      <c r="AB6" s="26">
        <f>IFERROR(AA6*(1+INDEX(CAGR!$C$16:$C$22,MATCH($A6,CAGR!$B$16:$B$22,0))),0)</f>
        <v>2.0350597298855601E-3</v>
      </c>
      <c r="AC6" s="26">
        <f>IFERROR(AB6*(1+INDEX(CAGR!$C$16:$C$22,MATCH($A6,CAGR!$B$16:$B$22,0))),0)</f>
        <v>2.0500988748310528E-3</v>
      </c>
      <c r="AD6" s="26">
        <f>IFERROR(AC6*(1+INDEX(CAGR!$C$16:$C$22,MATCH($A6,CAGR!$B$16:$B$22,0))),0)</f>
        <v>2.0652491594533666E-3</v>
      </c>
      <c r="AE6" s="26">
        <f>IFERROR(AD6*(1+INDEX(CAGR!$C$16:$C$22,MATCH($A6,CAGR!$B$16:$B$22,0))),0)</f>
        <v>2.0805114050776378E-3</v>
      </c>
      <c r="AF6" s="26">
        <f>IFERROR(AE6*(1+INDEX(CAGR!$C$16:$C$22,MATCH($A6,CAGR!$B$16:$B$22,0))),0)</f>
        <v>2.0958864390986159E-3</v>
      </c>
      <c r="AG6" s="26"/>
    </row>
    <row r="7" spans="1:33">
      <c r="A7" s="1" t="s">
        <v>5</v>
      </c>
      <c r="B7" s="26">
        <f>IFERROR(INDEX('SYFAFE psgr'!$B$3:$H$3,,MATCH($A7,'SYFAFE psgr'!$B$1:$H$1,0))*(1+INDEX(CAGR!$C$16:$C$22,MATCH($A7,CAGR!$B$16:$B$22,0))),0)</f>
        <v>2.4282758278834091E-3</v>
      </c>
      <c r="C7" s="26">
        <f>IFERROR(B7*(1+INDEX(CAGR!$C$16:$C$22,MATCH($A7,CAGR!$B$16:$B$22,0))),0)</f>
        <v>2.4462208501384699E-3</v>
      </c>
      <c r="D7" s="26">
        <f>IFERROR(C7*(1+INDEX(CAGR!$C$16:$C$22,MATCH($A7,CAGR!$B$16:$B$22,0))),0)</f>
        <v>2.4642984865801223E-3</v>
      </c>
      <c r="E7" s="26">
        <f>IFERROR(D7*(1+INDEX(CAGR!$C$16:$C$22,MATCH($A7,CAGR!$B$16:$B$22,0))),0)</f>
        <v>2.482509717230694E-3</v>
      </c>
      <c r="F7" s="26">
        <f>IFERROR(E7*(1+INDEX(CAGR!$C$16:$C$22,MATCH($A7,CAGR!$B$16:$B$22,0))),0)</f>
        <v>2.5008555293549043E-3</v>
      </c>
      <c r="G7" s="26">
        <f>IFERROR(F7*(1+INDEX(CAGR!$C$16:$C$22,MATCH($A7,CAGR!$B$16:$B$22,0))),0)</f>
        <v>2.5193369175133835E-3</v>
      </c>
      <c r="H7" s="26">
        <f>IFERROR(G7*(1+INDEX(CAGR!$C$16:$C$22,MATCH($A7,CAGR!$B$16:$B$22,0))),0)</f>
        <v>2.537954883616592E-3</v>
      </c>
      <c r="I7" s="26">
        <f>IFERROR(H7*(1+INDEX(CAGR!$C$16:$C$22,MATCH($A7,CAGR!$B$16:$B$22,0))),0)</f>
        <v>2.556710436979135E-3</v>
      </c>
      <c r="J7" s="26">
        <f>IFERROR(I7*(1+INDEX(CAGR!$C$16:$C$22,MATCH($A7,CAGR!$B$16:$B$22,0))),0)</f>
        <v>2.5756045943744785E-3</v>
      </c>
      <c r="K7" s="26">
        <f>IFERROR(J7*(1+INDEX(CAGR!$C$16:$C$22,MATCH($A7,CAGR!$B$16:$B$22,0))),0)</f>
        <v>2.5946383800900716E-3</v>
      </c>
      <c r="L7" s="26">
        <f>IFERROR(K7*(1+INDEX(CAGR!$C$16:$C$22,MATCH($A7,CAGR!$B$16:$B$22,0))),0)</f>
        <v>2.6138128259828746E-3</v>
      </c>
      <c r="M7" s="26">
        <f>IFERROR(L7*(1+INDEX(CAGR!$C$16:$C$22,MATCH($A7,CAGR!$B$16:$B$22,0))),0)</f>
        <v>2.6331289715352977E-3</v>
      </c>
      <c r="N7" s="26">
        <f>IFERROR(M7*(1+INDEX(CAGR!$C$16:$C$22,MATCH($A7,CAGR!$B$16:$B$22,0))),0)</f>
        <v>2.6525878639115535E-3</v>
      </c>
      <c r="O7" s="26">
        <f>IFERROR(N7*(1+INDEX(CAGR!$C$16:$C$22,MATCH($A7,CAGR!$B$16:$B$22,0))),0)</f>
        <v>2.672190558014426E-3</v>
      </c>
      <c r="P7" s="26">
        <f>IFERROR(O7*(1+INDEX(CAGR!$C$16:$C$22,MATCH($A7,CAGR!$B$16:$B$22,0))),0)</f>
        <v>2.6919381165424576E-3</v>
      </c>
      <c r="Q7" s="26">
        <f>IFERROR(P7*(1+INDEX(CAGR!$C$16:$C$22,MATCH($A7,CAGR!$B$16:$B$22,0))),0)</f>
        <v>2.7118316100475624E-3</v>
      </c>
      <c r="R7" s="26">
        <f>IFERROR(Q7*(1+INDEX(CAGR!$C$16:$C$22,MATCH($A7,CAGR!$B$16:$B$22,0))),0)</f>
        <v>2.73187211699306E-3</v>
      </c>
      <c r="S7" s="26">
        <f>IFERROR(R7*(1+INDEX(CAGR!$C$16:$C$22,MATCH($A7,CAGR!$B$16:$B$22,0))),0)</f>
        <v>2.7520607238121428E-3</v>
      </c>
      <c r="T7" s="26">
        <f>IFERROR(S7*(1+INDEX(CAGR!$C$16:$C$22,MATCH($A7,CAGR!$B$16:$B$22,0))),0)</f>
        <v>2.7723985249667729E-3</v>
      </c>
      <c r="U7" s="26">
        <f>IFERROR(T7*(1+INDEX(CAGR!$C$16:$C$22,MATCH($A7,CAGR!$B$16:$B$22,0))),0)</f>
        <v>2.7928866230070154E-3</v>
      </c>
      <c r="V7" s="26">
        <f>IFERROR(U7*(1+INDEX(CAGR!$C$16:$C$22,MATCH($A7,CAGR!$B$16:$B$22,0))),0)</f>
        <v>2.8135261286308094E-3</v>
      </c>
      <c r="W7" s="26">
        <f>IFERROR(V7*(1+INDEX(CAGR!$C$16:$C$22,MATCH($A7,CAGR!$B$16:$B$22,0))),0)</f>
        <v>2.8343181607441807E-3</v>
      </c>
      <c r="X7" s="26">
        <f>IFERROR(W7*(1+INDEX(CAGR!$C$16:$C$22,MATCH($A7,CAGR!$B$16:$B$22,0))),0)</f>
        <v>2.8552638465219001E-3</v>
      </c>
      <c r="Y7" s="26">
        <f>IFERROR(X7*(1+INDEX(CAGR!$C$16:$C$22,MATCH($A7,CAGR!$B$16:$B$22,0))),0)</f>
        <v>2.8763643214685898E-3</v>
      </c>
      <c r="Z7" s="26">
        <f>IFERROR(Y7*(1+INDEX(CAGR!$C$16:$C$22,MATCH($A7,CAGR!$B$16:$B$22,0))),0)</f>
        <v>2.8976207294802809E-3</v>
      </c>
      <c r="AA7" s="26">
        <f>IFERROR(Z7*(1+INDEX(CAGR!$C$16:$C$22,MATCH($A7,CAGR!$B$16:$B$22,0))),0)</f>
        <v>2.9190342229064264E-3</v>
      </c>
      <c r="AB7" s="26">
        <f>IFERROR(AA7*(1+INDEX(CAGR!$C$16:$C$22,MATCH($A7,CAGR!$B$16:$B$22,0))),0)</f>
        <v>2.940605962612372E-3</v>
      </c>
      <c r="AC7" s="26">
        <f>IFERROR(AB7*(1+INDEX(CAGR!$C$16:$C$22,MATCH($A7,CAGR!$B$16:$B$22,0))),0)</f>
        <v>2.9623371180422888E-3</v>
      </c>
      <c r="AD7" s="26">
        <f>IFERROR(AC7*(1+INDEX(CAGR!$C$16:$C$22,MATCH($A7,CAGR!$B$16:$B$22,0))),0)</f>
        <v>2.9842288672825711E-3</v>
      </c>
      <c r="AE7" s="26">
        <f>IFERROR(AD7*(1+INDEX(CAGR!$C$16:$C$22,MATCH($A7,CAGR!$B$16:$B$22,0))),0)</f>
        <v>3.0062823971257024E-3</v>
      </c>
      <c r="AF7" s="26">
        <f>IFERROR(AE7*(1+INDEX(CAGR!$C$16:$C$22,MATCH($A7,CAGR!$B$16:$B$22,0))),0)</f>
        <v>3.0284989031345941E-3</v>
      </c>
      <c r="AG7" s="26"/>
    </row>
    <row r="8" spans="1:33">
      <c r="A8" s="1" t="s">
        <v>6</v>
      </c>
      <c r="B8" s="30">
        <f>'SYFAFE psgr'!H3</f>
        <v>1.9777313627970783E-3</v>
      </c>
      <c r="C8" s="30">
        <f>B8*(1+CAGR!$D$22)</f>
        <v>1.9986790013387713E-3</v>
      </c>
      <c r="D8" s="30">
        <f>C8*(1+CAGR!$D$22)</f>
        <v>2.0198485120561942E-3</v>
      </c>
      <c r="E8" s="30">
        <f>D8*(1+CAGR!$D$22)</f>
        <v>2.0412422449642316E-3</v>
      </c>
      <c r="F8" s="30">
        <f>E8*(1+CAGR!$D$22)</f>
        <v>2.0628625749685406E-3</v>
      </c>
      <c r="G8" s="30">
        <f>F8*(1+CAGR!$D$22)</f>
        <v>2.0847119021291886E-3</v>
      </c>
      <c r="H8" s="30">
        <f>G8*(1+CAGR!$D$22)</f>
        <v>2.106792651927081E-3</v>
      </c>
      <c r="I8" s="30">
        <f>H8*(1+CAGR!$D$22)</f>
        <v>2.129107275533215E-3</v>
      </c>
      <c r="J8" s="30">
        <f>I8*(1+CAGR!$D$22)</f>
        <v>2.1516582500807802E-3</v>
      </c>
      <c r="K8" s="30">
        <f>J8*(1+CAGR!$D$22)</f>
        <v>2.1744480789401451E-3</v>
      </c>
      <c r="L8" s="30">
        <f>K8*(1+CAGR!$D$22)</f>
        <v>2.197479291996754E-3</v>
      </c>
      <c r="M8" s="30">
        <f>L8*(1+CAGR!$D$22)</f>
        <v>2.2207544459319686E-3</v>
      </c>
      <c r="N8" s="30">
        <f>M8*(1+CAGR!$D$22)</f>
        <v>2.244276124506883E-3</v>
      </c>
      <c r="O8" s="30">
        <f>N8*(1+CAGR!$D$22)</f>
        <v>2.268046938849147E-3</v>
      </c>
      <c r="P8" s="30">
        <f>O8*(1+CAGR!$D$22)</f>
        <v>2.2920695277428237E-3</v>
      </c>
      <c r="Q8" s="30">
        <f>P8*(1+CAGR!$D$22)</f>
        <v>2.3163465579213211E-3</v>
      </c>
      <c r="R8" s="30">
        <f>Q8*(1+CAGR!$D$22)</f>
        <v>2.3408807243634239E-3</v>
      </c>
      <c r="S8" s="30">
        <f>R8*(1+CAGR!$D$22)</f>
        <v>2.3656747505924618E-3</v>
      </c>
      <c r="T8" s="30">
        <f>S8*(1+CAGR!$D$22)</f>
        <v>2.3907313889786454E-3</v>
      </c>
      <c r="U8" s="30">
        <f>T8*(1+CAGR!$D$22)</f>
        <v>2.4160534210446063E-3</v>
      </c>
      <c r="V8" s="30">
        <f>U8*(1+CAGR!$D$22)</f>
        <v>2.4416436577741718E-3</v>
      </c>
      <c r="W8" s="30">
        <f>V8*(1+CAGR!$D$22)</f>
        <v>2.4675049399244101E-3</v>
      </c>
      <c r="X8" s="30">
        <f>W8*(1+CAGR!$D$22)</f>
        <v>2.493640138340982E-3</v>
      </c>
      <c r="Y8" s="30">
        <f>X8*(1+CAGR!$D$22)</f>
        <v>2.5200521542768309E-3</v>
      </c>
      <c r="Z8" s="30">
        <f>Y8*(1+CAGR!$D$22)</f>
        <v>2.5467439197142494E-3</v>
      </c>
      <c r="AA8" s="30">
        <f>Z8*(1+CAGR!$D$22)</f>
        <v>2.5737183976903577E-3</v>
      </c>
      <c r="AB8" s="30">
        <f>AA8*(1+CAGR!$D$22)</f>
        <v>2.6009785826260276E-3</v>
      </c>
      <c r="AC8" s="30">
        <f>AB8*(1+CAGR!$D$22)</f>
        <v>2.628527500658292E-3</v>
      </c>
      <c r="AD8" s="30">
        <f>AC8*(1+CAGR!$D$22)</f>
        <v>2.6563682099762739E-3</v>
      </c>
      <c r="AE8" s="30">
        <f>AD8*(1+CAGR!$D$22)</f>
        <v>2.6845038011606751E-3</v>
      </c>
      <c r="AF8" s="30">
        <f>AE8*(1+CAGR!$D$22)</f>
        <v>2.712937397526859E-3</v>
      </c>
      <c r="AG8" s="26"/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27949-0190-4A7F-B2B4-C3DC0F9CD3E5}">
  <sheetPr>
    <tabColor rgb="FF1F497D"/>
  </sheetPr>
  <dimension ref="A1:AG8"/>
  <sheetViews>
    <sheetView workbookViewId="0">
      <selection activeCell="C8" sqref="C8"/>
    </sheetView>
  </sheetViews>
  <sheetFormatPr defaultRowHeight="15"/>
  <cols>
    <col min="1" max="1" width="32.85546875" bestFit="1" customWidth="1"/>
    <col min="2" max="3" width="9" customWidth="1"/>
    <col min="4" max="33" width="9.28515625" bestFit="1" customWidth="1"/>
  </cols>
  <sheetData>
    <row r="1" spans="1:33">
      <c r="A1" s="10" t="s">
        <v>17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3">
      <c r="A2" s="1" t="s">
        <v>0</v>
      </c>
      <c r="B2" s="33">
        <f>IFERROR(INDEX('SYFAFE frgt'!$B$3:$H$3,,MATCH($A2,'SYFAFE frgt'!$B$1:$H$1,0))*(1+INDEX(CAGR!$C$23:$C$29,MATCH($A2,CAGR!$B$23:$B$29,0))),0)</f>
        <v>1.5245303535765236E-3</v>
      </c>
      <c r="C2" s="33">
        <f>IFERROR(B2*(1+INDEX(CAGR!$C$23:$C$29,MATCH($A2,CAGR!$B$23:$B$29,0))),0)</f>
        <v>1.5488807030348756E-3</v>
      </c>
      <c r="D2" s="33">
        <f>IFERROR(C2*(1+INDEX(CAGR!$C$23:$C$29,MATCH($A2,CAGR!$B$23:$B$29,0))),0)</f>
        <v>1.5736199850699736E-3</v>
      </c>
      <c r="E2" s="33">
        <f>IFERROR(D2*(1+INDEX(CAGR!$C$23:$C$29,MATCH($A2,CAGR!$B$23:$B$29,0))),0)</f>
        <v>1.5987544118534133E-3</v>
      </c>
      <c r="F2" s="33">
        <f>IFERROR(E2*(1+INDEX(CAGR!$C$23:$C$29,MATCH($A2,CAGR!$B$23:$B$29,0))),0)</f>
        <v>1.6242902947798392E-3</v>
      </c>
      <c r="G2" s="33">
        <f>IFERROR(F2*(1+INDEX(CAGR!$C$23:$C$29,MATCH($A2,CAGR!$B$23:$B$29,0))),0)</f>
        <v>1.6502340460517705E-3</v>
      </c>
      <c r="H2" s="33">
        <f>IFERROR(G2*(1+INDEX(CAGR!$C$23:$C$29,MATCH($A2,CAGR!$B$23:$B$29,0))),0)</f>
        <v>1.6765921802897412E-3</v>
      </c>
      <c r="I2" s="33">
        <f>IFERROR(H2*(1+INDEX(CAGR!$C$23:$C$29,MATCH($A2,CAGR!$B$23:$B$29,0))),0)</f>
        <v>1.7033713161681574E-3</v>
      </c>
      <c r="J2" s="33">
        <f>IFERROR(I2*(1+INDEX(CAGR!$C$23:$C$29,MATCH($A2,CAGR!$B$23:$B$29,0))),0)</f>
        <v>1.7305781780772836E-3</v>
      </c>
      <c r="K2" s="33">
        <f>IFERROR(J2*(1+INDEX(CAGR!$C$23:$C$29,MATCH($A2,CAGR!$B$23:$B$29,0))),0)</f>
        <v>1.7582195978117741E-3</v>
      </c>
      <c r="L2" s="33">
        <f>IFERROR(K2*(1+INDEX(CAGR!$C$23:$C$29,MATCH($A2,CAGR!$B$23:$B$29,0))),0)</f>
        <v>1.7863025162861755E-3</v>
      </c>
      <c r="M2" s="33">
        <f>IFERROR(L2*(1+INDEX(CAGR!$C$23:$C$29,MATCH($A2,CAGR!$B$23:$B$29,0))),0)</f>
        <v>1.8148339852778284E-3</v>
      </c>
      <c r="N2" s="33">
        <f>IFERROR(M2*(1+INDEX(CAGR!$C$23:$C$29,MATCH($A2,CAGR!$B$23:$B$29,0))),0)</f>
        <v>1.8438211691976078E-3</v>
      </c>
      <c r="O2" s="33">
        <f>IFERROR(N2*(1+INDEX(CAGR!$C$23:$C$29,MATCH($A2,CAGR!$B$23:$B$29,0))),0)</f>
        <v>1.8732713468889472E-3</v>
      </c>
      <c r="P2" s="33">
        <f>IFERROR(O2*(1+INDEX(CAGR!$C$23:$C$29,MATCH($A2,CAGR!$B$23:$B$29,0))),0)</f>
        <v>1.9031919134555966E-3</v>
      </c>
      <c r="Q2" s="33">
        <f>IFERROR(P2*(1+INDEX(CAGR!$C$23:$C$29,MATCH($A2,CAGR!$B$23:$B$29,0))),0)</f>
        <v>1.9335903821185738E-3</v>
      </c>
      <c r="R2" s="33">
        <f>IFERROR(Q2*(1+INDEX(CAGR!$C$23:$C$29,MATCH($A2,CAGR!$B$23:$B$29,0))),0)</f>
        <v>1.9644743861027768E-3</v>
      </c>
      <c r="S2" s="33">
        <f>IFERROR(R2*(1+INDEX(CAGR!$C$23:$C$29,MATCH($A2,CAGR!$B$23:$B$29,0))),0)</f>
        <v>1.9958516805537287E-3</v>
      </c>
      <c r="T2" s="33">
        <f>IFERROR(S2*(1+INDEX(CAGR!$C$23:$C$29,MATCH($A2,CAGR!$B$23:$B$29,0))),0)</f>
        <v>2.0277301444849376E-3</v>
      </c>
      <c r="U2" s="33">
        <f>IFERROR(T2*(1+INDEX(CAGR!$C$23:$C$29,MATCH($A2,CAGR!$B$23:$B$29,0))),0)</f>
        <v>2.0601177827563621E-3</v>
      </c>
      <c r="V2" s="33">
        <f>IFERROR(U2*(1+INDEX(CAGR!$C$23:$C$29,MATCH($A2,CAGR!$B$23:$B$29,0))),0)</f>
        <v>2.0930227280844742E-3</v>
      </c>
      <c r="W2" s="33">
        <f>IFERROR(V2*(1+INDEX(CAGR!$C$23:$C$29,MATCH($A2,CAGR!$B$23:$B$29,0))),0)</f>
        <v>2.1264532430844314E-3</v>
      </c>
      <c r="X2" s="33">
        <f>IFERROR(W2*(1+INDEX(CAGR!$C$23:$C$29,MATCH($A2,CAGR!$B$23:$B$29,0))),0)</f>
        <v>2.1604177223448653E-3</v>
      </c>
      <c r="Y2" s="33">
        <f>IFERROR(X2*(1+INDEX(CAGR!$C$23:$C$29,MATCH($A2,CAGR!$B$23:$B$29,0))),0)</f>
        <v>2.1949246945358091E-3</v>
      </c>
      <c r="Z2" s="33">
        <f>IFERROR(Y2*(1+INDEX(CAGR!$C$23:$C$29,MATCH($A2,CAGR!$B$23:$B$29,0))),0)</f>
        <v>2.2299828245502936E-3</v>
      </c>
      <c r="AA2" s="33">
        <f>IFERROR(Z2*(1+INDEX(CAGR!$C$23:$C$29,MATCH($A2,CAGR!$B$23:$B$29,0))),0)</f>
        <v>2.2656009156801515E-3</v>
      </c>
      <c r="AB2" s="33">
        <f>IFERROR(AA2*(1+INDEX(CAGR!$C$23:$C$29,MATCH($A2,CAGR!$B$23:$B$29,0))),0)</f>
        <v>2.3017879118265717E-3</v>
      </c>
      <c r="AC2" s="33">
        <f>IFERROR(AB2*(1+INDEX(CAGR!$C$23:$C$29,MATCH($A2,CAGR!$B$23:$B$29,0))),0)</f>
        <v>2.3385528997459637E-3</v>
      </c>
      <c r="AD2" s="33">
        <f>IFERROR(AC2*(1+INDEX(CAGR!$C$23:$C$29,MATCH($A2,CAGR!$B$23:$B$29,0))),0)</f>
        <v>2.3759051113316928E-3</v>
      </c>
      <c r="AE2" s="33">
        <f>IFERROR(AD2*(1+INDEX(CAGR!$C$23:$C$29,MATCH($A2,CAGR!$B$23:$B$29,0))),0)</f>
        <v>2.4138539259322593E-3</v>
      </c>
      <c r="AF2" s="33">
        <f>IFERROR(AE2*(1+INDEX(CAGR!$C$23:$C$29,MATCH($A2,CAGR!$B$23:$B$29,0))),0)</f>
        <v>2.4524088727065057E-3</v>
      </c>
      <c r="AG2" s="26"/>
    </row>
    <row r="3" spans="1:33">
      <c r="A3" s="1" t="s">
        <v>1</v>
      </c>
      <c r="B3" s="21">
        <f>B5*Calibration!$C$27</f>
        <v>6.2485541997947397E-3</v>
      </c>
      <c r="C3" s="21">
        <f>B3*(1+CAGR!$C$24)</f>
        <v>6.2947311797282787E-3</v>
      </c>
      <c r="D3" s="21">
        <f>C3*(1+CAGR!$C$24)</f>
        <v>6.3412494087584257E-3</v>
      </c>
      <c r="E3" s="21">
        <f>D3*(1+CAGR!$C$24)</f>
        <v>6.3881114087249819E-3</v>
      </c>
      <c r="F3" s="21">
        <f>E3*(1+CAGR!$C$24)</f>
        <v>6.4353197201042125E-3</v>
      </c>
      <c r="G3" s="21">
        <f>F3*(1+CAGR!$C$24)</f>
        <v>6.4828769021465678E-3</v>
      </c>
      <c r="H3" s="21">
        <f>G3*(1+CAGR!$C$24)</f>
        <v>6.5307855330154277E-3</v>
      </c>
      <c r="I3" s="21">
        <f>H3*(1+CAGR!$C$24)</f>
        <v>6.5790482099268655E-3</v>
      </c>
      <c r="J3" s="21">
        <f>I3*(1+CAGR!$C$24)</f>
        <v>6.6276675492904519E-3</v>
      </c>
      <c r="K3" s="21">
        <f>J3*(1+CAGR!$C$24)</f>
        <v>6.6766461868510906E-3</v>
      </c>
      <c r="L3" s="21">
        <f>K3*(1+CAGR!$C$24)</f>
        <v>6.7259867778319124E-3</v>
      </c>
      <c r="M3" s="21">
        <f>L3*(1+CAGR!$C$24)</f>
        <v>6.7756919970782137E-3</v>
      </c>
      <c r="N3" s="21">
        <f>M3*(1+CAGR!$C$24)</f>
        <v>6.8257645392024707E-3</v>
      </c>
      <c r="O3" s="21">
        <f>N3*(1+CAGR!$C$24)</f>
        <v>6.8762071187304149E-3</v>
      </c>
      <c r="P3" s="21">
        <f>O3*(1+CAGR!$C$24)</f>
        <v>6.927022470248196E-3</v>
      </c>
      <c r="Q3" s="21">
        <f>P3*(1+CAGR!$C$24)</f>
        <v>6.9782133485506255E-3</v>
      </c>
      <c r="R3" s="21">
        <f>Q3*(1+CAGR!$C$24)</f>
        <v>7.0297825287905227E-3</v>
      </c>
      <c r="S3" s="21">
        <f>R3*(1+CAGR!$C$24)</f>
        <v>7.0817328066291579E-3</v>
      </c>
      <c r="T3" s="21">
        <f>S3*(1+CAGR!$C$24)</f>
        <v>7.1340669983878122E-3</v>
      </c>
      <c r="U3" s="21">
        <f>T3*(1+CAGR!$C$24)</f>
        <v>7.1867879412004553E-3</v>
      </c>
      <c r="V3" s="21">
        <f>U3*(1+CAGR!$C$24)</f>
        <v>7.2398984931675518E-3</v>
      </c>
      <c r="W3" s="21">
        <f>V3*(1+CAGR!$C$24)</f>
        <v>7.2934015335110033E-3</v>
      </c>
      <c r="X3" s="21">
        <f>W3*(1+CAGR!$C$24)</f>
        <v>7.3472999627302374E-3</v>
      </c>
      <c r="Y3" s="21">
        <f>X3*(1+CAGR!$C$24)</f>
        <v>7.4015967027594486E-3</v>
      </c>
      <c r="Z3" s="21">
        <f>Y3*(1+CAGR!$C$24)</f>
        <v>7.4562946971260015E-3</v>
      </c>
      <c r="AA3" s="21">
        <f>Z3*(1+CAGR!$C$24)</f>
        <v>7.5113969111100069E-3</v>
      </c>
      <c r="AB3" s="21">
        <f>AA3*(1+CAGR!$C$24)</f>
        <v>7.566906331905072E-3</v>
      </c>
      <c r="AC3" s="21">
        <f>AB3*(1+CAGR!$C$24)</f>
        <v>7.6228259687802441E-3</v>
      </c>
      <c r="AD3" s="21">
        <f>AC3*(1+CAGR!$C$24)</f>
        <v>7.6791588532431482E-3</v>
      </c>
      <c r="AE3" s="21">
        <f>AD3*(1+CAGR!$C$24)</f>
        <v>7.7359080392043296E-3</v>
      </c>
      <c r="AF3" s="21">
        <f>AE3*(1+CAGR!$C$24)</f>
        <v>7.7930766031428129E-3</v>
      </c>
      <c r="AG3" s="26"/>
    </row>
    <row r="4" spans="1:33">
      <c r="A4" s="1" t="s">
        <v>2</v>
      </c>
      <c r="B4" s="26">
        <f>IFERROR(INDEX('SYFAFE frgt'!$B$3:$H$3,,MATCH($A4,'SYFAFE frgt'!$B$1:$H$1,0))*(1+INDEX(CAGR!$C$23:$C$29,MATCH($A4,CAGR!$B$23:$B$29,0))),0)</f>
        <v>5.8359013776251379E-3</v>
      </c>
      <c r="C4" s="26">
        <f>IFERROR(B4*(1+INDEX(CAGR!$C$23:$C$29,MATCH($A4,CAGR!$B$23:$B$29,0))),0)</f>
        <v>5.8790288423461066E-3</v>
      </c>
      <c r="D4" s="26">
        <f>IFERROR(C4*(1+INDEX(CAGR!$C$23:$C$29,MATCH($A4,CAGR!$B$23:$B$29,0))),0)</f>
        <v>5.9224750201660311E-3</v>
      </c>
      <c r="E4" s="26">
        <f>IFERROR(D4*(1+INDEX(CAGR!$C$23:$C$29,MATCH($A4,CAGR!$B$23:$B$29,0))),0)</f>
        <v>5.9662422663830971E-3</v>
      </c>
      <c r="F4" s="26">
        <f>IFERROR(E4*(1+INDEX(CAGR!$C$23:$C$29,MATCH($A4,CAGR!$B$23:$B$29,0))),0)</f>
        <v>6.0103329537012059E-3</v>
      </c>
      <c r="G4" s="26">
        <f>IFERROR(F4*(1+INDEX(CAGR!$C$23:$C$29,MATCH($A4,CAGR!$B$23:$B$29,0))),0)</f>
        <v>6.0547494723586044E-3</v>
      </c>
      <c r="H4" s="26">
        <f>IFERROR(G4*(1+INDEX(CAGR!$C$23:$C$29,MATCH($A4,CAGR!$B$23:$B$29,0))),0)</f>
        <v>6.0994942302574628E-3</v>
      </c>
      <c r="I4" s="26">
        <f>IFERROR(H4*(1+INDEX(CAGR!$C$23:$C$29,MATCH($A4,CAGR!$B$23:$B$29,0))),0)</f>
        <v>6.1445696530944118E-3</v>
      </c>
      <c r="J4" s="26">
        <f>IFERROR(I4*(1+INDEX(CAGR!$C$23:$C$29,MATCH($A4,CAGR!$B$23:$B$29,0))),0)</f>
        <v>6.1899781844920428E-3</v>
      </c>
      <c r="K4" s="26">
        <f>IFERROR(J4*(1+INDEX(CAGR!$C$23:$C$29,MATCH($A4,CAGR!$B$23:$B$29,0))),0)</f>
        <v>6.2357222861313833E-3</v>
      </c>
      <c r="L4" s="26">
        <f>IFERROR(K4*(1+INDEX(CAGR!$C$23:$C$29,MATCH($A4,CAGR!$B$23:$B$29,0))),0)</f>
        <v>6.281804437885348E-3</v>
      </c>
      <c r="M4" s="26">
        <f>IFERROR(L4*(1+INDEX(CAGR!$C$23:$C$29,MATCH($A4,CAGR!$B$23:$B$29,0))),0)</f>
        <v>6.328227137953178E-3</v>
      </c>
      <c r="N4" s="26">
        <f>IFERROR(M4*(1+INDEX(CAGR!$C$23:$C$29,MATCH($A4,CAGR!$B$23:$B$29,0))),0)</f>
        <v>6.3749929029958729E-3</v>
      </c>
      <c r="O4" s="26">
        <f>IFERROR(N4*(1+INDEX(CAGR!$C$23:$C$29,MATCH($A4,CAGR!$B$23:$B$29,0))),0)</f>
        <v>6.4221042682726225E-3</v>
      </c>
      <c r="P4" s="26">
        <f>IFERROR(O4*(1+INDEX(CAGR!$C$23:$C$29,MATCH($A4,CAGR!$B$23:$B$29,0))),0)</f>
        <v>6.4695637877782491E-3</v>
      </c>
      <c r="Q4" s="26">
        <f>IFERROR(P4*(1+INDEX(CAGR!$C$23:$C$29,MATCH($A4,CAGR!$B$23:$B$29,0))),0)</f>
        <v>6.5173740343816636E-3</v>
      </c>
      <c r="R4" s="26">
        <f>IFERROR(Q4*(1+INDEX(CAGR!$C$23:$C$29,MATCH($A4,CAGR!$B$23:$B$29,0))),0)</f>
        <v>6.5655375999653471E-3</v>
      </c>
      <c r="S4" s="26">
        <f>IFERROR(R4*(1+INDEX(CAGR!$C$23:$C$29,MATCH($A4,CAGR!$B$23:$B$29,0))),0)</f>
        <v>6.6140570955658586E-3</v>
      </c>
      <c r="T4" s="26">
        <f>IFERROR(S4*(1+INDEX(CAGR!$C$23:$C$29,MATCH($A4,CAGR!$B$23:$B$29,0))),0)</f>
        <v>6.6629351515153871E-3</v>
      </c>
      <c r="U4" s="26">
        <f>IFERROR(T4*(1+INDEX(CAGR!$C$23:$C$29,MATCH($A4,CAGR!$B$23:$B$29,0))),0)</f>
        <v>6.7121744175843451E-3</v>
      </c>
      <c r="V4" s="26">
        <f>IFERROR(U4*(1+INDEX(CAGR!$C$23:$C$29,MATCH($A4,CAGR!$B$23:$B$29,0))),0)</f>
        <v>6.7617775631250189E-3</v>
      </c>
      <c r="W4" s="26">
        <f>IFERROR(V4*(1+INDEX(CAGR!$C$23:$C$29,MATCH($A4,CAGR!$B$23:$B$29,0))),0)</f>
        <v>6.8117472772162785E-3</v>
      </c>
      <c r="X4" s="26">
        <f>IFERROR(W4*(1+INDEX(CAGR!$C$23:$C$29,MATCH($A4,CAGR!$B$23:$B$29,0))),0)</f>
        <v>6.8620862688093566E-3</v>
      </c>
      <c r="Y4" s="26">
        <f>IFERROR(X4*(1+INDEX(CAGR!$C$23:$C$29,MATCH($A4,CAGR!$B$23:$B$29,0))),0)</f>
        <v>6.9127972668747064E-3</v>
      </c>
      <c r="Z4" s="26">
        <f>IFERROR(Y4*(1+INDEX(CAGR!$C$23:$C$29,MATCH($A4,CAGR!$B$23:$B$29,0))),0)</f>
        <v>6.963883020549946E-3</v>
      </c>
      <c r="AA4" s="26">
        <f>IFERROR(Z4*(1+INDEX(CAGR!$C$23:$C$29,MATCH($A4,CAGR!$B$23:$B$29,0))),0)</f>
        <v>7.0153462992888927E-3</v>
      </c>
      <c r="AB4" s="26">
        <f>IFERROR(AA4*(1+INDEX(CAGR!$C$23:$C$29,MATCH($A4,CAGR!$B$23:$B$29,0))),0)</f>
        <v>7.0671898930116991E-3</v>
      </c>
      <c r="AC4" s="26">
        <f>IFERROR(AB4*(1+INDEX(CAGR!$C$23:$C$29,MATCH($A4,CAGR!$B$23:$B$29,0))),0)</f>
        <v>7.1194166122561017E-3</v>
      </c>
      <c r="AD4" s="26">
        <f>IFERROR(AC4*(1+INDEX(CAGR!$C$23:$C$29,MATCH($A4,CAGR!$B$23:$B$29,0))),0)</f>
        <v>7.1720292883297853E-3</v>
      </c>
      <c r="AE4" s="26">
        <f>IFERROR(AD4*(1+INDEX(CAGR!$C$23:$C$29,MATCH($A4,CAGR!$B$23:$B$29,0))),0)</f>
        <v>7.2250307734638732E-3</v>
      </c>
      <c r="AF4" s="26">
        <f>IFERROR(AE4*(1+INDEX(CAGR!$C$23:$C$29,MATCH($A4,CAGR!$B$23:$B$29,0))),0)</f>
        <v>7.2784239409675504E-3</v>
      </c>
      <c r="AG4" s="26"/>
    </row>
    <row r="5" spans="1:33">
      <c r="A5" s="1" t="s">
        <v>3</v>
      </c>
      <c r="B5" s="26">
        <f>IFERROR(INDEX('SYFAFE frgt'!$B$3:$H$3,,MATCH($A5,'SYFAFE frgt'!$B$1:$H$1,0))*(1+INDEX(CAGR!$C$23:$C$29,MATCH($A5,CAGR!$B$23:$B$29,0))),0)</f>
        <v>9.1209180016780834E-3</v>
      </c>
      <c r="C5" s="26">
        <f>IFERROR(B5*(1+INDEX(CAGR!$C$23:$C$29,MATCH($A5,CAGR!$B$23:$B$29,0))),0)</f>
        <v>9.1883218256783271E-3</v>
      </c>
      <c r="D5" s="26">
        <f>IFERROR(C5*(1+INDEX(CAGR!$C$23:$C$29,MATCH($A5,CAGR!$B$23:$B$29,0))),0)</f>
        <v>9.2562237657113008E-3</v>
      </c>
      <c r="E5" s="26">
        <f>IFERROR(D5*(1+INDEX(CAGR!$C$23:$C$29,MATCH($A5,CAGR!$B$23:$B$29,0))),0)</f>
        <v>9.3246275028675933E-3</v>
      </c>
      <c r="F5" s="26">
        <f>IFERROR(E5*(1+INDEX(CAGR!$C$23:$C$29,MATCH($A5,CAGR!$B$23:$B$29,0))),0)</f>
        <v>9.3935367454411455E-3</v>
      </c>
      <c r="G5" s="26">
        <f>IFERROR(F5*(1+INDEX(CAGR!$C$23:$C$29,MATCH($A5,CAGR!$B$23:$B$29,0))),0)</f>
        <v>9.4629552291302932E-3</v>
      </c>
      <c r="H5" s="26">
        <f>IFERROR(G5*(1+INDEX(CAGR!$C$23:$C$29,MATCH($A5,CAGR!$B$23:$B$29,0))),0)</f>
        <v>9.5328867172402767E-3</v>
      </c>
      <c r="I5" s="26">
        <f>IFERROR(H5*(1+INDEX(CAGR!$C$23:$C$29,MATCH($A5,CAGR!$B$23:$B$29,0))),0)</f>
        <v>9.6033350008872635E-3</v>
      </c>
      <c r="J5" s="26">
        <f>IFERROR(I5*(1+INDEX(CAGR!$C$23:$C$29,MATCH($A5,CAGR!$B$23:$B$29,0))),0)</f>
        <v>9.674303899203868E-3</v>
      </c>
      <c r="K5" s="26">
        <f>IFERROR(J5*(1+INDEX(CAGR!$C$23:$C$29,MATCH($A5,CAGR!$B$23:$B$29,0))),0)</f>
        <v>9.7457972595461975E-3</v>
      </c>
      <c r="L5" s="26">
        <f>IFERROR(K5*(1+INDEX(CAGR!$C$23:$C$29,MATCH($A5,CAGR!$B$23:$B$29,0))),0)</f>
        <v>9.8178189577024198E-3</v>
      </c>
      <c r="M5" s="26">
        <f>IFERROR(L5*(1+INDEX(CAGR!$C$23:$C$29,MATCH($A5,CAGR!$B$23:$B$29,0))),0)</f>
        <v>9.89037289810288E-3</v>
      </c>
      <c r="N5" s="26">
        <f>IFERROR(M5*(1+INDEX(CAGR!$C$23:$C$29,MATCH($A5,CAGR!$B$23:$B$29,0))),0)</f>
        <v>9.9634630140317659E-3</v>
      </c>
      <c r="O5" s="26">
        <f>IFERROR(N5*(1+INDEX(CAGR!$C$23:$C$29,MATCH($A5,CAGR!$B$23:$B$29,0))),0)</f>
        <v>1.0037093267840339E-2</v>
      </c>
      <c r="P5" s="26">
        <f>IFERROR(O5*(1+INDEX(CAGR!$C$23:$C$29,MATCH($A5,CAGR!$B$23:$B$29,0))),0)</f>
        <v>1.0111267651161741E-2</v>
      </c>
      <c r="Q5" s="26">
        <f>IFERROR(P5*(1+INDEX(CAGR!$C$23:$C$29,MATCH($A5,CAGR!$B$23:$B$29,0))),0)</f>
        <v>1.0185990185127386E-2</v>
      </c>
      <c r="R5" s="26">
        <f>IFERROR(Q5*(1+INDEX(CAGR!$C$23:$C$29,MATCH($A5,CAGR!$B$23:$B$29,0))),0)</f>
        <v>1.026126492058496E-2</v>
      </c>
      <c r="S5" s="26">
        <f>IFERROR(R5*(1+INDEX(CAGR!$C$23:$C$29,MATCH($A5,CAGR!$B$23:$B$29,0))),0)</f>
        <v>1.0337095938318015E-2</v>
      </c>
      <c r="T5" s="26">
        <f>IFERROR(S5*(1+INDEX(CAGR!$C$23:$C$29,MATCH($A5,CAGR!$B$23:$B$29,0))),0)</f>
        <v>1.0413487349267201E-2</v>
      </c>
      <c r="U5" s="26">
        <f>IFERROR(T5*(1+INDEX(CAGR!$C$23:$C$29,MATCH($A5,CAGR!$B$23:$B$29,0))),0)</f>
        <v>1.049044329475313E-2</v>
      </c>
      <c r="V5" s="26">
        <f>IFERROR(U5*(1+INDEX(CAGR!$C$23:$C$29,MATCH($A5,CAGR!$B$23:$B$29,0))),0)</f>
        <v>1.0567967946700882E-2</v>
      </c>
      <c r="W5" s="26">
        <f>IFERROR(V5*(1+INDEX(CAGR!$C$23:$C$29,MATCH($A5,CAGR!$B$23:$B$29,0))),0)</f>
        <v>1.0646065507866171E-2</v>
      </c>
      <c r="X5" s="26">
        <f>IFERROR(W5*(1+INDEX(CAGR!$C$23:$C$29,MATCH($A5,CAGR!$B$23:$B$29,0))),0)</f>
        <v>1.0724740212063188E-2</v>
      </c>
      <c r="Y5" s="26">
        <f>IFERROR(X5*(1+INDEX(CAGR!$C$23:$C$29,MATCH($A5,CAGR!$B$23:$B$29,0))),0)</f>
        <v>1.0803996324394122E-2</v>
      </c>
      <c r="Z5" s="26">
        <f>IFERROR(Y5*(1+INDEX(CAGR!$C$23:$C$29,MATCH($A5,CAGR!$B$23:$B$29,0))),0)</f>
        <v>1.0883838141480381E-2</v>
      </c>
      <c r="AA5" s="26">
        <f>IFERROR(Z5*(1+INDEX(CAGR!$C$23:$C$29,MATCH($A5,CAGR!$B$23:$B$29,0))),0)</f>
        <v>1.0964269991695514E-2</v>
      </c>
      <c r="AB5" s="26">
        <f>IFERROR(AA5*(1+INDEX(CAGR!$C$23:$C$29,MATCH($A5,CAGR!$B$23:$B$29,0))),0)</f>
        <v>1.1045296235399868E-2</v>
      </c>
      <c r="AC5" s="26">
        <f>IFERROR(AB5*(1+INDEX(CAGR!$C$23:$C$29,MATCH($A5,CAGR!$B$23:$B$29,0))),0)</f>
        <v>1.1126921265176965E-2</v>
      </c>
      <c r="AD5" s="26">
        <f>IFERROR(AC5*(1+INDEX(CAGR!$C$23:$C$29,MATCH($A5,CAGR!$B$23:$B$29,0))),0)</f>
        <v>1.1209149506071639E-2</v>
      </c>
      <c r="AE5" s="26">
        <f>IFERROR(AD5*(1+INDEX(CAGR!$C$23:$C$29,MATCH($A5,CAGR!$B$23:$B$29,0))),0)</f>
        <v>1.1291985415829918E-2</v>
      </c>
      <c r="AF5" s="26">
        <f>IFERROR(AE5*(1+INDEX(CAGR!$C$23:$C$29,MATCH($A5,CAGR!$B$23:$B$29,0))),0)</f>
        <v>1.1375433485140692E-2</v>
      </c>
      <c r="AG5" s="26"/>
    </row>
    <row r="6" spans="1:33">
      <c r="A6" s="1" t="s">
        <v>4</v>
      </c>
      <c r="B6" s="21">
        <f>B5*Calibration!$E$26</f>
        <v>2.0224824383433343E-2</v>
      </c>
      <c r="C6" s="21">
        <f>B6*(1+CAGR!$C$27)</f>
        <v>2.0374286367734262E-2</v>
      </c>
      <c r="D6" s="21">
        <f>C6*(1+CAGR!$C$27)</f>
        <v>2.052485288003145E-2</v>
      </c>
      <c r="E6" s="21">
        <f>D6*(1+CAGR!$C$27)</f>
        <v>2.0676532082815863E-2</v>
      </c>
      <c r="F6" s="21">
        <f>E6*(1+CAGR!$C$27)</f>
        <v>2.0829332198899472E-2</v>
      </c>
      <c r="G6" s="21">
        <f>F6*(1+CAGR!$C$27)</f>
        <v>2.0983261511861053E-2</v>
      </c>
      <c r="H6" s="21">
        <f>G6*(1+CAGR!$C$27)</f>
        <v>2.1138328366495242E-2</v>
      </c>
      <c r="I6" s="21">
        <f>H6*(1+CAGR!$C$27)</f>
        <v>2.1294541169264925E-2</v>
      </c>
      <c r="J6" s="21">
        <f>I6*(1+CAGR!$C$27)</f>
        <v>2.1451908388756977E-2</v>
      </c>
      <c r="K6" s="21">
        <f>J6*(1+CAGR!$C$27)</f>
        <v>2.1610438556141344E-2</v>
      </c>
      <c r="L6" s="21">
        <f>K6*(1+CAGR!$C$27)</f>
        <v>2.177014026563355E-2</v>
      </c>
      <c r="M6" s="21">
        <f>L6*(1+CAGR!$C$27)</f>
        <v>2.1931022174960596E-2</v>
      </c>
      <c r="N6" s="21">
        <f>M6*(1+CAGR!$C$27)</f>
        <v>2.209309300583031E-2</v>
      </c>
      <c r="O6" s="21">
        <f>N6*(1+CAGR!$C$27)</f>
        <v>2.225636154440417E-2</v>
      </c>
      <c r="P6" s="21">
        <f>O6*(1+CAGR!$C$27)</f>
        <v>2.2420836641773623E-2</v>
      </c>
      <c r="Q6" s="21">
        <f>P6*(1+CAGR!$C$27)</f>
        <v>2.2586527214439912E-2</v>
      </c>
      <c r="R6" s="21">
        <f>Q6*(1+CAGR!$C$27)</f>
        <v>2.2753442244797462E-2</v>
      </c>
      <c r="S6" s="21">
        <f>R6*(1+CAGR!$C$27)</f>
        <v>2.2921590781620826E-2</v>
      </c>
      <c r="T6" s="21">
        <f>S6*(1+CAGR!$C$27)</f>
        <v>2.3090981940555234E-2</v>
      </c>
      <c r="U6" s="21">
        <f>T6*(1+CAGR!$C$27)</f>
        <v>2.3261624904610787E-2</v>
      </c>
      <c r="V6" s="21">
        <f>U6*(1+CAGR!$C$27)</f>
        <v>2.343352892466026E-2</v>
      </c>
      <c r="W6" s="21">
        <f>V6*(1+CAGR!$C$27)</f>
        <v>2.3606703319940626E-2</v>
      </c>
      <c r="X6" s="21">
        <f>W6*(1+CAGR!$C$27)</f>
        <v>2.3781157478558267E-2</v>
      </c>
      <c r="Y6" s="21">
        <f>X6*(1+CAGR!$C$27)</f>
        <v>2.3956900857997912E-2</v>
      </c>
      <c r="Z6" s="21">
        <f>Y6*(1+CAGR!$C$27)</f>
        <v>2.413394298563536E-2</v>
      </c>
      <c r="AA6" s="21">
        <f>Z6*(1+CAGR!$C$27)</f>
        <v>2.4312293459253956E-2</v>
      </c>
      <c r="AB6" s="21">
        <f>AA6*(1+CAGR!$C$27)</f>
        <v>2.4491961947564929E-2</v>
      </c>
      <c r="AC6" s="21">
        <f>AB6*(1+CAGR!$C$27)</f>
        <v>2.4672958190731526E-2</v>
      </c>
      <c r="AD6" s="21">
        <f>AC6*(1+CAGR!$C$27)</f>
        <v>2.4855292000897068E-2</v>
      </c>
      <c r="AE6" s="21">
        <f>AD6*(1+CAGR!$C$27)</f>
        <v>2.5038973262716865E-2</v>
      </c>
      <c r="AF6" s="21">
        <f>AE6*(1+CAGR!$C$27)</f>
        <v>2.5224011933894092E-2</v>
      </c>
      <c r="AG6" s="26"/>
    </row>
    <row r="7" spans="1:33">
      <c r="A7" s="1" t="s">
        <v>5</v>
      </c>
      <c r="B7" s="26">
        <f>IFERROR(INDEX('SYFAFE frgt'!$B$3:$H$3,,MATCH($A7,'SYFAFE frgt'!$B$1:$H$1,0))*(1+INDEX(CAGR!$C$23:$C$29,MATCH($A7,CAGR!$B$23:$B$29,0))),0)</f>
        <v>1.0687493822842427E-2</v>
      </c>
      <c r="C7" s="26">
        <f>IFERROR(B7*(1+INDEX(CAGR!$C$23:$C$29,MATCH($A7,CAGR!$B$23:$B$29,0))),0)</f>
        <v>1.0766474683377082E-2</v>
      </c>
      <c r="D7" s="26">
        <f>IFERROR(C7*(1+INDEX(CAGR!$C$23:$C$29,MATCH($A7,CAGR!$B$23:$B$29,0))),0)</f>
        <v>1.0846039214549045E-2</v>
      </c>
      <c r="E7" s="26">
        <f>IFERROR(D7*(1+INDEX(CAGR!$C$23:$C$29,MATCH($A7,CAGR!$B$23:$B$29,0))),0)</f>
        <v>1.0926191729699681E-2</v>
      </c>
      <c r="F7" s="26">
        <f>IFERROR(E7*(1+INDEX(CAGR!$C$23:$C$29,MATCH($A7,CAGR!$B$23:$B$29,0))),0)</f>
        <v>1.1006936574046061E-2</v>
      </c>
      <c r="G7" s="26">
        <f>IFERROR(F7*(1+INDEX(CAGR!$C$23:$C$29,MATCH($A7,CAGR!$B$23:$B$29,0))),0)</f>
        <v>1.1088278124916527E-2</v>
      </c>
      <c r="H7" s="26">
        <f>IFERROR(G7*(1+INDEX(CAGR!$C$23:$C$29,MATCH($A7,CAGR!$B$23:$B$29,0))),0)</f>
        <v>1.1170220791987991E-2</v>
      </c>
      <c r="I7" s="26">
        <f>IFERROR(H7*(1+INDEX(CAGR!$C$23:$C$29,MATCH($A7,CAGR!$B$23:$B$29,0))),0)</f>
        <v>1.1252769017524993E-2</v>
      </c>
      <c r="J7" s="26">
        <f>IFERROR(I7*(1+INDEX(CAGR!$C$23:$C$29,MATCH($A7,CAGR!$B$23:$B$29,0))),0)</f>
        <v>1.1335927276620524E-2</v>
      </c>
      <c r="K7" s="26">
        <f>IFERROR(J7*(1+INDEX(CAGR!$C$23:$C$29,MATCH($A7,CAGR!$B$23:$B$29,0))),0)</f>
        <v>1.1419700077438633E-2</v>
      </c>
      <c r="L7" s="26">
        <f>IFERROR(K7*(1+INDEX(CAGR!$C$23:$C$29,MATCH($A7,CAGR!$B$23:$B$29,0))),0)</f>
        <v>1.150409196145882E-2</v>
      </c>
      <c r="M7" s="26">
        <f>IFERROR(L7*(1+INDEX(CAGR!$C$23:$C$29,MATCH($A7,CAGR!$B$23:$B$29,0))),0)</f>
        <v>1.1589107503722234E-2</v>
      </c>
      <c r="N7" s="26">
        <f>IFERROR(M7*(1+INDEX(CAGR!$C$23:$C$29,MATCH($A7,CAGR!$B$23:$B$29,0))),0)</f>
        <v>1.16747513130797E-2</v>
      </c>
      <c r="O7" s="26">
        <f>IFERROR(N7*(1+INDEX(CAGR!$C$23:$C$29,MATCH($A7,CAGR!$B$23:$B$29,0))),0)</f>
        <v>1.1761028032441573E-2</v>
      </c>
      <c r="P7" s="26">
        <f>IFERROR(O7*(1+INDEX(CAGR!$C$23:$C$29,MATCH($A7,CAGR!$B$23:$B$29,0))),0)</f>
        <v>1.1847942339029438E-2</v>
      </c>
      <c r="Q7" s="26">
        <f>IFERROR(P7*(1+INDEX(CAGR!$C$23:$C$29,MATCH($A7,CAGR!$B$23:$B$29,0))),0)</f>
        <v>1.1935498944629669E-2</v>
      </c>
      <c r="R7" s="26">
        <f>IFERROR(Q7*(1+INDEX(CAGR!$C$23:$C$29,MATCH($A7,CAGR!$B$23:$B$29,0))),0)</f>
        <v>1.2023702595848866E-2</v>
      </c>
      <c r="S7" s="26">
        <f>IFERROR(R7*(1+INDEX(CAGR!$C$23:$C$29,MATCH($A7,CAGR!$B$23:$B$29,0))),0)</f>
        <v>1.2112558074371177E-2</v>
      </c>
      <c r="T7" s="26">
        <f>IFERROR(S7*(1+INDEX(CAGR!$C$23:$C$29,MATCH($A7,CAGR!$B$23:$B$29,0))),0)</f>
        <v>1.2202070197217521E-2</v>
      </c>
      <c r="U7" s="26">
        <f>IFERROR(T7*(1+INDEX(CAGR!$C$23:$C$29,MATCH($A7,CAGR!$B$23:$B$29,0))),0)</f>
        <v>1.2292243817006729E-2</v>
      </c>
      <c r="V7" s="26">
        <f>IFERROR(U7*(1+INDEX(CAGR!$C$23:$C$29,MATCH($A7,CAGR!$B$23:$B$29,0))),0)</f>
        <v>1.2383083822218614E-2</v>
      </c>
      <c r="W7" s="26">
        <f>IFERROR(V7*(1+INDEX(CAGR!$C$23:$C$29,MATCH($A7,CAGR!$B$23:$B$29,0))),0)</f>
        <v>1.247459513745898E-2</v>
      </c>
      <c r="X7" s="26">
        <f>IFERROR(W7*(1+INDEX(CAGR!$C$23:$C$29,MATCH($A7,CAGR!$B$23:$B$29,0))),0)</f>
        <v>1.25667827237266E-2</v>
      </c>
      <c r="Y7" s="26">
        <f>IFERROR(X7*(1+INDEX(CAGR!$C$23:$C$29,MATCH($A7,CAGR!$B$23:$B$29,0))),0)</f>
        <v>1.2659651578682157E-2</v>
      </c>
      <c r="Z7" s="26">
        <f>IFERROR(Y7*(1+INDEX(CAGR!$C$23:$C$29,MATCH($A7,CAGR!$B$23:$B$29,0))),0)</f>
        <v>1.275320673691918E-2</v>
      </c>
      <c r="AA7" s="26">
        <f>IFERROR(Z7*(1+INDEX(CAGR!$C$23:$C$29,MATCH($A7,CAGR!$B$23:$B$29,0))),0)</f>
        <v>1.2847453270236973E-2</v>
      </c>
      <c r="AB7" s="26">
        <f>IFERROR(AA7*(1+INDEX(CAGR!$C$23:$C$29,MATCH($A7,CAGR!$B$23:$B$29,0))),0)</f>
        <v>1.2942396287915575E-2</v>
      </c>
      <c r="AC7" s="26">
        <f>IFERROR(AB7*(1+INDEX(CAGR!$C$23:$C$29,MATCH($A7,CAGR!$B$23:$B$29,0))),0)</f>
        <v>1.3038040936992738E-2</v>
      </c>
      <c r="AD7" s="26">
        <f>IFERROR(AC7*(1+INDEX(CAGR!$C$23:$C$29,MATCH($A7,CAGR!$B$23:$B$29,0))),0)</f>
        <v>1.3134392402542954E-2</v>
      </c>
      <c r="AE7" s="26">
        <f>IFERROR(AD7*(1+INDEX(CAGR!$C$23:$C$29,MATCH($A7,CAGR!$B$23:$B$29,0))),0)</f>
        <v>1.3231455907958555E-2</v>
      </c>
      <c r="AF7" s="26">
        <f>IFERROR(AE7*(1+INDEX(CAGR!$C$23:$C$29,MATCH($A7,CAGR!$B$23:$B$29,0))),0)</f>
        <v>1.3329236715232881E-2</v>
      </c>
      <c r="AG7" s="26"/>
    </row>
    <row r="8" spans="1:33">
      <c r="A8" s="1" t="s">
        <v>6</v>
      </c>
      <c r="B8" s="21">
        <f>B5*Calibration!$F$27</f>
        <v>3.6427586998719556E-2</v>
      </c>
      <c r="C8" s="21">
        <f>B8*(1+CAGR!$C$29)</f>
        <v>3.6696787825035888E-2</v>
      </c>
      <c r="D8" s="21">
        <f>C8*(1+CAGR!$C$29)</f>
        <v>3.6967978052541269E-2</v>
      </c>
      <c r="E8" s="21">
        <f>D8*(1+CAGR!$C$29)</f>
        <v>3.7241172382962824E-2</v>
      </c>
      <c r="F8" s="21">
        <f>E8*(1+CAGR!$C$29)</f>
        <v>3.751638562667383E-2</v>
      </c>
      <c r="G8" s="21">
        <f>F8*(1+CAGR!$C$29)</f>
        <v>3.7793632703496616E-2</v>
      </c>
      <c r="H8" s="21">
        <f>G8*(1+CAGR!$C$29)</f>
        <v>3.8072928643511389E-2</v>
      </c>
      <c r="I8" s="21">
        <f>H8*(1+CAGR!$C$29)</f>
        <v>3.8354288587871037E-2</v>
      </c>
      <c r="J8" s="21">
        <f>I8*(1+CAGR!$C$29)</f>
        <v>3.8637727789621976E-2</v>
      </c>
      <c r="K8" s="21">
        <f>J8*(1+CAGR!$C$29)</f>
        <v>3.8923261614531031E-2</v>
      </c>
      <c r="L8" s="21">
        <f>K8*(1+CAGR!$C$29)</f>
        <v>3.9210905541918452E-2</v>
      </c>
      <c r="M8" s="21">
        <f>L8*(1+CAGR!$C$29)</f>
        <v>3.9500675165497066E-2</v>
      </c>
      <c r="N8" s="21">
        <f>M8*(1+CAGR!$C$29)</f>
        <v>3.9792586194217654E-2</v>
      </c>
      <c r="O8" s="21">
        <f>N8*(1+CAGR!$C$29)</f>
        <v>4.0086654453120554E-2</v>
      </c>
      <c r="P8" s="21">
        <f>O8*(1+CAGR!$C$29)</f>
        <v>4.0382895884193568E-2</v>
      </c>
      <c r="Q8" s="21">
        <f>P8*(1+CAGR!$C$29)</f>
        <v>4.0681326547236205E-2</v>
      </c>
      <c r="R8" s="21">
        <f>Q8*(1+CAGR!$C$29)</f>
        <v>4.0981962620730325E-2</v>
      </c>
      <c r="S8" s="21">
        <f>R8*(1+CAGR!$C$29)</f>
        <v>4.1284820402717186E-2</v>
      </c>
      <c r="T8" s="21">
        <f>S8*(1+CAGR!$C$29)</f>
        <v>4.1589916311681005E-2</v>
      </c>
      <c r="U8" s="21">
        <f>T8*(1+CAGR!$C$29)</f>
        <v>4.1897266887439021E-2</v>
      </c>
      <c r="V8" s="21">
        <f>U8*(1+CAGR!$C$29)</f>
        <v>4.2206888792038162E-2</v>
      </c>
      <c r="W8" s="21">
        <f>V8*(1+CAGR!$C$29)</f>
        <v>4.2518798810658329E-2</v>
      </c>
      <c r="X8" s="21">
        <f>W8*(1+CAGR!$C$29)</f>
        <v>4.2833013852522327E-2</v>
      </c>
      <c r="Y8" s="21">
        <f>X8*(1+CAGR!$C$29)</f>
        <v>4.3149550951812575E-2</v>
      </c>
      <c r="Z8" s="21">
        <f>Y8*(1+CAGR!$C$29)</f>
        <v>4.3468427268594546E-2</v>
      </c>
      <c r="AA8" s="21">
        <f>Z8*(1+CAGR!$C$29)</f>
        <v>4.3789660089747051E-2</v>
      </c>
      <c r="AB8" s="21">
        <f>AA8*(1+CAGR!$C$29)</f>
        <v>4.4113266829899384E-2</v>
      </c>
      <c r="AC8" s="21">
        <f>AB8*(1+CAGR!$C$29)</f>
        <v>4.4439265032375413E-2</v>
      </c>
      <c r="AD8" s="21">
        <f>AC8*(1+CAGR!$C$29)</f>
        <v>4.4767672370144632E-2</v>
      </c>
      <c r="AE8" s="21">
        <f>AD8*(1+CAGR!$C$29)</f>
        <v>4.509850664678023E-2</v>
      </c>
      <c r="AF8" s="21">
        <f>AE8*(1+CAGR!$C$29)</f>
        <v>4.5431785797424289E-2</v>
      </c>
      <c r="AG8" s="26"/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2C3C7-AA0C-4A82-B7C4-68B2E4B4CB1A}">
  <sheetPr>
    <tabColor rgb="FF1F497D"/>
  </sheetPr>
  <dimension ref="A1:AG8"/>
  <sheetViews>
    <sheetView workbookViewId="0">
      <selection activeCell="B2" sqref="B2"/>
    </sheetView>
  </sheetViews>
  <sheetFormatPr defaultRowHeight="15"/>
  <cols>
    <col min="1" max="1" width="32.85546875" bestFit="1" customWidth="1"/>
    <col min="2" max="3" width="9" customWidth="1"/>
    <col min="4" max="33" width="9.28515625" bestFit="1" customWidth="1"/>
  </cols>
  <sheetData>
    <row r="1" spans="1:33">
      <c r="A1" s="10" t="s">
        <v>17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3">
      <c r="A2" s="1" t="s">
        <v>0</v>
      </c>
      <c r="B2" s="21">
        <f>B5*Calibration!B32</f>
        <v>2.0712173544908473E-2</v>
      </c>
      <c r="C2" s="21">
        <f>B2*(1+CAGR!$C$30)</f>
        <v>2.0859406295411102E-2</v>
      </c>
      <c r="D2" s="21">
        <f>C2*(1+CAGR!$C$30)</f>
        <v>2.1007685651803429E-2</v>
      </c>
      <c r="E2" s="21">
        <f>D2*(1+CAGR!$C$30)</f>
        <v>2.1157019053896806E-2</v>
      </c>
      <c r="F2" s="21">
        <f>E2*(1+CAGR!$C$30)</f>
        <v>2.1307413994388576E-2</v>
      </c>
      <c r="G2" s="21">
        <f>F2*(1+CAGR!$C$30)</f>
        <v>2.1458878019238022E-2</v>
      </c>
      <c r="H2" s="21">
        <f>G2*(1+CAGR!$C$30)</f>
        <v>2.1611418728044968E-2</v>
      </c>
      <c r="I2" s="21">
        <f>H2*(1+CAGR!$C$30)</f>
        <v>2.1765043774431097E-2</v>
      </c>
      <c r="J2" s="21">
        <f>I2*(1+CAGR!$C$30)</f>
        <v>2.1919760866423953E-2</v>
      </c>
      <c r="K2" s="21">
        <f>J2*(1+CAGR!$C$30)</f>
        <v>2.2075577766843699E-2</v>
      </c>
      <c r="L2" s="21">
        <f>K2*(1+CAGR!$C$30)</f>
        <v>2.2232502293692599E-2</v>
      </c>
      <c r="M2" s="21">
        <f>L2*(1+CAGR!$C$30)</f>
        <v>2.2390542320547289E-2</v>
      </c>
      <c r="N2" s="21">
        <f>M2*(1+CAGR!$C$30)</f>
        <v>2.2549705776953827E-2</v>
      </c>
      <c r="O2" s="21">
        <f>N2*(1+CAGR!$C$30)</f>
        <v>2.2710000648825546E-2</v>
      </c>
      <c r="P2" s="21">
        <f>O2*(1+CAGR!$C$30)</f>
        <v>2.2871434978843749E-2</v>
      </c>
      <c r="Q2" s="21">
        <f>P2*(1+CAGR!$C$30)</f>
        <v>2.303401686686124E-2</v>
      </c>
      <c r="R2" s="21">
        <f>Q2*(1+CAGR!$C$30)</f>
        <v>2.3197754470308734E-2</v>
      </c>
      <c r="S2" s="21">
        <f>R2*(1+CAGR!$C$30)</f>
        <v>2.3362656004604142E-2</v>
      </c>
      <c r="T2" s="21">
        <f>S2*(1+CAGR!$C$30)</f>
        <v>2.3528729743564784E-2</v>
      </c>
      <c r="U2" s="21">
        <f>T2*(1+CAGR!$C$30)</f>
        <v>2.3695984019822508E-2</v>
      </c>
      <c r="V2" s="21">
        <f>U2*(1+CAGR!$C$30)</f>
        <v>2.3864427225241788E-2</v>
      </c>
      <c r="W2" s="21">
        <f>V2*(1+CAGR!$C$30)</f>
        <v>2.4034067811340772E-2</v>
      </c>
      <c r="X2" s="21">
        <f>W2*(1+CAGR!$C$30)</f>
        <v>2.4204914289715333E-2</v>
      </c>
      <c r="Y2" s="21">
        <f>X2*(1+CAGR!$C$30)</f>
        <v>2.4376975232466135E-2</v>
      </c>
      <c r="Z2" s="21">
        <f>Y2*(1+CAGR!$C$30)</f>
        <v>2.4550259272628723E-2</v>
      </c>
      <c r="AA2" s="21">
        <f>Z2*(1+CAGR!$C$30)</f>
        <v>2.4724775104606692E-2</v>
      </c>
      <c r="AB2" s="21">
        <f>AA2*(1+CAGR!$C$30)</f>
        <v>2.4900531484607913E-2</v>
      </c>
      <c r="AC2" s="21">
        <f>AB2*(1+CAGR!$C$30)</f>
        <v>2.5077537231083871E-2</v>
      </c>
      <c r="AD2" s="21">
        <f>AC2*(1+CAGR!$C$30)</f>
        <v>2.5255801225172129E-2</v>
      </c>
      <c r="AE2" s="21">
        <f>AD2*(1+CAGR!$C$30)</f>
        <v>2.5435332411141931E-2</v>
      </c>
      <c r="AF2" s="21">
        <f>AE2*(1+CAGR!$C$30)</f>
        <v>2.5616139796842966E-2</v>
      </c>
      <c r="AG2" s="26"/>
    </row>
    <row r="3" spans="1:33">
      <c r="A3" s="1" t="s">
        <v>1</v>
      </c>
      <c r="B3" s="26">
        <f>'US-aircraft-psgr'!B3</f>
        <v>0</v>
      </c>
      <c r="C3" s="26">
        <f>'US-aircraft-psgr'!C3</f>
        <v>0</v>
      </c>
      <c r="D3" s="26">
        <f>'US-aircraft-psgr'!D3</f>
        <v>0</v>
      </c>
      <c r="E3" s="26">
        <f>'US-aircraft-psgr'!E3</f>
        <v>0</v>
      </c>
      <c r="F3" s="26">
        <f>'US-aircraft-psgr'!F3</f>
        <v>0</v>
      </c>
      <c r="G3" s="26">
        <f>'US-aircraft-psgr'!G3</f>
        <v>0</v>
      </c>
      <c r="H3" s="26">
        <f>'US-aircraft-psgr'!H3</f>
        <v>0</v>
      </c>
      <c r="I3" s="26">
        <f>'US-aircraft-psgr'!I3</f>
        <v>0</v>
      </c>
      <c r="J3" s="26">
        <f>'US-aircraft-psgr'!J3</f>
        <v>0</v>
      </c>
      <c r="K3" s="26">
        <f>'US-aircraft-psgr'!K3</f>
        <v>0</v>
      </c>
      <c r="L3" s="26">
        <f>'US-aircraft-psgr'!L3</f>
        <v>0</v>
      </c>
      <c r="M3" s="26">
        <f>'US-aircraft-psgr'!M3</f>
        <v>0</v>
      </c>
      <c r="N3" s="26">
        <f>'US-aircraft-psgr'!N3</f>
        <v>0</v>
      </c>
      <c r="O3" s="26">
        <f>'US-aircraft-psgr'!O3</f>
        <v>0</v>
      </c>
      <c r="P3" s="26">
        <f>'US-aircraft-psgr'!P3</f>
        <v>0</v>
      </c>
      <c r="Q3" s="26">
        <f>'US-aircraft-psgr'!Q3</f>
        <v>0</v>
      </c>
      <c r="R3" s="26">
        <f>'US-aircraft-psgr'!R3</f>
        <v>0</v>
      </c>
      <c r="S3" s="26">
        <f>'US-aircraft-psgr'!S3</f>
        <v>0</v>
      </c>
      <c r="T3" s="26">
        <f>'US-aircraft-psgr'!T3</f>
        <v>0</v>
      </c>
      <c r="U3" s="26">
        <f>'US-aircraft-psgr'!U3</f>
        <v>0</v>
      </c>
      <c r="V3" s="26">
        <f>'US-aircraft-psgr'!V3</f>
        <v>0</v>
      </c>
      <c r="W3" s="26">
        <f>'US-aircraft-psgr'!W3</f>
        <v>0</v>
      </c>
      <c r="X3" s="26">
        <f>'US-aircraft-psgr'!X3</f>
        <v>0</v>
      </c>
      <c r="Y3" s="26">
        <f>'US-aircraft-psgr'!Y3</f>
        <v>0</v>
      </c>
      <c r="Z3" s="26">
        <f>'US-aircraft-psgr'!Z3</f>
        <v>0</v>
      </c>
      <c r="AA3" s="26">
        <f>'US-aircraft-psgr'!AA3</f>
        <v>0</v>
      </c>
      <c r="AB3" s="26">
        <f>'US-aircraft-psgr'!AB3</f>
        <v>0</v>
      </c>
      <c r="AC3" s="26">
        <f>'US-aircraft-psgr'!AC3</f>
        <v>0</v>
      </c>
      <c r="AD3" s="26">
        <f>'US-aircraft-psgr'!AD3</f>
        <v>0</v>
      </c>
      <c r="AE3" s="26">
        <f>'US-aircraft-psgr'!AE3</f>
        <v>0</v>
      </c>
      <c r="AF3" s="26">
        <f>'US-aircraft-psgr'!AF3</f>
        <v>0</v>
      </c>
      <c r="AG3" s="26"/>
    </row>
    <row r="4" spans="1:33">
      <c r="A4" s="1" t="s">
        <v>2</v>
      </c>
      <c r="B4" s="26">
        <f>'US-aircraft-psgr'!B4</f>
        <v>0</v>
      </c>
      <c r="C4" s="26">
        <f>'US-aircraft-psgr'!C4</f>
        <v>0</v>
      </c>
      <c r="D4" s="26">
        <f>'US-aircraft-psgr'!D4</f>
        <v>0</v>
      </c>
      <c r="E4" s="26">
        <f>'US-aircraft-psgr'!E4</f>
        <v>0</v>
      </c>
      <c r="F4" s="26">
        <f>'US-aircraft-psgr'!F4</f>
        <v>0</v>
      </c>
      <c r="G4" s="26">
        <f>'US-aircraft-psgr'!G4</f>
        <v>0</v>
      </c>
      <c r="H4" s="26">
        <f>'US-aircraft-psgr'!H4</f>
        <v>0</v>
      </c>
      <c r="I4" s="26">
        <f>'US-aircraft-psgr'!I4</f>
        <v>0</v>
      </c>
      <c r="J4" s="26">
        <f>'US-aircraft-psgr'!J4</f>
        <v>0</v>
      </c>
      <c r="K4" s="26">
        <f>'US-aircraft-psgr'!K4</f>
        <v>0</v>
      </c>
      <c r="L4" s="26">
        <f>'US-aircraft-psgr'!L4</f>
        <v>0</v>
      </c>
      <c r="M4" s="26">
        <f>'US-aircraft-psgr'!M4</f>
        <v>0</v>
      </c>
      <c r="N4" s="26">
        <f>'US-aircraft-psgr'!N4</f>
        <v>0</v>
      </c>
      <c r="O4" s="26">
        <f>'US-aircraft-psgr'!O4</f>
        <v>0</v>
      </c>
      <c r="P4" s="26">
        <f>'US-aircraft-psgr'!P4</f>
        <v>0</v>
      </c>
      <c r="Q4" s="26">
        <f>'US-aircraft-psgr'!Q4</f>
        <v>0</v>
      </c>
      <c r="R4" s="26">
        <f>'US-aircraft-psgr'!R4</f>
        <v>0</v>
      </c>
      <c r="S4" s="26">
        <f>'US-aircraft-psgr'!S4</f>
        <v>0</v>
      </c>
      <c r="T4" s="26">
        <f>'US-aircraft-psgr'!T4</f>
        <v>0</v>
      </c>
      <c r="U4" s="26">
        <f>'US-aircraft-psgr'!U4</f>
        <v>0</v>
      </c>
      <c r="V4" s="26">
        <f>'US-aircraft-psgr'!V4</f>
        <v>0</v>
      </c>
      <c r="W4" s="26">
        <f>'US-aircraft-psgr'!W4</f>
        <v>0</v>
      </c>
      <c r="X4" s="26">
        <f>'US-aircraft-psgr'!X4</f>
        <v>0</v>
      </c>
      <c r="Y4" s="26">
        <f>'US-aircraft-psgr'!Y4</f>
        <v>0</v>
      </c>
      <c r="Z4" s="26">
        <f>'US-aircraft-psgr'!Z4</f>
        <v>0</v>
      </c>
      <c r="AA4" s="26">
        <f>'US-aircraft-psgr'!AA4</f>
        <v>0</v>
      </c>
      <c r="AB4" s="26">
        <f>'US-aircraft-psgr'!AB4</f>
        <v>0</v>
      </c>
      <c r="AC4" s="26">
        <f>'US-aircraft-psgr'!AC4</f>
        <v>0</v>
      </c>
      <c r="AD4" s="26">
        <f>'US-aircraft-psgr'!AD4</f>
        <v>0</v>
      </c>
      <c r="AE4" s="26">
        <f>'US-aircraft-psgr'!AE4</f>
        <v>0</v>
      </c>
      <c r="AF4" s="26">
        <f>'US-aircraft-psgr'!AF4</f>
        <v>0</v>
      </c>
      <c r="AG4" s="26"/>
    </row>
    <row r="5" spans="1:33">
      <c r="A5" s="1" t="s">
        <v>3</v>
      </c>
      <c r="B5" s="26">
        <f>'SYFAFE psgr'!E4*(1+CAGR!$C$33)</f>
        <v>6.4454137226911878E-3</v>
      </c>
      <c r="C5" s="26">
        <f>B5*(1+CAGR!$C$33)</f>
        <v>6.4912310285602038E-3</v>
      </c>
      <c r="D5" s="26">
        <f>C5*(1+CAGR!$C$33)</f>
        <v>6.537374027333882E-3</v>
      </c>
      <c r="E5" s="26">
        <f>D5*(1+CAGR!$C$33)</f>
        <v>6.5838450342044002E-3</v>
      </c>
      <c r="F5" s="26">
        <f>E5*(1+CAGR!$C$33)</f>
        <v>6.6306463808215093E-3</v>
      </c>
      <c r="G5" s="26">
        <f>F5*(1+CAGR!$C$33)</f>
        <v>6.6777804154095222E-3</v>
      </c>
      <c r="H5" s="26">
        <f>G5*(1+CAGR!$C$33)</f>
        <v>6.7252495028851346E-3</v>
      </c>
      <c r="I5" s="26">
        <f>H5*(1+CAGR!$C$33)</f>
        <v>6.7730560249760824E-3</v>
      </c>
      <c r="J5" s="26">
        <f>I5*(1+CAGR!$C$33)</f>
        <v>6.8212023803406437E-3</v>
      </c>
      <c r="K5" s="26">
        <f>J5*(1+CAGR!$C$33)</f>
        <v>6.8696909846879895E-3</v>
      </c>
      <c r="L5" s="26">
        <f>K5*(1+CAGR!$C$33)</f>
        <v>6.9185242708993903E-3</v>
      </c>
      <c r="M5" s="26">
        <f>L5*(1+CAGR!$C$33)</f>
        <v>6.9677046891502845E-3</v>
      </c>
      <c r="N5" s="26">
        <f>M5*(1+CAGR!$C$33)</f>
        <v>7.0172347070332139E-3</v>
      </c>
      <c r="O5" s="26">
        <f>N5*(1+CAGR!$C$33)</f>
        <v>7.0671168096816334E-3</v>
      </c>
      <c r="P5" s="26">
        <f>O5*(1+CAGR!$C$33)</f>
        <v>7.1173534998946013E-3</v>
      </c>
      <c r="Q5" s="26">
        <f>P5*(1+CAGR!$C$33)</f>
        <v>7.1679472982623532E-3</v>
      </c>
      <c r="R5" s="26">
        <f>Q5*(1+CAGR!$C$33)</f>
        <v>7.2189007432927749E-3</v>
      </c>
      <c r="S5" s="26">
        <f>R5*(1+CAGR!$C$33)</f>
        <v>7.270216391538767E-3</v>
      </c>
      <c r="T5" s="26">
        <f>S5*(1+CAGR!$C$33)</f>
        <v>7.3218968177265189E-3</v>
      </c>
      <c r="U5" s="26">
        <f>T5*(1+CAGR!$C$33)</f>
        <v>7.3739446148846938E-3</v>
      </c>
      <c r="V5" s="26">
        <f>U5*(1+CAGR!$C$33)</f>
        <v>7.4263623944745335E-3</v>
      </c>
      <c r="W5" s="26">
        <f>V5*(1+CAGR!$C$33)</f>
        <v>7.4791527865208842E-3</v>
      </c>
      <c r="X5" s="26">
        <f>W5*(1+CAGR!$C$33)</f>
        <v>7.5323184397441583E-3</v>
      </c>
      <c r="Y5" s="26">
        <f>X5*(1+CAGR!$C$33)</f>
        <v>7.5858620216932302E-3</v>
      </c>
      <c r="Z5" s="26">
        <f>Y5*(1+CAGR!$C$33)</f>
        <v>7.6397862188792801E-3</v>
      </c>
      <c r="AA5" s="26">
        <f>Z5*(1+CAGR!$C$33)</f>
        <v>7.6940937369105872E-3</v>
      </c>
      <c r="AB5" s="26">
        <f>AA5*(1+CAGR!$C$33)</f>
        <v>7.7487873006282819E-3</v>
      </c>
      <c r="AC5" s="26">
        <f>AB5*(1+CAGR!$C$33)</f>
        <v>7.8038696542430622E-3</v>
      </c>
      <c r="AD5" s="26">
        <f>AC5*(1+CAGR!$C$33)</f>
        <v>7.8593435614728833E-3</v>
      </c>
      <c r="AE5" s="26">
        <f>AD5*(1+CAGR!$C$33)</f>
        <v>7.915211805681624E-3</v>
      </c>
      <c r="AF5" s="26">
        <f>AE5*(1+CAGR!$C$33)</f>
        <v>7.9714771900187432E-3</v>
      </c>
      <c r="AG5" s="26"/>
    </row>
    <row r="6" spans="1:33">
      <c r="A6" s="1" t="s">
        <v>4</v>
      </c>
      <c r="B6" s="26">
        <f>'US-aircraft-psgr'!B6</f>
        <v>0</v>
      </c>
      <c r="C6" s="26">
        <f>'US-aircraft-psgr'!C6</f>
        <v>0</v>
      </c>
      <c r="D6" s="26">
        <f>'US-aircraft-psgr'!D6</f>
        <v>0</v>
      </c>
      <c r="E6" s="26">
        <f>'US-aircraft-psgr'!E6</f>
        <v>0</v>
      </c>
      <c r="F6" s="26">
        <f>'US-aircraft-psgr'!F6</f>
        <v>0</v>
      </c>
      <c r="G6" s="26">
        <f>'US-aircraft-psgr'!G6</f>
        <v>0</v>
      </c>
      <c r="H6" s="26">
        <f>'US-aircraft-psgr'!H6</f>
        <v>0</v>
      </c>
      <c r="I6" s="26">
        <f>'US-aircraft-psgr'!I6</f>
        <v>0</v>
      </c>
      <c r="J6" s="26">
        <f>'US-aircraft-psgr'!J6</f>
        <v>0</v>
      </c>
      <c r="K6" s="26">
        <f>'US-aircraft-psgr'!K6</f>
        <v>0</v>
      </c>
      <c r="L6" s="26">
        <f>'US-aircraft-psgr'!L6</f>
        <v>0</v>
      </c>
      <c r="M6" s="26">
        <f>'US-aircraft-psgr'!M6</f>
        <v>0</v>
      </c>
      <c r="N6" s="26">
        <f>'US-aircraft-psgr'!N6</f>
        <v>0</v>
      </c>
      <c r="O6" s="26">
        <f>'US-aircraft-psgr'!O6</f>
        <v>0</v>
      </c>
      <c r="P6" s="26">
        <f>'US-aircraft-psgr'!P6</f>
        <v>0</v>
      </c>
      <c r="Q6" s="26">
        <f>'US-aircraft-psgr'!Q6</f>
        <v>0</v>
      </c>
      <c r="R6" s="26">
        <f>'US-aircraft-psgr'!R6</f>
        <v>0</v>
      </c>
      <c r="S6" s="26">
        <f>'US-aircraft-psgr'!S6</f>
        <v>0</v>
      </c>
      <c r="T6" s="26">
        <f>'US-aircraft-psgr'!T6</f>
        <v>0</v>
      </c>
      <c r="U6" s="26">
        <f>'US-aircraft-psgr'!U6</f>
        <v>0</v>
      </c>
      <c r="V6" s="26">
        <f>'US-aircraft-psgr'!V6</f>
        <v>0</v>
      </c>
      <c r="W6" s="26">
        <f>'US-aircraft-psgr'!W6</f>
        <v>0</v>
      </c>
      <c r="X6" s="26">
        <f>'US-aircraft-psgr'!X6</f>
        <v>0</v>
      </c>
      <c r="Y6" s="26">
        <f>'US-aircraft-psgr'!Y6</f>
        <v>0</v>
      </c>
      <c r="Z6" s="26">
        <f>'US-aircraft-psgr'!Z6</f>
        <v>0</v>
      </c>
      <c r="AA6" s="26">
        <f>'US-aircraft-psgr'!AA6</f>
        <v>0</v>
      </c>
      <c r="AB6" s="26">
        <f>'US-aircraft-psgr'!AB6</f>
        <v>0</v>
      </c>
      <c r="AC6" s="26">
        <f>'US-aircraft-psgr'!AC6</f>
        <v>0</v>
      </c>
      <c r="AD6" s="26">
        <f>'US-aircraft-psgr'!AD6</f>
        <v>0</v>
      </c>
      <c r="AE6" s="26">
        <f>'US-aircraft-psgr'!AE6</f>
        <v>0</v>
      </c>
      <c r="AF6" s="26">
        <f>'US-aircraft-psgr'!AF6</f>
        <v>0</v>
      </c>
      <c r="AG6" s="26"/>
    </row>
    <row r="7" spans="1:33">
      <c r="A7" s="1" t="s">
        <v>5</v>
      </c>
      <c r="B7" s="26">
        <f>'US-aircraft-psgr'!B7</f>
        <v>0</v>
      </c>
      <c r="C7" s="26">
        <f>'US-aircraft-psgr'!C7</f>
        <v>0</v>
      </c>
      <c r="D7" s="26">
        <f>'US-aircraft-psgr'!D7</f>
        <v>0</v>
      </c>
      <c r="E7" s="26">
        <f>'US-aircraft-psgr'!E7</f>
        <v>0</v>
      </c>
      <c r="F7" s="26">
        <f>'US-aircraft-psgr'!F7</f>
        <v>0</v>
      </c>
      <c r="G7" s="26">
        <f>'US-aircraft-psgr'!G7</f>
        <v>0</v>
      </c>
      <c r="H7" s="26">
        <f>'US-aircraft-psgr'!H7</f>
        <v>0</v>
      </c>
      <c r="I7" s="26">
        <f>'US-aircraft-psgr'!I7</f>
        <v>0</v>
      </c>
      <c r="J7" s="26">
        <f>'US-aircraft-psgr'!J7</f>
        <v>0</v>
      </c>
      <c r="K7" s="26">
        <f>'US-aircraft-psgr'!K7</f>
        <v>0</v>
      </c>
      <c r="L7" s="26">
        <f>'US-aircraft-psgr'!L7</f>
        <v>0</v>
      </c>
      <c r="M7" s="26">
        <f>'US-aircraft-psgr'!M7</f>
        <v>0</v>
      </c>
      <c r="N7" s="26">
        <f>'US-aircraft-psgr'!N7</f>
        <v>0</v>
      </c>
      <c r="O7" s="26">
        <f>'US-aircraft-psgr'!O7</f>
        <v>0</v>
      </c>
      <c r="P7" s="26">
        <f>'US-aircraft-psgr'!P7</f>
        <v>0</v>
      </c>
      <c r="Q7" s="26">
        <f>'US-aircraft-psgr'!Q7</f>
        <v>0</v>
      </c>
      <c r="R7" s="26">
        <f>'US-aircraft-psgr'!R7</f>
        <v>0</v>
      </c>
      <c r="S7" s="26">
        <f>'US-aircraft-psgr'!S7</f>
        <v>0</v>
      </c>
      <c r="T7" s="26">
        <f>'US-aircraft-psgr'!T7</f>
        <v>0</v>
      </c>
      <c r="U7" s="26">
        <f>'US-aircraft-psgr'!U7</f>
        <v>0</v>
      </c>
      <c r="V7" s="26">
        <f>'US-aircraft-psgr'!V7</f>
        <v>0</v>
      </c>
      <c r="W7" s="26">
        <f>'US-aircraft-psgr'!W7</f>
        <v>0</v>
      </c>
      <c r="X7" s="26">
        <f>'US-aircraft-psgr'!X7</f>
        <v>0</v>
      </c>
      <c r="Y7" s="26">
        <f>'US-aircraft-psgr'!Y7</f>
        <v>0</v>
      </c>
      <c r="Z7" s="26">
        <f>'US-aircraft-psgr'!Z7</f>
        <v>0</v>
      </c>
      <c r="AA7" s="26">
        <f>'US-aircraft-psgr'!AA7</f>
        <v>0</v>
      </c>
      <c r="AB7" s="26">
        <f>'US-aircraft-psgr'!AB7</f>
        <v>0</v>
      </c>
      <c r="AC7" s="26">
        <f>'US-aircraft-psgr'!AC7</f>
        <v>0</v>
      </c>
      <c r="AD7" s="26">
        <f>'US-aircraft-psgr'!AD7</f>
        <v>0</v>
      </c>
      <c r="AE7" s="26">
        <f>'US-aircraft-psgr'!AE7</f>
        <v>0</v>
      </c>
      <c r="AF7" s="26">
        <f>'US-aircraft-psgr'!AF7</f>
        <v>0</v>
      </c>
      <c r="AG7" s="26"/>
    </row>
    <row r="8" spans="1:33">
      <c r="A8" s="1" t="s">
        <v>6</v>
      </c>
      <c r="B8" s="21">
        <f>B5*Calibration!D32</f>
        <v>1.9336241168073559E-2</v>
      </c>
      <c r="C8" s="21">
        <f>B8*(1+CAGR!$C$36)</f>
        <v>1.9473693085680605E-2</v>
      </c>
      <c r="D8" s="21">
        <f>C8*(1+CAGR!$C$36)</f>
        <v>1.9612122082001641E-2</v>
      </c>
      <c r="E8" s="21">
        <f>D8*(1+CAGR!$C$36)</f>
        <v>1.9751535102613196E-2</v>
      </c>
      <c r="F8" s="21">
        <f>E8*(1+CAGR!$C$36)</f>
        <v>1.9891939142464524E-2</v>
      </c>
      <c r="G8" s="21">
        <f>F8*(1+CAGR!$C$36)</f>
        <v>2.0033341246228565E-2</v>
      </c>
      <c r="H8" s="21">
        <f>G8*(1+CAGR!$C$36)</f>
        <v>2.0175748508655403E-2</v>
      </c>
      <c r="I8" s="21">
        <f>H8*(1+CAGR!$C$36)</f>
        <v>2.0319168074928246E-2</v>
      </c>
      <c r="J8" s="21">
        <f>I8*(1+CAGR!$C$36)</f>
        <v>2.0463607141021928E-2</v>
      </c>
      <c r="K8" s="21">
        <f>J8*(1+CAGR!$C$36)</f>
        <v>2.0609072954063966E-2</v>
      </c>
      <c r="L8" s="21">
        <f>K8*(1+CAGR!$C$36)</f>
        <v>2.0755572812698169E-2</v>
      </c>
      <c r="M8" s="21">
        <f>L8*(1+CAGR!$C$36)</f>
        <v>2.0903114067450851E-2</v>
      </c>
      <c r="N8" s="21">
        <f>M8*(1+CAGR!$C$36)</f>
        <v>2.1051704121099638E-2</v>
      </c>
      <c r="O8" s="21">
        <f>N8*(1+CAGR!$C$36)</f>
        <v>2.1201350429044898E-2</v>
      </c>
      <c r="P8" s="21">
        <f>O8*(1+CAGR!$C$36)</f>
        <v>2.13520604996838E-2</v>
      </c>
      <c r="Q8" s="21">
        <f>P8*(1+CAGR!$C$36)</f>
        <v>2.1503841894787056E-2</v>
      </c>
      <c r="R8" s="21">
        <f>Q8*(1+CAGR!$C$36)</f>
        <v>2.1656702229878321E-2</v>
      </c>
      <c r="S8" s="21">
        <f>R8*(1+CAGR!$C$36)</f>
        <v>2.1810649174616299E-2</v>
      </c>
      <c r="T8" s="21">
        <f>S8*(1+CAGR!$C$36)</f>
        <v>2.1965690453179552E-2</v>
      </c>
      <c r="U8" s="21">
        <f>T8*(1+CAGR!$C$36)</f>
        <v>2.2121833844654076E-2</v>
      </c>
      <c r="V8" s="21">
        <f>U8*(1+CAGR!$C$36)</f>
        <v>2.2279087183423595E-2</v>
      </c>
      <c r="W8" s="21">
        <f>V8*(1+CAGR!$C$36)</f>
        <v>2.2437458359562647E-2</v>
      </c>
      <c r="X8" s="21">
        <f>W8*(1+CAGR!$C$36)</f>
        <v>2.2596955319232469E-2</v>
      </c>
      <c r="Y8" s="21">
        <f>X8*(1+CAGR!$C$36)</f>
        <v>2.2757586065079684E-2</v>
      </c>
      <c r="Z8" s="21">
        <f>Y8*(1+CAGR!$C$36)</f>
        <v>2.2919358656637832E-2</v>
      </c>
      <c r="AA8" s="21">
        <f>Z8*(1+CAGR!$C$36)</f>
        <v>2.3082281210731751E-2</v>
      </c>
      <c r="AB8" s="21">
        <f>AA8*(1+CAGR!$C$36)</f>
        <v>2.3246361901884834E-2</v>
      </c>
      <c r="AC8" s="21">
        <f>AB8*(1+CAGR!$C$36)</f>
        <v>2.3411608962729175E-2</v>
      </c>
      <c r="AD8" s="21">
        <f>AC8*(1+CAGR!$C$36)</f>
        <v>2.3578030684418636E-2</v>
      </c>
      <c r="AE8" s="21">
        <f>AD8*(1+CAGR!$C$36)</f>
        <v>2.3745635417044861E-2</v>
      </c>
      <c r="AF8" s="21">
        <f>AE8*(1+CAGR!$C$36)</f>
        <v>2.3914431570056217E-2</v>
      </c>
      <c r="AG8" s="26"/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75438-07F5-4CA8-B024-425F0232725E}">
  <sheetPr>
    <tabColor rgb="FF1F497D"/>
  </sheetPr>
  <dimension ref="A1:AG8"/>
  <sheetViews>
    <sheetView workbookViewId="0"/>
  </sheetViews>
  <sheetFormatPr defaultRowHeight="15"/>
  <cols>
    <col min="1" max="1" width="32.85546875" bestFit="1" customWidth="1"/>
    <col min="2" max="3" width="9" customWidth="1"/>
    <col min="4" max="33" width="9.28515625" bestFit="1" customWidth="1"/>
  </cols>
  <sheetData>
    <row r="1" spans="1:33">
      <c r="A1" s="10" t="s">
        <v>17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3">
      <c r="A2" s="1" t="s">
        <v>0</v>
      </c>
      <c r="B2" s="21">
        <f>B5*Calibration!$B$32</f>
        <v>9.6856162281727373E-2</v>
      </c>
      <c r="C2" s="21">
        <f>B2*(1+CAGR!$C$37)</f>
        <v>9.7544665549863283E-2</v>
      </c>
      <c r="D2" s="21">
        <f>C2*(1+CAGR!$C$37)</f>
        <v>9.8238063052285038E-2</v>
      </c>
      <c r="E2" s="21">
        <f>D2*(1+CAGR!$C$37)</f>
        <v>9.8936389579719633E-2</v>
      </c>
      <c r="F2" s="21">
        <f>E2*(1+CAGR!$C$37)</f>
        <v>9.96396801702044E-2</v>
      </c>
      <c r="G2" s="21">
        <f>F2*(1+CAGR!$C$37)</f>
        <v>0.10034797011084502</v>
      </c>
      <c r="H2" s="21">
        <f>G2*(1+CAGR!$C$37)</f>
        <v>0.101061294939586</v>
      </c>
      <c r="I2" s="21">
        <f>H2*(1+CAGR!$C$37)</f>
        <v>0.10177969044699378</v>
      </c>
      <c r="J2" s="21">
        <f>I2*(1+CAGR!$C$37)</f>
        <v>0.10250319267805251</v>
      </c>
      <c r="K2" s="21">
        <f>J2*(1+CAGR!$C$37)</f>
        <v>0.10323183793397257</v>
      </c>
      <c r="L2" s="21">
        <f>K2*(1+CAGR!$C$37)</f>
        <v>0.10396566277401195</v>
      </c>
      <c r="M2" s="21">
        <f>L2*(1+CAGR!$C$37)</f>
        <v>0.10470470401731059</v>
      </c>
      <c r="N2" s="21">
        <f>M2*(1+CAGR!$C$37)</f>
        <v>0.10544899874473777</v>
      </c>
      <c r="O2" s="21">
        <f>N2*(1+CAGR!$C$37)</f>
        <v>0.1061985843007526</v>
      </c>
      <c r="P2" s="21">
        <f>O2*(1+CAGR!$C$37)</f>
        <v>0.10695349829527775</v>
      </c>
      <c r="Q2" s="21">
        <f>P2*(1+CAGR!$C$37)</f>
        <v>0.10771377860558652</v>
      </c>
      <c r="R2" s="21">
        <f>Q2*(1+CAGR!$C$37)</f>
        <v>0.10847946337820326</v>
      </c>
      <c r="S2" s="21">
        <f>R2*(1+CAGR!$C$37)</f>
        <v>0.1092505910308174</v>
      </c>
      <c r="T2" s="21">
        <f>S2*(1+CAGR!$C$37)</f>
        <v>0.11002720025421101</v>
      </c>
      <c r="U2" s="21">
        <f>T2*(1+CAGR!$C$37)</f>
        <v>0.11080933001420007</v>
      </c>
      <c r="V2" s="21">
        <f>U2*(1+CAGR!$C$37)</f>
        <v>0.11159701955358955</v>
      </c>
      <c r="W2" s="21">
        <f>V2*(1+CAGR!$C$37)</f>
        <v>0.11239030839414244</v>
      </c>
      <c r="X2" s="21">
        <f>W2*(1+CAGR!$C$37)</f>
        <v>0.11318923633856263</v>
      </c>
      <c r="Y2" s="21">
        <f>X2*(1+CAGR!$C$37)</f>
        <v>0.11399384347249211</v>
      </c>
      <c r="Z2" s="21">
        <f>Y2*(1+CAGR!$C$37)</f>
        <v>0.1148041701665221</v>
      </c>
      <c r="AA2" s="21">
        <f>Z2*(1+CAGR!$C$37)</f>
        <v>0.11562025707821873</v>
      </c>
      <c r="AB2" s="21">
        <f>AA2*(1+CAGR!$C$37)</f>
        <v>0.11644214515416293</v>
      </c>
      <c r="AC2" s="21">
        <f>AB2*(1+CAGR!$C$37)</f>
        <v>0.11726987563200494</v>
      </c>
      <c r="AD2" s="21">
        <f>AC2*(1+CAGR!$C$37)</f>
        <v>0.11810349004253337</v>
      </c>
      <c r="AE2" s="21">
        <f>AD2*(1+CAGR!$C$37)</f>
        <v>0.11894303021175895</v>
      </c>
      <c r="AF2" s="21">
        <f>AE2*(1+CAGR!$C$37)</f>
        <v>0.11978853826301315</v>
      </c>
      <c r="AG2" s="26"/>
    </row>
    <row r="3" spans="1:33">
      <c r="A3" s="1" t="s">
        <v>1</v>
      </c>
      <c r="B3" s="26">
        <f>'US-aircraft-frgt'!B3</f>
        <v>0</v>
      </c>
      <c r="C3" s="26">
        <f>'US-aircraft-frgt'!C3</f>
        <v>0</v>
      </c>
      <c r="D3" s="26">
        <f>'US-aircraft-frgt'!D3</f>
        <v>0</v>
      </c>
      <c r="E3" s="26">
        <f>'US-aircraft-frgt'!E3</f>
        <v>0</v>
      </c>
      <c r="F3" s="26">
        <f>'US-aircraft-frgt'!F3</f>
        <v>0</v>
      </c>
      <c r="G3" s="26">
        <f>'US-aircraft-frgt'!G3</f>
        <v>0</v>
      </c>
      <c r="H3" s="26">
        <f>'US-aircraft-frgt'!H3</f>
        <v>0</v>
      </c>
      <c r="I3" s="26">
        <f>'US-aircraft-frgt'!I3</f>
        <v>0</v>
      </c>
      <c r="J3" s="26">
        <f>'US-aircraft-frgt'!J3</f>
        <v>0</v>
      </c>
      <c r="K3" s="26">
        <f>'US-aircraft-frgt'!K3</f>
        <v>0</v>
      </c>
      <c r="L3" s="26">
        <f>'US-aircraft-frgt'!L3</f>
        <v>0</v>
      </c>
      <c r="M3" s="26">
        <f>'US-aircraft-frgt'!M3</f>
        <v>0</v>
      </c>
      <c r="N3" s="26">
        <f>'US-aircraft-frgt'!N3</f>
        <v>0</v>
      </c>
      <c r="O3" s="26">
        <f>'US-aircraft-frgt'!O3</f>
        <v>0</v>
      </c>
      <c r="P3" s="26">
        <f>'US-aircraft-frgt'!P3</f>
        <v>0</v>
      </c>
      <c r="Q3" s="26">
        <f>'US-aircraft-frgt'!Q3</f>
        <v>0</v>
      </c>
      <c r="R3" s="26">
        <f>'US-aircraft-frgt'!R3</f>
        <v>0</v>
      </c>
      <c r="S3" s="26">
        <f>'US-aircraft-frgt'!S3</f>
        <v>0</v>
      </c>
      <c r="T3" s="26">
        <f>'US-aircraft-frgt'!T3</f>
        <v>0</v>
      </c>
      <c r="U3" s="26">
        <f>'US-aircraft-frgt'!U3</f>
        <v>0</v>
      </c>
      <c r="V3" s="26">
        <f>'US-aircraft-frgt'!V3</f>
        <v>0</v>
      </c>
      <c r="W3" s="26">
        <f>'US-aircraft-frgt'!W3</f>
        <v>0</v>
      </c>
      <c r="X3" s="26">
        <f>'US-aircraft-frgt'!X3</f>
        <v>0</v>
      </c>
      <c r="Y3" s="26">
        <f>'US-aircraft-frgt'!Y3</f>
        <v>0</v>
      </c>
      <c r="Z3" s="26">
        <f>'US-aircraft-frgt'!Z3</f>
        <v>0</v>
      </c>
      <c r="AA3" s="26">
        <f>'US-aircraft-frgt'!AA3</f>
        <v>0</v>
      </c>
      <c r="AB3" s="26">
        <f>'US-aircraft-frgt'!AB3</f>
        <v>0</v>
      </c>
      <c r="AC3" s="26">
        <f>'US-aircraft-frgt'!AC3</f>
        <v>0</v>
      </c>
      <c r="AD3" s="26">
        <f>'US-aircraft-frgt'!AD3</f>
        <v>0</v>
      </c>
      <c r="AE3" s="26">
        <f>'US-aircraft-frgt'!AE3</f>
        <v>0</v>
      </c>
      <c r="AF3" s="26">
        <f>'US-aircraft-frgt'!AF3</f>
        <v>0</v>
      </c>
      <c r="AG3" s="26"/>
    </row>
    <row r="4" spans="1:33">
      <c r="A4" s="1" t="s">
        <v>2</v>
      </c>
      <c r="B4" s="26">
        <f>'US-aircraft-frgt'!B4</f>
        <v>0</v>
      </c>
      <c r="C4" s="26">
        <f>'US-aircraft-frgt'!C4</f>
        <v>0</v>
      </c>
      <c r="D4" s="26">
        <f>'US-aircraft-frgt'!D4</f>
        <v>0</v>
      </c>
      <c r="E4" s="26">
        <f>'US-aircraft-frgt'!E4</f>
        <v>0</v>
      </c>
      <c r="F4" s="26">
        <f>'US-aircraft-frgt'!F4</f>
        <v>0</v>
      </c>
      <c r="G4" s="26">
        <f>'US-aircraft-frgt'!G4</f>
        <v>0</v>
      </c>
      <c r="H4" s="26">
        <f>'US-aircraft-frgt'!H4</f>
        <v>0</v>
      </c>
      <c r="I4" s="26">
        <f>'US-aircraft-frgt'!I4</f>
        <v>0</v>
      </c>
      <c r="J4" s="26">
        <f>'US-aircraft-frgt'!J4</f>
        <v>0</v>
      </c>
      <c r="K4" s="26">
        <f>'US-aircraft-frgt'!K4</f>
        <v>0</v>
      </c>
      <c r="L4" s="26">
        <f>'US-aircraft-frgt'!L4</f>
        <v>0</v>
      </c>
      <c r="M4" s="26">
        <f>'US-aircraft-frgt'!M4</f>
        <v>0</v>
      </c>
      <c r="N4" s="26">
        <f>'US-aircraft-frgt'!N4</f>
        <v>0</v>
      </c>
      <c r="O4" s="26">
        <f>'US-aircraft-frgt'!O4</f>
        <v>0</v>
      </c>
      <c r="P4" s="26">
        <f>'US-aircraft-frgt'!P4</f>
        <v>0</v>
      </c>
      <c r="Q4" s="26">
        <f>'US-aircraft-frgt'!Q4</f>
        <v>0</v>
      </c>
      <c r="R4" s="26">
        <f>'US-aircraft-frgt'!R4</f>
        <v>0</v>
      </c>
      <c r="S4" s="26">
        <f>'US-aircraft-frgt'!S4</f>
        <v>0</v>
      </c>
      <c r="T4" s="26">
        <f>'US-aircraft-frgt'!T4</f>
        <v>0</v>
      </c>
      <c r="U4" s="26">
        <f>'US-aircraft-frgt'!U4</f>
        <v>0</v>
      </c>
      <c r="V4" s="26">
        <f>'US-aircraft-frgt'!V4</f>
        <v>0</v>
      </c>
      <c r="W4" s="26">
        <f>'US-aircraft-frgt'!W4</f>
        <v>0</v>
      </c>
      <c r="X4" s="26">
        <f>'US-aircraft-frgt'!X4</f>
        <v>0</v>
      </c>
      <c r="Y4" s="26">
        <f>'US-aircraft-frgt'!Y4</f>
        <v>0</v>
      </c>
      <c r="Z4" s="26">
        <f>'US-aircraft-frgt'!Z4</f>
        <v>0</v>
      </c>
      <c r="AA4" s="26">
        <f>'US-aircraft-frgt'!AA4</f>
        <v>0</v>
      </c>
      <c r="AB4" s="26">
        <f>'US-aircraft-frgt'!AB4</f>
        <v>0</v>
      </c>
      <c r="AC4" s="26">
        <f>'US-aircraft-frgt'!AC4</f>
        <v>0</v>
      </c>
      <c r="AD4" s="26">
        <f>'US-aircraft-frgt'!AD4</f>
        <v>0</v>
      </c>
      <c r="AE4" s="26">
        <f>'US-aircraft-frgt'!AE4</f>
        <v>0</v>
      </c>
      <c r="AF4" s="26">
        <f>'US-aircraft-frgt'!AF4</f>
        <v>0</v>
      </c>
      <c r="AG4" s="26"/>
    </row>
    <row r="5" spans="1:33">
      <c r="A5" s="1" t="s">
        <v>3</v>
      </c>
      <c r="B5" s="26">
        <f>'SYFAFE frgt'!E4*(1+CAGR!$C$40)</f>
        <v>3.0140633774832004E-2</v>
      </c>
      <c r="C5" s="26">
        <f>B5*(1+CAGR!$C$40)</f>
        <v>3.0354888855446266E-2</v>
      </c>
      <c r="D5" s="26">
        <f>C5*(1+CAGR!$C$40)</f>
        <v>3.0570666971040879E-2</v>
      </c>
      <c r="E5" s="26">
        <f>D5*(1+CAGR!$C$40)</f>
        <v>3.0787978948129478E-2</v>
      </c>
      <c r="F5" s="26">
        <f>E5*(1+CAGR!$C$40)</f>
        <v>3.1006835690186106E-2</v>
      </c>
      <c r="G5" s="26">
        <f>F5*(1+CAGR!$C$40)</f>
        <v>3.122724817819229E-2</v>
      </c>
      <c r="H5" s="26">
        <f>G5*(1+CAGR!$C$40)</f>
        <v>3.1449227471188008E-2</v>
      </c>
      <c r="I5" s="26">
        <f>H5*(1+CAGR!$C$40)</f>
        <v>3.1672784706826565E-2</v>
      </c>
      <c r="J5" s="26">
        <f>I5*(1+CAGR!$C$40)</f>
        <v>3.1897931101933417E-2</v>
      </c>
      <c r="K5" s="26">
        <f>J5*(1+CAGR!$C$40)</f>
        <v>3.2124677953068968E-2</v>
      </c>
      <c r="L5" s="26">
        <f>K5*(1+CAGR!$C$40)</f>
        <v>3.2353036637095357E-2</v>
      </c>
      <c r="M5" s="26">
        <f>L5*(1+CAGR!$C$40)</f>
        <v>3.2583018611747304E-2</v>
      </c>
      <c r="N5" s="26">
        <f>M5*(1+CAGR!$C$40)</f>
        <v>3.281463541620698E-2</v>
      </c>
      <c r="O5" s="26">
        <f>N5*(1+CAGR!$C$40)</f>
        <v>3.3047898671682972E-2</v>
      </c>
      <c r="P5" s="26">
        <f>O5*(1+CAGR!$C$40)</f>
        <v>3.3282820081993389E-2</v>
      </c>
      <c r="Q5" s="26">
        <f>P5*(1+CAGR!$C$40)</f>
        <v>3.3519411434153074E-2</v>
      </c>
      <c r="R5" s="26">
        <f>Q5*(1+CAGR!$C$40)</f>
        <v>3.375768459896502E-2</v>
      </c>
      <c r="S5" s="26">
        <f>R5*(1+CAGR!$C$40)</f>
        <v>3.399765153161597E-2</v>
      </c>
      <c r="T5" s="26">
        <f>S5*(1+CAGR!$C$40)</f>
        <v>3.4239324272276266E-2</v>
      </c>
      <c r="U5" s="26">
        <f>T5*(1+CAGR!$C$40)</f>
        <v>3.4482714946703956E-2</v>
      </c>
      <c r="V5" s="26">
        <f>U5*(1+CAGR!$C$40)</f>
        <v>3.4727835766853198E-2</v>
      </c>
      <c r="W5" s="26">
        <f>V5*(1+CAGR!$C$40)</f>
        <v>3.4974699031486971E-2</v>
      </c>
      <c r="X5" s="26">
        <f>W5*(1+CAGR!$C$40)</f>
        <v>3.5223317126794176E-2</v>
      </c>
      <c r="Y5" s="26">
        <f>X5*(1+CAGR!$C$40)</f>
        <v>3.5473702527011097E-2</v>
      </c>
      <c r="Z5" s="26">
        <f>Y5*(1+CAGR!$C$40)</f>
        <v>3.5725867795047286E-2</v>
      </c>
      <c r="AA5" s="26">
        <f>Z5*(1+CAGR!$C$40)</f>
        <v>3.5979825583115896E-2</v>
      </c>
      <c r="AB5" s="26">
        <f>AA5*(1+CAGR!$C$40)</f>
        <v>3.6235588633368496E-2</v>
      </c>
      <c r="AC5" s="26">
        <f>AB5*(1+CAGR!$C$40)</f>
        <v>3.6493169778534409E-2</v>
      </c>
      <c r="AD5" s="26">
        <f>AC5*(1+CAGR!$C$40)</f>
        <v>3.6752581942564574E-2</v>
      </c>
      <c r="AE5" s="26">
        <f>AD5*(1+CAGR!$C$40)</f>
        <v>3.7013838141280002E-2</v>
      </c>
      <c r="AF5" s="26">
        <f>AE5*(1+CAGR!$C$40)</f>
        <v>3.7276951483024831E-2</v>
      </c>
      <c r="AG5" s="26"/>
    </row>
    <row r="6" spans="1:33">
      <c r="A6" s="1" t="s">
        <v>4</v>
      </c>
      <c r="B6" s="26">
        <f>'US-aircraft-frgt'!B6</f>
        <v>0</v>
      </c>
      <c r="C6" s="26">
        <f>'US-aircraft-frgt'!C6</f>
        <v>0</v>
      </c>
      <c r="D6" s="26">
        <f>'US-aircraft-frgt'!D6</f>
        <v>0</v>
      </c>
      <c r="E6" s="26">
        <f>'US-aircraft-frgt'!E6</f>
        <v>0</v>
      </c>
      <c r="F6" s="26">
        <f>'US-aircraft-frgt'!F6</f>
        <v>0</v>
      </c>
      <c r="G6" s="26">
        <f>'US-aircraft-frgt'!G6</f>
        <v>0</v>
      </c>
      <c r="H6" s="26">
        <f>'US-aircraft-frgt'!H6</f>
        <v>0</v>
      </c>
      <c r="I6" s="26">
        <f>'US-aircraft-frgt'!I6</f>
        <v>0</v>
      </c>
      <c r="J6" s="26">
        <f>'US-aircraft-frgt'!J6</f>
        <v>0</v>
      </c>
      <c r="K6" s="26">
        <f>'US-aircraft-frgt'!K6</f>
        <v>0</v>
      </c>
      <c r="L6" s="26">
        <f>'US-aircraft-frgt'!L6</f>
        <v>0</v>
      </c>
      <c r="M6" s="26">
        <f>'US-aircraft-frgt'!M6</f>
        <v>0</v>
      </c>
      <c r="N6" s="26">
        <f>'US-aircraft-frgt'!N6</f>
        <v>0</v>
      </c>
      <c r="O6" s="26">
        <f>'US-aircraft-frgt'!O6</f>
        <v>0</v>
      </c>
      <c r="P6" s="26">
        <f>'US-aircraft-frgt'!P6</f>
        <v>0</v>
      </c>
      <c r="Q6" s="26">
        <f>'US-aircraft-frgt'!Q6</f>
        <v>0</v>
      </c>
      <c r="R6" s="26">
        <f>'US-aircraft-frgt'!R6</f>
        <v>0</v>
      </c>
      <c r="S6" s="26">
        <f>'US-aircraft-frgt'!S6</f>
        <v>0</v>
      </c>
      <c r="T6" s="26">
        <f>'US-aircraft-frgt'!T6</f>
        <v>0</v>
      </c>
      <c r="U6" s="26">
        <f>'US-aircraft-frgt'!U6</f>
        <v>0</v>
      </c>
      <c r="V6" s="26">
        <f>'US-aircraft-frgt'!V6</f>
        <v>0</v>
      </c>
      <c r="W6" s="26">
        <f>'US-aircraft-frgt'!W6</f>
        <v>0</v>
      </c>
      <c r="X6" s="26">
        <f>'US-aircraft-frgt'!X6</f>
        <v>0</v>
      </c>
      <c r="Y6" s="26">
        <f>'US-aircraft-frgt'!Y6</f>
        <v>0</v>
      </c>
      <c r="Z6" s="26">
        <f>'US-aircraft-frgt'!Z6</f>
        <v>0</v>
      </c>
      <c r="AA6" s="26">
        <f>'US-aircraft-frgt'!AA6</f>
        <v>0</v>
      </c>
      <c r="AB6" s="26">
        <f>'US-aircraft-frgt'!AB6</f>
        <v>0</v>
      </c>
      <c r="AC6" s="26">
        <f>'US-aircraft-frgt'!AC6</f>
        <v>0</v>
      </c>
      <c r="AD6" s="26">
        <f>'US-aircraft-frgt'!AD6</f>
        <v>0</v>
      </c>
      <c r="AE6" s="26">
        <f>'US-aircraft-frgt'!AE6</f>
        <v>0</v>
      </c>
      <c r="AF6" s="26">
        <f>'US-aircraft-frgt'!AF6</f>
        <v>0</v>
      </c>
      <c r="AG6" s="26"/>
    </row>
    <row r="7" spans="1:33">
      <c r="A7" s="1" t="s">
        <v>5</v>
      </c>
      <c r="B7" s="26">
        <f>'US-aircraft-frgt'!B7</f>
        <v>0</v>
      </c>
      <c r="C7" s="26">
        <f>'US-aircraft-frgt'!C7</f>
        <v>0</v>
      </c>
      <c r="D7" s="26">
        <f>'US-aircraft-frgt'!D7</f>
        <v>0</v>
      </c>
      <c r="E7" s="26">
        <f>'US-aircraft-frgt'!E7</f>
        <v>0</v>
      </c>
      <c r="F7" s="26">
        <f>'US-aircraft-frgt'!F7</f>
        <v>0</v>
      </c>
      <c r="G7" s="26">
        <f>'US-aircraft-frgt'!G7</f>
        <v>0</v>
      </c>
      <c r="H7" s="26">
        <f>'US-aircraft-frgt'!H7</f>
        <v>0</v>
      </c>
      <c r="I7" s="26">
        <f>'US-aircraft-frgt'!I7</f>
        <v>0</v>
      </c>
      <c r="J7" s="26">
        <f>'US-aircraft-frgt'!J7</f>
        <v>0</v>
      </c>
      <c r="K7" s="26">
        <f>'US-aircraft-frgt'!K7</f>
        <v>0</v>
      </c>
      <c r="L7" s="26">
        <f>'US-aircraft-frgt'!L7</f>
        <v>0</v>
      </c>
      <c r="M7" s="26">
        <f>'US-aircraft-frgt'!M7</f>
        <v>0</v>
      </c>
      <c r="N7" s="26">
        <f>'US-aircraft-frgt'!N7</f>
        <v>0</v>
      </c>
      <c r="O7" s="26">
        <f>'US-aircraft-frgt'!O7</f>
        <v>0</v>
      </c>
      <c r="P7" s="26">
        <f>'US-aircraft-frgt'!P7</f>
        <v>0</v>
      </c>
      <c r="Q7" s="26">
        <f>'US-aircraft-frgt'!Q7</f>
        <v>0</v>
      </c>
      <c r="R7" s="26">
        <f>'US-aircraft-frgt'!R7</f>
        <v>0</v>
      </c>
      <c r="S7" s="26">
        <f>'US-aircraft-frgt'!S7</f>
        <v>0</v>
      </c>
      <c r="T7" s="26">
        <f>'US-aircraft-frgt'!T7</f>
        <v>0</v>
      </c>
      <c r="U7" s="26">
        <f>'US-aircraft-frgt'!U7</f>
        <v>0</v>
      </c>
      <c r="V7" s="26">
        <f>'US-aircraft-frgt'!V7</f>
        <v>0</v>
      </c>
      <c r="W7" s="26">
        <f>'US-aircraft-frgt'!W7</f>
        <v>0</v>
      </c>
      <c r="X7" s="26">
        <f>'US-aircraft-frgt'!X7</f>
        <v>0</v>
      </c>
      <c r="Y7" s="26">
        <f>'US-aircraft-frgt'!Y7</f>
        <v>0</v>
      </c>
      <c r="Z7" s="26">
        <f>'US-aircraft-frgt'!Z7</f>
        <v>0</v>
      </c>
      <c r="AA7" s="26">
        <f>'US-aircraft-frgt'!AA7</f>
        <v>0</v>
      </c>
      <c r="AB7" s="26">
        <f>'US-aircraft-frgt'!AB7</f>
        <v>0</v>
      </c>
      <c r="AC7" s="26">
        <f>'US-aircraft-frgt'!AC7</f>
        <v>0</v>
      </c>
      <c r="AD7" s="26">
        <f>'US-aircraft-frgt'!AD7</f>
        <v>0</v>
      </c>
      <c r="AE7" s="26">
        <f>'US-aircraft-frgt'!AE7</f>
        <v>0</v>
      </c>
      <c r="AF7" s="26">
        <f>'US-aircraft-frgt'!AF7</f>
        <v>0</v>
      </c>
      <c r="AG7" s="26"/>
    </row>
    <row r="8" spans="1:33">
      <c r="A8" s="1" t="s">
        <v>6</v>
      </c>
      <c r="B8" s="21">
        <f>B5*Calibration!$D$32</f>
        <v>9.0421901324495998E-2</v>
      </c>
      <c r="C8" s="21">
        <f>B8*(1+CAGR!$C$43)</f>
        <v>9.1064666566338784E-2</v>
      </c>
      <c r="D8" s="21">
        <f>C8*(1+CAGR!$C$43)</f>
        <v>9.1712000913122621E-2</v>
      </c>
      <c r="E8" s="21">
        <f>D8*(1+CAGR!$C$43)</f>
        <v>9.2363936844388414E-2</v>
      </c>
      <c r="F8" s="21">
        <f>E8*(1+CAGR!$C$43)</f>
        <v>9.3020507070558298E-2</v>
      </c>
      <c r="G8" s="21">
        <f>F8*(1+CAGR!$C$43)</f>
        <v>9.3681744534576852E-2</v>
      </c>
      <c r="H8" s="21">
        <f>G8*(1+CAGR!$C$43)</f>
        <v>9.4347682413564019E-2</v>
      </c>
      <c r="I8" s="21">
        <f>H8*(1+CAGR!$C$43)</f>
        <v>9.5018354120479695E-2</v>
      </c>
      <c r="J8" s="21">
        <f>I8*(1+CAGR!$C$43)</f>
        <v>9.5693793305800259E-2</v>
      </c>
      <c r="K8" s="21">
        <f>J8*(1+CAGR!$C$43)</f>
        <v>9.6374033859206898E-2</v>
      </c>
      <c r="L8" s="21">
        <f>K8*(1+CAGR!$C$43)</f>
        <v>9.7059109911286065E-2</v>
      </c>
      <c r="M8" s="21">
        <f>L8*(1+CAGR!$C$43)</f>
        <v>9.7749055835241905E-2</v>
      </c>
      <c r="N8" s="21">
        <f>M8*(1+CAGR!$C$43)</f>
        <v>9.8443906248620927E-2</v>
      </c>
      <c r="O8" s="21">
        <f>N8*(1+CAGR!$C$43)</f>
        <v>9.914369601504891E-2</v>
      </c>
      <c r="P8" s="21">
        <f>O8*(1+CAGR!$C$43)</f>
        <v>9.9848460245980167E-2</v>
      </c>
      <c r="Q8" s="21">
        <f>P8*(1+CAGR!$C$43)</f>
        <v>0.10055823430245923</v>
      </c>
      <c r="R8" s="21">
        <f>Q8*(1+CAGR!$C$43)</f>
        <v>0.10127305379689508</v>
      </c>
      <c r="S8" s="21">
        <f>R8*(1+CAGR!$C$43)</f>
        <v>0.10199295459484793</v>
      </c>
      <c r="T8" s="21">
        <f>S8*(1+CAGR!$C$43)</f>
        <v>0.10271797281682882</v>
      </c>
      <c r="U8" s="21">
        <f>T8*(1+CAGR!$C$43)</f>
        <v>0.10344814484011189</v>
      </c>
      <c r="V8" s="21">
        <f>U8*(1+CAGR!$C$43)</f>
        <v>0.1041835073005596</v>
      </c>
      <c r="W8" s="21">
        <f>V8*(1+CAGR!$C$43)</f>
        <v>0.10492409709446092</v>
      </c>
      <c r="X8" s="21">
        <f>W8*(1+CAGR!$C$43)</f>
        <v>0.10566995138038254</v>
      </c>
      <c r="Y8" s="21">
        <f>X8*(1+CAGR!$C$43)</f>
        <v>0.10642110758103331</v>
      </c>
      <c r="Z8" s="21">
        <f>Y8*(1+CAGR!$C$43)</f>
        <v>0.10717760338514187</v>
      </c>
      <c r="AA8" s="21">
        <f>Z8*(1+CAGR!$C$43)</f>
        <v>0.1079394767493477</v>
      </c>
      <c r="AB8" s="21">
        <f>AA8*(1+CAGR!$C$43)</f>
        <v>0.1087067659001055</v>
      </c>
      <c r="AC8" s="21">
        <f>AB8*(1+CAGR!$C$43)</f>
        <v>0.10947950933560324</v>
      </c>
      <c r="AD8" s="21">
        <f>AC8*(1+CAGR!$C$43)</f>
        <v>0.11025774582769374</v>
      </c>
      <c r="AE8" s="21">
        <f>AD8*(1+CAGR!$C$43)</f>
        <v>0.11104151442384001</v>
      </c>
      <c r="AF8" s="21">
        <f>AE8*(1+CAGR!$C$43)</f>
        <v>0.11183085444907451</v>
      </c>
      <c r="AG8" s="26"/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4DA6F-E696-40E1-A10D-288DB42265DE}">
  <sheetPr>
    <tabColor rgb="FF1F497D"/>
  </sheetPr>
  <dimension ref="A1:AG8"/>
  <sheetViews>
    <sheetView workbookViewId="0">
      <selection activeCell="B36" sqref="B36"/>
    </sheetView>
  </sheetViews>
  <sheetFormatPr defaultRowHeight="15"/>
  <cols>
    <col min="1" max="1" width="32.85546875" bestFit="1" customWidth="1"/>
    <col min="2" max="3" width="9" customWidth="1"/>
    <col min="4" max="33" width="9.28515625" bestFit="1" customWidth="1"/>
  </cols>
  <sheetData>
    <row r="1" spans="1:33">
      <c r="A1" s="10" t="s">
        <v>17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3">
      <c r="A2" s="1" t="s">
        <v>0</v>
      </c>
      <c r="B2" s="22">
        <f>IFERROR(INDEX('SYFAFE psgr'!$B$5:$H$5,,MATCH($A2,'SYFAFE psgr'!$B$1:$H$1,0))*(1+INDEX(CAGR!$C$44:$C$50,MATCH($A2,CAGR!$B$44:$B$50,0))),0)</f>
        <v>7.8005899017659234E-4</v>
      </c>
      <c r="C2" s="22">
        <f>IFERROR(B2*(1+INDEX(CAGR!$C$44:$C$50,MATCH($A2,CAGR!$B$44:$B$50,0))),0)</f>
        <v>7.7981100690762491E-4</v>
      </c>
      <c r="D2" s="22">
        <f>IFERROR(C2*(1+INDEX(CAGR!$C$44:$C$50,MATCH($A2,CAGR!$B$44:$B$50,0))),0)</f>
        <v>7.7956310247333856E-4</v>
      </c>
      <c r="E2" s="22">
        <f>IFERROR(D2*(1+INDEX(CAGR!$C$44:$C$50,MATCH($A2,CAGR!$B$44:$B$50,0))),0)</f>
        <v>7.7931527684867142E-4</v>
      </c>
      <c r="F2" s="22">
        <f>IFERROR(E2*(1+INDEX(CAGR!$C$44:$C$50,MATCH($A2,CAGR!$B$44:$B$50,0))),0)</f>
        <v>7.7906753000856973E-4</v>
      </c>
      <c r="G2" s="22">
        <f>IFERROR(F2*(1+INDEX(CAGR!$C$44:$C$50,MATCH($A2,CAGR!$B$44:$B$50,0))),0)</f>
        <v>7.7881986192798757E-4</v>
      </c>
      <c r="H2" s="22">
        <f>IFERROR(G2*(1+INDEX(CAGR!$C$44:$C$50,MATCH($A2,CAGR!$B$44:$B$50,0))),0)</f>
        <v>7.7857227258188702E-4</v>
      </c>
      <c r="I2" s="22">
        <f>IFERROR(H2*(1+INDEX(CAGR!$C$44:$C$50,MATCH($A2,CAGR!$B$44:$B$50,0))),0)</f>
        <v>7.7832476194523818E-4</v>
      </c>
      <c r="J2" s="22">
        <f>IFERROR(I2*(1+INDEX(CAGR!$C$44:$C$50,MATCH($A2,CAGR!$B$44:$B$50,0))),0)</f>
        <v>7.7807732999301909E-4</v>
      </c>
      <c r="K2" s="22">
        <f>IFERROR(J2*(1+INDEX(CAGR!$C$44:$C$50,MATCH($A2,CAGR!$B$44:$B$50,0))),0)</f>
        <v>7.7782997670021567E-4</v>
      </c>
      <c r="L2" s="22">
        <f>IFERROR(K2*(1+INDEX(CAGR!$C$44:$C$50,MATCH($A2,CAGR!$B$44:$B$50,0))),0)</f>
        <v>7.7758270204182189E-4</v>
      </c>
      <c r="M2" s="22">
        <f>IFERROR(L2*(1+INDEX(CAGR!$C$44:$C$50,MATCH($A2,CAGR!$B$44:$B$50,0))),0)</f>
        <v>7.7733550599283952E-4</v>
      </c>
      <c r="N2" s="22">
        <f>IFERROR(M2*(1+INDEX(CAGR!$C$44:$C$50,MATCH($A2,CAGR!$B$44:$B$50,0))),0)</f>
        <v>7.7708838852827845E-4</v>
      </c>
      <c r="O2" s="22">
        <f>IFERROR(N2*(1+INDEX(CAGR!$C$44:$C$50,MATCH($A2,CAGR!$B$44:$B$50,0))),0)</f>
        <v>7.7684134962315639E-4</v>
      </c>
      <c r="P2" s="22">
        <f>IFERROR(O2*(1+INDEX(CAGR!$C$44:$C$50,MATCH($A2,CAGR!$B$44:$B$50,0))),0)</f>
        <v>7.7659438925249907E-4</v>
      </c>
      <c r="Q2" s="22">
        <f>IFERROR(P2*(1+INDEX(CAGR!$C$44:$C$50,MATCH($A2,CAGR!$B$44:$B$50,0))),0)</f>
        <v>7.7634750739134014E-4</v>
      </c>
      <c r="R2" s="22">
        <f>IFERROR(Q2*(1+INDEX(CAGR!$C$44:$C$50,MATCH($A2,CAGR!$B$44:$B$50,0))),0)</f>
        <v>7.7610070401472114E-4</v>
      </c>
      <c r="S2" s="22">
        <f>IFERROR(R2*(1+INDEX(CAGR!$C$44:$C$50,MATCH($A2,CAGR!$B$44:$B$50,0))),0)</f>
        <v>7.7585397909769155E-4</v>
      </c>
      <c r="T2" s="22">
        <f>IFERROR(S2*(1+INDEX(CAGR!$C$44:$C$50,MATCH($A2,CAGR!$B$44:$B$50,0))),0)</f>
        <v>7.7560733261530887E-4</v>
      </c>
      <c r="U2" s="22">
        <f>IFERROR(T2*(1+INDEX(CAGR!$C$44:$C$50,MATCH($A2,CAGR!$B$44:$B$50,0))),0)</f>
        <v>7.7536076454263851E-4</v>
      </c>
      <c r="V2" s="22">
        <f>IFERROR(U2*(1+INDEX(CAGR!$C$44:$C$50,MATCH($A2,CAGR!$B$44:$B$50,0))),0)</f>
        <v>7.7511427485475368E-4</v>
      </c>
      <c r="W2" s="22">
        <f>IFERROR(V2*(1+INDEX(CAGR!$C$44:$C$50,MATCH($A2,CAGR!$B$44:$B$50,0))),0)</f>
        <v>7.7486786352673573E-4</v>
      </c>
      <c r="X2" s="22">
        <f>IFERROR(W2*(1+INDEX(CAGR!$C$44:$C$50,MATCH($A2,CAGR!$B$44:$B$50,0))),0)</f>
        <v>7.7462153053367371E-4</v>
      </c>
      <c r="Y2" s="22">
        <f>IFERROR(X2*(1+INDEX(CAGR!$C$44:$C$50,MATCH($A2,CAGR!$B$44:$B$50,0))),0)</f>
        <v>7.7437527585066468E-4</v>
      </c>
      <c r="Z2" s="22">
        <f>IFERROR(Y2*(1+INDEX(CAGR!$C$44:$C$50,MATCH($A2,CAGR!$B$44:$B$50,0))),0)</f>
        <v>7.7412909945281363E-4</v>
      </c>
      <c r="AA2" s="22">
        <f>IFERROR(Z2*(1+INDEX(CAGR!$C$44:$C$50,MATCH($A2,CAGR!$B$44:$B$50,0))),0)</f>
        <v>7.7388300131523346E-4</v>
      </c>
      <c r="AB2" s="22">
        <f>IFERROR(AA2*(1+INDEX(CAGR!$C$44:$C$50,MATCH($A2,CAGR!$B$44:$B$50,0))),0)</f>
        <v>7.7363698141304498E-4</v>
      </c>
      <c r="AC2" s="22">
        <f>IFERROR(AB2*(1+INDEX(CAGR!$C$44:$C$50,MATCH($A2,CAGR!$B$44:$B$50,0))),0)</f>
        <v>7.7339103972137691E-4</v>
      </c>
      <c r="AD2" s="22">
        <f>IFERROR(AC2*(1+INDEX(CAGR!$C$44:$C$50,MATCH($A2,CAGR!$B$44:$B$50,0))),0)</f>
        <v>7.7314517621536591E-4</v>
      </c>
      <c r="AE2" s="22">
        <f>IFERROR(AD2*(1+INDEX(CAGR!$C$44:$C$50,MATCH($A2,CAGR!$B$44:$B$50,0))),0)</f>
        <v>7.7289939087015651E-4</v>
      </c>
      <c r="AF2" s="22">
        <f>IFERROR(AE2*(1+INDEX(CAGR!$C$44:$C$50,MATCH($A2,CAGR!$B$44:$B$50,0))),0)</f>
        <v>7.726536836609011E-4</v>
      </c>
      <c r="AG2" s="22"/>
    </row>
    <row r="3" spans="1:33">
      <c r="A3" s="1" t="s">
        <v>1</v>
      </c>
      <c r="B3" s="22">
        <f>IFERROR(INDEX('SYFAFE psgr'!$B$5:$H$5,,MATCH($A3,'SYFAFE psgr'!$B$1:$H$1,0))*(1+INDEX(CAGR!$C$44:$C$50,MATCH($A3,CAGR!$B$44:$B$50,0))),0)</f>
        <v>0</v>
      </c>
      <c r="C3" s="22">
        <f>IFERROR(B3*(1+INDEX(CAGR!$C$44:$C$50,MATCH($A3,CAGR!$B$44:$B$50,0))),0)</f>
        <v>0</v>
      </c>
      <c r="D3" s="22">
        <f>IFERROR(C3*(1+INDEX(CAGR!$C$44:$C$50,MATCH($A3,CAGR!$B$44:$B$50,0))),0)</f>
        <v>0</v>
      </c>
      <c r="E3" s="22">
        <f>IFERROR(D3*(1+INDEX(CAGR!$C$44:$C$50,MATCH($A3,CAGR!$B$44:$B$50,0))),0)</f>
        <v>0</v>
      </c>
      <c r="F3" s="22">
        <f>IFERROR(E3*(1+INDEX(CAGR!$C$44:$C$50,MATCH($A3,CAGR!$B$44:$B$50,0))),0)</f>
        <v>0</v>
      </c>
      <c r="G3" s="22">
        <f>IFERROR(F3*(1+INDEX(CAGR!$C$44:$C$50,MATCH($A3,CAGR!$B$44:$B$50,0))),0)</f>
        <v>0</v>
      </c>
      <c r="H3" s="22">
        <f>IFERROR(G3*(1+INDEX(CAGR!$C$44:$C$50,MATCH($A3,CAGR!$B$44:$B$50,0))),0)</f>
        <v>0</v>
      </c>
      <c r="I3" s="22">
        <f>IFERROR(H3*(1+INDEX(CAGR!$C$44:$C$50,MATCH($A3,CAGR!$B$44:$B$50,0))),0)</f>
        <v>0</v>
      </c>
      <c r="J3" s="22">
        <f>IFERROR(I3*(1+INDEX(CAGR!$C$44:$C$50,MATCH($A3,CAGR!$B$44:$B$50,0))),0)</f>
        <v>0</v>
      </c>
      <c r="K3" s="22">
        <f>IFERROR(J3*(1+INDEX(CAGR!$C$44:$C$50,MATCH($A3,CAGR!$B$44:$B$50,0))),0)</f>
        <v>0</v>
      </c>
      <c r="L3" s="22">
        <f>IFERROR(K3*(1+INDEX(CAGR!$C$44:$C$50,MATCH($A3,CAGR!$B$44:$B$50,0))),0)</f>
        <v>0</v>
      </c>
      <c r="M3" s="22">
        <f>IFERROR(L3*(1+INDEX(CAGR!$C$44:$C$50,MATCH($A3,CAGR!$B$44:$B$50,0))),0)</f>
        <v>0</v>
      </c>
      <c r="N3" s="22">
        <f>IFERROR(M3*(1+INDEX(CAGR!$C$44:$C$50,MATCH($A3,CAGR!$B$44:$B$50,0))),0)</f>
        <v>0</v>
      </c>
      <c r="O3" s="22">
        <f>IFERROR(N3*(1+INDEX(CAGR!$C$44:$C$50,MATCH($A3,CAGR!$B$44:$B$50,0))),0)</f>
        <v>0</v>
      </c>
      <c r="P3" s="22">
        <f>IFERROR(O3*(1+INDEX(CAGR!$C$44:$C$50,MATCH($A3,CAGR!$B$44:$B$50,0))),0)</f>
        <v>0</v>
      </c>
      <c r="Q3" s="22">
        <f>IFERROR(P3*(1+INDEX(CAGR!$C$44:$C$50,MATCH($A3,CAGR!$B$44:$B$50,0))),0)</f>
        <v>0</v>
      </c>
      <c r="R3" s="22">
        <f>IFERROR(Q3*(1+INDEX(CAGR!$C$44:$C$50,MATCH($A3,CAGR!$B$44:$B$50,0))),0)</f>
        <v>0</v>
      </c>
      <c r="S3" s="22">
        <f>IFERROR(R3*(1+INDEX(CAGR!$C$44:$C$50,MATCH($A3,CAGR!$B$44:$B$50,0))),0)</f>
        <v>0</v>
      </c>
      <c r="T3" s="22">
        <f>IFERROR(S3*(1+INDEX(CAGR!$C$44:$C$50,MATCH($A3,CAGR!$B$44:$B$50,0))),0)</f>
        <v>0</v>
      </c>
      <c r="U3" s="22">
        <f>IFERROR(T3*(1+INDEX(CAGR!$C$44:$C$50,MATCH($A3,CAGR!$B$44:$B$50,0))),0)</f>
        <v>0</v>
      </c>
      <c r="V3" s="22">
        <f>IFERROR(U3*(1+INDEX(CAGR!$C$44:$C$50,MATCH($A3,CAGR!$B$44:$B$50,0))),0)</f>
        <v>0</v>
      </c>
      <c r="W3" s="22">
        <f>IFERROR(V3*(1+INDEX(CAGR!$C$44:$C$50,MATCH($A3,CAGR!$B$44:$B$50,0))),0)</f>
        <v>0</v>
      </c>
      <c r="X3" s="22">
        <f>IFERROR(W3*(1+INDEX(CAGR!$C$44:$C$50,MATCH($A3,CAGR!$B$44:$B$50,0))),0)</f>
        <v>0</v>
      </c>
      <c r="Y3" s="22">
        <f>IFERROR(X3*(1+INDEX(CAGR!$C$44:$C$50,MATCH($A3,CAGR!$B$44:$B$50,0))),0)</f>
        <v>0</v>
      </c>
      <c r="Z3" s="22">
        <f>IFERROR(Y3*(1+INDEX(CAGR!$C$44:$C$50,MATCH($A3,CAGR!$B$44:$B$50,0))),0)</f>
        <v>0</v>
      </c>
      <c r="AA3" s="22">
        <f>IFERROR(Z3*(1+INDEX(CAGR!$C$44:$C$50,MATCH($A3,CAGR!$B$44:$B$50,0))),0)</f>
        <v>0</v>
      </c>
      <c r="AB3" s="22">
        <f>IFERROR(AA3*(1+INDEX(CAGR!$C$44:$C$50,MATCH($A3,CAGR!$B$44:$B$50,0))),0)</f>
        <v>0</v>
      </c>
      <c r="AC3" s="22">
        <f>IFERROR(AB3*(1+INDEX(CAGR!$C$44:$C$50,MATCH($A3,CAGR!$B$44:$B$50,0))),0)</f>
        <v>0</v>
      </c>
      <c r="AD3" s="22">
        <f>IFERROR(AC3*(1+INDEX(CAGR!$C$44:$C$50,MATCH($A3,CAGR!$B$44:$B$50,0))),0)</f>
        <v>0</v>
      </c>
      <c r="AE3" s="22">
        <f>IFERROR(AD3*(1+INDEX(CAGR!$C$44:$C$50,MATCH($A3,CAGR!$B$44:$B$50,0))),0)</f>
        <v>0</v>
      </c>
      <c r="AF3" s="22">
        <f>IFERROR(AE3*(1+INDEX(CAGR!$C$44:$C$50,MATCH($A3,CAGR!$B$44:$B$50,0))),0)</f>
        <v>0</v>
      </c>
      <c r="AG3" s="22"/>
    </row>
    <row r="4" spans="1:33">
      <c r="A4" s="1" t="s">
        <v>2</v>
      </c>
      <c r="B4" s="22">
        <f>IFERROR(INDEX('SYFAFE psgr'!$B$5:$H$5,,MATCH($A4,'SYFAFE psgr'!$B$1:$H$1,0))*(1+INDEX(CAGR!$C$44:$C$50,MATCH($A4,CAGR!$B$44:$B$50,0))),0)</f>
        <v>0</v>
      </c>
      <c r="C4" s="22">
        <f>IFERROR(B4*(1+INDEX(CAGR!$C$44:$C$50,MATCH($A4,CAGR!$B$44:$B$50,0))),0)</f>
        <v>0</v>
      </c>
      <c r="D4" s="22">
        <f>IFERROR(C4*(1+INDEX(CAGR!$C$44:$C$50,MATCH($A4,CAGR!$B$44:$B$50,0))),0)</f>
        <v>0</v>
      </c>
      <c r="E4" s="22">
        <f>IFERROR(D4*(1+INDEX(CAGR!$C$44:$C$50,MATCH($A4,CAGR!$B$44:$B$50,0))),0)</f>
        <v>0</v>
      </c>
      <c r="F4" s="22">
        <f>IFERROR(E4*(1+INDEX(CAGR!$C$44:$C$50,MATCH($A4,CAGR!$B$44:$B$50,0))),0)</f>
        <v>0</v>
      </c>
      <c r="G4" s="22">
        <f>IFERROR(F4*(1+INDEX(CAGR!$C$44:$C$50,MATCH($A4,CAGR!$B$44:$B$50,0))),0)</f>
        <v>0</v>
      </c>
      <c r="H4" s="22">
        <f>IFERROR(G4*(1+INDEX(CAGR!$C$44:$C$50,MATCH($A4,CAGR!$B$44:$B$50,0))),0)</f>
        <v>0</v>
      </c>
      <c r="I4" s="22">
        <f>IFERROR(H4*(1+INDEX(CAGR!$C$44:$C$50,MATCH($A4,CAGR!$B$44:$B$50,0))),0)</f>
        <v>0</v>
      </c>
      <c r="J4" s="22">
        <f>IFERROR(I4*(1+INDEX(CAGR!$C$44:$C$50,MATCH($A4,CAGR!$B$44:$B$50,0))),0)</f>
        <v>0</v>
      </c>
      <c r="K4" s="22">
        <f>IFERROR(J4*(1+INDEX(CAGR!$C$44:$C$50,MATCH($A4,CAGR!$B$44:$B$50,0))),0)</f>
        <v>0</v>
      </c>
      <c r="L4" s="22">
        <f>IFERROR(K4*(1+INDEX(CAGR!$C$44:$C$50,MATCH($A4,CAGR!$B$44:$B$50,0))),0)</f>
        <v>0</v>
      </c>
      <c r="M4" s="22">
        <f>IFERROR(L4*(1+INDEX(CAGR!$C$44:$C$50,MATCH($A4,CAGR!$B$44:$B$50,0))),0)</f>
        <v>0</v>
      </c>
      <c r="N4" s="22">
        <f>IFERROR(M4*(1+INDEX(CAGR!$C$44:$C$50,MATCH($A4,CAGR!$B$44:$B$50,0))),0)</f>
        <v>0</v>
      </c>
      <c r="O4" s="22">
        <f>IFERROR(N4*(1+INDEX(CAGR!$C$44:$C$50,MATCH($A4,CAGR!$B$44:$B$50,0))),0)</f>
        <v>0</v>
      </c>
      <c r="P4" s="22">
        <f>IFERROR(O4*(1+INDEX(CAGR!$C$44:$C$50,MATCH($A4,CAGR!$B$44:$B$50,0))),0)</f>
        <v>0</v>
      </c>
      <c r="Q4" s="22">
        <f>IFERROR(P4*(1+INDEX(CAGR!$C$44:$C$50,MATCH($A4,CAGR!$B$44:$B$50,0))),0)</f>
        <v>0</v>
      </c>
      <c r="R4" s="22">
        <f>IFERROR(Q4*(1+INDEX(CAGR!$C$44:$C$50,MATCH($A4,CAGR!$B$44:$B$50,0))),0)</f>
        <v>0</v>
      </c>
      <c r="S4" s="22">
        <f>IFERROR(R4*(1+INDEX(CAGR!$C$44:$C$50,MATCH($A4,CAGR!$B$44:$B$50,0))),0)</f>
        <v>0</v>
      </c>
      <c r="T4" s="22">
        <f>IFERROR(S4*(1+INDEX(CAGR!$C$44:$C$50,MATCH($A4,CAGR!$B$44:$B$50,0))),0)</f>
        <v>0</v>
      </c>
      <c r="U4" s="22">
        <f>IFERROR(T4*(1+INDEX(CAGR!$C$44:$C$50,MATCH($A4,CAGR!$B$44:$B$50,0))),0)</f>
        <v>0</v>
      </c>
      <c r="V4" s="22">
        <f>IFERROR(U4*(1+INDEX(CAGR!$C$44:$C$50,MATCH($A4,CAGR!$B$44:$B$50,0))),0)</f>
        <v>0</v>
      </c>
      <c r="W4" s="22">
        <f>IFERROR(V4*(1+INDEX(CAGR!$C$44:$C$50,MATCH($A4,CAGR!$B$44:$B$50,0))),0)</f>
        <v>0</v>
      </c>
      <c r="X4" s="22">
        <f>IFERROR(W4*(1+INDEX(CAGR!$C$44:$C$50,MATCH($A4,CAGR!$B$44:$B$50,0))),0)</f>
        <v>0</v>
      </c>
      <c r="Y4" s="22">
        <f>IFERROR(X4*(1+INDEX(CAGR!$C$44:$C$50,MATCH($A4,CAGR!$B$44:$B$50,0))),0)</f>
        <v>0</v>
      </c>
      <c r="Z4" s="22">
        <f>IFERROR(Y4*(1+INDEX(CAGR!$C$44:$C$50,MATCH($A4,CAGR!$B$44:$B$50,0))),0)</f>
        <v>0</v>
      </c>
      <c r="AA4" s="22">
        <f>IFERROR(Z4*(1+INDEX(CAGR!$C$44:$C$50,MATCH($A4,CAGR!$B$44:$B$50,0))),0)</f>
        <v>0</v>
      </c>
      <c r="AB4" s="22">
        <f>IFERROR(AA4*(1+INDEX(CAGR!$C$44:$C$50,MATCH($A4,CAGR!$B$44:$B$50,0))),0)</f>
        <v>0</v>
      </c>
      <c r="AC4" s="22">
        <f>IFERROR(AB4*(1+INDEX(CAGR!$C$44:$C$50,MATCH($A4,CAGR!$B$44:$B$50,0))),0)</f>
        <v>0</v>
      </c>
      <c r="AD4" s="22">
        <f>IFERROR(AC4*(1+INDEX(CAGR!$C$44:$C$50,MATCH($A4,CAGR!$B$44:$B$50,0))),0)</f>
        <v>0</v>
      </c>
      <c r="AE4" s="22">
        <f>IFERROR(AD4*(1+INDEX(CAGR!$C$44:$C$50,MATCH($A4,CAGR!$B$44:$B$50,0))),0)</f>
        <v>0</v>
      </c>
      <c r="AF4" s="22">
        <f>IFERROR(AE4*(1+INDEX(CAGR!$C$44:$C$50,MATCH($A4,CAGR!$B$44:$B$50,0))),0)</f>
        <v>0</v>
      </c>
      <c r="AG4" s="22"/>
    </row>
    <row r="5" spans="1:33">
      <c r="A5" s="1" t="s">
        <v>3</v>
      </c>
      <c r="B5" s="22">
        <f>IFERROR(INDEX('SYFAFE psgr'!$B$5:$H$5,,MATCH($A5,'SYFAFE psgr'!$B$1:$H$1,0))*(1+INDEX(CAGR!$C$44:$C$50,MATCH($A5,CAGR!$B$44:$B$50,0))),0)</f>
        <v>5.5276547249040213E-3</v>
      </c>
      <c r="C5" s="22">
        <f>IFERROR(B5*(1+INDEX(CAGR!$C$44:$C$50,MATCH($A5,CAGR!$B$44:$B$50,0))),0)</f>
        <v>5.5258974656381627E-3</v>
      </c>
      <c r="D5" s="22">
        <f>IFERROR(C5*(1+INDEX(CAGR!$C$44:$C$50,MATCH($A5,CAGR!$B$44:$B$50,0))),0)</f>
        <v>5.5241407650106922E-3</v>
      </c>
      <c r="E5" s="22">
        <f>IFERROR(D5*(1+INDEX(CAGR!$C$44:$C$50,MATCH($A5,CAGR!$B$44:$B$50,0))),0)</f>
        <v>5.5223846228440177E-3</v>
      </c>
      <c r="F5" s="22">
        <f>IFERROR(E5*(1+INDEX(CAGR!$C$44:$C$50,MATCH($A5,CAGR!$B$44:$B$50,0))),0)</f>
        <v>5.5206290389606021E-3</v>
      </c>
      <c r="G5" s="22">
        <f>IFERROR(F5*(1+INDEX(CAGR!$C$44:$C$50,MATCH($A5,CAGR!$B$44:$B$50,0))),0)</f>
        <v>5.5188740131829651E-3</v>
      </c>
      <c r="H5" s="22">
        <f>IFERROR(G5*(1+INDEX(CAGR!$C$44:$C$50,MATCH($A5,CAGR!$B$44:$B$50,0))),0)</f>
        <v>5.5171195453336836E-3</v>
      </c>
      <c r="I5" s="22">
        <f>IFERROR(H5*(1+INDEX(CAGR!$C$44:$C$50,MATCH($A5,CAGR!$B$44:$B$50,0))),0)</f>
        <v>5.5153656352353898E-3</v>
      </c>
      <c r="J5" s="22">
        <f>IFERROR(I5*(1+INDEX(CAGR!$C$44:$C$50,MATCH($A5,CAGR!$B$44:$B$50,0))),0)</f>
        <v>5.5136122827107734E-3</v>
      </c>
      <c r="K5" s="22">
        <f>IFERROR(J5*(1+INDEX(CAGR!$C$44:$C$50,MATCH($A5,CAGR!$B$44:$B$50,0))),0)</f>
        <v>5.5118594875825802E-3</v>
      </c>
      <c r="L5" s="22">
        <f>IFERROR(K5*(1+INDEX(CAGR!$C$44:$C$50,MATCH($A5,CAGR!$B$44:$B$50,0))),0)</f>
        <v>5.5101072496736118E-3</v>
      </c>
      <c r="M5" s="22">
        <f>IFERROR(L5*(1+INDEX(CAGR!$C$44:$C$50,MATCH($A5,CAGR!$B$44:$B$50,0))),0)</f>
        <v>5.508355568806726E-3</v>
      </c>
      <c r="N5" s="22">
        <f>IFERROR(M5*(1+INDEX(CAGR!$C$44:$C$50,MATCH($A5,CAGR!$B$44:$B$50,0))),0)</f>
        <v>5.5066044448048379E-3</v>
      </c>
      <c r="O5" s="22">
        <f>IFERROR(N5*(1+INDEX(CAGR!$C$44:$C$50,MATCH($A5,CAGR!$B$44:$B$50,0))),0)</f>
        <v>5.5048538774909181E-3</v>
      </c>
      <c r="P5" s="22">
        <f>IFERROR(O5*(1+INDEX(CAGR!$C$44:$C$50,MATCH($A5,CAGR!$B$44:$B$50,0))),0)</f>
        <v>5.5031038666879936E-3</v>
      </c>
      <c r="Q5" s="22">
        <f>IFERROR(P5*(1+INDEX(CAGR!$C$44:$C$50,MATCH($A5,CAGR!$B$44:$B$50,0))),0)</f>
        <v>5.5013544122191477E-3</v>
      </c>
      <c r="R5" s="22">
        <f>IFERROR(Q5*(1+INDEX(CAGR!$C$44:$C$50,MATCH($A5,CAGR!$B$44:$B$50,0))),0)</f>
        <v>5.4996055139075201E-3</v>
      </c>
      <c r="S5" s="22">
        <f>IFERROR(R5*(1+INDEX(CAGR!$C$44:$C$50,MATCH($A5,CAGR!$B$44:$B$50,0))),0)</f>
        <v>5.4978571715763062E-3</v>
      </c>
      <c r="T5" s="22">
        <f>IFERROR(S5*(1+INDEX(CAGR!$C$44:$C$50,MATCH($A5,CAGR!$B$44:$B$50,0))),0)</f>
        <v>5.4961093850487584E-3</v>
      </c>
      <c r="U5" s="22">
        <f>IFERROR(T5*(1+INDEX(CAGR!$C$44:$C$50,MATCH($A5,CAGR!$B$44:$B$50,0))),0)</f>
        <v>5.4943621541481856E-3</v>
      </c>
      <c r="V5" s="22">
        <f>IFERROR(U5*(1+INDEX(CAGR!$C$44:$C$50,MATCH($A5,CAGR!$B$44:$B$50,0))),0)</f>
        <v>5.4926154786979512E-3</v>
      </c>
      <c r="W5" s="22">
        <f>IFERROR(V5*(1+INDEX(CAGR!$C$44:$C$50,MATCH($A5,CAGR!$B$44:$B$50,0))),0)</f>
        <v>5.4908693585214762E-3</v>
      </c>
      <c r="X5" s="22">
        <f>IFERROR(W5*(1+INDEX(CAGR!$C$44:$C$50,MATCH($A5,CAGR!$B$44:$B$50,0))),0)</f>
        <v>5.4891237934422375E-3</v>
      </c>
      <c r="Y5" s="22">
        <f>IFERROR(X5*(1+INDEX(CAGR!$C$44:$C$50,MATCH($A5,CAGR!$B$44:$B$50,0))),0)</f>
        <v>5.4873787832837671E-3</v>
      </c>
      <c r="Z5" s="22">
        <f>IFERROR(Y5*(1+INDEX(CAGR!$C$44:$C$50,MATCH($A5,CAGR!$B$44:$B$50,0))),0)</f>
        <v>5.4856343278696547E-3</v>
      </c>
      <c r="AA5" s="22">
        <f>IFERROR(Z5*(1+INDEX(CAGR!$C$44:$C$50,MATCH($A5,CAGR!$B$44:$B$50,0))),0)</f>
        <v>5.4838904270235449E-3</v>
      </c>
      <c r="AB5" s="22">
        <f>IFERROR(AA5*(1+INDEX(CAGR!$C$44:$C$50,MATCH($A5,CAGR!$B$44:$B$50,0))),0)</f>
        <v>5.4821470805691387E-3</v>
      </c>
      <c r="AC5" s="22">
        <f>IFERROR(AB5*(1+INDEX(CAGR!$C$44:$C$50,MATCH($A5,CAGR!$B$44:$B$50,0))),0)</f>
        <v>5.4804042883301934E-3</v>
      </c>
      <c r="AD5" s="22">
        <f>IFERROR(AC5*(1+INDEX(CAGR!$C$44:$C$50,MATCH($A5,CAGR!$B$44:$B$50,0))),0)</f>
        <v>5.4786620501305226E-3</v>
      </c>
      <c r="AE5" s="22">
        <f>IFERROR(AD5*(1+INDEX(CAGR!$C$44:$C$50,MATCH($A5,CAGR!$B$44:$B$50,0))),0)</f>
        <v>5.4769203657939946E-3</v>
      </c>
      <c r="AF5" s="22">
        <f>IFERROR(AE5*(1+INDEX(CAGR!$C$44:$C$50,MATCH($A5,CAGR!$B$44:$B$50,0))),0)</f>
        <v>5.4751792351445351E-3</v>
      </c>
      <c r="AG5" s="22"/>
    </row>
    <row r="6" spans="1:33">
      <c r="A6" s="1" t="s">
        <v>4</v>
      </c>
      <c r="B6" s="22">
        <f>IFERROR(INDEX('SYFAFE psgr'!$B$5:$H$5,,MATCH($A6,'SYFAFE psgr'!$B$1:$H$1,0))*(1+INDEX(CAGR!$C$44:$C$50,MATCH($A6,CAGR!$B$44:$B$50,0))),0)</f>
        <v>0</v>
      </c>
      <c r="C6" s="22">
        <f>IFERROR(B6*(1+INDEX(CAGR!$C$44:$C$50,MATCH($A6,CAGR!$B$44:$B$50,0))),0)</f>
        <v>0</v>
      </c>
      <c r="D6" s="22">
        <f>IFERROR(C6*(1+INDEX(CAGR!$C$44:$C$50,MATCH($A6,CAGR!$B$44:$B$50,0))),0)</f>
        <v>0</v>
      </c>
      <c r="E6" s="22">
        <f>IFERROR(D6*(1+INDEX(CAGR!$C$44:$C$50,MATCH($A6,CAGR!$B$44:$B$50,0))),0)</f>
        <v>0</v>
      </c>
      <c r="F6" s="22">
        <f>IFERROR(E6*(1+INDEX(CAGR!$C$44:$C$50,MATCH($A6,CAGR!$B$44:$B$50,0))),0)</f>
        <v>0</v>
      </c>
      <c r="G6" s="22">
        <f>IFERROR(F6*(1+INDEX(CAGR!$C$44:$C$50,MATCH($A6,CAGR!$B$44:$B$50,0))),0)</f>
        <v>0</v>
      </c>
      <c r="H6" s="22">
        <f>IFERROR(G6*(1+INDEX(CAGR!$C$44:$C$50,MATCH($A6,CAGR!$B$44:$B$50,0))),0)</f>
        <v>0</v>
      </c>
      <c r="I6" s="22">
        <f>IFERROR(H6*(1+INDEX(CAGR!$C$44:$C$50,MATCH($A6,CAGR!$B$44:$B$50,0))),0)</f>
        <v>0</v>
      </c>
      <c r="J6" s="22">
        <f>IFERROR(I6*(1+INDEX(CAGR!$C$44:$C$50,MATCH($A6,CAGR!$B$44:$B$50,0))),0)</f>
        <v>0</v>
      </c>
      <c r="K6" s="22">
        <f>IFERROR(J6*(1+INDEX(CAGR!$C$44:$C$50,MATCH($A6,CAGR!$B$44:$B$50,0))),0)</f>
        <v>0</v>
      </c>
      <c r="L6" s="22">
        <f>IFERROR(K6*(1+INDEX(CAGR!$C$44:$C$50,MATCH($A6,CAGR!$B$44:$B$50,0))),0)</f>
        <v>0</v>
      </c>
      <c r="M6" s="22">
        <f>IFERROR(L6*(1+INDEX(CAGR!$C$44:$C$50,MATCH($A6,CAGR!$B$44:$B$50,0))),0)</f>
        <v>0</v>
      </c>
      <c r="N6" s="22">
        <f>IFERROR(M6*(1+INDEX(CAGR!$C$44:$C$50,MATCH($A6,CAGR!$B$44:$B$50,0))),0)</f>
        <v>0</v>
      </c>
      <c r="O6" s="22">
        <f>IFERROR(N6*(1+INDEX(CAGR!$C$44:$C$50,MATCH($A6,CAGR!$B$44:$B$50,0))),0)</f>
        <v>0</v>
      </c>
      <c r="P6" s="22">
        <f>IFERROR(O6*(1+INDEX(CAGR!$C$44:$C$50,MATCH($A6,CAGR!$B$44:$B$50,0))),0)</f>
        <v>0</v>
      </c>
      <c r="Q6" s="22">
        <f>IFERROR(P6*(1+INDEX(CAGR!$C$44:$C$50,MATCH($A6,CAGR!$B$44:$B$50,0))),0)</f>
        <v>0</v>
      </c>
      <c r="R6" s="22">
        <f>IFERROR(Q6*(1+INDEX(CAGR!$C$44:$C$50,MATCH($A6,CAGR!$B$44:$B$50,0))),0)</f>
        <v>0</v>
      </c>
      <c r="S6" s="22">
        <f>IFERROR(R6*(1+INDEX(CAGR!$C$44:$C$50,MATCH($A6,CAGR!$B$44:$B$50,0))),0)</f>
        <v>0</v>
      </c>
      <c r="T6" s="22">
        <f>IFERROR(S6*(1+INDEX(CAGR!$C$44:$C$50,MATCH($A6,CAGR!$B$44:$B$50,0))),0)</f>
        <v>0</v>
      </c>
      <c r="U6" s="22">
        <f>IFERROR(T6*(1+INDEX(CAGR!$C$44:$C$50,MATCH($A6,CAGR!$B$44:$B$50,0))),0)</f>
        <v>0</v>
      </c>
      <c r="V6" s="22">
        <f>IFERROR(U6*(1+INDEX(CAGR!$C$44:$C$50,MATCH($A6,CAGR!$B$44:$B$50,0))),0)</f>
        <v>0</v>
      </c>
      <c r="W6" s="22">
        <f>IFERROR(V6*(1+INDEX(CAGR!$C$44:$C$50,MATCH($A6,CAGR!$B$44:$B$50,0))),0)</f>
        <v>0</v>
      </c>
      <c r="X6" s="22">
        <f>IFERROR(W6*(1+INDEX(CAGR!$C$44:$C$50,MATCH($A6,CAGR!$B$44:$B$50,0))),0)</f>
        <v>0</v>
      </c>
      <c r="Y6" s="22">
        <f>IFERROR(X6*(1+INDEX(CAGR!$C$44:$C$50,MATCH($A6,CAGR!$B$44:$B$50,0))),0)</f>
        <v>0</v>
      </c>
      <c r="Z6" s="22">
        <f>IFERROR(Y6*(1+INDEX(CAGR!$C$44:$C$50,MATCH($A6,CAGR!$B$44:$B$50,0))),0)</f>
        <v>0</v>
      </c>
      <c r="AA6" s="22">
        <f>IFERROR(Z6*(1+INDEX(CAGR!$C$44:$C$50,MATCH($A6,CAGR!$B$44:$B$50,0))),0)</f>
        <v>0</v>
      </c>
      <c r="AB6" s="22">
        <f>IFERROR(AA6*(1+INDEX(CAGR!$C$44:$C$50,MATCH($A6,CAGR!$B$44:$B$50,0))),0)</f>
        <v>0</v>
      </c>
      <c r="AC6" s="22">
        <f>IFERROR(AB6*(1+INDEX(CAGR!$C$44:$C$50,MATCH($A6,CAGR!$B$44:$B$50,0))),0)</f>
        <v>0</v>
      </c>
      <c r="AD6" s="22">
        <f>IFERROR(AC6*(1+INDEX(CAGR!$C$44:$C$50,MATCH($A6,CAGR!$B$44:$B$50,0))),0)</f>
        <v>0</v>
      </c>
      <c r="AE6" s="22">
        <f>IFERROR(AD6*(1+INDEX(CAGR!$C$44:$C$50,MATCH($A6,CAGR!$B$44:$B$50,0))),0)</f>
        <v>0</v>
      </c>
      <c r="AF6" s="22">
        <f>IFERROR(AE6*(1+INDEX(CAGR!$C$44:$C$50,MATCH($A6,CAGR!$B$44:$B$50,0))),0)</f>
        <v>0</v>
      </c>
      <c r="AG6" s="22"/>
    </row>
    <row r="7" spans="1:33">
      <c r="A7" s="1" t="s">
        <v>5</v>
      </c>
      <c r="B7" s="22">
        <f>IFERROR(INDEX('SYFAFE psgr'!$B$5:$H$5,,MATCH($A7,'SYFAFE psgr'!$B$1:$H$1,0))*(1+INDEX(CAGR!$C$44:$C$50,MATCH($A7,CAGR!$B$44:$B$50,0))),0)</f>
        <v>0</v>
      </c>
      <c r="C7" s="22">
        <f>IFERROR(B7*(1+INDEX(CAGR!$C$44:$C$50,MATCH($A7,CAGR!$B$44:$B$50,0))),0)</f>
        <v>0</v>
      </c>
      <c r="D7" s="22">
        <f>IFERROR(C7*(1+INDEX(CAGR!$C$44:$C$50,MATCH($A7,CAGR!$B$44:$B$50,0))),0)</f>
        <v>0</v>
      </c>
      <c r="E7" s="22">
        <f>IFERROR(D7*(1+INDEX(CAGR!$C$44:$C$50,MATCH($A7,CAGR!$B$44:$B$50,0))),0)</f>
        <v>0</v>
      </c>
      <c r="F7" s="22">
        <f>IFERROR(E7*(1+INDEX(CAGR!$C$44:$C$50,MATCH($A7,CAGR!$B$44:$B$50,0))),0)</f>
        <v>0</v>
      </c>
      <c r="G7" s="22">
        <f>IFERROR(F7*(1+INDEX(CAGR!$C$44:$C$50,MATCH($A7,CAGR!$B$44:$B$50,0))),0)</f>
        <v>0</v>
      </c>
      <c r="H7" s="22">
        <f>IFERROR(G7*(1+INDEX(CAGR!$C$44:$C$50,MATCH($A7,CAGR!$B$44:$B$50,0))),0)</f>
        <v>0</v>
      </c>
      <c r="I7" s="22">
        <f>IFERROR(H7*(1+INDEX(CAGR!$C$44:$C$50,MATCH($A7,CAGR!$B$44:$B$50,0))),0)</f>
        <v>0</v>
      </c>
      <c r="J7" s="22">
        <f>IFERROR(I7*(1+INDEX(CAGR!$C$44:$C$50,MATCH($A7,CAGR!$B$44:$B$50,0))),0)</f>
        <v>0</v>
      </c>
      <c r="K7" s="22">
        <f>IFERROR(J7*(1+INDEX(CAGR!$C$44:$C$50,MATCH($A7,CAGR!$B$44:$B$50,0))),0)</f>
        <v>0</v>
      </c>
      <c r="L7" s="22">
        <f>IFERROR(K7*(1+INDEX(CAGR!$C$44:$C$50,MATCH($A7,CAGR!$B$44:$B$50,0))),0)</f>
        <v>0</v>
      </c>
      <c r="M7" s="22">
        <f>IFERROR(L7*(1+INDEX(CAGR!$C$44:$C$50,MATCH($A7,CAGR!$B$44:$B$50,0))),0)</f>
        <v>0</v>
      </c>
      <c r="N7" s="22">
        <f>IFERROR(M7*(1+INDEX(CAGR!$C$44:$C$50,MATCH($A7,CAGR!$B$44:$B$50,0))),0)</f>
        <v>0</v>
      </c>
      <c r="O7" s="22">
        <f>IFERROR(N7*(1+INDEX(CAGR!$C$44:$C$50,MATCH($A7,CAGR!$B$44:$B$50,0))),0)</f>
        <v>0</v>
      </c>
      <c r="P7" s="22">
        <f>IFERROR(O7*(1+INDEX(CAGR!$C$44:$C$50,MATCH($A7,CAGR!$B$44:$B$50,0))),0)</f>
        <v>0</v>
      </c>
      <c r="Q7" s="22">
        <f>IFERROR(P7*(1+INDEX(CAGR!$C$44:$C$50,MATCH($A7,CAGR!$B$44:$B$50,0))),0)</f>
        <v>0</v>
      </c>
      <c r="R7" s="22">
        <f>IFERROR(Q7*(1+INDEX(CAGR!$C$44:$C$50,MATCH($A7,CAGR!$B$44:$B$50,0))),0)</f>
        <v>0</v>
      </c>
      <c r="S7" s="22">
        <f>IFERROR(R7*(1+INDEX(CAGR!$C$44:$C$50,MATCH($A7,CAGR!$B$44:$B$50,0))),0)</f>
        <v>0</v>
      </c>
      <c r="T7" s="22">
        <f>IFERROR(S7*(1+INDEX(CAGR!$C$44:$C$50,MATCH($A7,CAGR!$B$44:$B$50,0))),0)</f>
        <v>0</v>
      </c>
      <c r="U7" s="22">
        <f>IFERROR(T7*(1+INDEX(CAGR!$C$44:$C$50,MATCH($A7,CAGR!$B$44:$B$50,0))),0)</f>
        <v>0</v>
      </c>
      <c r="V7" s="22">
        <f>IFERROR(U7*(1+INDEX(CAGR!$C$44:$C$50,MATCH($A7,CAGR!$B$44:$B$50,0))),0)</f>
        <v>0</v>
      </c>
      <c r="W7" s="22">
        <f>IFERROR(V7*(1+INDEX(CAGR!$C$44:$C$50,MATCH($A7,CAGR!$B$44:$B$50,0))),0)</f>
        <v>0</v>
      </c>
      <c r="X7" s="22">
        <f>IFERROR(W7*(1+INDEX(CAGR!$C$44:$C$50,MATCH($A7,CAGR!$B$44:$B$50,0))),0)</f>
        <v>0</v>
      </c>
      <c r="Y7" s="22">
        <f>IFERROR(X7*(1+INDEX(CAGR!$C$44:$C$50,MATCH($A7,CAGR!$B$44:$B$50,0))),0)</f>
        <v>0</v>
      </c>
      <c r="Z7" s="22">
        <f>IFERROR(Y7*(1+INDEX(CAGR!$C$44:$C$50,MATCH($A7,CAGR!$B$44:$B$50,0))),0)</f>
        <v>0</v>
      </c>
      <c r="AA7" s="22">
        <f>IFERROR(Z7*(1+INDEX(CAGR!$C$44:$C$50,MATCH($A7,CAGR!$B$44:$B$50,0))),0)</f>
        <v>0</v>
      </c>
      <c r="AB7" s="22">
        <f>IFERROR(AA7*(1+INDEX(CAGR!$C$44:$C$50,MATCH($A7,CAGR!$B$44:$B$50,0))),0)</f>
        <v>0</v>
      </c>
      <c r="AC7" s="22">
        <f>IFERROR(AB7*(1+INDEX(CAGR!$C$44:$C$50,MATCH($A7,CAGR!$B$44:$B$50,0))),0)</f>
        <v>0</v>
      </c>
      <c r="AD7" s="22">
        <f>IFERROR(AC7*(1+INDEX(CAGR!$C$44:$C$50,MATCH($A7,CAGR!$B$44:$B$50,0))),0)</f>
        <v>0</v>
      </c>
      <c r="AE7" s="22">
        <f>IFERROR(AD7*(1+INDEX(CAGR!$C$44:$C$50,MATCH($A7,CAGR!$B$44:$B$50,0))),0)</f>
        <v>0</v>
      </c>
      <c r="AF7" s="22">
        <f>IFERROR(AE7*(1+INDEX(CAGR!$C$44:$C$50,MATCH($A7,CAGR!$B$44:$B$50,0))),0)</f>
        <v>0</v>
      </c>
      <c r="AG7" s="22"/>
    </row>
    <row r="8" spans="1:33">
      <c r="A8" s="1" t="s">
        <v>6</v>
      </c>
      <c r="B8" s="21">
        <f>B5*Calibration!$D$37</f>
        <v>1.6582964174712059E-2</v>
      </c>
      <c r="C8" s="21">
        <f>B8*(1+CAGR!$C$50)</f>
        <v>1.6577692396914482E-2</v>
      </c>
      <c r="D8" s="21">
        <f>C8*(1+CAGR!$C$50)</f>
        <v>1.6572422295032072E-2</v>
      </c>
      <c r="E8" s="21">
        <f>D8*(1+CAGR!$C$50)</f>
        <v>1.6567153868532046E-2</v>
      </c>
      <c r="F8" s="21">
        <f>E8*(1+CAGR!$C$50)</f>
        <v>1.6561887116881797E-2</v>
      </c>
      <c r="G8" s="21">
        <f>F8*(1+CAGR!$C$50)</f>
        <v>1.6556622039548885E-2</v>
      </c>
      <c r="H8" s="21">
        <f>G8*(1+CAGR!$C$50)</f>
        <v>1.6551358636001039E-2</v>
      </c>
      <c r="I8" s="21">
        <f>H8*(1+CAGR!$C$50)</f>
        <v>1.6546096905706159E-2</v>
      </c>
      <c r="J8" s="21">
        <f>I8*(1+CAGR!$C$50)</f>
        <v>1.6540836848132311E-2</v>
      </c>
      <c r="K8" s="21">
        <f>J8*(1+CAGR!$C$50)</f>
        <v>1.6535578462747731E-2</v>
      </c>
      <c r="L8" s="21">
        <f>K8*(1+CAGR!$C$50)</f>
        <v>1.6530321749020825E-2</v>
      </c>
      <c r="M8" s="21">
        <f>L8*(1+CAGR!$C$50)</f>
        <v>1.6525066706420167E-2</v>
      </c>
      <c r="N8" s="21">
        <f>M8*(1+CAGR!$C$50)</f>
        <v>1.6519813334414501E-2</v>
      </c>
      <c r="O8" s="21">
        <f>N8*(1+CAGR!$C$50)</f>
        <v>1.6514561632472741E-2</v>
      </c>
      <c r="P8" s="21">
        <f>O8*(1+CAGR!$C$50)</f>
        <v>1.6509311600063966E-2</v>
      </c>
      <c r="Q8" s="21">
        <f>P8*(1+CAGR!$C$50)</f>
        <v>1.6504063236657429E-2</v>
      </c>
      <c r="R8" s="21">
        <f>Q8*(1+CAGR!$C$50)</f>
        <v>1.6498816541722545E-2</v>
      </c>
      <c r="S8" s="21">
        <f>R8*(1+CAGR!$C$50)</f>
        <v>1.6493571514728904E-2</v>
      </c>
      <c r="T8" s="21">
        <f>S8*(1+CAGR!$C$50)</f>
        <v>1.648832815514626E-2</v>
      </c>
      <c r="U8" s="21">
        <f>T8*(1+CAGR!$C$50)</f>
        <v>1.6483086462444542E-2</v>
      </c>
      <c r="V8" s="21">
        <f>U8*(1+CAGR!$C$50)</f>
        <v>1.6477846436093839E-2</v>
      </c>
      <c r="W8" s="21">
        <f>V8*(1+CAGR!$C$50)</f>
        <v>1.6472608075564416E-2</v>
      </c>
      <c r="X8" s="21">
        <f>W8*(1+CAGR!$C$50)</f>
        <v>1.6467371380326699E-2</v>
      </c>
      <c r="Y8" s="21">
        <f>X8*(1+CAGR!$C$50)</f>
        <v>1.6462136349851289E-2</v>
      </c>
      <c r="Z8" s="21">
        <f>Y8*(1+CAGR!$C$50)</f>
        <v>1.6456902983608954E-2</v>
      </c>
      <c r="AA8" s="21">
        <f>Z8*(1+CAGR!$C$50)</f>
        <v>1.6451671281070626E-2</v>
      </c>
      <c r="AB8" s="21">
        <f>AA8*(1+CAGR!$C$50)</f>
        <v>1.6446441241707407E-2</v>
      </c>
      <c r="AC8" s="21">
        <f>AB8*(1+CAGR!$C$50)</f>
        <v>1.6441212864990572E-2</v>
      </c>
      <c r="AD8" s="21">
        <f>AC8*(1+CAGR!$C$50)</f>
        <v>1.643598615039156E-2</v>
      </c>
      <c r="AE8" s="21">
        <f>AD8*(1+CAGR!$C$50)</f>
        <v>1.6430761097381976E-2</v>
      </c>
      <c r="AF8" s="21">
        <f>AE8*(1+CAGR!$C$50)</f>
        <v>1.6425537705433597E-2</v>
      </c>
      <c r="AG8" s="22"/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154C0-0C37-417F-BDAF-821D86C49073}">
  <sheetPr>
    <tabColor rgb="FF1F497D"/>
  </sheetPr>
  <dimension ref="A1:AF8"/>
  <sheetViews>
    <sheetView workbookViewId="0">
      <selection activeCell="C32" sqref="C32"/>
    </sheetView>
  </sheetViews>
  <sheetFormatPr defaultRowHeight="15"/>
  <cols>
    <col min="1" max="1" width="32.85546875" bestFit="1" customWidth="1"/>
    <col min="2" max="32" width="9.28515625" bestFit="1" customWidth="1"/>
  </cols>
  <sheetData>
    <row r="1" spans="1:32">
      <c r="A1" s="10" t="s">
        <v>17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>
      <c r="A2" s="1" t="s">
        <v>0</v>
      </c>
      <c r="B2" s="22">
        <f>IFERROR(INDEX('SYFAFE frgt'!$B$5:$H$5,,MATCH($A2,'SYFAFE frgt'!$B$1:$H$1,0))*(1+INDEX(CAGR!$C$51:$C$57,MATCH($A2,CAGR!$B$51:$B$57,0))),0)</f>
        <v>1.0084146809931577E-3</v>
      </c>
      <c r="C2" s="22">
        <f>IFERROR(B2*(1+INDEX(CAGR!$C$51:$C$57,MATCH($A2,CAGR!$B$44:$B$50,0))),0)</f>
        <v>1.0147436910357458E-3</v>
      </c>
      <c r="D2" s="22">
        <f>IFERROR(C2*(1+INDEX(CAGR!$C$51:$C$57,MATCH($A2,CAGR!$B$44:$B$50,0))),0)</f>
        <v>1.021112423197492E-3</v>
      </c>
      <c r="E2" s="22">
        <f>IFERROR(D2*(1+INDEX(CAGR!$C$51:$C$57,MATCH($A2,CAGR!$B$44:$B$50,0))),0)</f>
        <v>1.0275211267822748E-3</v>
      </c>
      <c r="F2" s="22">
        <f>IFERROR(E2*(1+INDEX(CAGR!$C$51:$C$57,MATCH($A2,CAGR!$B$44:$B$50,0))),0)</f>
        <v>1.033970052658653E-3</v>
      </c>
      <c r="G2" s="22">
        <f>IFERROR(F2*(1+INDEX(CAGR!$C$51:$C$57,MATCH($A2,CAGR!$B$44:$B$50,0))),0)</f>
        <v>1.0404594532696864E-3</v>
      </c>
      <c r="H2" s="22">
        <f>IFERROR(G2*(1+INDEX(CAGR!$C$51:$C$57,MATCH($A2,CAGR!$B$44:$B$50,0))),0)</f>
        <v>1.0469895826428171E-3</v>
      </c>
      <c r="I2" s="22">
        <f>IFERROR(H2*(1+INDEX(CAGR!$C$51:$C$57,MATCH($A2,CAGR!$B$44:$B$50,0))),0)</f>
        <v>1.0535606963998137E-3</v>
      </c>
      <c r="J2" s="22">
        <f>IFERROR(I2*(1+INDEX(CAGR!$C$51:$C$57,MATCH($A2,CAGR!$B$44:$B$50,0))),0)</f>
        <v>1.0601730517667779E-3</v>
      </c>
      <c r="K2" s="22">
        <f>IFERROR(J2*(1+INDEX(CAGR!$C$51:$C$57,MATCH($A2,CAGR!$B$44:$B$50,0))),0)</f>
        <v>1.066826907584213E-3</v>
      </c>
      <c r="L2" s="22">
        <f>IFERROR(K2*(1+INDEX(CAGR!$C$51:$C$57,MATCH($A2,CAGR!$B$44:$B$50,0))),0)</f>
        <v>1.0735225243171565E-3</v>
      </c>
      <c r="M2" s="22">
        <f>IFERROR(L2*(1+INDEX(CAGR!$C$51:$C$57,MATCH($A2,CAGR!$B$44:$B$50,0))),0)</f>
        <v>1.0802601640653763E-3</v>
      </c>
      <c r="N2" s="22">
        <f>IFERROR(M2*(1+INDEX(CAGR!$C$51:$C$57,MATCH($A2,CAGR!$B$44:$B$50,0))),0)</f>
        <v>1.08704009057363E-3</v>
      </c>
      <c r="O2" s="22">
        <f>IFERROR(N2*(1+INDEX(CAGR!$C$51:$C$57,MATCH($A2,CAGR!$B$44:$B$50,0))),0)</f>
        <v>1.0938625692419896E-3</v>
      </c>
      <c r="P2" s="22">
        <f>IFERROR(O2*(1+INDEX(CAGR!$C$51:$C$57,MATCH($A2,CAGR!$B$44:$B$50,0))),0)</f>
        <v>1.1007278671362304E-3</v>
      </c>
      <c r="Q2" s="22">
        <f>IFERROR(P2*(1+INDEX(CAGR!$C$51:$C$57,MATCH($A2,CAGR!$B$44:$B$50,0))),0)</f>
        <v>1.1076362529982852E-3</v>
      </c>
      <c r="R2" s="22">
        <f>IFERROR(Q2*(1+INDEX(CAGR!$C$51:$C$57,MATCH($A2,CAGR!$B$44:$B$50,0))),0)</f>
        <v>1.114587997256765E-3</v>
      </c>
      <c r="S2" s="22">
        <f>IFERROR(R2*(1+INDEX(CAGR!$C$51:$C$57,MATCH($A2,CAGR!$B$44:$B$50,0))),0)</f>
        <v>1.1215833720375433E-3</v>
      </c>
      <c r="T2" s="22">
        <f>IFERROR(S2*(1+INDEX(CAGR!$C$51:$C$57,MATCH($A2,CAGR!$B$44:$B$50,0))),0)</f>
        <v>1.1286226511744103E-3</v>
      </c>
      <c r="U2" s="22">
        <f>IFERROR(T2*(1+INDEX(CAGR!$C$51:$C$57,MATCH($A2,CAGR!$B$44:$B$50,0))),0)</f>
        <v>1.1357061102197905E-3</v>
      </c>
      <c r="V2" s="22">
        <f>IFERROR(U2*(1+INDEX(CAGR!$C$51:$C$57,MATCH($A2,CAGR!$B$44:$B$50,0))),0)</f>
        <v>1.1428340264555306E-3</v>
      </c>
      <c r="W2" s="22">
        <f>IFERROR(V2*(1+INDEX(CAGR!$C$51:$C$57,MATCH($A2,CAGR!$B$44:$B$50,0))),0)</f>
        <v>1.1500066789037525E-3</v>
      </c>
      <c r="X2" s="22">
        <f>IFERROR(W2*(1+INDEX(CAGR!$C$51:$C$57,MATCH($A2,CAGR!$B$44:$B$50,0))),0)</f>
        <v>1.1572243483377765E-3</v>
      </c>
      <c r="Y2" s="22">
        <f>IFERROR(X2*(1+INDEX(CAGR!$C$51:$C$57,MATCH($A2,CAGR!$B$44:$B$50,0))),0)</f>
        <v>1.1644873172931113E-3</v>
      </c>
      <c r="Z2" s="22">
        <f>IFERROR(Y2*(1+INDEX(CAGR!$C$51:$C$57,MATCH($A2,CAGR!$B$44:$B$50,0))),0)</f>
        <v>1.1717958700785151E-3</v>
      </c>
      <c r="AA2" s="22">
        <f>IFERROR(Z2*(1+INDEX(CAGR!$C$51:$C$57,MATCH($A2,CAGR!$B$44:$B$50,0))),0)</f>
        <v>1.1791502927871234E-3</v>
      </c>
      <c r="AB2" s="22">
        <f>IFERROR(AA2*(1+INDEX(CAGR!$C$51:$C$57,MATCH($A2,CAGR!$B$44:$B$50,0))),0)</f>
        <v>1.1865508733076495E-3</v>
      </c>
      <c r="AC2" s="22">
        <f>IFERROR(AB2*(1+INDEX(CAGR!$C$51:$C$57,MATCH($A2,CAGR!$B$44:$B$50,0))),0)</f>
        <v>1.1939979013356526E-3</v>
      </c>
      <c r="AD2" s="22">
        <f>IFERROR(AC2*(1+INDEX(CAGR!$C$51:$C$57,MATCH($A2,CAGR!$B$44:$B$50,0))),0)</f>
        <v>1.2014916683848788E-3</v>
      </c>
      <c r="AE2" s="22">
        <f>IFERROR(AD2*(1+INDEX(CAGR!$C$51:$C$57,MATCH($A2,CAGR!$B$44:$B$50,0))),0)</f>
        <v>1.2090324677986721E-3</v>
      </c>
      <c r="AF2" s="22">
        <f>IFERROR(AE2*(1+INDEX(CAGR!$C$51:$C$57,MATCH($A2,CAGR!$B$44:$B$50,0))),0)</f>
        <v>1.2166205947614576E-3</v>
      </c>
    </row>
    <row r="3" spans="1:32">
      <c r="A3" s="1" t="s">
        <v>1</v>
      </c>
      <c r="B3" s="22">
        <f>IFERROR(INDEX('SYFAFE frgt'!$B$5:$H$5,,MATCH($A3,'SYFAFE frgt'!$B$1:$H$1,0))*(1+INDEX(CAGR!$C$51:$C$57,MATCH($A3,CAGR!$B$51:$B$57,0))),0)</f>
        <v>0</v>
      </c>
      <c r="C3" s="22">
        <f>IFERROR(B3*(1+INDEX(CAGR!$C$51:$C$57,MATCH($A3,CAGR!$B$44:$B$50,0))),0)</f>
        <v>0</v>
      </c>
      <c r="D3" s="22">
        <f>IFERROR(C3*(1+INDEX(CAGR!$C$51:$C$57,MATCH($A3,CAGR!$B$44:$B$50,0))),0)</f>
        <v>0</v>
      </c>
      <c r="E3" s="22">
        <f>IFERROR(D3*(1+INDEX(CAGR!$C$51:$C$57,MATCH($A3,CAGR!$B$44:$B$50,0))),0)</f>
        <v>0</v>
      </c>
      <c r="F3" s="22">
        <f>IFERROR(E3*(1+INDEX(CAGR!$C$51:$C$57,MATCH($A3,CAGR!$B$44:$B$50,0))),0)</f>
        <v>0</v>
      </c>
      <c r="G3" s="22">
        <f>IFERROR(F3*(1+INDEX(CAGR!$C$51:$C$57,MATCH($A3,CAGR!$B$44:$B$50,0))),0)</f>
        <v>0</v>
      </c>
      <c r="H3" s="22">
        <f>IFERROR(G3*(1+INDEX(CAGR!$C$51:$C$57,MATCH($A3,CAGR!$B$44:$B$50,0))),0)</f>
        <v>0</v>
      </c>
      <c r="I3" s="22">
        <f>IFERROR(H3*(1+INDEX(CAGR!$C$51:$C$57,MATCH($A3,CAGR!$B$44:$B$50,0))),0)</f>
        <v>0</v>
      </c>
      <c r="J3" s="22">
        <f>IFERROR(I3*(1+INDEX(CAGR!$C$51:$C$57,MATCH($A3,CAGR!$B$44:$B$50,0))),0)</f>
        <v>0</v>
      </c>
      <c r="K3" s="22">
        <f>IFERROR(J3*(1+INDEX(CAGR!$C$51:$C$57,MATCH($A3,CAGR!$B$44:$B$50,0))),0)</f>
        <v>0</v>
      </c>
      <c r="L3" s="22">
        <f>IFERROR(K3*(1+INDEX(CAGR!$C$51:$C$57,MATCH($A3,CAGR!$B$44:$B$50,0))),0)</f>
        <v>0</v>
      </c>
      <c r="M3" s="22">
        <f>IFERROR(L3*(1+INDEX(CAGR!$C$51:$C$57,MATCH($A3,CAGR!$B$44:$B$50,0))),0)</f>
        <v>0</v>
      </c>
      <c r="N3" s="22">
        <f>IFERROR(M3*(1+INDEX(CAGR!$C$51:$C$57,MATCH($A3,CAGR!$B$44:$B$50,0))),0)</f>
        <v>0</v>
      </c>
      <c r="O3" s="22">
        <f>IFERROR(N3*(1+INDEX(CAGR!$C$51:$C$57,MATCH($A3,CAGR!$B$44:$B$50,0))),0)</f>
        <v>0</v>
      </c>
      <c r="P3" s="22">
        <f>IFERROR(O3*(1+INDEX(CAGR!$C$51:$C$57,MATCH($A3,CAGR!$B$44:$B$50,0))),0)</f>
        <v>0</v>
      </c>
      <c r="Q3" s="22">
        <f>IFERROR(P3*(1+INDEX(CAGR!$C$51:$C$57,MATCH($A3,CAGR!$B$44:$B$50,0))),0)</f>
        <v>0</v>
      </c>
      <c r="R3" s="22">
        <f>IFERROR(Q3*(1+INDEX(CAGR!$C$51:$C$57,MATCH($A3,CAGR!$B$44:$B$50,0))),0)</f>
        <v>0</v>
      </c>
      <c r="S3" s="22">
        <f>IFERROR(R3*(1+INDEX(CAGR!$C$51:$C$57,MATCH($A3,CAGR!$B$44:$B$50,0))),0)</f>
        <v>0</v>
      </c>
      <c r="T3" s="22">
        <f>IFERROR(S3*(1+INDEX(CAGR!$C$51:$C$57,MATCH($A3,CAGR!$B$44:$B$50,0))),0)</f>
        <v>0</v>
      </c>
      <c r="U3" s="22">
        <f>IFERROR(T3*(1+INDEX(CAGR!$C$51:$C$57,MATCH($A3,CAGR!$B$44:$B$50,0))),0)</f>
        <v>0</v>
      </c>
      <c r="V3" s="22">
        <f>IFERROR(U3*(1+INDEX(CAGR!$C$51:$C$57,MATCH($A3,CAGR!$B$44:$B$50,0))),0)</f>
        <v>0</v>
      </c>
      <c r="W3" s="22">
        <f>IFERROR(V3*(1+INDEX(CAGR!$C$51:$C$57,MATCH($A3,CAGR!$B$44:$B$50,0))),0)</f>
        <v>0</v>
      </c>
      <c r="X3" s="22">
        <f>IFERROR(W3*(1+INDEX(CAGR!$C$51:$C$57,MATCH($A3,CAGR!$B$44:$B$50,0))),0)</f>
        <v>0</v>
      </c>
      <c r="Y3" s="22">
        <f>IFERROR(X3*(1+INDEX(CAGR!$C$51:$C$57,MATCH($A3,CAGR!$B$44:$B$50,0))),0)</f>
        <v>0</v>
      </c>
      <c r="Z3" s="22">
        <f>IFERROR(Y3*(1+INDEX(CAGR!$C$51:$C$57,MATCH($A3,CAGR!$B$44:$B$50,0))),0)</f>
        <v>0</v>
      </c>
      <c r="AA3" s="22">
        <f>IFERROR(Z3*(1+INDEX(CAGR!$C$51:$C$57,MATCH($A3,CAGR!$B$44:$B$50,0))),0)</f>
        <v>0</v>
      </c>
      <c r="AB3" s="22">
        <f>IFERROR(AA3*(1+INDEX(CAGR!$C$51:$C$57,MATCH($A3,CAGR!$B$44:$B$50,0))),0)</f>
        <v>0</v>
      </c>
      <c r="AC3" s="22">
        <f>IFERROR(AB3*(1+INDEX(CAGR!$C$51:$C$57,MATCH($A3,CAGR!$B$44:$B$50,0))),0)</f>
        <v>0</v>
      </c>
      <c r="AD3" s="22">
        <f>IFERROR(AC3*(1+INDEX(CAGR!$C$51:$C$57,MATCH($A3,CAGR!$B$44:$B$50,0))),0)</f>
        <v>0</v>
      </c>
      <c r="AE3" s="22">
        <f>IFERROR(AD3*(1+INDEX(CAGR!$C$51:$C$57,MATCH($A3,CAGR!$B$44:$B$50,0))),0)</f>
        <v>0</v>
      </c>
      <c r="AF3" s="22">
        <f>IFERROR(AE3*(1+INDEX(CAGR!$C$51:$C$57,MATCH($A3,CAGR!$B$44:$B$50,0))),0)</f>
        <v>0</v>
      </c>
    </row>
    <row r="4" spans="1:32">
      <c r="A4" s="1" t="s">
        <v>2</v>
      </c>
      <c r="B4" s="22">
        <f>IFERROR(INDEX('SYFAFE frgt'!$B$5:$H$5,,MATCH($A4,'SYFAFE frgt'!$B$1:$H$1,0))*(1+INDEX(CAGR!$C$51:$C$57,MATCH($A4,CAGR!$B$51:$B$57,0))),0)</f>
        <v>0</v>
      </c>
      <c r="C4" s="22">
        <f>IFERROR(B4*(1+INDEX(CAGR!$C$51:$C$57,MATCH($A4,CAGR!$B$44:$B$50,0))),0)</f>
        <v>0</v>
      </c>
      <c r="D4" s="22">
        <f>IFERROR(C4*(1+INDEX(CAGR!$C$51:$C$57,MATCH($A4,CAGR!$B$44:$B$50,0))),0)</f>
        <v>0</v>
      </c>
      <c r="E4" s="22">
        <f>IFERROR(D4*(1+INDEX(CAGR!$C$51:$C$57,MATCH($A4,CAGR!$B$44:$B$50,0))),0)</f>
        <v>0</v>
      </c>
      <c r="F4" s="22">
        <f>IFERROR(E4*(1+INDEX(CAGR!$C$51:$C$57,MATCH($A4,CAGR!$B$44:$B$50,0))),0)</f>
        <v>0</v>
      </c>
      <c r="G4" s="22">
        <f>IFERROR(F4*(1+INDEX(CAGR!$C$51:$C$57,MATCH($A4,CAGR!$B$44:$B$50,0))),0)</f>
        <v>0</v>
      </c>
      <c r="H4" s="22">
        <f>IFERROR(G4*(1+INDEX(CAGR!$C$51:$C$57,MATCH($A4,CAGR!$B$44:$B$50,0))),0)</f>
        <v>0</v>
      </c>
      <c r="I4" s="22">
        <f>IFERROR(H4*(1+INDEX(CAGR!$C$51:$C$57,MATCH($A4,CAGR!$B$44:$B$50,0))),0)</f>
        <v>0</v>
      </c>
      <c r="J4" s="22">
        <f>IFERROR(I4*(1+INDEX(CAGR!$C$51:$C$57,MATCH($A4,CAGR!$B$44:$B$50,0))),0)</f>
        <v>0</v>
      </c>
      <c r="K4" s="22">
        <f>IFERROR(J4*(1+INDEX(CAGR!$C$51:$C$57,MATCH($A4,CAGR!$B$44:$B$50,0))),0)</f>
        <v>0</v>
      </c>
      <c r="L4" s="22">
        <f>IFERROR(K4*(1+INDEX(CAGR!$C$51:$C$57,MATCH($A4,CAGR!$B$44:$B$50,0))),0)</f>
        <v>0</v>
      </c>
      <c r="M4" s="22">
        <f>IFERROR(L4*(1+INDEX(CAGR!$C$51:$C$57,MATCH($A4,CAGR!$B$44:$B$50,0))),0)</f>
        <v>0</v>
      </c>
      <c r="N4" s="22">
        <f>IFERROR(M4*(1+INDEX(CAGR!$C$51:$C$57,MATCH($A4,CAGR!$B$44:$B$50,0))),0)</f>
        <v>0</v>
      </c>
      <c r="O4" s="22">
        <f>IFERROR(N4*(1+INDEX(CAGR!$C$51:$C$57,MATCH($A4,CAGR!$B$44:$B$50,0))),0)</f>
        <v>0</v>
      </c>
      <c r="P4" s="22">
        <f>IFERROR(O4*(1+INDEX(CAGR!$C$51:$C$57,MATCH($A4,CAGR!$B$44:$B$50,0))),0)</f>
        <v>0</v>
      </c>
      <c r="Q4" s="22">
        <f>IFERROR(P4*(1+INDEX(CAGR!$C$51:$C$57,MATCH($A4,CAGR!$B$44:$B$50,0))),0)</f>
        <v>0</v>
      </c>
      <c r="R4" s="22">
        <f>IFERROR(Q4*(1+INDEX(CAGR!$C$51:$C$57,MATCH($A4,CAGR!$B$44:$B$50,0))),0)</f>
        <v>0</v>
      </c>
      <c r="S4" s="22">
        <f>IFERROR(R4*(1+INDEX(CAGR!$C$51:$C$57,MATCH($A4,CAGR!$B$44:$B$50,0))),0)</f>
        <v>0</v>
      </c>
      <c r="T4" s="22">
        <f>IFERROR(S4*(1+INDEX(CAGR!$C$51:$C$57,MATCH($A4,CAGR!$B$44:$B$50,0))),0)</f>
        <v>0</v>
      </c>
      <c r="U4" s="22">
        <f>IFERROR(T4*(1+INDEX(CAGR!$C$51:$C$57,MATCH($A4,CAGR!$B$44:$B$50,0))),0)</f>
        <v>0</v>
      </c>
      <c r="V4" s="22">
        <f>IFERROR(U4*(1+INDEX(CAGR!$C$51:$C$57,MATCH($A4,CAGR!$B$44:$B$50,0))),0)</f>
        <v>0</v>
      </c>
      <c r="W4" s="22">
        <f>IFERROR(V4*(1+INDEX(CAGR!$C$51:$C$57,MATCH($A4,CAGR!$B$44:$B$50,0))),0)</f>
        <v>0</v>
      </c>
      <c r="X4" s="22">
        <f>IFERROR(W4*(1+INDEX(CAGR!$C$51:$C$57,MATCH($A4,CAGR!$B$44:$B$50,0))),0)</f>
        <v>0</v>
      </c>
      <c r="Y4" s="22">
        <f>IFERROR(X4*(1+INDEX(CAGR!$C$51:$C$57,MATCH($A4,CAGR!$B$44:$B$50,0))),0)</f>
        <v>0</v>
      </c>
      <c r="Z4" s="22">
        <f>IFERROR(Y4*(1+INDEX(CAGR!$C$51:$C$57,MATCH($A4,CAGR!$B$44:$B$50,0))),0)</f>
        <v>0</v>
      </c>
      <c r="AA4" s="22">
        <f>IFERROR(Z4*(1+INDEX(CAGR!$C$51:$C$57,MATCH($A4,CAGR!$B$44:$B$50,0))),0)</f>
        <v>0</v>
      </c>
      <c r="AB4" s="22">
        <f>IFERROR(AA4*(1+INDEX(CAGR!$C$51:$C$57,MATCH($A4,CAGR!$B$44:$B$50,0))),0)</f>
        <v>0</v>
      </c>
      <c r="AC4" s="22">
        <f>IFERROR(AB4*(1+INDEX(CAGR!$C$51:$C$57,MATCH($A4,CAGR!$B$44:$B$50,0))),0)</f>
        <v>0</v>
      </c>
      <c r="AD4" s="22">
        <f>IFERROR(AC4*(1+INDEX(CAGR!$C$51:$C$57,MATCH($A4,CAGR!$B$44:$B$50,0))),0)</f>
        <v>0</v>
      </c>
      <c r="AE4" s="22">
        <f>IFERROR(AD4*(1+INDEX(CAGR!$C$51:$C$57,MATCH($A4,CAGR!$B$44:$B$50,0))),0)</f>
        <v>0</v>
      </c>
      <c r="AF4" s="22">
        <f>IFERROR(AE4*(1+INDEX(CAGR!$C$51:$C$57,MATCH($A4,CAGR!$B$44:$B$50,0))),0)</f>
        <v>0</v>
      </c>
    </row>
    <row r="5" spans="1:32">
      <c r="A5" s="1" t="s">
        <v>3</v>
      </c>
      <c r="B5" s="22">
        <f>IFERROR(INDEX('SYFAFE frgt'!$B$5:$H$5,,MATCH($A5,'SYFAFE frgt'!$B$1:$H$1,0))*(1+INDEX(CAGR!$C$51:$C$57,MATCH($A5,CAGR!$B$51:$B$57,0))),0)</f>
        <v>1.6209751680771489E-2</v>
      </c>
      <c r="C5" s="22">
        <f>IFERROR(B5*(1+INDEX(CAGR!$C$51:$C$57,MATCH($A5,CAGR!$B$44:$B$50,0))),0)</f>
        <v>1.631148728925591E-2</v>
      </c>
      <c r="D5" s="22">
        <f>IFERROR(C5*(1+INDEX(CAGR!$C$51:$C$57,MATCH($A5,CAGR!$B$44:$B$50,0))),0)</f>
        <v>1.6413861410546543E-2</v>
      </c>
      <c r="E5" s="22">
        <f>IFERROR(D5*(1+INDEX(CAGR!$C$51:$C$57,MATCH($A5,CAGR!$B$44:$B$50,0))),0)</f>
        <v>1.6516878052076085E-2</v>
      </c>
      <c r="F5" s="22">
        <f>IFERROR(E5*(1+INDEX(CAGR!$C$51:$C$57,MATCH($A5,CAGR!$B$44:$B$50,0))),0)</f>
        <v>1.6620541246428668E-2</v>
      </c>
      <c r="G5" s="22">
        <f>IFERROR(F5*(1+INDEX(CAGR!$C$51:$C$57,MATCH($A5,CAGR!$B$44:$B$50,0))),0)</f>
        <v>1.6724855051497726E-2</v>
      </c>
      <c r="H5" s="22">
        <f>IFERROR(G5*(1+INDEX(CAGR!$C$51:$C$57,MATCH($A5,CAGR!$B$44:$B$50,0))),0)</f>
        <v>1.6829823550644833E-2</v>
      </c>
      <c r="I5" s="22">
        <f>IFERROR(H5*(1+INDEX(CAGR!$C$51:$C$57,MATCH($A5,CAGR!$B$44:$B$50,0))),0)</f>
        <v>1.6935450852859545E-2</v>
      </c>
      <c r="J5" s="22">
        <f>IFERROR(I5*(1+INDEX(CAGR!$C$51:$C$57,MATCH($A5,CAGR!$B$44:$B$50,0))),0)</f>
        <v>1.7041741092920254E-2</v>
      </c>
      <c r="K5" s="22">
        <f>IFERROR(J5*(1+INDEX(CAGR!$C$51:$C$57,MATCH($A5,CAGR!$B$44:$B$50,0))),0)</f>
        <v>1.7148698431556034E-2</v>
      </c>
      <c r="L5" s="22">
        <f>IFERROR(K5*(1+INDEX(CAGR!$C$51:$C$57,MATCH($A5,CAGR!$B$44:$B$50,0))),0)</f>
        <v>1.7256327055609526E-2</v>
      </c>
      <c r="M5" s="22">
        <f>IFERROR(L5*(1+INDEX(CAGR!$C$51:$C$57,MATCH($A5,CAGR!$B$44:$B$50,0))),0)</f>
        <v>1.7364631178200814E-2</v>
      </c>
      <c r="N5" s="22">
        <f>IFERROR(M5*(1+INDEX(CAGR!$C$51:$C$57,MATCH($A5,CAGR!$B$44:$B$50,0))),0)</f>
        <v>1.7473615038892363E-2</v>
      </c>
      <c r="O5" s="22">
        <f>IFERROR(N5*(1+INDEX(CAGR!$C$51:$C$57,MATCH($A5,CAGR!$B$44:$B$50,0))),0)</f>
        <v>1.7583282903854969E-2</v>
      </c>
      <c r="P5" s="22">
        <f>IFERROR(O5*(1+INDEX(CAGR!$C$51:$C$57,MATCH($A5,CAGR!$B$44:$B$50,0))),0)</f>
        <v>1.7693639066034762E-2</v>
      </c>
      <c r="Q5" s="22">
        <f>IFERROR(P5*(1+INDEX(CAGR!$C$51:$C$57,MATCH($A5,CAGR!$B$44:$B$50,0))),0)</f>
        <v>1.780468784532125E-2</v>
      </c>
      <c r="R5" s="22">
        <f>IFERROR(Q5*(1+INDEX(CAGR!$C$51:$C$57,MATCH($A5,CAGR!$B$44:$B$50,0))),0)</f>
        <v>1.7916433588716422E-2</v>
      </c>
      <c r="S5" s="22">
        <f>IFERROR(R5*(1+INDEX(CAGR!$C$51:$C$57,MATCH($A5,CAGR!$B$44:$B$50,0))),0)</f>
        <v>1.8028880670504909E-2</v>
      </c>
      <c r="T5" s="22">
        <f>IFERROR(S5*(1+INDEX(CAGR!$C$51:$C$57,MATCH($A5,CAGR!$B$44:$B$50,0))),0)</f>
        <v>1.8142033492425224E-2</v>
      </c>
      <c r="U5" s="22">
        <f>IFERROR(T5*(1+INDEX(CAGR!$C$51:$C$57,MATCH($A5,CAGR!$B$44:$B$50,0))),0)</f>
        <v>1.8255896483842054E-2</v>
      </c>
      <c r="V5" s="22">
        <f>IFERROR(U5*(1+INDEX(CAGR!$C$51:$C$57,MATCH($A5,CAGR!$B$44:$B$50,0))),0)</f>
        <v>1.8370474101919661E-2</v>
      </c>
      <c r="W5" s="22">
        <f>IFERROR(V5*(1+INDEX(CAGR!$C$51:$C$57,MATCH($A5,CAGR!$B$44:$B$50,0))),0)</f>
        <v>1.8485770831796349E-2</v>
      </c>
      <c r="X5" s="22">
        <f>IFERROR(W5*(1+INDEX(CAGR!$C$51:$C$57,MATCH($A5,CAGR!$B$44:$B$50,0))),0)</f>
        <v>1.8601791186760037E-2</v>
      </c>
      <c r="Y5" s="22">
        <f>IFERROR(X5*(1+INDEX(CAGR!$C$51:$C$57,MATCH($A5,CAGR!$B$44:$B$50,0))),0)</f>
        <v>1.8718539708424936E-2</v>
      </c>
      <c r="Z5" s="22">
        <f>IFERROR(Y5*(1+INDEX(CAGR!$C$51:$C$57,MATCH($A5,CAGR!$B$44:$B$50,0))),0)</f>
        <v>1.8836020966909322E-2</v>
      </c>
      <c r="AA5" s="22">
        <f>IFERROR(Z5*(1+INDEX(CAGR!$C$51:$C$57,MATCH($A5,CAGR!$B$44:$B$50,0))),0)</f>
        <v>1.8954239561014437E-2</v>
      </c>
      <c r="AB5" s="22">
        <f>IFERROR(AA5*(1+INDEX(CAGR!$C$51:$C$57,MATCH($A5,CAGR!$B$44:$B$50,0))),0)</f>
        <v>1.9073200118404514E-2</v>
      </c>
      <c r="AC5" s="22">
        <f>IFERROR(AB5*(1+INDEX(CAGR!$C$51:$C$57,MATCH($A5,CAGR!$B$44:$B$50,0))),0)</f>
        <v>1.9192907295787917E-2</v>
      </c>
      <c r="AD5" s="22">
        <f>IFERROR(AC5*(1+INDEX(CAGR!$C$51:$C$57,MATCH($A5,CAGR!$B$44:$B$50,0))),0)</f>
        <v>1.9313365779099437E-2</v>
      </c>
      <c r="AE5" s="22">
        <f>IFERROR(AD5*(1+INDEX(CAGR!$C$51:$C$57,MATCH($A5,CAGR!$B$44:$B$50,0))),0)</f>
        <v>1.9434580283683715E-2</v>
      </c>
      <c r="AF5" s="22">
        <f>IFERROR(AE5*(1+INDEX(CAGR!$C$51:$C$57,MATCH($A5,CAGR!$B$44:$B$50,0))),0)</f>
        <v>1.955655555447983E-2</v>
      </c>
    </row>
    <row r="6" spans="1:32">
      <c r="A6" s="1" t="s">
        <v>4</v>
      </c>
      <c r="B6" s="22">
        <f>IFERROR(INDEX('SYFAFE frgt'!$B$5:$H$5,,MATCH($A6,'SYFAFE frgt'!$B$1:$H$1,0))*(1+INDEX(CAGR!$C$51:$C$57,MATCH($A6,CAGR!$B$51:$B$57,0))),0)</f>
        <v>0</v>
      </c>
      <c r="C6" s="22">
        <f>IFERROR(B6*(1+INDEX(CAGR!$C$51:$C$57,MATCH($A6,CAGR!$B$44:$B$50,0))),0)</f>
        <v>0</v>
      </c>
      <c r="D6" s="22">
        <f>IFERROR(C6*(1+INDEX(CAGR!$C$51:$C$57,MATCH($A6,CAGR!$B$44:$B$50,0))),0)</f>
        <v>0</v>
      </c>
      <c r="E6" s="22">
        <f>IFERROR(D6*(1+INDEX(CAGR!$C$51:$C$57,MATCH($A6,CAGR!$B$44:$B$50,0))),0)</f>
        <v>0</v>
      </c>
      <c r="F6" s="22">
        <f>IFERROR(E6*(1+INDEX(CAGR!$C$51:$C$57,MATCH($A6,CAGR!$B$44:$B$50,0))),0)</f>
        <v>0</v>
      </c>
      <c r="G6" s="22">
        <f>IFERROR(F6*(1+INDEX(CAGR!$C$51:$C$57,MATCH($A6,CAGR!$B$44:$B$50,0))),0)</f>
        <v>0</v>
      </c>
      <c r="H6" s="22">
        <f>IFERROR(G6*(1+INDEX(CAGR!$C$51:$C$57,MATCH($A6,CAGR!$B$44:$B$50,0))),0)</f>
        <v>0</v>
      </c>
      <c r="I6" s="22">
        <f>IFERROR(H6*(1+INDEX(CAGR!$C$51:$C$57,MATCH($A6,CAGR!$B$44:$B$50,0))),0)</f>
        <v>0</v>
      </c>
      <c r="J6" s="22">
        <f>IFERROR(I6*(1+INDEX(CAGR!$C$51:$C$57,MATCH($A6,CAGR!$B$44:$B$50,0))),0)</f>
        <v>0</v>
      </c>
      <c r="K6" s="22">
        <f>IFERROR(J6*(1+INDEX(CAGR!$C$51:$C$57,MATCH($A6,CAGR!$B$44:$B$50,0))),0)</f>
        <v>0</v>
      </c>
      <c r="L6" s="22">
        <f>IFERROR(K6*(1+INDEX(CAGR!$C$51:$C$57,MATCH($A6,CAGR!$B$44:$B$50,0))),0)</f>
        <v>0</v>
      </c>
      <c r="M6" s="22">
        <f>IFERROR(L6*(1+INDEX(CAGR!$C$51:$C$57,MATCH($A6,CAGR!$B$44:$B$50,0))),0)</f>
        <v>0</v>
      </c>
      <c r="N6" s="22">
        <f>IFERROR(M6*(1+INDEX(CAGR!$C$51:$C$57,MATCH($A6,CAGR!$B$44:$B$50,0))),0)</f>
        <v>0</v>
      </c>
      <c r="O6" s="22">
        <f>IFERROR(N6*(1+INDEX(CAGR!$C$51:$C$57,MATCH($A6,CAGR!$B$44:$B$50,0))),0)</f>
        <v>0</v>
      </c>
      <c r="P6" s="22">
        <f>IFERROR(O6*(1+INDEX(CAGR!$C$51:$C$57,MATCH($A6,CAGR!$B$44:$B$50,0))),0)</f>
        <v>0</v>
      </c>
      <c r="Q6" s="22">
        <f>IFERROR(P6*(1+INDEX(CAGR!$C$51:$C$57,MATCH($A6,CAGR!$B$44:$B$50,0))),0)</f>
        <v>0</v>
      </c>
      <c r="R6" s="22">
        <f>IFERROR(Q6*(1+INDEX(CAGR!$C$51:$C$57,MATCH($A6,CAGR!$B$44:$B$50,0))),0)</f>
        <v>0</v>
      </c>
      <c r="S6" s="22">
        <f>IFERROR(R6*(1+INDEX(CAGR!$C$51:$C$57,MATCH($A6,CAGR!$B$44:$B$50,0))),0)</f>
        <v>0</v>
      </c>
      <c r="T6" s="22">
        <f>IFERROR(S6*(1+INDEX(CAGR!$C$51:$C$57,MATCH($A6,CAGR!$B$44:$B$50,0))),0)</f>
        <v>0</v>
      </c>
      <c r="U6" s="22">
        <f>IFERROR(T6*(1+INDEX(CAGR!$C$51:$C$57,MATCH($A6,CAGR!$B$44:$B$50,0))),0)</f>
        <v>0</v>
      </c>
      <c r="V6" s="22">
        <f>IFERROR(U6*(1+INDEX(CAGR!$C$51:$C$57,MATCH($A6,CAGR!$B$44:$B$50,0))),0)</f>
        <v>0</v>
      </c>
      <c r="W6" s="22">
        <f>IFERROR(V6*(1+INDEX(CAGR!$C$51:$C$57,MATCH($A6,CAGR!$B$44:$B$50,0))),0)</f>
        <v>0</v>
      </c>
      <c r="X6" s="22">
        <f>IFERROR(W6*(1+INDEX(CAGR!$C$51:$C$57,MATCH($A6,CAGR!$B$44:$B$50,0))),0)</f>
        <v>0</v>
      </c>
      <c r="Y6" s="22">
        <f>IFERROR(X6*(1+INDEX(CAGR!$C$51:$C$57,MATCH($A6,CAGR!$B$44:$B$50,0))),0)</f>
        <v>0</v>
      </c>
      <c r="Z6" s="22">
        <f>IFERROR(Y6*(1+INDEX(CAGR!$C$51:$C$57,MATCH($A6,CAGR!$B$44:$B$50,0))),0)</f>
        <v>0</v>
      </c>
      <c r="AA6" s="22">
        <f>IFERROR(Z6*(1+INDEX(CAGR!$C$51:$C$57,MATCH($A6,CAGR!$B$44:$B$50,0))),0)</f>
        <v>0</v>
      </c>
      <c r="AB6" s="22">
        <f>IFERROR(AA6*(1+INDEX(CAGR!$C$51:$C$57,MATCH($A6,CAGR!$B$44:$B$50,0))),0)</f>
        <v>0</v>
      </c>
      <c r="AC6" s="22">
        <f>IFERROR(AB6*(1+INDEX(CAGR!$C$51:$C$57,MATCH($A6,CAGR!$B$44:$B$50,0))),0)</f>
        <v>0</v>
      </c>
      <c r="AD6" s="22">
        <f>IFERROR(AC6*(1+INDEX(CAGR!$C$51:$C$57,MATCH($A6,CAGR!$B$44:$B$50,0))),0)</f>
        <v>0</v>
      </c>
      <c r="AE6" s="22">
        <f>IFERROR(AD6*(1+INDEX(CAGR!$C$51:$C$57,MATCH($A6,CAGR!$B$44:$B$50,0))),0)</f>
        <v>0</v>
      </c>
      <c r="AF6" s="22">
        <f>IFERROR(AE6*(1+INDEX(CAGR!$C$51:$C$57,MATCH($A6,CAGR!$B$44:$B$50,0))),0)</f>
        <v>0</v>
      </c>
    </row>
    <row r="7" spans="1:32">
      <c r="A7" s="1" t="s">
        <v>5</v>
      </c>
      <c r="B7" s="22">
        <f>IFERROR(INDEX('SYFAFE frgt'!$B$5:$H$5,,MATCH($A7,'SYFAFE frgt'!$B$1:$H$1,0))*(1+INDEX(CAGR!$C$51:$C$57,MATCH($A7,CAGR!$B$51:$B$57,0))),0)</f>
        <v>0</v>
      </c>
      <c r="C7" s="22">
        <f>IFERROR(B7*(1+INDEX(CAGR!$C$51:$C$57,MATCH($A7,CAGR!$B$44:$B$50,0))),0)</f>
        <v>0</v>
      </c>
      <c r="D7" s="22">
        <f>IFERROR(C7*(1+INDEX(CAGR!$C$51:$C$57,MATCH($A7,CAGR!$B$44:$B$50,0))),0)</f>
        <v>0</v>
      </c>
      <c r="E7" s="22">
        <f>IFERROR(D7*(1+INDEX(CAGR!$C$51:$C$57,MATCH($A7,CAGR!$B$44:$B$50,0))),0)</f>
        <v>0</v>
      </c>
      <c r="F7" s="22">
        <f>IFERROR(E7*(1+INDEX(CAGR!$C$51:$C$57,MATCH($A7,CAGR!$B$44:$B$50,0))),0)</f>
        <v>0</v>
      </c>
      <c r="G7" s="22">
        <f>IFERROR(F7*(1+INDEX(CAGR!$C$51:$C$57,MATCH($A7,CAGR!$B$44:$B$50,0))),0)</f>
        <v>0</v>
      </c>
      <c r="H7" s="22">
        <f>IFERROR(G7*(1+INDEX(CAGR!$C$51:$C$57,MATCH($A7,CAGR!$B$44:$B$50,0))),0)</f>
        <v>0</v>
      </c>
      <c r="I7" s="22">
        <f>IFERROR(H7*(1+INDEX(CAGR!$C$51:$C$57,MATCH($A7,CAGR!$B$44:$B$50,0))),0)</f>
        <v>0</v>
      </c>
      <c r="J7" s="22">
        <f>IFERROR(I7*(1+INDEX(CAGR!$C$51:$C$57,MATCH($A7,CAGR!$B$44:$B$50,0))),0)</f>
        <v>0</v>
      </c>
      <c r="K7" s="22">
        <f>IFERROR(J7*(1+INDEX(CAGR!$C$51:$C$57,MATCH($A7,CAGR!$B$44:$B$50,0))),0)</f>
        <v>0</v>
      </c>
      <c r="L7" s="22">
        <f>IFERROR(K7*(1+INDEX(CAGR!$C$51:$C$57,MATCH($A7,CAGR!$B$44:$B$50,0))),0)</f>
        <v>0</v>
      </c>
      <c r="M7" s="22">
        <f>IFERROR(L7*(1+INDEX(CAGR!$C$51:$C$57,MATCH($A7,CAGR!$B$44:$B$50,0))),0)</f>
        <v>0</v>
      </c>
      <c r="N7" s="22">
        <f>IFERROR(M7*(1+INDEX(CAGR!$C$51:$C$57,MATCH($A7,CAGR!$B$44:$B$50,0))),0)</f>
        <v>0</v>
      </c>
      <c r="O7" s="22">
        <f>IFERROR(N7*(1+INDEX(CAGR!$C$51:$C$57,MATCH($A7,CAGR!$B$44:$B$50,0))),0)</f>
        <v>0</v>
      </c>
      <c r="P7" s="22">
        <f>IFERROR(O7*(1+INDEX(CAGR!$C$51:$C$57,MATCH($A7,CAGR!$B$44:$B$50,0))),0)</f>
        <v>0</v>
      </c>
      <c r="Q7" s="22">
        <f>IFERROR(P7*(1+INDEX(CAGR!$C$51:$C$57,MATCH($A7,CAGR!$B$44:$B$50,0))),0)</f>
        <v>0</v>
      </c>
      <c r="R7" s="22">
        <f>IFERROR(Q7*(1+INDEX(CAGR!$C$51:$C$57,MATCH($A7,CAGR!$B$44:$B$50,0))),0)</f>
        <v>0</v>
      </c>
      <c r="S7" s="22">
        <f>IFERROR(R7*(1+INDEX(CAGR!$C$51:$C$57,MATCH($A7,CAGR!$B$44:$B$50,0))),0)</f>
        <v>0</v>
      </c>
      <c r="T7" s="22">
        <f>IFERROR(S7*(1+INDEX(CAGR!$C$51:$C$57,MATCH($A7,CAGR!$B$44:$B$50,0))),0)</f>
        <v>0</v>
      </c>
      <c r="U7" s="22">
        <f>IFERROR(T7*(1+INDEX(CAGR!$C$51:$C$57,MATCH($A7,CAGR!$B$44:$B$50,0))),0)</f>
        <v>0</v>
      </c>
      <c r="V7" s="22">
        <f>IFERROR(U7*(1+INDEX(CAGR!$C$51:$C$57,MATCH($A7,CAGR!$B$44:$B$50,0))),0)</f>
        <v>0</v>
      </c>
      <c r="W7" s="22">
        <f>IFERROR(V7*(1+INDEX(CAGR!$C$51:$C$57,MATCH($A7,CAGR!$B$44:$B$50,0))),0)</f>
        <v>0</v>
      </c>
      <c r="X7" s="22">
        <f>IFERROR(W7*(1+INDEX(CAGR!$C$51:$C$57,MATCH($A7,CAGR!$B$44:$B$50,0))),0)</f>
        <v>0</v>
      </c>
      <c r="Y7" s="22">
        <f>IFERROR(X7*(1+INDEX(CAGR!$C$51:$C$57,MATCH($A7,CAGR!$B$44:$B$50,0))),0)</f>
        <v>0</v>
      </c>
      <c r="Z7" s="22">
        <f>IFERROR(Y7*(1+INDEX(CAGR!$C$51:$C$57,MATCH($A7,CAGR!$B$44:$B$50,0))),0)</f>
        <v>0</v>
      </c>
      <c r="AA7" s="22">
        <f>IFERROR(Z7*(1+INDEX(CAGR!$C$51:$C$57,MATCH($A7,CAGR!$B$44:$B$50,0))),0)</f>
        <v>0</v>
      </c>
      <c r="AB7" s="22">
        <f>IFERROR(AA7*(1+INDEX(CAGR!$C$51:$C$57,MATCH($A7,CAGR!$B$44:$B$50,0))),0)</f>
        <v>0</v>
      </c>
      <c r="AC7" s="22">
        <f>IFERROR(AB7*(1+INDEX(CAGR!$C$51:$C$57,MATCH($A7,CAGR!$B$44:$B$50,0))),0)</f>
        <v>0</v>
      </c>
      <c r="AD7" s="22">
        <f>IFERROR(AC7*(1+INDEX(CAGR!$C$51:$C$57,MATCH($A7,CAGR!$B$44:$B$50,0))),0)</f>
        <v>0</v>
      </c>
      <c r="AE7" s="22">
        <f>IFERROR(AD7*(1+INDEX(CAGR!$C$51:$C$57,MATCH($A7,CAGR!$B$44:$B$50,0))),0)</f>
        <v>0</v>
      </c>
      <c r="AF7" s="22">
        <f>IFERROR(AE7*(1+INDEX(CAGR!$C$51:$C$57,MATCH($A7,CAGR!$B$44:$B$50,0))),0)</f>
        <v>0</v>
      </c>
    </row>
    <row r="8" spans="1:32">
      <c r="A8" s="1" t="s">
        <v>6</v>
      </c>
      <c r="B8" s="21">
        <f>B5*Calibration!$D$38</f>
        <v>4.8629255042314461E-2</v>
      </c>
      <c r="C8" s="21">
        <f>B8*(1+CAGR!$C$57)</f>
        <v>4.8934461867767724E-2</v>
      </c>
      <c r="D8" s="21">
        <f>C8*(1+CAGR!$C$57)</f>
        <v>4.9241584231639622E-2</v>
      </c>
      <c r="E8" s="21">
        <f>D8*(1+CAGR!$C$57)</f>
        <v>4.9550634156228249E-2</v>
      </c>
      <c r="F8" s="21">
        <f>E8*(1+CAGR!$C$57)</f>
        <v>4.9861623739286001E-2</v>
      </c>
      <c r="G8" s="21">
        <f>F8*(1+CAGR!$C$57)</f>
        <v>5.0174565154493179E-2</v>
      </c>
      <c r="H8" s="21">
        <f>G8*(1+CAGR!$C$57)</f>
        <v>5.0489470651934501E-2</v>
      </c>
      <c r="I8" s="21">
        <f>H8*(1+CAGR!$C$57)</f>
        <v>5.0806352558578641E-2</v>
      </c>
      <c r="J8" s="21">
        <f>I8*(1+CAGR!$C$57)</f>
        <v>5.1125223278760769E-2</v>
      </c>
      <c r="K8" s="21">
        <f>J8*(1+CAGR!$C$57)</f>
        <v>5.1446095294668114E-2</v>
      </c>
      <c r="L8" s="21">
        <f>K8*(1+CAGR!$C$57)</f>
        <v>5.1768981166828584E-2</v>
      </c>
      <c r="M8" s="21">
        <f>L8*(1+CAGR!$C$57)</f>
        <v>5.2093893534602448E-2</v>
      </c>
      <c r="N8" s="21">
        <f>M8*(1+CAGR!$C$57)</f>
        <v>5.2420845116677099E-2</v>
      </c>
      <c r="O8" s="21">
        <f>N8*(1+CAGR!$C$57)</f>
        <v>5.274984871156492E-2</v>
      </c>
      <c r="P8" s="21">
        <f>O8*(1+CAGR!$C$57)</f>
        <v>5.3080917198104302E-2</v>
      </c>
      <c r="Q8" s="21">
        <f>P8*(1+CAGR!$C$57)</f>
        <v>5.3414063535963764E-2</v>
      </c>
      <c r="R8" s="21">
        <f>Q8*(1+CAGR!$C$57)</f>
        <v>5.3749300766149276E-2</v>
      </c>
      <c r="S8" s="21">
        <f>R8*(1+CAGR!$C$57)</f>
        <v>5.4086642011514738E-2</v>
      </c>
      <c r="T8" s="21">
        <f>S8*(1+CAGR!$C$57)</f>
        <v>5.4426100477275675E-2</v>
      </c>
      <c r="U8" s="21">
        <f>T8*(1+CAGR!$C$57)</f>
        <v>5.4767689451526165E-2</v>
      </c>
      <c r="V8" s="21">
        <f>U8*(1+CAGR!$C$57)</f>
        <v>5.5111422305758988E-2</v>
      </c>
      <c r="W8" s="21">
        <f>V8*(1+CAGR!$C$57)</f>
        <v>5.5457312495389051E-2</v>
      </c>
      <c r="X8" s="21">
        <f>W8*(1+CAGR!$C$57)</f>
        <v>5.5805373560280119E-2</v>
      </c>
      <c r="Y8" s="21">
        <f>X8*(1+CAGR!$C$57)</f>
        <v>5.6155619125274815E-2</v>
      </c>
      <c r="Z8" s="21">
        <f>Y8*(1+CAGR!$C$57)</f>
        <v>5.6508062900727969E-2</v>
      </c>
      <c r="AA8" s="21">
        <f>Z8*(1+CAGR!$C$57)</f>
        <v>5.6862718683043316E-2</v>
      </c>
      <c r="AB8" s="21">
        <f>AA8*(1+CAGR!$C$57)</f>
        <v>5.7219600355213542E-2</v>
      </c>
      <c r="AC8" s="21">
        <f>AB8*(1+CAGR!$C$57)</f>
        <v>5.7578721887363751E-2</v>
      </c>
      <c r="AD8" s="21">
        <f>AC8*(1+CAGR!$C$57)</f>
        <v>5.7940097337298303E-2</v>
      </c>
      <c r="AE8" s="21">
        <f>AD8*(1+CAGR!$C$57)</f>
        <v>5.8303740851051139E-2</v>
      </c>
      <c r="AF8" s="21">
        <f>AE8*(1+CAGR!$C$57)</f>
        <v>5.8669666663439486E-2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69B2A-5EC5-464D-AF74-0A66B9AD00B7}">
  <sheetPr>
    <tabColor rgb="FF1F497D"/>
  </sheetPr>
  <dimension ref="A1:AF8"/>
  <sheetViews>
    <sheetView workbookViewId="0"/>
  </sheetViews>
  <sheetFormatPr defaultRowHeight="15"/>
  <cols>
    <col min="1" max="1" width="32.85546875" bestFit="1" customWidth="1"/>
  </cols>
  <sheetData>
    <row r="1" spans="1:32">
      <c r="A1" s="10" t="s">
        <v>17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>
      <c r="A2" s="1" t="s">
        <v>0</v>
      </c>
      <c r="B2" s="21">
        <f>B5*Calibration!$B$43</f>
        <v>1.02207161101318E-3</v>
      </c>
      <c r="C2" s="21">
        <f>B2*(1+CAGR!$C$58)</f>
        <v>1.02207161101318E-3</v>
      </c>
      <c r="D2" s="21">
        <f>C2*(1+CAGR!$C$58)</f>
        <v>1.02207161101318E-3</v>
      </c>
      <c r="E2" s="21">
        <f>D2*(1+CAGR!$C$58)</f>
        <v>1.02207161101318E-3</v>
      </c>
      <c r="F2" s="21">
        <f>E2*(1+CAGR!$C$58)</f>
        <v>1.02207161101318E-3</v>
      </c>
      <c r="G2" s="21">
        <f>F2*(1+CAGR!$C$58)</f>
        <v>1.02207161101318E-3</v>
      </c>
      <c r="H2" s="21">
        <f>G2*(1+CAGR!$C$58)</f>
        <v>1.02207161101318E-3</v>
      </c>
      <c r="I2" s="21">
        <f>H2*(1+CAGR!$C$58)</f>
        <v>1.02207161101318E-3</v>
      </c>
      <c r="J2" s="21">
        <f>I2*(1+CAGR!$C$58)</f>
        <v>1.02207161101318E-3</v>
      </c>
      <c r="K2" s="21">
        <f>J2*(1+CAGR!$C$58)</f>
        <v>1.02207161101318E-3</v>
      </c>
      <c r="L2" s="21">
        <f>K2*(1+CAGR!$C$58)</f>
        <v>1.02207161101318E-3</v>
      </c>
      <c r="M2" s="21">
        <f>L2*(1+CAGR!$C$58)</f>
        <v>1.02207161101318E-3</v>
      </c>
      <c r="N2" s="21">
        <f>M2*(1+CAGR!$C$58)</f>
        <v>1.02207161101318E-3</v>
      </c>
      <c r="O2" s="21">
        <f>N2*(1+CAGR!$C$58)</f>
        <v>1.02207161101318E-3</v>
      </c>
      <c r="P2" s="21">
        <f>O2*(1+CAGR!$C$58)</f>
        <v>1.02207161101318E-3</v>
      </c>
      <c r="Q2" s="21">
        <f>P2*(1+CAGR!$C$58)</f>
        <v>1.02207161101318E-3</v>
      </c>
      <c r="R2" s="21">
        <f>Q2*(1+CAGR!$C$58)</f>
        <v>1.02207161101318E-3</v>
      </c>
      <c r="S2" s="21">
        <f>R2*(1+CAGR!$C$58)</f>
        <v>1.02207161101318E-3</v>
      </c>
      <c r="T2" s="21">
        <f>S2*(1+CAGR!$C$58)</f>
        <v>1.02207161101318E-3</v>
      </c>
      <c r="U2" s="21">
        <f>T2*(1+CAGR!$C$58)</f>
        <v>1.02207161101318E-3</v>
      </c>
      <c r="V2" s="21">
        <f>U2*(1+CAGR!$C$58)</f>
        <v>1.02207161101318E-3</v>
      </c>
      <c r="W2" s="21">
        <f>V2*(1+CAGR!$C$58)</f>
        <v>1.02207161101318E-3</v>
      </c>
      <c r="X2" s="21">
        <f>W2*(1+CAGR!$C$58)</f>
        <v>1.02207161101318E-3</v>
      </c>
      <c r="Y2" s="21">
        <f>X2*(1+CAGR!$C$58)</f>
        <v>1.02207161101318E-3</v>
      </c>
      <c r="Z2" s="21">
        <f>Y2*(1+CAGR!$C$58)</f>
        <v>1.02207161101318E-3</v>
      </c>
      <c r="AA2" s="21">
        <f>Z2*(1+CAGR!$C$58)</f>
        <v>1.02207161101318E-3</v>
      </c>
      <c r="AB2" s="21">
        <f>AA2*(1+CAGR!$C$58)</f>
        <v>1.02207161101318E-3</v>
      </c>
      <c r="AC2" s="21">
        <f>AB2*(1+CAGR!$C$58)</f>
        <v>1.02207161101318E-3</v>
      </c>
      <c r="AD2" s="21">
        <f>AC2*(1+CAGR!$C$58)</f>
        <v>1.02207161101318E-3</v>
      </c>
      <c r="AE2" s="21">
        <f>AD2*(1+CAGR!$C$58)</f>
        <v>1.02207161101318E-3</v>
      </c>
      <c r="AF2" s="21">
        <f>AE2*(1+CAGR!$C$58)</f>
        <v>1.02207161101318E-3</v>
      </c>
    </row>
    <row r="3" spans="1:32">
      <c r="A3" s="1" t="s">
        <v>1</v>
      </c>
      <c r="B3">
        <f>IFERROR(INDEX('SYFAFE psgr'!$B$6:$H$6,,MATCH($A3,'SYFAFE psgr'!$B$1:$H$1,0))*(1+INDEX(CAGR!$C$58:$C$64,MATCH($A3,CAGR!$B$58:$B$64,0))),0)</f>
        <v>0</v>
      </c>
      <c r="C3">
        <f>IFERROR(INDEX('SYFAFE psgr'!$B$6:$H$6,,MATCH($A3,'SYFAFE psgr'!$B$1:$H$1,0))*(1+INDEX(CAGR!$C$58:$C$64,MATCH($A3,CAGR!$B$58:$B$64,0))),0)</f>
        <v>0</v>
      </c>
      <c r="D3">
        <f>IFERROR(INDEX('SYFAFE psgr'!$B$6:$H$6,,MATCH($A3,'SYFAFE psgr'!$B$1:$H$1,0))*(1+INDEX(CAGR!$C$58:$C$64,MATCH($A3,CAGR!$B$58:$B$64,0))),0)</f>
        <v>0</v>
      </c>
      <c r="E3">
        <f>IFERROR(INDEX('SYFAFE psgr'!$B$6:$H$6,,MATCH($A3,'SYFAFE psgr'!$B$1:$H$1,0))*(1+INDEX(CAGR!$C$58:$C$64,MATCH($A3,CAGR!$B$58:$B$64,0))),0)</f>
        <v>0</v>
      </c>
      <c r="F3">
        <f>IFERROR(INDEX('SYFAFE psgr'!$B$6:$H$6,,MATCH($A3,'SYFAFE psgr'!$B$1:$H$1,0))*(1+INDEX(CAGR!$C$58:$C$64,MATCH($A3,CAGR!$B$58:$B$64,0))),0)</f>
        <v>0</v>
      </c>
      <c r="G3">
        <f>IFERROR(INDEX('SYFAFE psgr'!$B$6:$H$6,,MATCH($A3,'SYFAFE psgr'!$B$1:$H$1,0))*(1+INDEX(CAGR!$C$58:$C$64,MATCH($A3,CAGR!$B$58:$B$64,0))),0)</f>
        <v>0</v>
      </c>
      <c r="H3">
        <f>IFERROR(INDEX('SYFAFE psgr'!$B$6:$H$6,,MATCH($A3,'SYFAFE psgr'!$B$1:$H$1,0))*(1+INDEX(CAGR!$C$58:$C$64,MATCH($A3,CAGR!$B$58:$B$64,0))),0)</f>
        <v>0</v>
      </c>
      <c r="I3">
        <f>IFERROR(INDEX('SYFAFE psgr'!$B$6:$H$6,,MATCH($A3,'SYFAFE psgr'!$B$1:$H$1,0))*(1+INDEX(CAGR!$C$58:$C$64,MATCH($A3,CAGR!$B$58:$B$64,0))),0)</f>
        <v>0</v>
      </c>
      <c r="J3">
        <f>IFERROR(INDEX('SYFAFE psgr'!$B$6:$H$6,,MATCH($A3,'SYFAFE psgr'!$B$1:$H$1,0))*(1+INDEX(CAGR!$C$58:$C$64,MATCH($A3,CAGR!$B$58:$B$64,0))),0)</f>
        <v>0</v>
      </c>
      <c r="K3">
        <f>IFERROR(INDEX('SYFAFE psgr'!$B$6:$H$6,,MATCH($A3,'SYFAFE psgr'!$B$1:$H$1,0))*(1+INDEX(CAGR!$C$58:$C$64,MATCH($A3,CAGR!$B$58:$B$64,0))),0)</f>
        <v>0</v>
      </c>
      <c r="L3">
        <f>IFERROR(INDEX('SYFAFE psgr'!$B$6:$H$6,,MATCH($A3,'SYFAFE psgr'!$B$1:$H$1,0))*(1+INDEX(CAGR!$C$58:$C$64,MATCH($A3,CAGR!$B$58:$B$64,0))),0)</f>
        <v>0</v>
      </c>
      <c r="M3">
        <f>IFERROR(INDEX('SYFAFE psgr'!$B$6:$H$6,,MATCH($A3,'SYFAFE psgr'!$B$1:$H$1,0))*(1+INDEX(CAGR!$C$58:$C$64,MATCH($A3,CAGR!$B$58:$B$64,0))),0)</f>
        <v>0</v>
      </c>
      <c r="N3">
        <f>IFERROR(INDEX('SYFAFE psgr'!$B$6:$H$6,,MATCH($A3,'SYFAFE psgr'!$B$1:$H$1,0))*(1+INDEX(CAGR!$C$58:$C$64,MATCH($A3,CAGR!$B$58:$B$64,0))),0)</f>
        <v>0</v>
      </c>
      <c r="O3">
        <f>IFERROR(INDEX('SYFAFE psgr'!$B$6:$H$6,,MATCH($A3,'SYFAFE psgr'!$B$1:$H$1,0))*(1+INDEX(CAGR!$C$58:$C$64,MATCH($A3,CAGR!$B$58:$B$64,0))),0)</f>
        <v>0</v>
      </c>
      <c r="P3">
        <f>IFERROR(INDEX('SYFAFE psgr'!$B$6:$H$6,,MATCH($A3,'SYFAFE psgr'!$B$1:$H$1,0))*(1+INDEX(CAGR!$C$58:$C$64,MATCH($A3,CAGR!$B$58:$B$64,0))),0)</f>
        <v>0</v>
      </c>
      <c r="Q3">
        <f>IFERROR(INDEX('SYFAFE psgr'!$B$6:$H$6,,MATCH($A3,'SYFAFE psgr'!$B$1:$H$1,0))*(1+INDEX(CAGR!$C$58:$C$64,MATCH($A3,CAGR!$B$58:$B$64,0))),0)</f>
        <v>0</v>
      </c>
      <c r="R3">
        <f>IFERROR(INDEX('SYFAFE psgr'!$B$6:$H$6,,MATCH($A3,'SYFAFE psgr'!$B$1:$H$1,0))*(1+INDEX(CAGR!$C$58:$C$64,MATCH($A3,CAGR!$B$58:$B$64,0))),0)</f>
        <v>0</v>
      </c>
      <c r="S3">
        <f>IFERROR(INDEX('SYFAFE psgr'!$B$6:$H$6,,MATCH($A3,'SYFAFE psgr'!$B$1:$H$1,0))*(1+INDEX(CAGR!$C$58:$C$64,MATCH($A3,CAGR!$B$58:$B$64,0))),0)</f>
        <v>0</v>
      </c>
      <c r="T3">
        <f>IFERROR(INDEX('SYFAFE psgr'!$B$6:$H$6,,MATCH($A3,'SYFAFE psgr'!$B$1:$H$1,0))*(1+INDEX(CAGR!$C$58:$C$64,MATCH($A3,CAGR!$B$58:$B$64,0))),0)</f>
        <v>0</v>
      </c>
      <c r="U3">
        <f>IFERROR(INDEX('SYFAFE psgr'!$B$6:$H$6,,MATCH($A3,'SYFAFE psgr'!$B$1:$H$1,0))*(1+INDEX(CAGR!$C$58:$C$64,MATCH($A3,CAGR!$B$58:$B$64,0))),0)</f>
        <v>0</v>
      </c>
      <c r="V3">
        <f>IFERROR(INDEX('SYFAFE psgr'!$B$6:$H$6,,MATCH($A3,'SYFAFE psgr'!$B$1:$H$1,0))*(1+INDEX(CAGR!$C$58:$C$64,MATCH($A3,CAGR!$B$58:$B$64,0))),0)</f>
        <v>0</v>
      </c>
      <c r="W3">
        <f>IFERROR(INDEX('SYFAFE psgr'!$B$6:$H$6,,MATCH($A3,'SYFAFE psgr'!$B$1:$H$1,0))*(1+INDEX(CAGR!$C$58:$C$64,MATCH($A3,CAGR!$B$58:$B$64,0))),0)</f>
        <v>0</v>
      </c>
      <c r="X3">
        <f>IFERROR(INDEX('SYFAFE psgr'!$B$6:$H$6,,MATCH($A3,'SYFAFE psgr'!$B$1:$H$1,0))*(1+INDEX(CAGR!$C$58:$C$64,MATCH($A3,CAGR!$B$58:$B$64,0))),0)</f>
        <v>0</v>
      </c>
      <c r="Y3">
        <f>IFERROR(INDEX('SYFAFE psgr'!$B$6:$H$6,,MATCH($A3,'SYFAFE psgr'!$B$1:$H$1,0))*(1+INDEX(CAGR!$C$58:$C$64,MATCH($A3,CAGR!$B$58:$B$64,0))),0)</f>
        <v>0</v>
      </c>
      <c r="Z3">
        <f>IFERROR(INDEX('SYFAFE psgr'!$B$6:$H$6,,MATCH($A3,'SYFAFE psgr'!$B$1:$H$1,0))*(1+INDEX(CAGR!$C$58:$C$64,MATCH($A3,CAGR!$B$58:$B$64,0))),0)</f>
        <v>0</v>
      </c>
      <c r="AA3">
        <f>IFERROR(INDEX('SYFAFE psgr'!$B$6:$H$6,,MATCH($A3,'SYFAFE psgr'!$B$1:$H$1,0))*(1+INDEX(CAGR!$C$58:$C$64,MATCH($A3,CAGR!$B$58:$B$64,0))),0)</f>
        <v>0</v>
      </c>
      <c r="AB3">
        <f>IFERROR(INDEX('SYFAFE psgr'!$B$6:$H$6,,MATCH($A3,'SYFAFE psgr'!$B$1:$H$1,0))*(1+INDEX(CAGR!$C$58:$C$64,MATCH($A3,CAGR!$B$58:$B$64,0))),0)</f>
        <v>0</v>
      </c>
      <c r="AC3">
        <f>IFERROR(INDEX('SYFAFE psgr'!$B$6:$H$6,,MATCH($A3,'SYFAFE psgr'!$B$1:$H$1,0))*(1+INDEX(CAGR!$C$58:$C$64,MATCH($A3,CAGR!$B$58:$B$64,0))),0)</f>
        <v>0</v>
      </c>
      <c r="AD3">
        <f>IFERROR(INDEX('SYFAFE psgr'!$B$6:$H$6,,MATCH($A3,'SYFAFE psgr'!$B$1:$H$1,0))*(1+INDEX(CAGR!$C$58:$C$64,MATCH($A3,CAGR!$B$58:$B$64,0))),0)</f>
        <v>0</v>
      </c>
      <c r="AE3">
        <f>IFERROR(INDEX('SYFAFE psgr'!$B$6:$H$6,,MATCH($A3,'SYFAFE psgr'!$B$1:$H$1,0))*(1+INDEX(CAGR!$C$58:$C$64,MATCH($A3,CAGR!$B$58:$B$64,0))),0)</f>
        <v>0</v>
      </c>
      <c r="AF3">
        <f>IFERROR(INDEX('SYFAFE psgr'!$B$6:$H$6,,MATCH($A3,'SYFAFE psgr'!$B$1:$H$1,0))*(1+INDEX(CAGR!$C$58:$C$64,MATCH($A3,CAGR!$B$58:$B$64,0))),0)</f>
        <v>0</v>
      </c>
    </row>
    <row r="4" spans="1:32">
      <c r="A4" s="1" t="s">
        <v>2</v>
      </c>
      <c r="B4">
        <f>IFERROR(INDEX('SYFAFE psgr'!$B$6:$H$6,,MATCH($A4,'SYFAFE psgr'!$B$1:$H$1,0))*(1+INDEX(CAGR!$C$58:$C$64,MATCH($A4,CAGR!$B$58:$B$64,0))),0)</f>
        <v>0</v>
      </c>
      <c r="C4">
        <f>IFERROR(INDEX('SYFAFE psgr'!$B$6:$H$6,,MATCH($A4,'SYFAFE psgr'!$B$1:$H$1,0))*(1+INDEX(CAGR!$C$58:$C$64,MATCH($A4,CAGR!$B$58:$B$64,0))),0)</f>
        <v>0</v>
      </c>
      <c r="D4">
        <f>IFERROR(INDEX('SYFAFE psgr'!$B$6:$H$6,,MATCH($A4,'SYFAFE psgr'!$B$1:$H$1,0))*(1+INDEX(CAGR!$C$58:$C$64,MATCH($A4,CAGR!$B$58:$B$64,0))),0)</f>
        <v>0</v>
      </c>
      <c r="E4">
        <f>IFERROR(INDEX('SYFAFE psgr'!$B$6:$H$6,,MATCH($A4,'SYFAFE psgr'!$B$1:$H$1,0))*(1+INDEX(CAGR!$C$58:$C$64,MATCH($A4,CAGR!$B$58:$B$64,0))),0)</f>
        <v>0</v>
      </c>
      <c r="F4">
        <f>IFERROR(INDEX('SYFAFE psgr'!$B$6:$H$6,,MATCH($A4,'SYFAFE psgr'!$B$1:$H$1,0))*(1+INDEX(CAGR!$C$58:$C$64,MATCH($A4,CAGR!$B$58:$B$64,0))),0)</f>
        <v>0</v>
      </c>
      <c r="G4">
        <f>IFERROR(INDEX('SYFAFE psgr'!$B$6:$H$6,,MATCH($A4,'SYFAFE psgr'!$B$1:$H$1,0))*(1+INDEX(CAGR!$C$58:$C$64,MATCH($A4,CAGR!$B$58:$B$64,0))),0)</f>
        <v>0</v>
      </c>
      <c r="H4">
        <f>IFERROR(INDEX('SYFAFE psgr'!$B$6:$H$6,,MATCH($A4,'SYFAFE psgr'!$B$1:$H$1,0))*(1+INDEX(CAGR!$C$58:$C$64,MATCH($A4,CAGR!$B$58:$B$64,0))),0)</f>
        <v>0</v>
      </c>
      <c r="I4">
        <f>IFERROR(INDEX('SYFAFE psgr'!$B$6:$H$6,,MATCH($A4,'SYFAFE psgr'!$B$1:$H$1,0))*(1+INDEX(CAGR!$C$58:$C$64,MATCH($A4,CAGR!$B$58:$B$64,0))),0)</f>
        <v>0</v>
      </c>
      <c r="J4">
        <f>IFERROR(INDEX('SYFAFE psgr'!$B$6:$H$6,,MATCH($A4,'SYFAFE psgr'!$B$1:$H$1,0))*(1+INDEX(CAGR!$C$58:$C$64,MATCH($A4,CAGR!$B$58:$B$64,0))),0)</f>
        <v>0</v>
      </c>
      <c r="K4">
        <f>IFERROR(INDEX('SYFAFE psgr'!$B$6:$H$6,,MATCH($A4,'SYFAFE psgr'!$B$1:$H$1,0))*(1+INDEX(CAGR!$C$58:$C$64,MATCH($A4,CAGR!$B$58:$B$64,0))),0)</f>
        <v>0</v>
      </c>
      <c r="L4">
        <f>IFERROR(INDEX('SYFAFE psgr'!$B$6:$H$6,,MATCH($A4,'SYFAFE psgr'!$B$1:$H$1,0))*(1+INDEX(CAGR!$C$58:$C$64,MATCH($A4,CAGR!$B$58:$B$64,0))),0)</f>
        <v>0</v>
      </c>
      <c r="M4">
        <f>IFERROR(INDEX('SYFAFE psgr'!$B$6:$H$6,,MATCH($A4,'SYFAFE psgr'!$B$1:$H$1,0))*(1+INDEX(CAGR!$C$58:$C$64,MATCH($A4,CAGR!$B$58:$B$64,0))),0)</f>
        <v>0</v>
      </c>
      <c r="N4">
        <f>IFERROR(INDEX('SYFAFE psgr'!$B$6:$H$6,,MATCH($A4,'SYFAFE psgr'!$B$1:$H$1,0))*(1+INDEX(CAGR!$C$58:$C$64,MATCH($A4,CAGR!$B$58:$B$64,0))),0)</f>
        <v>0</v>
      </c>
      <c r="O4">
        <f>IFERROR(INDEX('SYFAFE psgr'!$B$6:$H$6,,MATCH($A4,'SYFAFE psgr'!$B$1:$H$1,0))*(1+INDEX(CAGR!$C$58:$C$64,MATCH($A4,CAGR!$B$58:$B$64,0))),0)</f>
        <v>0</v>
      </c>
      <c r="P4">
        <f>IFERROR(INDEX('SYFAFE psgr'!$B$6:$H$6,,MATCH($A4,'SYFAFE psgr'!$B$1:$H$1,0))*(1+INDEX(CAGR!$C$58:$C$64,MATCH($A4,CAGR!$B$58:$B$64,0))),0)</f>
        <v>0</v>
      </c>
      <c r="Q4">
        <f>IFERROR(INDEX('SYFAFE psgr'!$B$6:$H$6,,MATCH($A4,'SYFAFE psgr'!$B$1:$H$1,0))*(1+INDEX(CAGR!$C$58:$C$64,MATCH($A4,CAGR!$B$58:$B$64,0))),0)</f>
        <v>0</v>
      </c>
      <c r="R4">
        <f>IFERROR(INDEX('SYFAFE psgr'!$B$6:$H$6,,MATCH($A4,'SYFAFE psgr'!$B$1:$H$1,0))*(1+INDEX(CAGR!$C$58:$C$64,MATCH($A4,CAGR!$B$58:$B$64,0))),0)</f>
        <v>0</v>
      </c>
      <c r="S4">
        <f>IFERROR(INDEX('SYFAFE psgr'!$B$6:$H$6,,MATCH($A4,'SYFAFE psgr'!$B$1:$H$1,0))*(1+INDEX(CAGR!$C$58:$C$64,MATCH($A4,CAGR!$B$58:$B$64,0))),0)</f>
        <v>0</v>
      </c>
      <c r="T4">
        <f>IFERROR(INDEX('SYFAFE psgr'!$B$6:$H$6,,MATCH($A4,'SYFAFE psgr'!$B$1:$H$1,0))*(1+INDEX(CAGR!$C$58:$C$64,MATCH($A4,CAGR!$B$58:$B$64,0))),0)</f>
        <v>0</v>
      </c>
      <c r="U4">
        <f>IFERROR(INDEX('SYFAFE psgr'!$B$6:$H$6,,MATCH($A4,'SYFAFE psgr'!$B$1:$H$1,0))*(1+INDEX(CAGR!$C$58:$C$64,MATCH($A4,CAGR!$B$58:$B$64,0))),0)</f>
        <v>0</v>
      </c>
      <c r="V4">
        <f>IFERROR(INDEX('SYFAFE psgr'!$B$6:$H$6,,MATCH($A4,'SYFAFE psgr'!$B$1:$H$1,0))*(1+INDEX(CAGR!$C$58:$C$64,MATCH($A4,CAGR!$B$58:$B$64,0))),0)</f>
        <v>0</v>
      </c>
      <c r="W4">
        <f>IFERROR(INDEX('SYFAFE psgr'!$B$6:$H$6,,MATCH($A4,'SYFAFE psgr'!$B$1:$H$1,0))*(1+INDEX(CAGR!$C$58:$C$64,MATCH($A4,CAGR!$B$58:$B$64,0))),0)</f>
        <v>0</v>
      </c>
      <c r="X4">
        <f>IFERROR(INDEX('SYFAFE psgr'!$B$6:$H$6,,MATCH($A4,'SYFAFE psgr'!$B$1:$H$1,0))*(1+INDEX(CAGR!$C$58:$C$64,MATCH($A4,CAGR!$B$58:$B$64,0))),0)</f>
        <v>0</v>
      </c>
      <c r="Y4">
        <f>IFERROR(INDEX('SYFAFE psgr'!$B$6:$H$6,,MATCH($A4,'SYFAFE psgr'!$B$1:$H$1,0))*(1+INDEX(CAGR!$C$58:$C$64,MATCH($A4,CAGR!$B$58:$B$64,0))),0)</f>
        <v>0</v>
      </c>
      <c r="Z4">
        <f>IFERROR(INDEX('SYFAFE psgr'!$B$6:$H$6,,MATCH($A4,'SYFAFE psgr'!$B$1:$H$1,0))*(1+INDEX(CAGR!$C$58:$C$64,MATCH($A4,CAGR!$B$58:$B$64,0))),0)</f>
        <v>0</v>
      </c>
      <c r="AA4">
        <f>IFERROR(INDEX('SYFAFE psgr'!$B$6:$H$6,,MATCH($A4,'SYFAFE psgr'!$B$1:$H$1,0))*(1+INDEX(CAGR!$C$58:$C$64,MATCH($A4,CAGR!$B$58:$B$64,0))),0)</f>
        <v>0</v>
      </c>
      <c r="AB4">
        <f>IFERROR(INDEX('SYFAFE psgr'!$B$6:$H$6,,MATCH($A4,'SYFAFE psgr'!$B$1:$H$1,0))*(1+INDEX(CAGR!$C$58:$C$64,MATCH($A4,CAGR!$B$58:$B$64,0))),0)</f>
        <v>0</v>
      </c>
      <c r="AC4">
        <f>IFERROR(INDEX('SYFAFE psgr'!$B$6:$H$6,,MATCH($A4,'SYFAFE psgr'!$B$1:$H$1,0))*(1+INDEX(CAGR!$C$58:$C$64,MATCH($A4,CAGR!$B$58:$B$64,0))),0)</f>
        <v>0</v>
      </c>
      <c r="AD4">
        <f>IFERROR(INDEX('SYFAFE psgr'!$B$6:$H$6,,MATCH($A4,'SYFAFE psgr'!$B$1:$H$1,0))*(1+INDEX(CAGR!$C$58:$C$64,MATCH($A4,CAGR!$B$58:$B$64,0))),0)</f>
        <v>0</v>
      </c>
      <c r="AE4">
        <f>IFERROR(INDEX('SYFAFE psgr'!$B$6:$H$6,,MATCH($A4,'SYFAFE psgr'!$B$1:$H$1,0))*(1+INDEX(CAGR!$C$58:$C$64,MATCH($A4,CAGR!$B$58:$B$64,0))),0)</f>
        <v>0</v>
      </c>
      <c r="AF4">
        <f>IFERROR(INDEX('SYFAFE psgr'!$B$6:$H$6,,MATCH($A4,'SYFAFE psgr'!$B$1:$H$1,0))*(1+INDEX(CAGR!$C$58:$C$64,MATCH($A4,CAGR!$B$58:$B$64,0))),0)</f>
        <v>0</v>
      </c>
    </row>
    <row r="5" spans="1:32">
      <c r="A5" s="1" t="s">
        <v>3</v>
      </c>
      <c r="B5" s="22">
        <f>IFERROR(INDEX('SYFAFE psgr'!$B$6:$H$6,,MATCH($A5,'SYFAFE psgr'!$B$1:$H$1,0))*(1+INDEX(CAGR!$C$58:$C$64,MATCH($A5,CAGR!$B$58:$B$64,0))),0)</f>
        <v>3.1805809143661031E-4</v>
      </c>
      <c r="C5" s="22">
        <f>IFERROR(INDEX('SYFAFE psgr'!$B$6:$H$6,,MATCH($A5,'SYFAFE psgr'!$B$1:$H$1,0))*(1+INDEX(CAGR!$C$58:$C$64,MATCH($A5,CAGR!$B$58:$B$64,0))),0)</f>
        <v>3.1805809143661031E-4</v>
      </c>
      <c r="D5" s="22">
        <f>IFERROR(INDEX('SYFAFE psgr'!$B$6:$H$6,,MATCH($A5,'SYFAFE psgr'!$B$1:$H$1,0))*(1+INDEX(CAGR!$C$58:$C$64,MATCH($A5,CAGR!$B$58:$B$64,0))),0)</f>
        <v>3.1805809143661031E-4</v>
      </c>
      <c r="E5" s="22">
        <f>IFERROR(INDEX('SYFAFE psgr'!$B$6:$H$6,,MATCH($A5,'SYFAFE psgr'!$B$1:$H$1,0))*(1+INDEX(CAGR!$C$58:$C$64,MATCH($A5,CAGR!$B$58:$B$64,0))),0)</f>
        <v>3.1805809143661031E-4</v>
      </c>
      <c r="F5" s="22">
        <f>IFERROR(INDEX('SYFAFE psgr'!$B$6:$H$6,,MATCH($A5,'SYFAFE psgr'!$B$1:$H$1,0))*(1+INDEX(CAGR!$C$58:$C$64,MATCH($A5,CAGR!$B$58:$B$64,0))),0)</f>
        <v>3.1805809143661031E-4</v>
      </c>
      <c r="G5" s="22">
        <f>IFERROR(INDEX('SYFAFE psgr'!$B$6:$H$6,,MATCH($A5,'SYFAFE psgr'!$B$1:$H$1,0))*(1+INDEX(CAGR!$C$58:$C$64,MATCH($A5,CAGR!$B$58:$B$64,0))),0)</f>
        <v>3.1805809143661031E-4</v>
      </c>
      <c r="H5" s="22">
        <f>IFERROR(INDEX('SYFAFE psgr'!$B$6:$H$6,,MATCH($A5,'SYFAFE psgr'!$B$1:$H$1,0))*(1+INDEX(CAGR!$C$58:$C$64,MATCH($A5,CAGR!$B$58:$B$64,0))),0)</f>
        <v>3.1805809143661031E-4</v>
      </c>
      <c r="I5" s="22">
        <f>IFERROR(INDEX('SYFAFE psgr'!$B$6:$H$6,,MATCH($A5,'SYFAFE psgr'!$B$1:$H$1,0))*(1+INDEX(CAGR!$C$58:$C$64,MATCH($A5,CAGR!$B$58:$B$64,0))),0)</f>
        <v>3.1805809143661031E-4</v>
      </c>
      <c r="J5" s="22">
        <f>IFERROR(INDEX('SYFAFE psgr'!$B$6:$H$6,,MATCH($A5,'SYFAFE psgr'!$B$1:$H$1,0))*(1+INDEX(CAGR!$C$58:$C$64,MATCH($A5,CAGR!$B$58:$B$64,0))),0)</f>
        <v>3.1805809143661031E-4</v>
      </c>
      <c r="K5" s="22">
        <f>IFERROR(INDEX('SYFAFE psgr'!$B$6:$H$6,,MATCH($A5,'SYFAFE psgr'!$B$1:$H$1,0))*(1+INDEX(CAGR!$C$58:$C$64,MATCH($A5,CAGR!$B$58:$B$64,0))),0)</f>
        <v>3.1805809143661031E-4</v>
      </c>
      <c r="L5" s="22">
        <f>IFERROR(INDEX('SYFAFE psgr'!$B$6:$H$6,,MATCH($A5,'SYFAFE psgr'!$B$1:$H$1,0))*(1+INDEX(CAGR!$C$58:$C$64,MATCH($A5,CAGR!$B$58:$B$64,0))),0)</f>
        <v>3.1805809143661031E-4</v>
      </c>
      <c r="M5" s="22">
        <f>IFERROR(INDEX('SYFAFE psgr'!$B$6:$H$6,,MATCH($A5,'SYFAFE psgr'!$B$1:$H$1,0))*(1+INDEX(CAGR!$C$58:$C$64,MATCH($A5,CAGR!$B$58:$B$64,0))),0)</f>
        <v>3.1805809143661031E-4</v>
      </c>
      <c r="N5" s="22">
        <f>IFERROR(INDEX('SYFAFE psgr'!$B$6:$H$6,,MATCH($A5,'SYFAFE psgr'!$B$1:$H$1,0))*(1+INDEX(CAGR!$C$58:$C$64,MATCH($A5,CAGR!$B$58:$B$64,0))),0)</f>
        <v>3.1805809143661031E-4</v>
      </c>
      <c r="O5" s="22">
        <f>IFERROR(INDEX('SYFAFE psgr'!$B$6:$H$6,,MATCH($A5,'SYFAFE psgr'!$B$1:$H$1,0))*(1+INDEX(CAGR!$C$58:$C$64,MATCH($A5,CAGR!$B$58:$B$64,0))),0)</f>
        <v>3.1805809143661031E-4</v>
      </c>
      <c r="P5" s="22">
        <f>IFERROR(INDEX('SYFAFE psgr'!$B$6:$H$6,,MATCH($A5,'SYFAFE psgr'!$B$1:$H$1,0))*(1+INDEX(CAGR!$C$58:$C$64,MATCH($A5,CAGR!$B$58:$B$64,0))),0)</f>
        <v>3.1805809143661031E-4</v>
      </c>
      <c r="Q5" s="22">
        <f>IFERROR(INDEX('SYFAFE psgr'!$B$6:$H$6,,MATCH($A5,'SYFAFE psgr'!$B$1:$H$1,0))*(1+INDEX(CAGR!$C$58:$C$64,MATCH($A5,CAGR!$B$58:$B$64,0))),0)</f>
        <v>3.1805809143661031E-4</v>
      </c>
      <c r="R5" s="22">
        <f>IFERROR(INDEX('SYFAFE psgr'!$B$6:$H$6,,MATCH($A5,'SYFAFE psgr'!$B$1:$H$1,0))*(1+INDEX(CAGR!$C$58:$C$64,MATCH($A5,CAGR!$B$58:$B$64,0))),0)</f>
        <v>3.1805809143661031E-4</v>
      </c>
      <c r="S5" s="22">
        <f>IFERROR(INDEX('SYFAFE psgr'!$B$6:$H$6,,MATCH($A5,'SYFAFE psgr'!$B$1:$H$1,0))*(1+INDEX(CAGR!$C$58:$C$64,MATCH($A5,CAGR!$B$58:$B$64,0))),0)</f>
        <v>3.1805809143661031E-4</v>
      </c>
      <c r="T5" s="22">
        <f>IFERROR(INDEX('SYFAFE psgr'!$B$6:$H$6,,MATCH($A5,'SYFAFE psgr'!$B$1:$H$1,0))*(1+INDEX(CAGR!$C$58:$C$64,MATCH($A5,CAGR!$B$58:$B$64,0))),0)</f>
        <v>3.1805809143661031E-4</v>
      </c>
      <c r="U5" s="22">
        <f>IFERROR(INDEX('SYFAFE psgr'!$B$6:$H$6,,MATCH($A5,'SYFAFE psgr'!$B$1:$H$1,0))*(1+INDEX(CAGR!$C$58:$C$64,MATCH($A5,CAGR!$B$58:$B$64,0))),0)</f>
        <v>3.1805809143661031E-4</v>
      </c>
      <c r="V5" s="22">
        <f>IFERROR(INDEX('SYFAFE psgr'!$B$6:$H$6,,MATCH($A5,'SYFAFE psgr'!$B$1:$H$1,0))*(1+INDEX(CAGR!$C$58:$C$64,MATCH($A5,CAGR!$B$58:$B$64,0))),0)</f>
        <v>3.1805809143661031E-4</v>
      </c>
      <c r="W5" s="22">
        <f>IFERROR(INDEX('SYFAFE psgr'!$B$6:$H$6,,MATCH($A5,'SYFAFE psgr'!$B$1:$H$1,0))*(1+INDEX(CAGR!$C$58:$C$64,MATCH($A5,CAGR!$B$58:$B$64,0))),0)</f>
        <v>3.1805809143661031E-4</v>
      </c>
      <c r="X5" s="22">
        <f>IFERROR(INDEX('SYFAFE psgr'!$B$6:$H$6,,MATCH($A5,'SYFAFE psgr'!$B$1:$H$1,0))*(1+INDEX(CAGR!$C$58:$C$64,MATCH($A5,CAGR!$B$58:$B$64,0))),0)</f>
        <v>3.1805809143661031E-4</v>
      </c>
      <c r="Y5" s="22">
        <f>IFERROR(INDEX('SYFAFE psgr'!$B$6:$H$6,,MATCH($A5,'SYFAFE psgr'!$B$1:$H$1,0))*(1+INDEX(CAGR!$C$58:$C$64,MATCH($A5,CAGR!$B$58:$B$64,0))),0)</f>
        <v>3.1805809143661031E-4</v>
      </c>
      <c r="Z5" s="22">
        <f>IFERROR(INDEX('SYFAFE psgr'!$B$6:$H$6,,MATCH($A5,'SYFAFE psgr'!$B$1:$H$1,0))*(1+INDEX(CAGR!$C$58:$C$64,MATCH($A5,CAGR!$B$58:$B$64,0))),0)</f>
        <v>3.1805809143661031E-4</v>
      </c>
      <c r="AA5" s="22">
        <f>IFERROR(INDEX('SYFAFE psgr'!$B$6:$H$6,,MATCH($A5,'SYFAFE psgr'!$B$1:$H$1,0))*(1+INDEX(CAGR!$C$58:$C$64,MATCH($A5,CAGR!$B$58:$B$64,0))),0)</f>
        <v>3.1805809143661031E-4</v>
      </c>
      <c r="AB5" s="22">
        <f>IFERROR(INDEX('SYFAFE psgr'!$B$6:$H$6,,MATCH($A5,'SYFAFE psgr'!$B$1:$H$1,0))*(1+INDEX(CAGR!$C$58:$C$64,MATCH($A5,CAGR!$B$58:$B$64,0))),0)</f>
        <v>3.1805809143661031E-4</v>
      </c>
      <c r="AC5" s="22">
        <f>IFERROR(INDEX('SYFAFE psgr'!$B$6:$H$6,,MATCH($A5,'SYFAFE psgr'!$B$1:$H$1,0))*(1+INDEX(CAGR!$C$58:$C$64,MATCH($A5,CAGR!$B$58:$B$64,0))),0)</f>
        <v>3.1805809143661031E-4</v>
      </c>
      <c r="AD5" s="22">
        <f>IFERROR(INDEX('SYFAFE psgr'!$B$6:$H$6,,MATCH($A5,'SYFAFE psgr'!$B$1:$H$1,0))*(1+INDEX(CAGR!$C$58:$C$64,MATCH($A5,CAGR!$B$58:$B$64,0))),0)</f>
        <v>3.1805809143661031E-4</v>
      </c>
      <c r="AE5" s="22">
        <f>IFERROR(INDEX('SYFAFE psgr'!$B$6:$H$6,,MATCH($A5,'SYFAFE psgr'!$B$1:$H$1,0))*(1+INDEX(CAGR!$C$58:$C$64,MATCH($A5,CAGR!$B$58:$B$64,0))),0)</f>
        <v>3.1805809143661031E-4</v>
      </c>
      <c r="AF5" s="22">
        <f>IFERROR(INDEX('SYFAFE psgr'!$B$6:$H$6,,MATCH($A5,'SYFAFE psgr'!$B$1:$H$1,0))*(1+INDEX(CAGR!$C$58:$C$64,MATCH($A5,CAGR!$B$58:$B$64,0))),0)</f>
        <v>3.1805809143661031E-4</v>
      </c>
    </row>
    <row r="6" spans="1:32">
      <c r="A6" s="1" t="s">
        <v>4</v>
      </c>
      <c r="B6">
        <f>IFERROR(INDEX('SYFAFE psgr'!$B$6:$H$6,,MATCH($A6,'SYFAFE psgr'!$B$1:$H$1,0))*(1+INDEX(CAGR!$C$58:$C$64,MATCH($A6,CAGR!$B$58:$B$64,0))),0)</f>
        <v>0</v>
      </c>
      <c r="C6">
        <f>IFERROR(INDEX('SYFAFE psgr'!$B$6:$H$6,,MATCH($A6,'SYFAFE psgr'!$B$1:$H$1,0))*(1+INDEX(CAGR!$C$58:$C$64,MATCH($A6,CAGR!$B$58:$B$64,0))),0)</f>
        <v>0</v>
      </c>
      <c r="D6">
        <f>IFERROR(INDEX('SYFAFE psgr'!$B$6:$H$6,,MATCH($A6,'SYFAFE psgr'!$B$1:$H$1,0))*(1+INDEX(CAGR!$C$58:$C$64,MATCH($A6,CAGR!$B$58:$B$64,0))),0)</f>
        <v>0</v>
      </c>
      <c r="E6">
        <f>IFERROR(INDEX('SYFAFE psgr'!$B$6:$H$6,,MATCH($A6,'SYFAFE psgr'!$B$1:$H$1,0))*(1+INDEX(CAGR!$C$58:$C$64,MATCH($A6,CAGR!$B$58:$B$64,0))),0)</f>
        <v>0</v>
      </c>
      <c r="F6">
        <f>IFERROR(INDEX('SYFAFE psgr'!$B$6:$H$6,,MATCH($A6,'SYFAFE psgr'!$B$1:$H$1,0))*(1+INDEX(CAGR!$C$58:$C$64,MATCH($A6,CAGR!$B$58:$B$64,0))),0)</f>
        <v>0</v>
      </c>
      <c r="G6">
        <f>IFERROR(INDEX('SYFAFE psgr'!$B$6:$H$6,,MATCH($A6,'SYFAFE psgr'!$B$1:$H$1,0))*(1+INDEX(CAGR!$C$58:$C$64,MATCH($A6,CAGR!$B$58:$B$64,0))),0)</f>
        <v>0</v>
      </c>
      <c r="H6">
        <f>IFERROR(INDEX('SYFAFE psgr'!$B$6:$H$6,,MATCH($A6,'SYFAFE psgr'!$B$1:$H$1,0))*(1+INDEX(CAGR!$C$58:$C$64,MATCH($A6,CAGR!$B$58:$B$64,0))),0)</f>
        <v>0</v>
      </c>
      <c r="I6">
        <f>IFERROR(INDEX('SYFAFE psgr'!$B$6:$H$6,,MATCH($A6,'SYFAFE psgr'!$B$1:$H$1,0))*(1+INDEX(CAGR!$C$58:$C$64,MATCH($A6,CAGR!$B$58:$B$64,0))),0)</f>
        <v>0</v>
      </c>
      <c r="J6">
        <f>IFERROR(INDEX('SYFAFE psgr'!$B$6:$H$6,,MATCH($A6,'SYFAFE psgr'!$B$1:$H$1,0))*(1+INDEX(CAGR!$C$58:$C$64,MATCH($A6,CAGR!$B$58:$B$64,0))),0)</f>
        <v>0</v>
      </c>
      <c r="K6">
        <f>IFERROR(INDEX('SYFAFE psgr'!$B$6:$H$6,,MATCH($A6,'SYFAFE psgr'!$B$1:$H$1,0))*(1+INDEX(CAGR!$C$58:$C$64,MATCH($A6,CAGR!$B$58:$B$64,0))),0)</f>
        <v>0</v>
      </c>
      <c r="L6">
        <f>IFERROR(INDEX('SYFAFE psgr'!$B$6:$H$6,,MATCH($A6,'SYFAFE psgr'!$B$1:$H$1,0))*(1+INDEX(CAGR!$C$58:$C$64,MATCH($A6,CAGR!$B$58:$B$64,0))),0)</f>
        <v>0</v>
      </c>
      <c r="M6">
        <f>IFERROR(INDEX('SYFAFE psgr'!$B$6:$H$6,,MATCH($A6,'SYFAFE psgr'!$B$1:$H$1,0))*(1+INDEX(CAGR!$C$58:$C$64,MATCH($A6,CAGR!$B$58:$B$64,0))),0)</f>
        <v>0</v>
      </c>
      <c r="N6">
        <f>IFERROR(INDEX('SYFAFE psgr'!$B$6:$H$6,,MATCH($A6,'SYFAFE psgr'!$B$1:$H$1,0))*(1+INDEX(CAGR!$C$58:$C$64,MATCH($A6,CAGR!$B$58:$B$64,0))),0)</f>
        <v>0</v>
      </c>
      <c r="O6">
        <f>IFERROR(INDEX('SYFAFE psgr'!$B$6:$H$6,,MATCH($A6,'SYFAFE psgr'!$B$1:$H$1,0))*(1+INDEX(CAGR!$C$58:$C$64,MATCH($A6,CAGR!$B$58:$B$64,0))),0)</f>
        <v>0</v>
      </c>
      <c r="P6">
        <f>IFERROR(INDEX('SYFAFE psgr'!$B$6:$H$6,,MATCH($A6,'SYFAFE psgr'!$B$1:$H$1,0))*(1+INDEX(CAGR!$C$58:$C$64,MATCH($A6,CAGR!$B$58:$B$64,0))),0)</f>
        <v>0</v>
      </c>
      <c r="Q6">
        <f>IFERROR(INDEX('SYFAFE psgr'!$B$6:$H$6,,MATCH($A6,'SYFAFE psgr'!$B$1:$H$1,0))*(1+INDEX(CAGR!$C$58:$C$64,MATCH($A6,CAGR!$B$58:$B$64,0))),0)</f>
        <v>0</v>
      </c>
      <c r="R6">
        <f>IFERROR(INDEX('SYFAFE psgr'!$B$6:$H$6,,MATCH($A6,'SYFAFE psgr'!$B$1:$H$1,0))*(1+INDEX(CAGR!$C$58:$C$64,MATCH($A6,CAGR!$B$58:$B$64,0))),0)</f>
        <v>0</v>
      </c>
      <c r="S6">
        <f>IFERROR(INDEX('SYFAFE psgr'!$B$6:$H$6,,MATCH($A6,'SYFAFE psgr'!$B$1:$H$1,0))*(1+INDEX(CAGR!$C$58:$C$64,MATCH($A6,CAGR!$B$58:$B$64,0))),0)</f>
        <v>0</v>
      </c>
      <c r="T6">
        <f>IFERROR(INDEX('SYFAFE psgr'!$B$6:$H$6,,MATCH($A6,'SYFAFE psgr'!$B$1:$H$1,0))*(1+INDEX(CAGR!$C$58:$C$64,MATCH($A6,CAGR!$B$58:$B$64,0))),0)</f>
        <v>0</v>
      </c>
      <c r="U6">
        <f>IFERROR(INDEX('SYFAFE psgr'!$B$6:$H$6,,MATCH($A6,'SYFAFE psgr'!$B$1:$H$1,0))*(1+INDEX(CAGR!$C$58:$C$64,MATCH($A6,CAGR!$B$58:$B$64,0))),0)</f>
        <v>0</v>
      </c>
      <c r="V6">
        <f>IFERROR(INDEX('SYFAFE psgr'!$B$6:$H$6,,MATCH($A6,'SYFAFE psgr'!$B$1:$H$1,0))*(1+INDEX(CAGR!$C$58:$C$64,MATCH($A6,CAGR!$B$58:$B$64,0))),0)</f>
        <v>0</v>
      </c>
      <c r="W6">
        <f>IFERROR(INDEX('SYFAFE psgr'!$B$6:$H$6,,MATCH($A6,'SYFAFE psgr'!$B$1:$H$1,0))*(1+INDEX(CAGR!$C$58:$C$64,MATCH($A6,CAGR!$B$58:$B$64,0))),0)</f>
        <v>0</v>
      </c>
      <c r="X6">
        <f>IFERROR(INDEX('SYFAFE psgr'!$B$6:$H$6,,MATCH($A6,'SYFAFE psgr'!$B$1:$H$1,0))*(1+INDEX(CAGR!$C$58:$C$64,MATCH($A6,CAGR!$B$58:$B$64,0))),0)</f>
        <v>0</v>
      </c>
      <c r="Y6">
        <f>IFERROR(INDEX('SYFAFE psgr'!$B$6:$H$6,,MATCH($A6,'SYFAFE psgr'!$B$1:$H$1,0))*(1+INDEX(CAGR!$C$58:$C$64,MATCH($A6,CAGR!$B$58:$B$64,0))),0)</f>
        <v>0</v>
      </c>
      <c r="Z6">
        <f>IFERROR(INDEX('SYFAFE psgr'!$B$6:$H$6,,MATCH($A6,'SYFAFE psgr'!$B$1:$H$1,0))*(1+INDEX(CAGR!$C$58:$C$64,MATCH($A6,CAGR!$B$58:$B$64,0))),0)</f>
        <v>0</v>
      </c>
      <c r="AA6">
        <f>IFERROR(INDEX('SYFAFE psgr'!$B$6:$H$6,,MATCH($A6,'SYFAFE psgr'!$B$1:$H$1,0))*(1+INDEX(CAGR!$C$58:$C$64,MATCH($A6,CAGR!$B$58:$B$64,0))),0)</f>
        <v>0</v>
      </c>
      <c r="AB6">
        <f>IFERROR(INDEX('SYFAFE psgr'!$B$6:$H$6,,MATCH($A6,'SYFAFE psgr'!$B$1:$H$1,0))*(1+INDEX(CAGR!$C$58:$C$64,MATCH($A6,CAGR!$B$58:$B$64,0))),0)</f>
        <v>0</v>
      </c>
      <c r="AC6">
        <f>IFERROR(INDEX('SYFAFE psgr'!$B$6:$H$6,,MATCH($A6,'SYFAFE psgr'!$B$1:$H$1,0))*(1+INDEX(CAGR!$C$58:$C$64,MATCH($A6,CAGR!$B$58:$B$64,0))),0)</f>
        <v>0</v>
      </c>
      <c r="AD6">
        <f>IFERROR(INDEX('SYFAFE psgr'!$B$6:$H$6,,MATCH($A6,'SYFAFE psgr'!$B$1:$H$1,0))*(1+INDEX(CAGR!$C$58:$C$64,MATCH($A6,CAGR!$B$58:$B$64,0))),0)</f>
        <v>0</v>
      </c>
      <c r="AE6">
        <f>IFERROR(INDEX('SYFAFE psgr'!$B$6:$H$6,,MATCH($A6,'SYFAFE psgr'!$B$1:$H$1,0))*(1+INDEX(CAGR!$C$58:$C$64,MATCH($A6,CAGR!$B$58:$B$64,0))),0)</f>
        <v>0</v>
      </c>
      <c r="AF6">
        <f>IFERROR(INDEX('SYFAFE psgr'!$B$6:$H$6,,MATCH($A6,'SYFAFE psgr'!$B$1:$H$1,0))*(1+INDEX(CAGR!$C$58:$C$64,MATCH($A6,CAGR!$B$58:$B$64,0))),0)</f>
        <v>0</v>
      </c>
    </row>
    <row r="7" spans="1:32">
      <c r="A7" s="1" t="s">
        <v>5</v>
      </c>
      <c r="B7">
        <f>IFERROR(INDEX('SYFAFE psgr'!$B$6:$H$6,,MATCH($A7,'SYFAFE psgr'!$B$1:$H$1,0))*(1+INDEX(CAGR!$C$58:$C$64,MATCH($A7,CAGR!$B$58:$B$64,0))),0)</f>
        <v>0</v>
      </c>
      <c r="C7">
        <f>IFERROR(INDEX('SYFAFE psgr'!$B$6:$H$6,,MATCH($A7,'SYFAFE psgr'!$B$1:$H$1,0))*(1+INDEX(CAGR!$C$58:$C$64,MATCH($A7,CAGR!$B$58:$B$64,0))),0)</f>
        <v>0</v>
      </c>
      <c r="D7">
        <f>IFERROR(INDEX('SYFAFE psgr'!$B$6:$H$6,,MATCH($A7,'SYFAFE psgr'!$B$1:$H$1,0))*(1+INDEX(CAGR!$C$58:$C$64,MATCH($A7,CAGR!$B$58:$B$64,0))),0)</f>
        <v>0</v>
      </c>
      <c r="E7">
        <f>IFERROR(INDEX('SYFAFE psgr'!$B$6:$H$6,,MATCH($A7,'SYFAFE psgr'!$B$1:$H$1,0))*(1+INDEX(CAGR!$C$58:$C$64,MATCH($A7,CAGR!$B$58:$B$64,0))),0)</f>
        <v>0</v>
      </c>
      <c r="F7">
        <f>IFERROR(INDEX('SYFAFE psgr'!$B$6:$H$6,,MATCH($A7,'SYFAFE psgr'!$B$1:$H$1,0))*(1+INDEX(CAGR!$C$58:$C$64,MATCH($A7,CAGR!$B$58:$B$64,0))),0)</f>
        <v>0</v>
      </c>
      <c r="G7">
        <f>IFERROR(INDEX('SYFAFE psgr'!$B$6:$H$6,,MATCH($A7,'SYFAFE psgr'!$B$1:$H$1,0))*(1+INDEX(CAGR!$C$58:$C$64,MATCH($A7,CAGR!$B$58:$B$64,0))),0)</f>
        <v>0</v>
      </c>
      <c r="H7">
        <f>IFERROR(INDEX('SYFAFE psgr'!$B$6:$H$6,,MATCH($A7,'SYFAFE psgr'!$B$1:$H$1,0))*(1+INDEX(CAGR!$C$58:$C$64,MATCH($A7,CAGR!$B$58:$B$64,0))),0)</f>
        <v>0</v>
      </c>
      <c r="I7">
        <f>IFERROR(INDEX('SYFAFE psgr'!$B$6:$H$6,,MATCH($A7,'SYFAFE psgr'!$B$1:$H$1,0))*(1+INDEX(CAGR!$C$58:$C$64,MATCH($A7,CAGR!$B$58:$B$64,0))),0)</f>
        <v>0</v>
      </c>
      <c r="J7">
        <f>IFERROR(INDEX('SYFAFE psgr'!$B$6:$H$6,,MATCH($A7,'SYFAFE psgr'!$B$1:$H$1,0))*(1+INDEX(CAGR!$C$58:$C$64,MATCH($A7,CAGR!$B$58:$B$64,0))),0)</f>
        <v>0</v>
      </c>
      <c r="K7">
        <f>IFERROR(INDEX('SYFAFE psgr'!$B$6:$H$6,,MATCH($A7,'SYFAFE psgr'!$B$1:$H$1,0))*(1+INDEX(CAGR!$C$58:$C$64,MATCH($A7,CAGR!$B$58:$B$64,0))),0)</f>
        <v>0</v>
      </c>
      <c r="L7">
        <f>IFERROR(INDEX('SYFAFE psgr'!$B$6:$H$6,,MATCH($A7,'SYFAFE psgr'!$B$1:$H$1,0))*(1+INDEX(CAGR!$C$58:$C$64,MATCH($A7,CAGR!$B$58:$B$64,0))),0)</f>
        <v>0</v>
      </c>
      <c r="M7">
        <f>IFERROR(INDEX('SYFAFE psgr'!$B$6:$H$6,,MATCH($A7,'SYFAFE psgr'!$B$1:$H$1,0))*(1+INDEX(CAGR!$C$58:$C$64,MATCH($A7,CAGR!$B$58:$B$64,0))),0)</f>
        <v>0</v>
      </c>
      <c r="N7">
        <f>IFERROR(INDEX('SYFAFE psgr'!$B$6:$H$6,,MATCH($A7,'SYFAFE psgr'!$B$1:$H$1,0))*(1+INDEX(CAGR!$C$58:$C$64,MATCH($A7,CAGR!$B$58:$B$64,0))),0)</f>
        <v>0</v>
      </c>
      <c r="O7">
        <f>IFERROR(INDEX('SYFAFE psgr'!$B$6:$H$6,,MATCH($A7,'SYFAFE psgr'!$B$1:$H$1,0))*(1+INDEX(CAGR!$C$58:$C$64,MATCH($A7,CAGR!$B$58:$B$64,0))),0)</f>
        <v>0</v>
      </c>
      <c r="P7">
        <f>IFERROR(INDEX('SYFAFE psgr'!$B$6:$H$6,,MATCH($A7,'SYFAFE psgr'!$B$1:$H$1,0))*(1+INDEX(CAGR!$C$58:$C$64,MATCH($A7,CAGR!$B$58:$B$64,0))),0)</f>
        <v>0</v>
      </c>
      <c r="Q7">
        <f>IFERROR(INDEX('SYFAFE psgr'!$B$6:$H$6,,MATCH($A7,'SYFAFE psgr'!$B$1:$H$1,0))*(1+INDEX(CAGR!$C$58:$C$64,MATCH($A7,CAGR!$B$58:$B$64,0))),0)</f>
        <v>0</v>
      </c>
      <c r="R7">
        <f>IFERROR(INDEX('SYFAFE psgr'!$B$6:$H$6,,MATCH($A7,'SYFAFE psgr'!$B$1:$H$1,0))*(1+INDEX(CAGR!$C$58:$C$64,MATCH($A7,CAGR!$B$58:$B$64,0))),0)</f>
        <v>0</v>
      </c>
      <c r="S7">
        <f>IFERROR(INDEX('SYFAFE psgr'!$B$6:$H$6,,MATCH($A7,'SYFAFE psgr'!$B$1:$H$1,0))*(1+INDEX(CAGR!$C$58:$C$64,MATCH($A7,CAGR!$B$58:$B$64,0))),0)</f>
        <v>0</v>
      </c>
      <c r="T7">
        <f>IFERROR(INDEX('SYFAFE psgr'!$B$6:$H$6,,MATCH($A7,'SYFAFE psgr'!$B$1:$H$1,0))*(1+INDEX(CAGR!$C$58:$C$64,MATCH($A7,CAGR!$B$58:$B$64,0))),0)</f>
        <v>0</v>
      </c>
      <c r="U7">
        <f>IFERROR(INDEX('SYFAFE psgr'!$B$6:$H$6,,MATCH($A7,'SYFAFE psgr'!$B$1:$H$1,0))*(1+INDEX(CAGR!$C$58:$C$64,MATCH($A7,CAGR!$B$58:$B$64,0))),0)</f>
        <v>0</v>
      </c>
      <c r="V7">
        <f>IFERROR(INDEX('SYFAFE psgr'!$B$6:$H$6,,MATCH($A7,'SYFAFE psgr'!$B$1:$H$1,0))*(1+INDEX(CAGR!$C$58:$C$64,MATCH($A7,CAGR!$B$58:$B$64,0))),0)</f>
        <v>0</v>
      </c>
      <c r="W7">
        <f>IFERROR(INDEX('SYFAFE psgr'!$B$6:$H$6,,MATCH($A7,'SYFAFE psgr'!$B$1:$H$1,0))*(1+INDEX(CAGR!$C$58:$C$64,MATCH($A7,CAGR!$B$58:$B$64,0))),0)</f>
        <v>0</v>
      </c>
      <c r="X7">
        <f>IFERROR(INDEX('SYFAFE psgr'!$B$6:$H$6,,MATCH($A7,'SYFAFE psgr'!$B$1:$H$1,0))*(1+INDEX(CAGR!$C$58:$C$64,MATCH($A7,CAGR!$B$58:$B$64,0))),0)</f>
        <v>0</v>
      </c>
      <c r="Y7">
        <f>IFERROR(INDEX('SYFAFE psgr'!$B$6:$H$6,,MATCH($A7,'SYFAFE psgr'!$B$1:$H$1,0))*(1+INDEX(CAGR!$C$58:$C$64,MATCH($A7,CAGR!$B$58:$B$64,0))),0)</f>
        <v>0</v>
      </c>
      <c r="Z7">
        <f>IFERROR(INDEX('SYFAFE psgr'!$B$6:$H$6,,MATCH($A7,'SYFAFE psgr'!$B$1:$H$1,0))*(1+INDEX(CAGR!$C$58:$C$64,MATCH($A7,CAGR!$B$58:$B$64,0))),0)</f>
        <v>0</v>
      </c>
      <c r="AA7">
        <f>IFERROR(INDEX('SYFAFE psgr'!$B$6:$H$6,,MATCH($A7,'SYFAFE psgr'!$B$1:$H$1,0))*(1+INDEX(CAGR!$C$58:$C$64,MATCH($A7,CAGR!$B$58:$B$64,0))),0)</f>
        <v>0</v>
      </c>
      <c r="AB7">
        <f>IFERROR(INDEX('SYFAFE psgr'!$B$6:$H$6,,MATCH($A7,'SYFAFE psgr'!$B$1:$H$1,0))*(1+INDEX(CAGR!$C$58:$C$64,MATCH($A7,CAGR!$B$58:$B$64,0))),0)</f>
        <v>0</v>
      </c>
      <c r="AC7">
        <f>IFERROR(INDEX('SYFAFE psgr'!$B$6:$H$6,,MATCH($A7,'SYFAFE psgr'!$B$1:$H$1,0))*(1+INDEX(CAGR!$C$58:$C$64,MATCH($A7,CAGR!$B$58:$B$64,0))),0)</f>
        <v>0</v>
      </c>
      <c r="AD7">
        <f>IFERROR(INDEX('SYFAFE psgr'!$B$6:$H$6,,MATCH($A7,'SYFAFE psgr'!$B$1:$H$1,0))*(1+INDEX(CAGR!$C$58:$C$64,MATCH($A7,CAGR!$B$58:$B$64,0))),0)</f>
        <v>0</v>
      </c>
      <c r="AE7">
        <f>IFERROR(INDEX('SYFAFE psgr'!$B$6:$H$6,,MATCH($A7,'SYFAFE psgr'!$B$1:$H$1,0))*(1+INDEX(CAGR!$C$58:$C$64,MATCH($A7,CAGR!$B$58:$B$64,0))),0)</f>
        <v>0</v>
      </c>
      <c r="AF7">
        <f>IFERROR(INDEX('SYFAFE psgr'!$B$6:$H$6,,MATCH($A7,'SYFAFE psgr'!$B$1:$H$1,0))*(1+INDEX(CAGR!$C$58:$C$64,MATCH($A7,CAGR!$B$58:$B$64,0))),0)</f>
        <v>0</v>
      </c>
    </row>
    <row r="8" spans="1:32">
      <c r="A8" s="1" t="s">
        <v>6</v>
      </c>
      <c r="B8" s="21">
        <f>B5*Calibration!D43</f>
        <v>9.5417427430983083E-4</v>
      </c>
      <c r="C8" s="21">
        <f>B8*(1+CAGR!$C$64)</f>
        <v>9.5417427430983083E-4</v>
      </c>
      <c r="D8" s="21">
        <f>C8*(1+CAGR!$C$64)</f>
        <v>9.5417427430983083E-4</v>
      </c>
      <c r="E8" s="21">
        <f>D8*(1+CAGR!$C$64)</f>
        <v>9.5417427430983083E-4</v>
      </c>
      <c r="F8" s="21">
        <f>E8*(1+CAGR!$C$64)</f>
        <v>9.5417427430983083E-4</v>
      </c>
      <c r="G8" s="21">
        <f>F8*(1+CAGR!$C$64)</f>
        <v>9.5417427430983083E-4</v>
      </c>
      <c r="H8" s="21">
        <f>G8*(1+CAGR!$C$64)</f>
        <v>9.5417427430983083E-4</v>
      </c>
      <c r="I8" s="21">
        <f>H8*(1+CAGR!$C$64)</f>
        <v>9.5417427430983083E-4</v>
      </c>
      <c r="J8" s="21">
        <f>I8*(1+CAGR!$C$64)</f>
        <v>9.5417427430983083E-4</v>
      </c>
      <c r="K8" s="21">
        <f>J8*(1+CAGR!$C$64)</f>
        <v>9.5417427430983083E-4</v>
      </c>
      <c r="L8" s="21">
        <f>K8*(1+CAGR!$C$64)</f>
        <v>9.5417427430983083E-4</v>
      </c>
      <c r="M8" s="21">
        <f>L8*(1+CAGR!$C$64)</f>
        <v>9.5417427430983083E-4</v>
      </c>
      <c r="N8" s="21">
        <f>M8*(1+CAGR!$C$64)</f>
        <v>9.5417427430983083E-4</v>
      </c>
      <c r="O8" s="21">
        <f>N8*(1+CAGR!$C$64)</f>
        <v>9.5417427430983083E-4</v>
      </c>
      <c r="P8" s="21">
        <f>O8*(1+CAGR!$C$64)</f>
        <v>9.5417427430983083E-4</v>
      </c>
      <c r="Q8" s="21">
        <f>P8*(1+CAGR!$C$64)</f>
        <v>9.5417427430983083E-4</v>
      </c>
      <c r="R8" s="21">
        <f>Q8*(1+CAGR!$C$64)</f>
        <v>9.5417427430983083E-4</v>
      </c>
      <c r="S8" s="21">
        <f>R8*(1+CAGR!$C$64)</f>
        <v>9.5417427430983083E-4</v>
      </c>
      <c r="T8" s="21">
        <f>S8*(1+CAGR!$C$64)</f>
        <v>9.5417427430983083E-4</v>
      </c>
      <c r="U8" s="21">
        <f>T8*(1+CAGR!$C$64)</f>
        <v>9.5417427430983083E-4</v>
      </c>
      <c r="V8" s="21">
        <f>U8*(1+CAGR!$C$64)</f>
        <v>9.5417427430983083E-4</v>
      </c>
      <c r="W8" s="21">
        <f>V8*(1+CAGR!$C$64)</f>
        <v>9.5417427430983083E-4</v>
      </c>
      <c r="X8" s="21">
        <f>W8*(1+CAGR!$C$64)</f>
        <v>9.5417427430983083E-4</v>
      </c>
      <c r="Y8" s="21">
        <f>X8*(1+CAGR!$C$64)</f>
        <v>9.5417427430983083E-4</v>
      </c>
      <c r="Z8" s="21">
        <f>Y8*(1+CAGR!$C$64)</f>
        <v>9.5417427430983083E-4</v>
      </c>
      <c r="AA8" s="21">
        <f>Z8*(1+CAGR!$C$64)</f>
        <v>9.5417427430983083E-4</v>
      </c>
      <c r="AB8" s="21">
        <f>AA8*(1+CAGR!$C$64)</f>
        <v>9.5417427430983083E-4</v>
      </c>
      <c r="AC8" s="21">
        <f>AB8*(1+CAGR!$C$64)</f>
        <v>9.5417427430983083E-4</v>
      </c>
      <c r="AD8" s="21">
        <f>AC8*(1+CAGR!$C$64)</f>
        <v>9.5417427430983083E-4</v>
      </c>
      <c r="AE8" s="21">
        <f>AD8*(1+CAGR!$C$64)</f>
        <v>9.5417427430983083E-4</v>
      </c>
      <c r="AF8" s="21">
        <f>AE8*(1+CAGR!$C$64)</f>
        <v>9.5417427430983083E-4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B12DF-67C7-4533-9DF8-C884909DBE9D}">
  <sheetPr>
    <tabColor rgb="FF1F497D"/>
  </sheetPr>
  <dimension ref="A1:AF8"/>
  <sheetViews>
    <sheetView workbookViewId="0">
      <selection activeCell="L32" sqref="L32"/>
    </sheetView>
  </sheetViews>
  <sheetFormatPr defaultRowHeight="15"/>
  <cols>
    <col min="1" max="1" width="32.85546875" bestFit="1" customWidth="1"/>
  </cols>
  <sheetData>
    <row r="1" spans="1:32">
      <c r="A1" s="10" t="s">
        <v>17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>
      <c r="A2" s="1" t="s">
        <v>0</v>
      </c>
      <c r="B2" s="21">
        <f>B5*Calibration!$B$44</f>
        <v>1.1521530229677897E-2</v>
      </c>
      <c r="C2" s="21">
        <f>B2*(1+CAGR!$C$65)</f>
        <v>1.1521530229677897E-2</v>
      </c>
      <c r="D2" s="21">
        <f>C2*(1+CAGR!$C$65)</f>
        <v>1.1521530229677897E-2</v>
      </c>
      <c r="E2" s="21">
        <f>D2*(1+CAGR!$C$65)</f>
        <v>1.1521530229677897E-2</v>
      </c>
      <c r="F2" s="21">
        <f>E2*(1+CAGR!$C$65)</f>
        <v>1.1521530229677897E-2</v>
      </c>
      <c r="G2" s="21">
        <f>F2*(1+CAGR!$C$65)</f>
        <v>1.1521530229677897E-2</v>
      </c>
      <c r="H2" s="21">
        <f>G2*(1+CAGR!$C$65)</f>
        <v>1.1521530229677897E-2</v>
      </c>
      <c r="I2" s="21">
        <f>H2*(1+CAGR!$C$65)</f>
        <v>1.1521530229677897E-2</v>
      </c>
      <c r="J2" s="21">
        <f>I2*(1+CAGR!$C$65)</f>
        <v>1.1521530229677897E-2</v>
      </c>
      <c r="K2" s="21">
        <f>J2*(1+CAGR!$C$65)</f>
        <v>1.1521530229677897E-2</v>
      </c>
      <c r="L2" s="21">
        <f>K2*(1+CAGR!$C$65)</f>
        <v>1.1521530229677897E-2</v>
      </c>
      <c r="M2" s="21">
        <f>L2*(1+CAGR!$C$65)</f>
        <v>1.1521530229677897E-2</v>
      </c>
      <c r="N2" s="21">
        <f>M2*(1+CAGR!$C$65)</f>
        <v>1.1521530229677897E-2</v>
      </c>
      <c r="O2" s="21">
        <f>N2*(1+CAGR!$C$65)</f>
        <v>1.1521530229677897E-2</v>
      </c>
      <c r="P2" s="21">
        <f>O2*(1+CAGR!$C$65)</f>
        <v>1.1521530229677897E-2</v>
      </c>
      <c r="Q2" s="21">
        <f>P2*(1+CAGR!$C$65)</f>
        <v>1.1521530229677897E-2</v>
      </c>
      <c r="R2" s="21">
        <f>Q2*(1+CAGR!$C$65)</f>
        <v>1.1521530229677897E-2</v>
      </c>
      <c r="S2" s="21">
        <f>R2*(1+CAGR!$C$65)</f>
        <v>1.1521530229677897E-2</v>
      </c>
      <c r="T2" s="21">
        <f>S2*(1+CAGR!$C$65)</f>
        <v>1.1521530229677897E-2</v>
      </c>
      <c r="U2" s="21">
        <f>T2*(1+CAGR!$C$65)</f>
        <v>1.1521530229677897E-2</v>
      </c>
      <c r="V2" s="21">
        <f>U2*(1+CAGR!$C$65)</f>
        <v>1.1521530229677897E-2</v>
      </c>
      <c r="W2" s="21">
        <f>V2*(1+CAGR!$C$65)</f>
        <v>1.1521530229677897E-2</v>
      </c>
      <c r="X2" s="21">
        <f>W2*(1+CAGR!$C$65)</f>
        <v>1.1521530229677897E-2</v>
      </c>
      <c r="Y2" s="21">
        <f>X2*(1+CAGR!$C$65)</f>
        <v>1.1521530229677897E-2</v>
      </c>
      <c r="Z2" s="21">
        <f>Y2*(1+CAGR!$C$65)</f>
        <v>1.1521530229677897E-2</v>
      </c>
      <c r="AA2" s="21">
        <f>Z2*(1+CAGR!$C$65)</f>
        <v>1.1521530229677897E-2</v>
      </c>
      <c r="AB2" s="21">
        <f>AA2*(1+CAGR!$C$65)</f>
        <v>1.1521530229677897E-2</v>
      </c>
      <c r="AC2" s="21">
        <f>AB2*(1+CAGR!$C$65)</f>
        <v>1.1521530229677897E-2</v>
      </c>
      <c r="AD2" s="21">
        <f>AC2*(1+CAGR!$C$65)</f>
        <v>1.1521530229677897E-2</v>
      </c>
      <c r="AE2" s="21">
        <f>AD2*(1+CAGR!$C$65)</f>
        <v>1.1521530229677897E-2</v>
      </c>
      <c r="AF2" s="21">
        <f>AE2*(1+CAGR!$C$65)</f>
        <v>1.1521530229677897E-2</v>
      </c>
    </row>
    <row r="3" spans="1:32">
      <c r="A3" s="1" t="s">
        <v>1</v>
      </c>
      <c r="B3">
        <f>IFERROR(INDEX('SYFAFE frgt'!$B$6:$H$6,,MATCH($A3,'SYFAFE frgt'!$B$1:$H$1,0))*(1+INDEX(CAGR!$C$65:$C$71,MATCH($A3,CAGR!$B$65:$B$71,0))),0)</f>
        <v>0</v>
      </c>
      <c r="C3">
        <f>IFERROR(INDEX('SYFAFE frgt'!$B$6:$H$6,,MATCH($A3,'SYFAFE frgt'!$B$1:$H$1,0))*(1+INDEX(CAGR!$C$51:$C$57,MATCH($A3,CAGR!$B$65:$B$71,0))),0)</f>
        <v>0</v>
      </c>
      <c r="D3">
        <f>IFERROR(INDEX('SYFAFE frgt'!$B$6:$H$6,,MATCH($A3,'SYFAFE frgt'!$B$1:$H$1,0))*(1+INDEX(CAGR!$C$51:$C$57,MATCH($A3,CAGR!$B$65:$B$71,0))),0)</f>
        <v>0</v>
      </c>
      <c r="E3">
        <f>IFERROR(INDEX('SYFAFE frgt'!$B$6:$H$6,,MATCH($A3,'SYFAFE frgt'!$B$1:$H$1,0))*(1+INDEX(CAGR!$C$51:$C$57,MATCH($A3,CAGR!$B$65:$B$71,0))),0)</f>
        <v>0</v>
      </c>
      <c r="F3">
        <f>IFERROR(INDEX('SYFAFE frgt'!$B$6:$H$6,,MATCH($A3,'SYFAFE frgt'!$B$1:$H$1,0))*(1+INDEX(CAGR!$C$51:$C$57,MATCH($A3,CAGR!$B$65:$B$71,0))),0)</f>
        <v>0</v>
      </c>
      <c r="G3">
        <f>IFERROR(INDEX('SYFAFE frgt'!$B$6:$H$6,,MATCH($A3,'SYFAFE frgt'!$B$1:$H$1,0))*(1+INDEX(CAGR!$C$51:$C$57,MATCH($A3,CAGR!$B$65:$B$71,0))),0)</f>
        <v>0</v>
      </c>
      <c r="H3">
        <f>IFERROR(INDEX('SYFAFE frgt'!$B$6:$H$6,,MATCH($A3,'SYFAFE frgt'!$B$1:$H$1,0))*(1+INDEX(CAGR!$C$51:$C$57,MATCH($A3,CAGR!$B$65:$B$71,0))),0)</f>
        <v>0</v>
      </c>
      <c r="I3">
        <f>IFERROR(INDEX('SYFAFE frgt'!$B$6:$H$6,,MATCH($A3,'SYFAFE frgt'!$B$1:$H$1,0))*(1+INDEX(CAGR!$C$51:$C$57,MATCH($A3,CAGR!$B$65:$B$71,0))),0)</f>
        <v>0</v>
      </c>
      <c r="J3">
        <f>IFERROR(INDEX('SYFAFE frgt'!$B$6:$H$6,,MATCH($A3,'SYFAFE frgt'!$B$1:$H$1,0))*(1+INDEX(CAGR!$C$51:$C$57,MATCH($A3,CAGR!$B$65:$B$71,0))),0)</f>
        <v>0</v>
      </c>
      <c r="K3">
        <f>IFERROR(INDEX('SYFAFE frgt'!$B$6:$H$6,,MATCH($A3,'SYFAFE frgt'!$B$1:$H$1,0))*(1+INDEX(CAGR!$C$51:$C$57,MATCH($A3,CAGR!$B$65:$B$71,0))),0)</f>
        <v>0</v>
      </c>
      <c r="L3">
        <f>IFERROR(INDEX('SYFAFE frgt'!$B$6:$H$6,,MATCH($A3,'SYFAFE frgt'!$B$1:$H$1,0))*(1+INDEX(CAGR!$C$51:$C$57,MATCH($A3,CAGR!$B$65:$B$71,0))),0)</f>
        <v>0</v>
      </c>
      <c r="M3">
        <f>IFERROR(INDEX('SYFAFE frgt'!$B$6:$H$6,,MATCH($A3,'SYFAFE frgt'!$B$1:$H$1,0))*(1+INDEX(CAGR!$C$51:$C$57,MATCH($A3,CAGR!$B$65:$B$71,0))),0)</f>
        <v>0</v>
      </c>
      <c r="N3">
        <f>IFERROR(INDEX('SYFAFE frgt'!$B$6:$H$6,,MATCH($A3,'SYFAFE frgt'!$B$1:$H$1,0))*(1+INDEX(CAGR!$C$51:$C$57,MATCH($A3,CAGR!$B$65:$B$71,0))),0)</f>
        <v>0</v>
      </c>
      <c r="O3">
        <f>IFERROR(INDEX('SYFAFE frgt'!$B$6:$H$6,,MATCH($A3,'SYFAFE frgt'!$B$1:$H$1,0))*(1+INDEX(CAGR!$C$51:$C$57,MATCH($A3,CAGR!$B$65:$B$71,0))),0)</f>
        <v>0</v>
      </c>
      <c r="P3">
        <f>IFERROR(INDEX('SYFAFE frgt'!$B$6:$H$6,,MATCH($A3,'SYFAFE frgt'!$B$1:$H$1,0))*(1+INDEX(CAGR!$C$51:$C$57,MATCH($A3,CAGR!$B$65:$B$71,0))),0)</f>
        <v>0</v>
      </c>
      <c r="Q3">
        <f>IFERROR(INDEX('SYFAFE frgt'!$B$6:$H$6,,MATCH($A3,'SYFAFE frgt'!$B$1:$H$1,0))*(1+INDEX(CAGR!$C$51:$C$57,MATCH($A3,CAGR!$B$65:$B$71,0))),0)</f>
        <v>0</v>
      </c>
      <c r="R3">
        <f>IFERROR(INDEX('SYFAFE frgt'!$B$6:$H$6,,MATCH($A3,'SYFAFE frgt'!$B$1:$H$1,0))*(1+INDEX(CAGR!$C$51:$C$57,MATCH($A3,CAGR!$B$65:$B$71,0))),0)</f>
        <v>0</v>
      </c>
      <c r="S3">
        <f>IFERROR(INDEX('SYFAFE frgt'!$B$6:$H$6,,MATCH($A3,'SYFAFE frgt'!$B$1:$H$1,0))*(1+INDEX(CAGR!$C$51:$C$57,MATCH($A3,CAGR!$B$65:$B$71,0))),0)</f>
        <v>0</v>
      </c>
      <c r="T3">
        <f>IFERROR(INDEX('SYFAFE frgt'!$B$6:$H$6,,MATCH($A3,'SYFAFE frgt'!$B$1:$H$1,0))*(1+INDEX(CAGR!$C$51:$C$57,MATCH($A3,CAGR!$B$65:$B$71,0))),0)</f>
        <v>0</v>
      </c>
      <c r="U3">
        <f>IFERROR(INDEX('SYFAFE frgt'!$B$6:$H$6,,MATCH($A3,'SYFAFE frgt'!$B$1:$H$1,0))*(1+INDEX(CAGR!$C$51:$C$57,MATCH($A3,CAGR!$B$65:$B$71,0))),0)</f>
        <v>0</v>
      </c>
      <c r="V3">
        <f>IFERROR(INDEX('SYFAFE frgt'!$B$6:$H$6,,MATCH($A3,'SYFAFE frgt'!$B$1:$H$1,0))*(1+INDEX(CAGR!$C$51:$C$57,MATCH($A3,CAGR!$B$65:$B$71,0))),0)</f>
        <v>0</v>
      </c>
      <c r="W3">
        <f>IFERROR(INDEX('SYFAFE frgt'!$B$6:$H$6,,MATCH($A3,'SYFAFE frgt'!$B$1:$H$1,0))*(1+INDEX(CAGR!$C$51:$C$57,MATCH($A3,CAGR!$B$65:$B$71,0))),0)</f>
        <v>0</v>
      </c>
      <c r="X3">
        <f>IFERROR(INDEX('SYFAFE frgt'!$B$6:$H$6,,MATCH($A3,'SYFAFE frgt'!$B$1:$H$1,0))*(1+INDEX(CAGR!$C$51:$C$57,MATCH($A3,CAGR!$B$65:$B$71,0))),0)</f>
        <v>0</v>
      </c>
      <c r="Y3">
        <f>IFERROR(INDEX('SYFAFE frgt'!$B$6:$H$6,,MATCH($A3,'SYFAFE frgt'!$B$1:$H$1,0))*(1+INDEX(CAGR!$C$51:$C$57,MATCH($A3,CAGR!$B$65:$B$71,0))),0)</f>
        <v>0</v>
      </c>
      <c r="Z3">
        <f>IFERROR(INDEX('SYFAFE frgt'!$B$6:$H$6,,MATCH($A3,'SYFAFE frgt'!$B$1:$H$1,0))*(1+INDEX(CAGR!$C$51:$C$57,MATCH($A3,CAGR!$B$65:$B$71,0))),0)</f>
        <v>0</v>
      </c>
      <c r="AA3">
        <f>IFERROR(INDEX('SYFAFE frgt'!$B$6:$H$6,,MATCH($A3,'SYFAFE frgt'!$B$1:$H$1,0))*(1+INDEX(CAGR!$C$51:$C$57,MATCH($A3,CAGR!$B$65:$B$71,0))),0)</f>
        <v>0</v>
      </c>
      <c r="AB3">
        <f>IFERROR(INDEX('SYFAFE frgt'!$B$6:$H$6,,MATCH($A3,'SYFAFE frgt'!$B$1:$H$1,0))*(1+INDEX(CAGR!$C$51:$C$57,MATCH($A3,CAGR!$B$65:$B$71,0))),0)</f>
        <v>0</v>
      </c>
      <c r="AC3">
        <f>IFERROR(INDEX('SYFAFE frgt'!$B$6:$H$6,,MATCH($A3,'SYFAFE frgt'!$B$1:$H$1,0))*(1+INDEX(CAGR!$C$51:$C$57,MATCH($A3,CAGR!$B$65:$B$71,0))),0)</f>
        <v>0</v>
      </c>
      <c r="AD3">
        <f>IFERROR(INDEX('SYFAFE frgt'!$B$6:$H$6,,MATCH($A3,'SYFAFE frgt'!$B$1:$H$1,0))*(1+INDEX(CAGR!$C$51:$C$57,MATCH($A3,CAGR!$B$65:$B$71,0))),0)</f>
        <v>0</v>
      </c>
      <c r="AE3">
        <f>IFERROR(INDEX('SYFAFE frgt'!$B$6:$H$6,,MATCH($A3,'SYFAFE frgt'!$B$1:$H$1,0))*(1+INDEX(CAGR!$C$51:$C$57,MATCH($A3,CAGR!$B$65:$B$71,0))),0)</f>
        <v>0</v>
      </c>
      <c r="AF3">
        <f>IFERROR(INDEX('SYFAFE frgt'!$B$6:$H$6,,MATCH($A3,'SYFAFE frgt'!$B$1:$H$1,0))*(1+INDEX(CAGR!$C$51:$C$57,MATCH($A3,CAGR!$B$65:$B$71,0))),0)</f>
        <v>0</v>
      </c>
    </row>
    <row r="4" spans="1:32">
      <c r="A4" s="1" t="s">
        <v>2</v>
      </c>
      <c r="B4" s="22">
        <f>IFERROR(INDEX('SYFAFE frgt'!$B$6:$H$6,,MATCH($A4,'SYFAFE frgt'!$B$1:$H$1,0))*(1+INDEX(CAGR!$C$65:$C$71,MATCH($A4,CAGR!$B$65:$B$71,0))),0)</f>
        <v>3.2499077185230334E-3</v>
      </c>
      <c r="C4" s="22">
        <f>IFERROR(B4*(1+INDEX(CAGR!$C$51:$C$57,MATCH($A4,CAGR!$B$65:$B$71,0))),0)</f>
        <v>3.2499077185230334E-3</v>
      </c>
      <c r="D4" s="22">
        <f>IFERROR(C4*(1+INDEX(CAGR!$C$51:$C$57,MATCH($A4,CAGR!$B$65:$B$71,0))),0)</f>
        <v>3.2499077185230334E-3</v>
      </c>
      <c r="E4" s="22">
        <f>IFERROR(D4*(1+INDEX(CAGR!$C$51:$C$57,MATCH($A4,CAGR!$B$65:$B$71,0))),0)</f>
        <v>3.2499077185230334E-3</v>
      </c>
      <c r="F4" s="22">
        <f>IFERROR(E4*(1+INDEX(CAGR!$C$51:$C$57,MATCH($A4,CAGR!$B$65:$B$71,0))),0)</f>
        <v>3.2499077185230334E-3</v>
      </c>
      <c r="G4" s="22">
        <f>IFERROR(F4*(1+INDEX(CAGR!$C$51:$C$57,MATCH($A4,CAGR!$B$65:$B$71,0))),0)</f>
        <v>3.2499077185230334E-3</v>
      </c>
      <c r="H4" s="22">
        <f>IFERROR(G4*(1+INDEX(CAGR!$C$51:$C$57,MATCH($A4,CAGR!$B$65:$B$71,0))),0)</f>
        <v>3.2499077185230334E-3</v>
      </c>
      <c r="I4" s="22">
        <f>IFERROR(H4*(1+INDEX(CAGR!$C$51:$C$57,MATCH($A4,CAGR!$B$65:$B$71,0))),0)</f>
        <v>3.2499077185230334E-3</v>
      </c>
      <c r="J4" s="22">
        <f>IFERROR(I4*(1+INDEX(CAGR!$C$51:$C$57,MATCH($A4,CAGR!$B$65:$B$71,0))),0)</f>
        <v>3.2499077185230334E-3</v>
      </c>
      <c r="K4" s="22">
        <f>IFERROR(J4*(1+INDEX(CAGR!$C$51:$C$57,MATCH($A4,CAGR!$B$65:$B$71,0))),0)</f>
        <v>3.2499077185230334E-3</v>
      </c>
      <c r="L4" s="22">
        <f>IFERROR(K4*(1+INDEX(CAGR!$C$51:$C$57,MATCH($A4,CAGR!$B$65:$B$71,0))),0)</f>
        <v>3.2499077185230334E-3</v>
      </c>
      <c r="M4" s="22">
        <f>IFERROR(L4*(1+INDEX(CAGR!$C$51:$C$57,MATCH($A4,CAGR!$B$65:$B$71,0))),0)</f>
        <v>3.2499077185230334E-3</v>
      </c>
      <c r="N4" s="22">
        <f>IFERROR(M4*(1+INDEX(CAGR!$C$51:$C$57,MATCH($A4,CAGR!$B$65:$B$71,0))),0)</f>
        <v>3.2499077185230334E-3</v>
      </c>
      <c r="O4" s="22">
        <f>IFERROR(N4*(1+INDEX(CAGR!$C$51:$C$57,MATCH($A4,CAGR!$B$65:$B$71,0))),0)</f>
        <v>3.2499077185230334E-3</v>
      </c>
      <c r="P4" s="22">
        <f>IFERROR(O4*(1+INDEX(CAGR!$C$51:$C$57,MATCH($A4,CAGR!$B$65:$B$71,0))),0)</f>
        <v>3.2499077185230334E-3</v>
      </c>
      <c r="Q4" s="22">
        <f>IFERROR(P4*(1+INDEX(CAGR!$C$51:$C$57,MATCH($A4,CAGR!$B$65:$B$71,0))),0)</f>
        <v>3.2499077185230334E-3</v>
      </c>
      <c r="R4" s="22">
        <f>IFERROR(Q4*(1+INDEX(CAGR!$C$51:$C$57,MATCH($A4,CAGR!$B$65:$B$71,0))),0)</f>
        <v>3.2499077185230334E-3</v>
      </c>
      <c r="S4" s="22">
        <f>IFERROR(R4*(1+INDEX(CAGR!$C$51:$C$57,MATCH($A4,CAGR!$B$65:$B$71,0))),0)</f>
        <v>3.2499077185230334E-3</v>
      </c>
      <c r="T4" s="22">
        <f>IFERROR(S4*(1+INDEX(CAGR!$C$51:$C$57,MATCH($A4,CAGR!$B$65:$B$71,0))),0)</f>
        <v>3.2499077185230334E-3</v>
      </c>
      <c r="U4" s="22">
        <f>IFERROR(T4*(1+INDEX(CAGR!$C$51:$C$57,MATCH($A4,CAGR!$B$65:$B$71,0))),0)</f>
        <v>3.2499077185230334E-3</v>
      </c>
      <c r="V4" s="22">
        <f>IFERROR(U4*(1+INDEX(CAGR!$C$51:$C$57,MATCH($A4,CAGR!$B$65:$B$71,0))),0)</f>
        <v>3.2499077185230334E-3</v>
      </c>
      <c r="W4" s="22">
        <f>IFERROR(V4*(1+INDEX(CAGR!$C$51:$C$57,MATCH($A4,CAGR!$B$65:$B$71,0))),0)</f>
        <v>3.2499077185230334E-3</v>
      </c>
      <c r="X4" s="22">
        <f>IFERROR(W4*(1+INDEX(CAGR!$C$51:$C$57,MATCH($A4,CAGR!$B$65:$B$71,0))),0)</f>
        <v>3.2499077185230334E-3</v>
      </c>
      <c r="Y4" s="22">
        <f>IFERROR(X4*(1+INDEX(CAGR!$C$51:$C$57,MATCH($A4,CAGR!$B$65:$B$71,0))),0)</f>
        <v>3.2499077185230334E-3</v>
      </c>
      <c r="Z4" s="22">
        <f>IFERROR(Y4*(1+INDEX(CAGR!$C$51:$C$57,MATCH($A4,CAGR!$B$65:$B$71,0))),0)</f>
        <v>3.2499077185230334E-3</v>
      </c>
      <c r="AA4" s="22">
        <f>IFERROR(Z4*(1+INDEX(CAGR!$C$51:$C$57,MATCH($A4,CAGR!$B$65:$B$71,0))),0)</f>
        <v>3.2499077185230334E-3</v>
      </c>
      <c r="AB4" s="22">
        <f>IFERROR(AA4*(1+INDEX(CAGR!$C$51:$C$57,MATCH($A4,CAGR!$B$65:$B$71,0))),0)</f>
        <v>3.2499077185230334E-3</v>
      </c>
      <c r="AC4" s="22">
        <f>IFERROR(AB4*(1+INDEX(CAGR!$C$51:$C$57,MATCH($A4,CAGR!$B$65:$B$71,0))),0)</f>
        <v>3.2499077185230334E-3</v>
      </c>
      <c r="AD4" s="22">
        <f>IFERROR(AC4*(1+INDEX(CAGR!$C$51:$C$57,MATCH($A4,CAGR!$B$65:$B$71,0))),0)</f>
        <v>3.2499077185230334E-3</v>
      </c>
      <c r="AE4" s="22">
        <f>IFERROR(AD4*(1+INDEX(CAGR!$C$51:$C$57,MATCH($A4,CAGR!$B$65:$B$71,0))),0)</f>
        <v>3.2499077185230334E-3</v>
      </c>
      <c r="AF4" s="22">
        <f>IFERROR(AE4*(1+INDEX(CAGR!$C$51:$C$57,MATCH($A4,CAGR!$B$65:$B$71,0))),0)</f>
        <v>3.2499077185230334E-3</v>
      </c>
    </row>
    <row r="5" spans="1:32">
      <c r="A5" s="1" t="s">
        <v>3</v>
      </c>
      <c r="B5" s="22">
        <f>IFERROR(INDEX('SYFAFE frgt'!$B$6:$H$6,,MATCH($A5,'SYFAFE frgt'!$B$1:$H$1,0))*(1+INDEX(CAGR!$C$65:$C$71,MATCH($A5,CAGR!$B$65:$B$71,0))),0)</f>
        <v>3.5853807852542999E-3</v>
      </c>
      <c r="C5" s="22">
        <f>IFERROR(B5*(1+INDEX(CAGR!$C$51:$C$57,MATCH($A5,CAGR!$B$65:$B$71,0))),0)</f>
        <v>3.6078833443939869E-3</v>
      </c>
      <c r="D5" s="22">
        <f>IFERROR(C5*(1+INDEX(CAGR!$C$51:$C$57,MATCH($A5,CAGR!$B$65:$B$71,0))),0)</f>
        <v>3.6305271340467387E-3</v>
      </c>
      <c r="E5" s="22">
        <f>IFERROR(D5*(1+INDEX(CAGR!$C$51:$C$57,MATCH($A5,CAGR!$B$65:$B$71,0))),0)</f>
        <v>3.6533130406031966E-3</v>
      </c>
      <c r="F5" s="22">
        <f>IFERROR(E5*(1+INDEX(CAGR!$C$51:$C$57,MATCH($A5,CAGR!$B$65:$B$71,0))),0)</f>
        <v>3.676241956017165E-3</v>
      </c>
      <c r="G5" s="22">
        <f>IFERROR(F5*(1+INDEX(CAGR!$C$51:$C$57,MATCH($A5,CAGR!$B$65:$B$71,0))),0)</f>
        <v>3.6993147778405259E-3</v>
      </c>
      <c r="H5" s="22">
        <f>IFERROR(G5*(1+INDEX(CAGR!$C$51:$C$57,MATCH($A5,CAGR!$B$65:$B$71,0))),0)</f>
        <v>3.7225324092583752E-3</v>
      </c>
      <c r="I5" s="22">
        <f>IFERROR(H5*(1+INDEX(CAGR!$C$51:$C$57,MATCH($A5,CAGR!$B$65:$B$71,0))),0)</f>
        <v>3.7458957591243775E-3</v>
      </c>
      <c r="J5" s="22">
        <f>IFERROR(I5*(1+INDEX(CAGR!$C$51:$C$57,MATCH($A5,CAGR!$B$65:$B$71,0))),0)</f>
        <v>3.7694057419963415E-3</v>
      </c>
      <c r="K5" s="22">
        <f>IFERROR(J5*(1+INDEX(CAGR!$C$51:$C$57,MATCH($A5,CAGR!$B$65:$B$71,0))),0)</f>
        <v>3.7930632781720233E-3</v>
      </c>
      <c r="L5" s="22">
        <f>IFERROR(K5*(1+INDEX(CAGR!$C$51:$C$57,MATCH($A5,CAGR!$B$65:$B$71,0))),0)</f>
        <v>3.8168692937251484E-3</v>
      </c>
      <c r="M5" s="22">
        <f>IFERROR(L5*(1+INDEX(CAGR!$C$51:$C$57,MATCH($A5,CAGR!$B$65:$B$71,0))),0)</f>
        <v>3.840824720541665E-3</v>
      </c>
      <c r="N5" s="22">
        <f>IFERROR(M5*(1+INDEX(CAGR!$C$51:$C$57,MATCH($A5,CAGR!$B$65:$B$71,0))),0)</f>
        <v>3.8649304963562217E-3</v>
      </c>
      <c r="O5" s="22">
        <f>IFERROR(N5*(1+INDEX(CAGR!$C$51:$C$57,MATCH($A5,CAGR!$B$65:$B$71,0))),0)</f>
        <v>3.8891875647888755E-3</v>
      </c>
      <c r="P5" s="22">
        <f>IFERROR(O5*(1+INDEX(CAGR!$C$51:$C$57,MATCH($A5,CAGR!$B$65:$B$71,0))),0)</f>
        <v>3.9135968753820291E-3</v>
      </c>
      <c r="Q5" s="22">
        <f>IFERROR(P5*(1+INDEX(CAGR!$C$51:$C$57,MATCH($A5,CAGR!$B$65:$B$71,0))),0)</f>
        <v>3.938159383637601E-3</v>
      </c>
      <c r="R5" s="22">
        <f>IFERROR(Q5*(1+INDEX(CAGR!$C$51:$C$57,MATCH($A5,CAGR!$B$65:$B$71,0))),0)</f>
        <v>3.9628760510544295E-3</v>
      </c>
      <c r="S5" s="22">
        <f>IFERROR(R5*(1+INDEX(CAGR!$C$51:$C$57,MATCH($A5,CAGR!$B$65:$B$71,0))),0)</f>
        <v>3.9877478451659093E-3</v>
      </c>
      <c r="T5" s="22">
        <f>IFERROR(S5*(1+INDEX(CAGR!$C$51:$C$57,MATCH($A5,CAGR!$B$65:$B$71,0))),0)</f>
        <v>4.0127757395778665E-3</v>
      </c>
      <c r="U5" s="22">
        <f>IFERROR(T5*(1+INDEX(CAGR!$C$51:$C$57,MATCH($A5,CAGR!$B$65:$B$71,0))),0)</f>
        <v>4.0379607140066699E-3</v>
      </c>
      <c r="V5" s="22">
        <f>IFERROR(U5*(1+INDEX(CAGR!$C$51:$C$57,MATCH($A5,CAGR!$B$65:$B$71,0))),0)</f>
        <v>4.0633037543175814E-3</v>
      </c>
      <c r="W5" s="22">
        <f>IFERROR(V5*(1+INDEX(CAGR!$C$51:$C$57,MATCH($A5,CAGR!$B$65:$B$71,0))),0)</f>
        <v>4.088805852563349E-3</v>
      </c>
      <c r="X5" s="22">
        <f>IFERROR(W5*(1+INDEX(CAGR!$C$51:$C$57,MATCH($A5,CAGR!$B$65:$B$71,0))),0)</f>
        <v>4.1144680070230397E-3</v>
      </c>
      <c r="Y5" s="22">
        <f>IFERROR(X5*(1+INDEX(CAGR!$C$51:$C$57,MATCH($A5,CAGR!$B$65:$B$71,0))),0)</f>
        <v>4.1402912222411187E-3</v>
      </c>
      <c r="Z5" s="22">
        <f>IFERROR(Y5*(1+INDEX(CAGR!$C$51:$C$57,MATCH($A5,CAGR!$B$65:$B$71,0))),0)</f>
        <v>4.1662765090667688E-3</v>
      </c>
      <c r="AA5" s="22">
        <f>IFERROR(Z5*(1+INDEX(CAGR!$C$51:$C$57,MATCH($A5,CAGR!$B$65:$B$71,0))),0)</f>
        <v>4.1924248846934636E-3</v>
      </c>
      <c r="AB5" s="22">
        <f>IFERROR(AA5*(1+INDEX(CAGR!$C$51:$C$57,MATCH($A5,CAGR!$B$65:$B$71,0))),0)</f>
        <v>4.2187373726987835E-3</v>
      </c>
      <c r="AC5" s="22">
        <f>IFERROR(AB5*(1+INDEX(CAGR!$C$51:$C$57,MATCH($A5,CAGR!$B$65:$B$71,0))),0)</f>
        <v>4.2452150030844859E-3</v>
      </c>
      <c r="AD5" s="22">
        <f>IFERROR(AC5*(1+INDEX(CAGR!$C$51:$C$57,MATCH($A5,CAGR!$B$65:$B$71,0))),0)</f>
        <v>4.2718588123168205E-3</v>
      </c>
      <c r="AE5" s="22">
        <f>IFERROR(AD5*(1+INDEX(CAGR!$C$51:$C$57,MATCH($A5,CAGR!$B$65:$B$71,0))),0)</f>
        <v>4.2986698433671068E-3</v>
      </c>
      <c r="AF5" s="22">
        <f>IFERROR(AE5*(1+INDEX(CAGR!$C$51:$C$57,MATCH($A5,CAGR!$B$65:$B$71,0))),0)</f>
        <v>4.3256491457525567E-3</v>
      </c>
    </row>
    <row r="6" spans="1:32">
      <c r="A6" s="1" t="s">
        <v>4</v>
      </c>
      <c r="B6">
        <f>IFERROR(INDEX('SYFAFE frgt'!$B$6:$H$6,,MATCH($A6,'SYFAFE frgt'!$B$1:$H$1,0))*(1+INDEX(CAGR!$C$65:$C$71,MATCH($A6,CAGR!$B$65:$B$71,0))),0)</f>
        <v>0</v>
      </c>
      <c r="C6">
        <f>IFERROR(INDEX('SYFAFE frgt'!$B$6:$H$6,,MATCH($A6,'SYFAFE frgt'!$B$1:$H$1,0))*(1+INDEX(CAGR!$C$51:$C$57,MATCH($A6,CAGR!$B$65:$B$71,0))),0)</f>
        <v>0</v>
      </c>
      <c r="D6">
        <f>IFERROR(INDEX('SYFAFE frgt'!$B$6:$H$6,,MATCH($A6,'SYFAFE frgt'!$B$1:$H$1,0))*(1+INDEX(CAGR!$C$51:$C$57,MATCH($A6,CAGR!$B$65:$B$71,0))),0)</f>
        <v>0</v>
      </c>
      <c r="E6">
        <f>IFERROR(INDEX('SYFAFE frgt'!$B$6:$H$6,,MATCH($A6,'SYFAFE frgt'!$B$1:$H$1,0))*(1+INDEX(CAGR!$C$51:$C$57,MATCH($A6,CAGR!$B$65:$B$71,0))),0)</f>
        <v>0</v>
      </c>
      <c r="F6">
        <f>IFERROR(INDEX('SYFAFE frgt'!$B$6:$H$6,,MATCH($A6,'SYFAFE frgt'!$B$1:$H$1,0))*(1+INDEX(CAGR!$C$51:$C$57,MATCH($A6,CAGR!$B$65:$B$71,0))),0)</f>
        <v>0</v>
      </c>
      <c r="G6">
        <f>IFERROR(INDEX('SYFAFE frgt'!$B$6:$H$6,,MATCH($A6,'SYFAFE frgt'!$B$1:$H$1,0))*(1+INDEX(CAGR!$C$51:$C$57,MATCH($A6,CAGR!$B$65:$B$71,0))),0)</f>
        <v>0</v>
      </c>
      <c r="H6">
        <f>IFERROR(INDEX('SYFAFE frgt'!$B$6:$H$6,,MATCH($A6,'SYFAFE frgt'!$B$1:$H$1,0))*(1+INDEX(CAGR!$C$51:$C$57,MATCH($A6,CAGR!$B$65:$B$71,0))),0)</f>
        <v>0</v>
      </c>
      <c r="I6">
        <f>IFERROR(INDEX('SYFAFE frgt'!$B$6:$H$6,,MATCH($A6,'SYFAFE frgt'!$B$1:$H$1,0))*(1+INDEX(CAGR!$C$51:$C$57,MATCH($A6,CAGR!$B$65:$B$71,0))),0)</f>
        <v>0</v>
      </c>
      <c r="J6">
        <f>IFERROR(INDEX('SYFAFE frgt'!$B$6:$H$6,,MATCH($A6,'SYFAFE frgt'!$B$1:$H$1,0))*(1+INDEX(CAGR!$C$51:$C$57,MATCH($A6,CAGR!$B$65:$B$71,0))),0)</f>
        <v>0</v>
      </c>
      <c r="K6">
        <f>IFERROR(INDEX('SYFAFE frgt'!$B$6:$H$6,,MATCH($A6,'SYFAFE frgt'!$B$1:$H$1,0))*(1+INDEX(CAGR!$C$51:$C$57,MATCH($A6,CAGR!$B$65:$B$71,0))),0)</f>
        <v>0</v>
      </c>
      <c r="L6">
        <f>IFERROR(INDEX('SYFAFE frgt'!$B$6:$H$6,,MATCH($A6,'SYFAFE frgt'!$B$1:$H$1,0))*(1+INDEX(CAGR!$C$51:$C$57,MATCH($A6,CAGR!$B$65:$B$71,0))),0)</f>
        <v>0</v>
      </c>
      <c r="M6">
        <f>IFERROR(INDEX('SYFAFE frgt'!$B$6:$H$6,,MATCH($A6,'SYFAFE frgt'!$B$1:$H$1,0))*(1+INDEX(CAGR!$C$51:$C$57,MATCH($A6,CAGR!$B$65:$B$71,0))),0)</f>
        <v>0</v>
      </c>
      <c r="N6">
        <f>IFERROR(INDEX('SYFAFE frgt'!$B$6:$H$6,,MATCH($A6,'SYFAFE frgt'!$B$1:$H$1,0))*(1+INDEX(CAGR!$C$51:$C$57,MATCH($A6,CAGR!$B$65:$B$71,0))),0)</f>
        <v>0</v>
      </c>
      <c r="O6">
        <f>IFERROR(INDEX('SYFAFE frgt'!$B$6:$H$6,,MATCH($A6,'SYFAFE frgt'!$B$1:$H$1,0))*(1+INDEX(CAGR!$C$51:$C$57,MATCH($A6,CAGR!$B$65:$B$71,0))),0)</f>
        <v>0</v>
      </c>
      <c r="P6">
        <f>IFERROR(INDEX('SYFAFE frgt'!$B$6:$H$6,,MATCH($A6,'SYFAFE frgt'!$B$1:$H$1,0))*(1+INDEX(CAGR!$C$51:$C$57,MATCH($A6,CAGR!$B$65:$B$71,0))),0)</f>
        <v>0</v>
      </c>
      <c r="Q6">
        <f>IFERROR(INDEX('SYFAFE frgt'!$B$6:$H$6,,MATCH($A6,'SYFAFE frgt'!$B$1:$H$1,0))*(1+INDEX(CAGR!$C$51:$C$57,MATCH($A6,CAGR!$B$65:$B$71,0))),0)</f>
        <v>0</v>
      </c>
      <c r="R6">
        <f>IFERROR(INDEX('SYFAFE frgt'!$B$6:$H$6,,MATCH($A6,'SYFAFE frgt'!$B$1:$H$1,0))*(1+INDEX(CAGR!$C$51:$C$57,MATCH($A6,CAGR!$B$65:$B$71,0))),0)</f>
        <v>0</v>
      </c>
      <c r="S6">
        <f>IFERROR(INDEX('SYFAFE frgt'!$B$6:$H$6,,MATCH($A6,'SYFAFE frgt'!$B$1:$H$1,0))*(1+INDEX(CAGR!$C$51:$C$57,MATCH($A6,CAGR!$B$65:$B$71,0))),0)</f>
        <v>0</v>
      </c>
      <c r="T6">
        <f>IFERROR(INDEX('SYFAFE frgt'!$B$6:$H$6,,MATCH($A6,'SYFAFE frgt'!$B$1:$H$1,0))*(1+INDEX(CAGR!$C$51:$C$57,MATCH($A6,CAGR!$B$65:$B$71,0))),0)</f>
        <v>0</v>
      </c>
      <c r="U6">
        <f>IFERROR(INDEX('SYFAFE frgt'!$B$6:$H$6,,MATCH($A6,'SYFAFE frgt'!$B$1:$H$1,0))*(1+INDEX(CAGR!$C$51:$C$57,MATCH($A6,CAGR!$B$65:$B$71,0))),0)</f>
        <v>0</v>
      </c>
      <c r="V6">
        <f>IFERROR(INDEX('SYFAFE frgt'!$B$6:$H$6,,MATCH($A6,'SYFAFE frgt'!$B$1:$H$1,0))*(1+INDEX(CAGR!$C$51:$C$57,MATCH($A6,CAGR!$B$65:$B$71,0))),0)</f>
        <v>0</v>
      </c>
      <c r="W6">
        <f>IFERROR(INDEX('SYFAFE frgt'!$B$6:$H$6,,MATCH($A6,'SYFAFE frgt'!$B$1:$H$1,0))*(1+INDEX(CAGR!$C$51:$C$57,MATCH($A6,CAGR!$B$65:$B$71,0))),0)</f>
        <v>0</v>
      </c>
      <c r="X6">
        <f>IFERROR(INDEX('SYFAFE frgt'!$B$6:$H$6,,MATCH($A6,'SYFAFE frgt'!$B$1:$H$1,0))*(1+INDEX(CAGR!$C$51:$C$57,MATCH($A6,CAGR!$B$65:$B$71,0))),0)</f>
        <v>0</v>
      </c>
      <c r="Y6">
        <f>IFERROR(INDEX('SYFAFE frgt'!$B$6:$H$6,,MATCH($A6,'SYFAFE frgt'!$B$1:$H$1,0))*(1+INDEX(CAGR!$C$51:$C$57,MATCH($A6,CAGR!$B$65:$B$71,0))),0)</f>
        <v>0</v>
      </c>
      <c r="Z6">
        <f>IFERROR(INDEX('SYFAFE frgt'!$B$6:$H$6,,MATCH($A6,'SYFAFE frgt'!$B$1:$H$1,0))*(1+INDEX(CAGR!$C$51:$C$57,MATCH($A6,CAGR!$B$65:$B$71,0))),0)</f>
        <v>0</v>
      </c>
      <c r="AA6">
        <f>IFERROR(INDEX('SYFAFE frgt'!$B$6:$H$6,,MATCH($A6,'SYFAFE frgt'!$B$1:$H$1,0))*(1+INDEX(CAGR!$C$51:$C$57,MATCH($A6,CAGR!$B$65:$B$71,0))),0)</f>
        <v>0</v>
      </c>
      <c r="AB6">
        <f>IFERROR(INDEX('SYFAFE frgt'!$B$6:$H$6,,MATCH($A6,'SYFAFE frgt'!$B$1:$H$1,0))*(1+INDEX(CAGR!$C$51:$C$57,MATCH($A6,CAGR!$B$65:$B$71,0))),0)</f>
        <v>0</v>
      </c>
      <c r="AC6">
        <f>IFERROR(INDEX('SYFAFE frgt'!$B$6:$H$6,,MATCH($A6,'SYFAFE frgt'!$B$1:$H$1,0))*(1+INDEX(CAGR!$C$51:$C$57,MATCH($A6,CAGR!$B$65:$B$71,0))),0)</f>
        <v>0</v>
      </c>
      <c r="AD6">
        <f>IFERROR(INDEX('SYFAFE frgt'!$B$6:$H$6,,MATCH($A6,'SYFAFE frgt'!$B$1:$H$1,0))*(1+INDEX(CAGR!$C$51:$C$57,MATCH($A6,CAGR!$B$65:$B$71,0))),0)</f>
        <v>0</v>
      </c>
      <c r="AE6">
        <f>IFERROR(INDEX('SYFAFE frgt'!$B$6:$H$6,,MATCH($A6,'SYFAFE frgt'!$B$1:$H$1,0))*(1+INDEX(CAGR!$C$51:$C$57,MATCH($A6,CAGR!$B$65:$B$71,0))),0)</f>
        <v>0</v>
      </c>
      <c r="AF6">
        <f>IFERROR(INDEX('SYFAFE frgt'!$B$6:$H$6,,MATCH($A6,'SYFAFE frgt'!$B$1:$H$1,0))*(1+INDEX(CAGR!$C$51:$C$57,MATCH($A6,CAGR!$B$65:$B$71,0))),0)</f>
        <v>0</v>
      </c>
    </row>
    <row r="7" spans="1:32">
      <c r="A7" s="1" t="s">
        <v>5</v>
      </c>
      <c r="B7">
        <f>IFERROR(INDEX('SYFAFE frgt'!$B$6:$H$6,,MATCH($A7,'SYFAFE frgt'!$B$1:$H$1,0))*(1+INDEX(CAGR!$C$65:$C$71,MATCH($A7,CAGR!$B$65:$B$71,0))),0)</f>
        <v>0</v>
      </c>
      <c r="C7">
        <f>IFERROR(INDEX('SYFAFE frgt'!$B$6:$H$6,,MATCH($A7,'SYFAFE frgt'!$B$1:$H$1,0))*(1+INDEX(CAGR!$C$51:$C$57,MATCH($A7,CAGR!$B$65:$B$71,0))),0)</f>
        <v>0</v>
      </c>
      <c r="D7">
        <f>IFERROR(INDEX('SYFAFE frgt'!$B$6:$H$6,,MATCH($A7,'SYFAFE frgt'!$B$1:$H$1,0))*(1+INDEX(CAGR!$C$51:$C$57,MATCH($A7,CAGR!$B$65:$B$71,0))),0)</f>
        <v>0</v>
      </c>
      <c r="E7">
        <f>IFERROR(INDEX('SYFAFE frgt'!$B$6:$H$6,,MATCH($A7,'SYFAFE frgt'!$B$1:$H$1,0))*(1+INDEX(CAGR!$C$51:$C$57,MATCH($A7,CAGR!$B$65:$B$71,0))),0)</f>
        <v>0</v>
      </c>
      <c r="F7">
        <f>IFERROR(INDEX('SYFAFE frgt'!$B$6:$H$6,,MATCH($A7,'SYFAFE frgt'!$B$1:$H$1,0))*(1+INDEX(CAGR!$C$51:$C$57,MATCH($A7,CAGR!$B$65:$B$71,0))),0)</f>
        <v>0</v>
      </c>
      <c r="G7">
        <f>IFERROR(INDEX('SYFAFE frgt'!$B$6:$H$6,,MATCH($A7,'SYFAFE frgt'!$B$1:$H$1,0))*(1+INDEX(CAGR!$C$51:$C$57,MATCH($A7,CAGR!$B$65:$B$71,0))),0)</f>
        <v>0</v>
      </c>
      <c r="H7">
        <f>IFERROR(INDEX('SYFAFE frgt'!$B$6:$H$6,,MATCH($A7,'SYFAFE frgt'!$B$1:$H$1,0))*(1+INDEX(CAGR!$C$51:$C$57,MATCH($A7,CAGR!$B$65:$B$71,0))),0)</f>
        <v>0</v>
      </c>
      <c r="I7">
        <f>IFERROR(INDEX('SYFAFE frgt'!$B$6:$H$6,,MATCH($A7,'SYFAFE frgt'!$B$1:$H$1,0))*(1+INDEX(CAGR!$C$51:$C$57,MATCH($A7,CAGR!$B$65:$B$71,0))),0)</f>
        <v>0</v>
      </c>
      <c r="J7">
        <f>IFERROR(INDEX('SYFAFE frgt'!$B$6:$H$6,,MATCH($A7,'SYFAFE frgt'!$B$1:$H$1,0))*(1+INDEX(CAGR!$C$51:$C$57,MATCH($A7,CAGR!$B$65:$B$71,0))),0)</f>
        <v>0</v>
      </c>
      <c r="K7">
        <f>IFERROR(INDEX('SYFAFE frgt'!$B$6:$H$6,,MATCH($A7,'SYFAFE frgt'!$B$1:$H$1,0))*(1+INDEX(CAGR!$C$51:$C$57,MATCH($A7,CAGR!$B$65:$B$71,0))),0)</f>
        <v>0</v>
      </c>
      <c r="L7">
        <f>IFERROR(INDEX('SYFAFE frgt'!$B$6:$H$6,,MATCH($A7,'SYFAFE frgt'!$B$1:$H$1,0))*(1+INDEX(CAGR!$C$51:$C$57,MATCH($A7,CAGR!$B$65:$B$71,0))),0)</f>
        <v>0</v>
      </c>
      <c r="M7">
        <f>IFERROR(INDEX('SYFAFE frgt'!$B$6:$H$6,,MATCH($A7,'SYFAFE frgt'!$B$1:$H$1,0))*(1+INDEX(CAGR!$C$51:$C$57,MATCH($A7,CAGR!$B$65:$B$71,0))),0)</f>
        <v>0</v>
      </c>
      <c r="N7">
        <f>IFERROR(INDEX('SYFAFE frgt'!$B$6:$H$6,,MATCH($A7,'SYFAFE frgt'!$B$1:$H$1,0))*(1+INDEX(CAGR!$C$51:$C$57,MATCH($A7,CAGR!$B$65:$B$71,0))),0)</f>
        <v>0</v>
      </c>
      <c r="O7">
        <f>IFERROR(INDEX('SYFAFE frgt'!$B$6:$H$6,,MATCH($A7,'SYFAFE frgt'!$B$1:$H$1,0))*(1+INDEX(CAGR!$C$51:$C$57,MATCH($A7,CAGR!$B$65:$B$71,0))),0)</f>
        <v>0</v>
      </c>
      <c r="P7">
        <f>IFERROR(INDEX('SYFAFE frgt'!$B$6:$H$6,,MATCH($A7,'SYFAFE frgt'!$B$1:$H$1,0))*(1+INDEX(CAGR!$C$51:$C$57,MATCH($A7,CAGR!$B$65:$B$71,0))),0)</f>
        <v>0</v>
      </c>
      <c r="Q7">
        <f>IFERROR(INDEX('SYFAFE frgt'!$B$6:$H$6,,MATCH($A7,'SYFAFE frgt'!$B$1:$H$1,0))*(1+INDEX(CAGR!$C$51:$C$57,MATCH($A7,CAGR!$B$65:$B$71,0))),0)</f>
        <v>0</v>
      </c>
      <c r="R7">
        <f>IFERROR(INDEX('SYFAFE frgt'!$B$6:$H$6,,MATCH($A7,'SYFAFE frgt'!$B$1:$H$1,0))*(1+INDEX(CAGR!$C$51:$C$57,MATCH($A7,CAGR!$B$65:$B$71,0))),0)</f>
        <v>0</v>
      </c>
      <c r="S7">
        <f>IFERROR(INDEX('SYFAFE frgt'!$B$6:$H$6,,MATCH($A7,'SYFAFE frgt'!$B$1:$H$1,0))*(1+INDEX(CAGR!$C$51:$C$57,MATCH($A7,CAGR!$B$65:$B$71,0))),0)</f>
        <v>0</v>
      </c>
      <c r="T7">
        <f>IFERROR(INDEX('SYFAFE frgt'!$B$6:$H$6,,MATCH($A7,'SYFAFE frgt'!$B$1:$H$1,0))*(1+INDEX(CAGR!$C$51:$C$57,MATCH($A7,CAGR!$B$65:$B$71,0))),0)</f>
        <v>0</v>
      </c>
      <c r="U7">
        <f>IFERROR(INDEX('SYFAFE frgt'!$B$6:$H$6,,MATCH($A7,'SYFAFE frgt'!$B$1:$H$1,0))*(1+INDEX(CAGR!$C$51:$C$57,MATCH($A7,CAGR!$B$65:$B$71,0))),0)</f>
        <v>0</v>
      </c>
      <c r="V7">
        <f>IFERROR(INDEX('SYFAFE frgt'!$B$6:$H$6,,MATCH($A7,'SYFAFE frgt'!$B$1:$H$1,0))*(1+INDEX(CAGR!$C$51:$C$57,MATCH($A7,CAGR!$B$65:$B$71,0))),0)</f>
        <v>0</v>
      </c>
      <c r="W7">
        <f>IFERROR(INDEX('SYFAFE frgt'!$B$6:$H$6,,MATCH($A7,'SYFAFE frgt'!$B$1:$H$1,0))*(1+INDEX(CAGR!$C$51:$C$57,MATCH($A7,CAGR!$B$65:$B$71,0))),0)</f>
        <v>0</v>
      </c>
      <c r="X7">
        <f>IFERROR(INDEX('SYFAFE frgt'!$B$6:$H$6,,MATCH($A7,'SYFAFE frgt'!$B$1:$H$1,0))*(1+INDEX(CAGR!$C$51:$C$57,MATCH($A7,CAGR!$B$65:$B$71,0))),0)</f>
        <v>0</v>
      </c>
      <c r="Y7">
        <f>IFERROR(INDEX('SYFAFE frgt'!$B$6:$H$6,,MATCH($A7,'SYFAFE frgt'!$B$1:$H$1,0))*(1+INDEX(CAGR!$C$51:$C$57,MATCH($A7,CAGR!$B$65:$B$71,0))),0)</f>
        <v>0</v>
      </c>
      <c r="Z7">
        <f>IFERROR(INDEX('SYFAFE frgt'!$B$6:$H$6,,MATCH($A7,'SYFAFE frgt'!$B$1:$H$1,0))*(1+INDEX(CAGR!$C$51:$C$57,MATCH($A7,CAGR!$B$65:$B$71,0))),0)</f>
        <v>0</v>
      </c>
      <c r="AA7">
        <f>IFERROR(INDEX('SYFAFE frgt'!$B$6:$H$6,,MATCH($A7,'SYFAFE frgt'!$B$1:$H$1,0))*(1+INDEX(CAGR!$C$51:$C$57,MATCH($A7,CAGR!$B$65:$B$71,0))),0)</f>
        <v>0</v>
      </c>
      <c r="AB7">
        <f>IFERROR(INDEX('SYFAFE frgt'!$B$6:$H$6,,MATCH($A7,'SYFAFE frgt'!$B$1:$H$1,0))*(1+INDEX(CAGR!$C$51:$C$57,MATCH($A7,CAGR!$B$65:$B$71,0))),0)</f>
        <v>0</v>
      </c>
      <c r="AC7">
        <f>IFERROR(INDEX('SYFAFE frgt'!$B$6:$H$6,,MATCH($A7,'SYFAFE frgt'!$B$1:$H$1,0))*(1+INDEX(CAGR!$C$51:$C$57,MATCH($A7,CAGR!$B$65:$B$71,0))),0)</f>
        <v>0</v>
      </c>
      <c r="AD7">
        <f>IFERROR(INDEX('SYFAFE frgt'!$B$6:$H$6,,MATCH($A7,'SYFAFE frgt'!$B$1:$H$1,0))*(1+INDEX(CAGR!$C$51:$C$57,MATCH($A7,CAGR!$B$65:$B$71,0))),0)</f>
        <v>0</v>
      </c>
      <c r="AE7">
        <f>IFERROR(INDEX('SYFAFE frgt'!$B$6:$H$6,,MATCH($A7,'SYFAFE frgt'!$B$1:$H$1,0))*(1+INDEX(CAGR!$C$51:$C$57,MATCH($A7,CAGR!$B$65:$B$71,0))),0)</f>
        <v>0</v>
      </c>
      <c r="AF7">
        <f>IFERROR(INDEX('SYFAFE frgt'!$B$6:$H$6,,MATCH($A7,'SYFAFE frgt'!$B$1:$H$1,0))*(1+INDEX(CAGR!$C$51:$C$57,MATCH($A7,CAGR!$B$65:$B$71,0))),0)</f>
        <v>0</v>
      </c>
    </row>
    <row r="8" spans="1:32">
      <c r="A8" s="1" t="s">
        <v>6</v>
      </c>
      <c r="B8" s="21">
        <f>B5*Calibration!$D$44</f>
        <v>1.0756142355762898E-2</v>
      </c>
      <c r="C8" s="21">
        <f>B8*(1+CAGR!$C$71)</f>
        <v>1.0756142355762898E-2</v>
      </c>
      <c r="D8" s="21">
        <f>C8*(1+CAGR!$C$71)</f>
        <v>1.0756142355762898E-2</v>
      </c>
      <c r="E8" s="21">
        <f>D8*(1+CAGR!$C$71)</f>
        <v>1.0756142355762898E-2</v>
      </c>
      <c r="F8" s="21">
        <f>E8*(1+CAGR!$C$71)</f>
        <v>1.0756142355762898E-2</v>
      </c>
      <c r="G8" s="21">
        <f>F8*(1+CAGR!$C$71)</f>
        <v>1.0756142355762898E-2</v>
      </c>
      <c r="H8" s="21">
        <f>G8*(1+CAGR!$C$71)</f>
        <v>1.0756142355762898E-2</v>
      </c>
      <c r="I8" s="21">
        <f>H8*(1+CAGR!$C$71)</f>
        <v>1.0756142355762898E-2</v>
      </c>
      <c r="J8" s="21">
        <f>I8*(1+CAGR!$C$71)</f>
        <v>1.0756142355762898E-2</v>
      </c>
      <c r="K8" s="21">
        <f>J8*(1+CAGR!$C$71)</f>
        <v>1.0756142355762898E-2</v>
      </c>
      <c r="L8" s="21">
        <f>K8*(1+CAGR!$C$71)</f>
        <v>1.0756142355762898E-2</v>
      </c>
      <c r="M8" s="21">
        <f>L8*(1+CAGR!$C$71)</f>
        <v>1.0756142355762898E-2</v>
      </c>
      <c r="N8" s="21">
        <f>M8*(1+CAGR!$C$71)</f>
        <v>1.0756142355762898E-2</v>
      </c>
      <c r="O8" s="21">
        <f>N8*(1+CAGR!$C$71)</f>
        <v>1.0756142355762898E-2</v>
      </c>
      <c r="P8" s="21">
        <f>O8*(1+CAGR!$C$71)</f>
        <v>1.0756142355762898E-2</v>
      </c>
      <c r="Q8" s="21">
        <f>P8*(1+CAGR!$C$71)</f>
        <v>1.0756142355762898E-2</v>
      </c>
      <c r="R8" s="21">
        <f>Q8*(1+CAGR!$C$71)</f>
        <v>1.0756142355762898E-2</v>
      </c>
      <c r="S8" s="21">
        <f>R8*(1+CAGR!$C$71)</f>
        <v>1.0756142355762898E-2</v>
      </c>
      <c r="T8" s="21">
        <f>S8*(1+CAGR!$C$71)</f>
        <v>1.0756142355762898E-2</v>
      </c>
      <c r="U8" s="21">
        <f>T8*(1+CAGR!$C$71)</f>
        <v>1.0756142355762898E-2</v>
      </c>
      <c r="V8" s="21">
        <f>U8*(1+CAGR!$C$71)</f>
        <v>1.0756142355762898E-2</v>
      </c>
      <c r="W8" s="21">
        <f>V8*(1+CAGR!$C$71)</f>
        <v>1.0756142355762898E-2</v>
      </c>
      <c r="X8" s="21">
        <f>W8*(1+CAGR!$C$71)</f>
        <v>1.0756142355762898E-2</v>
      </c>
      <c r="Y8" s="21">
        <f>X8*(1+CAGR!$C$71)</f>
        <v>1.0756142355762898E-2</v>
      </c>
      <c r="Z8" s="21">
        <f>Y8*(1+CAGR!$C$71)</f>
        <v>1.0756142355762898E-2</v>
      </c>
      <c r="AA8" s="21">
        <f>Z8*(1+CAGR!$C$71)</f>
        <v>1.0756142355762898E-2</v>
      </c>
      <c r="AB8" s="21">
        <f>AA8*(1+CAGR!$C$71)</f>
        <v>1.0756142355762898E-2</v>
      </c>
      <c r="AC8" s="21">
        <f>AB8*(1+CAGR!$C$71)</f>
        <v>1.0756142355762898E-2</v>
      </c>
      <c r="AD8" s="21">
        <f>AC8*(1+CAGR!$C$71)</f>
        <v>1.0756142355762898E-2</v>
      </c>
      <c r="AE8" s="21">
        <f>AD8*(1+CAGR!$C$71)</f>
        <v>1.0756142355762898E-2</v>
      </c>
      <c r="AF8" s="21">
        <f>AE8*(1+CAGR!$C$71)</f>
        <v>1.0756142355762898E-2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46ACD-ADD5-4C5E-8F52-5577E5CAE016}">
  <sheetPr>
    <tabColor rgb="FF1F497D"/>
  </sheetPr>
  <dimension ref="A1:AF8"/>
  <sheetViews>
    <sheetView topLeftCell="E1" workbookViewId="0">
      <selection activeCell="AD15" sqref="AD15"/>
    </sheetView>
  </sheetViews>
  <sheetFormatPr defaultRowHeight="15"/>
  <cols>
    <col min="1" max="1" width="32.85546875" bestFit="1" customWidth="1"/>
  </cols>
  <sheetData>
    <row r="1" spans="1:32">
      <c r="A1" s="10" t="s">
        <v>17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>
      <c r="A2" s="1" t="s">
        <v>0</v>
      </c>
      <c r="B2" s="21">
        <f>'SYFAFE psgr'!B7</f>
        <v>1.8103029084840444E-4</v>
      </c>
      <c r="C2" s="21">
        <f>B2</f>
        <v>1.8103029084840444E-4</v>
      </c>
      <c r="D2" s="21">
        <f t="shared" ref="D2:AF8" si="0">C2</f>
        <v>1.8103029084840444E-4</v>
      </c>
      <c r="E2" s="21">
        <f t="shared" si="0"/>
        <v>1.8103029084840444E-4</v>
      </c>
      <c r="F2" s="21">
        <f t="shared" si="0"/>
        <v>1.8103029084840444E-4</v>
      </c>
      <c r="G2" s="21">
        <f t="shared" si="0"/>
        <v>1.8103029084840444E-4</v>
      </c>
      <c r="H2" s="21">
        <f t="shared" si="0"/>
        <v>1.8103029084840444E-4</v>
      </c>
      <c r="I2" s="21">
        <f t="shared" si="0"/>
        <v>1.8103029084840444E-4</v>
      </c>
      <c r="J2" s="21">
        <f t="shared" si="0"/>
        <v>1.8103029084840444E-4</v>
      </c>
      <c r="K2" s="21">
        <f t="shared" si="0"/>
        <v>1.8103029084840444E-4</v>
      </c>
      <c r="L2" s="21">
        <f t="shared" si="0"/>
        <v>1.8103029084840444E-4</v>
      </c>
      <c r="M2" s="21">
        <f t="shared" si="0"/>
        <v>1.8103029084840444E-4</v>
      </c>
      <c r="N2" s="21">
        <f t="shared" si="0"/>
        <v>1.8103029084840444E-4</v>
      </c>
      <c r="O2" s="21">
        <f t="shared" si="0"/>
        <v>1.8103029084840444E-4</v>
      </c>
      <c r="P2" s="21">
        <f t="shared" si="0"/>
        <v>1.8103029084840444E-4</v>
      </c>
      <c r="Q2" s="21">
        <f t="shared" si="0"/>
        <v>1.8103029084840444E-4</v>
      </c>
      <c r="R2" s="21">
        <f t="shared" si="0"/>
        <v>1.8103029084840444E-4</v>
      </c>
      <c r="S2" s="21">
        <f t="shared" si="0"/>
        <v>1.8103029084840444E-4</v>
      </c>
      <c r="T2" s="21">
        <f t="shared" si="0"/>
        <v>1.8103029084840444E-4</v>
      </c>
      <c r="U2" s="21">
        <f t="shared" si="0"/>
        <v>1.8103029084840444E-4</v>
      </c>
      <c r="V2" s="21">
        <f t="shared" si="0"/>
        <v>1.8103029084840444E-4</v>
      </c>
      <c r="W2" s="21">
        <f t="shared" si="0"/>
        <v>1.8103029084840444E-4</v>
      </c>
      <c r="X2" s="21">
        <f t="shared" si="0"/>
        <v>1.8103029084840444E-4</v>
      </c>
      <c r="Y2" s="21">
        <f t="shared" si="0"/>
        <v>1.8103029084840444E-4</v>
      </c>
      <c r="Z2" s="21">
        <f t="shared" si="0"/>
        <v>1.8103029084840444E-4</v>
      </c>
      <c r="AA2" s="21">
        <f t="shared" si="0"/>
        <v>1.8103029084840444E-4</v>
      </c>
      <c r="AB2" s="21">
        <f t="shared" si="0"/>
        <v>1.8103029084840444E-4</v>
      </c>
      <c r="AC2" s="21">
        <f t="shared" si="0"/>
        <v>1.8103029084840444E-4</v>
      </c>
      <c r="AD2" s="21">
        <f t="shared" si="0"/>
        <v>1.8103029084840444E-4</v>
      </c>
      <c r="AE2" s="21">
        <f t="shared" si="0"/>
        <v>1.8103029084840444E-4</v>
      </c>
      <c r="AF2" s="21">
        <f t="shared" si="0"/>
        <v>1.8103029084840444E-4</v>
      </c>
    </row>
    <row r="3" spans="1:32">
      <c r="A3" s="1" t="s">
        <v>1</v>
      </c>
      <c r="B3">
        <v>0</v>
      </c>
      <c r="C3" s="21">
        <f t="shared" ref="C3:R8" si="1">B3</f>
        <v>0</v>
      </c>
      <c r="D3" s="21">
        <f t="shared" si="1"/>
        <v>0</v>
      </c>
      <c r="E3" s="21">
        <f t="shared" si="1"/>
        <v>0</v>
      </c>
      <c r="F3" s="21">
        <f t="shared" si="1"/>
        <v>0</v>
      </c>
      <c r="G3" s="21">
        <f t="shared" si="1"/>
        <v>0</v>
      </c>
      <c r="H3" s="21">
        <f t="shared" si="1"/>
        <v>0</v>
      </c>
      <c r="I3" s="21">
        <f t="shared" si="1"/>
        <v>0</v>
      </c>
      <c r="J3" s="21">
        <f t="shared" si="1"/>
        <v>0</v>
      </c>
      <c r="K3" s="21">
        <f t="shared" si="1"/>
        <v>0</v>
      </c>
      <c r="L3" s="21">
        <f t="shared" si="1"/>
        <v>0</v>
      </c>
      <c r="M3" s="21">
        <f t="shared" si="1"/>
        <v>0</v>
      </c>
      <c r="N3" s="21">
        <f t="shared" si="1"/>
        <v>0</v>
      </c>
      <c r="O3" s="21">
        <f t="shared" si="1"/>
        <v>0</v>
      </c>
      <c r="P3" s="21">
        <f t="shared" si="1"/>
        <v>0</v>
      </c>
      <c r="Q3" s="21">
        <f t="shared" si="1"/>
        <v>0</v>
      </c>
      <c r="R3" s="21">
        <f t="shared" si="1"/>
        <v>0</v>
      </c>
      <c r="S3" s="21">
        <f t="shared" si="0"/>
        <v>0</v>
      </c>
      <c r="T3" s="21">
        <f t="shared" si="0"/>
        <v>0</v>
      </c>
      <c r="U3" s="21">
        <f t="shared" si="0"/>
        <v>0</v>
      </c>
      <c r="V3" s="21">
        <f t="shared" si="0"/>
        <v>0</v>
      </c>
      <c r="W3" s="21">
        <f t="shared" si="0"/>
        <v>0</v>
      </c>
      <c r="X3" s="21">
        <f t="shared" si="0"/>
        <v>0</v>
      </c>
      <c r="Y3" s="21">
        <f t="shared" si="0"/>
        <v>0</v>
      </c>
      <c r="Z3" s="21">
        <f t="shared" si="0"/>
        <v>0</v>
      </c>
      <c r="AA3" s="21">
        <f t="shared" si="0"/>
        <v>0</v>
      </c>
      <c r="AB3" s="21">
        <f t="shared" si="0"/>
        <v>0</v>
      </c>
      <c r="AC3" s="21">
        <f t="shared" si="0"/>
        <v>0</v>
      </c>
      <c r="AD3" s="21">
        <f t="shared" si="0"/>
        <v>0</v>
      </c>
      <c r="AE3" s="21">
        <f t="shared" si="0"/>
        <v>0</v>
      </c>
      <c r="AF3" s="21">
        <f t="shared" si="0"/>
        <v>0</v>
      </c>
    </row>
    <row r="4" spans="1:32">
      <c r="A4" s="1" t="s">
        <v>2</v>
      </c>
      <c r="B4" s="33">
        <f>'SYFAFE psgr'!D7</f>
        <v>5.6334750108537641E-5</v>
      </c>
      <c r="C4" s="21">
        <f t="shared" si="1"/>
        <v>5.6334750108537641E-5</v>
      </c>
      <c r="D4" s="21">
        <f t="shared" si="0"/>
        <v>5.6334750108537641E-5</v>
      </c>
      <c r="E4" s="21">
        <f t="shared" si="0"/>
        <v>5.6334750108537641E-5</v>
      </c>
      <c r="F4" s="21">
        <f t="shared" si="0"/>
        <v>5.6334750108537641E-5</v>
      </c>
      <c r="G4" s="21">
        <f t="shared" si="0"/>
        <v>5.6334750108537641E-5</v>
      </c>
      <c r="H4" s="21">
        <f t="shared" si="0"/>
        <v>5.6334750108537641E-5</v>
      </c>
      <c r="I4" s="21">
        <f t="shared" si="0"/>
        <v>5.6334750108537641E-5</v>
      </c>
      <c r="J4" s="21">
        <f t="shared" si="0"/>
        <v>5.6334750108537641E-5</v>
      </c>
      <c r="K4" s="21">
        <f t="shared" si="0"/>
        <v>5.6334750108537641E-5</v>
      </c>
      <c r="L4" s="21">
        <f t="shared" si="0"/>
        <v>5.6334750108537641E-5</v>
      </c>
      <c r="M4" s="21">
        <f t="shared" si="0"/>
        <v>5.6334750108537641E-5</v>
      </c>
      <c r="N4" s="21">
        <f t="shared" si="0"/>
        <v>5.6334750108537641E-5</v>
      </c>
      <c r="O4" s="21">
        <f t="shared" si="0"/>
        <v>5.6334750108537641E-5</v>
      </c>
      <c r="P4" s="21">
        <f t="shared" si="0"/>
        <v>5.6334750108537641E-5</v>
      </c>
      <c r="Q4" s="21">
        <f t="shared" si="0"/>
        <v>5.6334750108537641E-5</v>
      </c>
      <c r="R4" s="21">
        <f t="shared" si="0"/>
        <v>5.6334750108537641E-5</v>
      </c>
      <c r="S4" s="21">
        <f t="shared" si="0"/>
        <v>5.6334750108537641E-5</v>
      </c>
      <c r="T4" s="21">
        <f t="shared" si="0"/>
        <v>5.6334750108537641E-5</v>
      </c>
      <c r="U4" s="21">
        <f t="shared" si="0"/>
        <v>5.6334750108537641E-5</v>
      </c>
      <c r="V4" s="21">
        <f t="shared" si="0"/>
        <v>5.6334750108537641E-5</v>
      </c>
      <c r="W4" s="21">
        <f t="shared" si="0"/>
        <v>5.6334750108537641E-5</v>
      </c>
      <c r="X4" s="21">
        <f t="shared" si="0"/>
        <v>5.6334750108537641E-5</v>
      </c>
      <c r="Y4" s="21">
        <f t="shared" si="0"/>
        <v>5.6334750108537641E-5</v>
      </c>
      <c r="Z4" s="21">
        <f t="shared" si="0"/>
        <v>5.6334750108537641E-5</v>
      </c>
      <c r="AA4" s="21">
        <f t="shared" si="0"/>
        <v>5.6334750108537641E-5</v>
      </c>
      <c r="AB4" s="21">
        <f t="shared" si="0"/>
        <v>5.6334750108537641E-5</v>
      </c>
      <c r="AC4" s="21">
        <f t="shared" si="0"/>
        <v>5.6334750108537641E-5</v>
      </c>
      <c r="AD4" s="21">
        <f t="shared" si="0"/>
        <v>5.6334750108537641E-5</v>
      </c>
      <c r="AE4" s="21">
        <f t="shared" si="0"/>
        <v>5.6334750108537641E-5</v>
      </c>
      <c r="AF4" s="21">
        <f t="shared" si="0"/>
        <v>5.6334750108537641E-5</v>
      </c>
    </row>
    <row r="5" spans="1:32">
      <c r="A5" s="1" t="s">
        <v>3</v>
      </c>
      <c r="B5">
        <v>0</v>
      </c>
      <c r="C5" s="21">
        <f t="shared" si="1"/>
        <v>0</v>
      </c>
      <c r="D5" s="21">
        <f t="shared" si="0"/>
        <v>0</v>
      </c>
      <c r="E5" s="21">
        <f t="shared" si="0"/>
        <v>0</v>
      </c>
      <c r="F5" s="21">
        <f t="shared" si="0"/>
        <v>0</v>
      </c>
      <c r="G5" s="21">
        <f t="shared" si="0"/>
        <v>0</v>
      </c>
      <c r="H5" s="21">
        <f t="shared" si="0"/>
        <v>0</v>
      </c>
      <c r="I5" s="21">
        <f t="shared" si="0"/>
        <v>0</v>
      </c>
      <c r="J5" s="21">
        <f t="shared" si="0"/>
        <v>0</v>
      </c>
      <c r="K5" s="21">
        <f t="shared" si="0"/>
        <v>0</v>
      </c>
      <c r="L5" s="21">
        <f t="shared" si="0"/>
        <v>0</v>
      </c>
      <c r="M5" s="21">
        <f t="shared" si="0"/>
        <v>0</v>
      </c>
      <c r="N5" s="21">
        <f t="shared" si="0"/>
        <v>0</v>
      </c>
      <c r="O5" s="21">
        <f t="shared" si="0"/>
        <v>0</v>
      </c>
      <c r="P5" s="21">
        <f t="shared" si="0"/>
        <v>0</v>
      </c>
      <c r="Q5" s="21">
        <f t="shared" si="0"/>
        <v>0</v>
      </c>
      <c r="R5" s="21">
        <f t="shared" si="0"/>
        <v>0</v>
      </c>
      <c r="S5" s="21">
        <f t="shared" si="0"/>
        <v>0</v>
      </c>
      <c r="T5" s="21">
        <f t="shared" si="0"/>
        <v>0</v>
      </c>
      <c r="U5" s="21">
        <f t="shared" si="0"/>
        <v>0</v>
      </c>
      <c r="V5" s="21">
        <f t="shared" si="0"/>
        <v>0</v>
      </c>
      <c r="W5" s="21">
        <f t="shared" si="0"/>
        <v>0</v>
      </c>
      <c r="X5" s="21">
        <f t="shared" si="0"/>
        <v>0</v>
      </c>
      <c r="Y5" s="21">
        <f t="shared" si="0"/>
        <v>0</v>
      </c>
      <c r="Z5" s="21">
        <f t="shared" si="0"/>
        <v>0</v>
      </c>
      <c r="AA5" s="21">
        <f t="shared" si="0"/>
        <v>0</v>
      </c>
      <c r="AB5" s="21">
        <f t="shared" si="0"/>
        <v>0</v>
      </c>
      <c r="AC5" s="21">
        <f t="shared" si="0"/>
        <v>0</v>
      </c>
      <c r="AD5" s="21">
        <f t="shared" si="0"/>
        <v>0</v>
      </c>
      <c r="AE5" s="21">
        <f t="shared" si="0"/>
        <v>0</v>
      </c>
      <c r="AF5" s="21">
        <f t="shared" si="0"/>
        <v>0</v>
      </c>
    </row>
    <row r="6" spans="1:32">
      <c r="A6" s="1" t="s">
        <v>4</v>
      </c>
      <c r="B6">
        <v>0</v>
      </c>
      <c r="C6" s="21">
        <f t="shared" si="1"/>
        <v>0</v>
      </c>
      <c r="D6" s="21">
        <f t="shared" si="0"/>
        <v>0</v>
      </c>
      <c r="E6" s="21">
        <f t="shared" si="0"/>
        <v>0</v>
      </c>
      <c r="F6" s="21">
        <f t="shared" si="0"/>
        <v>0</v>
      </c>
      <c r="G6" s="21">
        <f t="shared" si="0"/>
        <v>0</v>
      </c>
      <c r="H6" s="21">
        <f t="shared" si="0"/>
        <v>0</v>
      </c>
      <c r="I6" s="21">
        <f t="shared" si="0"/>
        <v>0</v>
      </c>
      <c r="J6" s="21">
        <f t="shared" si="0"/>
        <v>0</v>
      </c>
      <c r="K6" s="21">
        <f t="shared" si="0"/>
        <v>0</v>
      </c>
      <c r="L6" s="21">
        <f t="shared" si="0"/>
        <v>0</v>
      </c>
      <c r="M6" s="21">
        <f t="shared" si="0"/>
        <v>0</v>
      </c>
      <c r="N6" s="21">
        <f t="shared" si="0"/>
        <v>0</v>
      </c>
      <c r="O6" s="21">
        <f t="shared" si="0"/>
        <v>0</v>
      </c>
      <c r="P6" s="21">
        <f t="shared" si="0"/>
        <v>0</v>
      </c>
      <c r="Q6" s="21">
        <f t="shared" si="0"/>
        <v>0</v>
      </c>
      <c r="R6" s="21">
        <f t="shared" si="0"/>
        <v>0</v>
      </c>
      <c r="S6" s="21">
        <f t="shared" si="0"/>
        <v>0</v>
      </c>
      <c r="T6" s="21">
        <f t="shared" si="0"/>
        <v>0</v>
      </c>
      <c r="U6" s="21">
        <f t="shared" si="0"/>
        <v>0</v>
      </c>
      <c r="V6" s="21">
        <f t="shared" si="0"/>
        <v>0</v>
      </c>
      <c r="W6" s="21">
        <f t="shared" si="0"/>
        <v>0</v>
      </c>
      <c r="X6" s="21">
        <f t="shared" si="0"/>
        <v>0</v>
      </c>
      <c r="Y6" s="21">
        <f t="shared" si="0"/>
        <v>0</v>
      </c>
      <c r="Z6" s="21">
        <f t="shared" si="0"/>
        <v>0</v>
      </c>
      <c r="AA6" s="21">
        <f t="shared" si="0"/>
        <v>0</v>
      </c>
      <c r="AB6" s="21">
        <f t="shared" si="0"/>
        <v>0</v>
      </c>
      <c r="AC6" s="21">
        <f t="shared" si="0"/>
        <v>0</v>
      </c>
      <c r="AD6" s="21">
        <f t="shared" si="0"/>
        <v>0</v>
      </c>
      <c r="AE6" s="21">
        <f t="shared" si="0"/>
        <v>0</v>
      </c>
      <c r="AF6" s="21">
        <f t="shared" si="0"/>
        <v>0</v>
      </c>
    </row>
    <row r="7" spans="1:32">
      <c r="A7" s="1" t="s">
        <v>5</v>
      </c>
      <c r="B7">
        <v>0</v>
      </c>
      <c r="C7" s="21">
        <f t="shared" si="1"/>
        <v>0</v>
      </c>
      <c r="D7" s="21">
        <f t="shared" si="0"/>
        <v>0</v>
      </c>
      <c r="E7" s="21">
        <f t="shared" si="0"/>
        <v>0</v>
      </c>
      <c r="F7" s="21">
        <f t="shared" si="0"/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21">
        <f t="shared" si="0"/>
        <v>0</v>
      </c>
      <c r="M7" s="21">
        <f t="shared" si="0"/>
        <v>0</v>
      </c>
      <c r="N7" s="21">
        <f t="shared" si="0"/>
        <v>0</v>
      </c>
      <c r="O7" s="21">
        <f t="shared" si="0"/>
        <v>0</v>
      </c>
      <c r="P7" s="21">
        <f t="shared" si="0"/>
        <v>0</v>
      </c>
      <c r="Q7" s="21">
        <f t="shared" si="0"/>
        <v>0</v>
      </c>
      <c r="R7" s="21">
        <f t="shared" si="0"/>
        <v>0</v>
      </c>
      <c r="S7" s="21">
        <f t="shared" si="0"/>
        <v>0</v>
      </c>
      <c r="T7" s="21">
        <f t="shared" si="0"/>
        <v>0</v>
      </c>
      <c r="U7" s="21">
        <f t="shared" si="0"/>
        <v>0</v>
      </c>
      <c r="V7" s="21">
        <f t="shared" si="0"/>
        <v>0</v>
      </c>
      <c r="W7" s="21">
        <f t="shared" si="0"/>
        <v>0</v>
      </c>
      <c r="X7" s="21">
        <f t="shared" si="0"/>
        <v>0</v>
      </c>
      <c r="Y7" s="21">
        <f t="shared" si="0"/>
        <v>0</v>
      </c>
      <c r="Z7" s="21">
        <f t="shared" si="0"/>
        <v>0</v>
      </c>
      <c r="AA7" s="21">
        <f t="shared" si="0"/>
        <v>0</v>
      </c>
      <c r="AB7" s="21">
        <f t="shared" si="0"/>
        <v>0</v>
      </c>
      <c r="AC7" s="21">
        <f t="shared" si="0"/>
        <v>0</v>
      </c>
      <c r="AD7" s="21">
        <f t="shared" si="0"/>
        <v>0</v>
      </c>
      <c r="AE7" s="21">
        <f t="shared" si="0"/>
        <v>0</v>
      </c>
      <c r="AF7" s="21">
        <f t="shared" si="0"/>
        <v>0</v>
      </c>
    </row>
    <row r="8" spans="1:32">
      <c r="A8" s="1" t="s">
        <v>6</v>
      </c>
      <c r="B8">
        <f>'SYFAFE psgr'!H7</f>
        <v>1.6900425032561291E-4</v>
      </c>
      <c r="C8" s="21">
        <f t="shared" si="1"/>
        <v>1.6900425032561291E-4</v>
      </c>
      <c r="D8" s="21">
        <f t="shared" si="0"/>
        <v>1.6900425032561291E-4</v>
      </c>
      <c r="E8" s="21">
        <f t="shared" si="0"/>
        <v>1.6900425032561291E-4</v>
      </c>
      <c r="F8" s="21">
        <f t="shared" si="0"/>
        <v>1.6900425032561291E-4</v>
      </c>
      <c r="G8" s="21">
        <f t="shared" si="0"/>
        <v>1.6900425032561291E-4</v>
      </c>
      <c r="H8" s="21">
        <f t="shared" si="0"/>
        <v>1.6900425032561291E-4</v>
      </c>
      <c r="I8" s="21">
        <f t="shared" si="0"/>
        <v>1.6900425032561291E-4</v>
      </c>
      <c r="J8" s="21">
        <f t="shared" si="0"/>
        <v>1.6900425032561291E-4</v>
      </c>
      <c r="K8" s="21">
        <f t="shared" si="0"/>
        <v>1.6900425032561291E-4</v>
      </c>
      <c r="L8" s="21">
        <f t="shared" si="0"/>
        <v>1.6900425032561291E-4</v>
      </c>
      <c r="M8" s="21">
        <f t="shared" si="0"/>
        <v>1.6900425032561291E-4</v>
      </c>
      <c r="N8" s="21">
        <f t="shared" si="0"/>
        <v>1.6900425032561291E-4</v>
      </c>
      <c r="O8" s="21">
        <f t="shared" si="0"/>
        <v>1.6900425032561291E-4</v>
      </c>
      <c r="P8" s="21">
        <f t="shared" si="0"/>
        <v>1.6900425032561291E-4</v>
      </c>
      <c r="Q8" s="21">
        <f t="shared" si="0"/>
        <v>1.6900425032561291E-4</v>
      </c>
      <c r="R8" s="21">
        <f t="shared" si="0"/>
        <v>1.6900425032561291E-4</v>
      </c>
      <c r="S8" s="21">
        <f t="shared" si="0"/>
        <v>1.6900425032561291E-4</v>
      </c>
      <c r="T8" s="21">
        <f t="shared" si="0"/>
        <v>1.6900425032561291E-4</v>
      </c>
      <c r="U8" s="21">
        <f t="shared" si="0"/>
        <v>1.6900425032561291E-4</v>
      </c>
      <c r="V8" s="21">
        <f t="shared" si="0"/>
        <v>1.6900425032561291E-4</v>
      </c>
      <c r="W8" s="21">
        <f t="shared" si="0"/>
        <v>1.6900425032561291E-4</v>
      </c>
      <c r="X8" s="21">
        <f t="shared" si="0"/>
        <v>1.6900425032561291E-4</v>
      </c>
      <c r="Y8" s="21">
        <f t="shared" si="0"/>
        <v>1.6900425032561291E-4</v>
      </c>
      <c r="Z8" s="21">
        <f t="shared" si="0"/>
        <v>1.6900425032561291E-4</v>
      </c>
      <c r="AA8" s="21">
        <f t="shared" si="0"/>
        <v>1.6900425032561291E-4</v>
      </c>
      <c r="AB8" s="21">
        <f t="shared" si="0"/>
        <v>1.6900425032561291E-4</v>
      </c>
      <c r="AC8" s="21">
        <f t="shared" si="0"/>
        <v>1.6900425032561291E-4</v>
      </c>
      <c r="AD8" s="21">
        <f t="shared" si="0"/>
        <v>1.6900425032561291E-4</v>
      </c>
      <c r="AE8" s="21">
        <f t="shared" si="0"/>
        <v>1.6900425032561291E-4</v>
      </c>
      <c r="AF8" s="21">
        <f t="shared" si="0"/>
        <v>1.6900425032561291E-4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8DEC-73E8-46B0-9169-2591B82A049E}">
  <dimension ref="A1:H7"/>
  <sheetViews>
    <sheetView workbookViewId="0">
      <selection activeCell="R13" sqref="R13"/>
    </sheetView>
  </sheetViews>
  <sheetFormatPr defaultRowHeight="15"/>
  <cols>
    <col min="1" max="1" width="11.140625" bestFit="1" customWidth="1"/>
    <col min="2" max="2" width="21.5703125" bestFit="1" customWidth="1"/>
    <col min="3" max="3" width="18.28515625" bestFit="1" customWidth="1"/>
    <col min="4" max="4" width="15.5703125" bestFit="1" customWidth="1"/>
    <col min="5" max="5" width="13.140625" bestFit="1" customWidth="1"/>
    <col min="6" max="6" width="20.42578125" bestFit="1" customWidth="1"/>
    <col min="7" max="7" width="11.42578125" bestFit="1" customWidth="1"/>
    <col min="8" max="8" width="16.7109375" bestFit="1" customWidth="1"/>
  </cols>
  <sheetData>
    <row r="1" spans="1:8" ht="75">
      <c r="A1" s="2" t="s">
        <v>14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1" t="s">
        <v>8</v>
      </c>
      <c r="B2" s="7">
        <v>1.9185271653600656E-5</v>
      </c>
      <c r="C2" s="6">
        <v>1.3762562068887589E-4</v>
      </c>
      <c r="D2" s="7">
        <v>7.4066882935860471E-5</v>
      </c>
      <c r="E2" s="7">
        <v>1.0749560153660953E-4</v>
      </c>
      <c r="F2" s="8">
        <v>0</v>
      </c>
      <c r="G2" s="7">
        <v>1.3753680882406556E-4</v>
      </c>
      <c r="H2" s="8">
        <v>3.2248680460982855E-4</v>
      </c>
    </row>
    <row r="3" spans="1:8">
      <c r="A3" s="1" t="s">
        <v>9</v>
      </c>
      <c r="B3" s="6">
        <v>1.5005628221864591E-3</v>
      </c>
      <c r="C3" s="8">
        <v>0</v>
      </c>
      <c r="D3" s="7">
        <v>5.7930902879829681E-3</v>
      </c>
      <c r="E3" s="7">
        <v>9.0540086396237816E-3</v>
      </c>
      <c r="F3" s="8">
        <v>0</v>
      </c>
      <c r="G3" s="7">
        <v>1.0609092351245585E-2</v>
      </c>
      <c r="H3" s="8">
        <v>2.7162025918871339E-2</v>
      </c>
    </row>
    <row r="4" spans="1:8">
      <c r="A4" s="1" t="s">
        <v>10</v>
      </c>
      <c r="B4" s="8">
        <v>9.6172518702715024E-2</v>
      </c>
      <c r="C4" s="8">
        <v>0</v>
      </c>
      <c r="D4" s="8">
        <v>0</v>
      </c>
      <c r="E4" s="7">
        <v>2.992789097910166E-2</v>
      </c>
      <c r="F4" s="8">
        <v>0</v>
      </c>
      <c r="G4" s="8">
        <v>0</v>
      </c>
      <c r="H4" s="8">
        <v>8.9783672937304965E-2</v>
      </c>
    </row>
    <row r="5" spans="1:8">
      <c r="A5" s="1" t="s">
        <v>11</v>
      </c>
      <c r="B5" s="7">
        <v>1.0021251453207708E-3</v>
      </c>
      <c r="C5" s="8">
        <v>0</v>
      </c>
      <c r="D5" s="8">
        <v>0</v>
      </c>
      <c r="E5" s="7">
        <v>1.6108650602655154E-2</v>
      </c>
      <c r="F5" s="8">
        <v>0</v>
      </c>
      <c r="G5" s="8">
        <v>0</v>
      </c>
      <c r="H5" s="8">
        <v>4.832595180796545E-2</v>
      </c>
    </row>
    <row r="6" spans="1:8">
      <c r="A6" s="1" t="s">
        <v>12</v>
      </c>
      <c r="B6" s="8">
        <v>1.1521530229677897E-2</v>
      </c>
      <c r="C6" s="8">
        <v>0</v>
      </c>
      <c r="D6" s="7">
        <v>3.2499077185230334E-3</v>
      </c>
      <c r="E6" s="7">
        <v>3.5853807852542999E-3</v>
      </c>
      <c r="F6" s="8">
        <v>0</v>
      </c>
      <c r="G6" s="8">
        <v>0</v>
      </c>
      <c r="H6" s="8">
        <v>1.0756142355762898E-2</v>
      </c>
    </row>
    <row r="7" spans="1:8">
      <c r="A7" s="1" t="s">
        <v>13</v>
      </c>
      <c r="B7" s="8">
        <v>1.8103029084840444E-4</v>
      </c>
      <c r="C7" s="8">
        <v>0</v>
      </c>
      <c r="D7" s="6">
        <v>5.6334750108537641E-5</v>
      </c>
      <c r="E7" s="8">
        <v>0</v>
      </c>
      <c r="F7" s="8">
        <v>0</v>
      </c>
      <c r="G7" s="8">
        <v>0</v>
      </c>
      <c r="H7" s="8">
        <v>1.6900425032561291E-4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0A9E5-F65D-4793-825C-485F0A205F8F}">
  <sheetPr>
    <tabColor rgb="FF1F497D"/>
  </sheetPr>
  <dimension ref="A1:AF8"/>
  <sheetViews>
    <sheetView workbookViewId="0">
      <selection activeCell="T18" sqref="T18"/>
    </sheetView>
  </sheetViews>
  <sheetFormatPr defaultRowHeight="15"/>
  <cols>
    <col min="1" max="1" width="32.85546875" bestFit="1" customWidth="1"/>
  </cols>
  <sheetData>
    <row r="1" spans="1:32">
      <c r="A1" s="10" t="s">
        <v>17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>
      <c r="A2" s="1" t="s">
        <v>0</v>
      </c>
      <c r="B2" s="21">
        <f>'SYFAFE frgt'!B7</f>
        <v>1.8103029084840444E-4</v>
      </c>
      <c r="C2" s="21">
        <f>B2</f>
        <v>1.8103029084840444E-4</v>
      </c>
      <c r="D2" s="21">
        <f t="shared" ref="D2:AF8" si="0">C2</f>
        <v>1.8103029084840444E-4</v>
      </c>
      <c r="E2" s="21">
        <f t="shared" si="0"/>
        <v>1.8103029084840444E-4</v>
      </c>
      <c r="F2" s="21">
        <f t="shared" si="0"/>
        <v>1.8103029084840444E-4</v>
      </c>
      <c r="G2" s="21">
        <f t="shared" si="0"/>
        <v>1.8103029084840444E-4</v>
      </c>
      <c r="H2" s="21">
        <f t="shared" si="0"/>
        <v>1.8103029084840444E-4</v>
      </c>
      <c r="I2" s="21">
        <f t="shared" si="0"/>
        <v>1.8103029084840444E-4</v>
      </c>
      <c r="J2" s="21">
        <f t="shared" si="0"/>
        <v>1.8103029084840444E-4</v>
      </c>
      <c r="K2" s="21">
        <f t="shared" si="0"/>
        <v>1.8103029084840444E-4</v>
      </c>
      <c r="L2" s="21">
        <f t="shared" si="0"/>
        <v>1.8103029084840444E-4</v>
      </c>
      <c r="M2" s="21">
        <f t="shared" si="0"/>
        <v>1.8103029084840444E-4</v>
      </c>
      <c r="N2" s="21">
        <f t="shared" si="0"/>
        <v>1.8103029084840444E-4</v>
      </c>
      <c r="O2" s="21">
        <f t="shared" si="0"/>
        <v>1.8103029084840444E-4</v>
      </c>
      <c r="P2" s="21">
        <f t="shared" si="0"/>
        <v>1.8103029084840444E-4</v>
      </c>
      <c r="Q2" s="21">
        <f t="shared" si="0"/>
        <v>1.8103029084840444E-4</v>
      </c>
      <c r="R2" s="21">
        <f t="shared" si="0"/>
        <v>1.8103029084840444E-4</v>
      </c>
      <c r="S2" s="21">
        <f t="shared" si="0"/>
        <v>1.8103029084840444E-4</v>
      </c>
      <c r="T2" s="21">
        <f t="shared" si="0"/>
        <v>1.8103029084840444E-4</v>
      </c>
      <c r="U2" s="21">
        <f t="shared" si="0"/>
        <v>1.8103029084840444E-4</v>
      </c>
      <c r="V2" s="21">
        <f t="shared" si="0"/>
        <v>1.8103029084840444E-4</v>
      </c>
      <c r="W2" s="21">
        <f t="shared" si="0"/>
        <v>1.8103029084840444E-4</v>
      </c>
      <c r="X2" s="21">
        <f t="shared" si="0"/>
        <v>1.8103029084840444E-4</v>
      </c>
      <c r="Y2" s="21">
        <f t="shared" si="0"/>
        <v>1.8103029084840444E-4</v>
      </c>
      <c r="Z2" s="21">
        <f t="shared" si="0"/>
        <v>1.8103029084840444E-4</v>
      </c>
      <c r="AA2" s="21">
        <f t="shared" si="0"/>
        <v>1.8103029084840444E-4</v>
      </c>
      <c r="AB2" s="21">
        <f t="shared" si="0"/>
        <v>1.8103029084840444E-4</v>
      </c>
      <c r="AC2" s="21">
        <f t="shared" si="0"/>
        <v>1.8103029084840444E-4</v>
      </c>
      <c r="AD2" s="21">
        <f t="shared" si="0"/>
        <v>1.8103029084840444E-4</v>
      </c>
      <c r="AE2" s="21">
        <f t="shared" si="0"/>
        <v>1.8103029084840444E-4</v>
      </c>
      <c r="AF2" s="21">
        <f t="shared" si="0"/>
        <v>1.8103029084840444E-4</v>
      </c>
    </row>
    <row r="3" spans="1:32">
      <c r="A3" s="1" t="s">
        <v>1</v>
      </c>
      <c r="B3" s="22">
        <f>'BNVFE-motorbikes-psgr'!B3</f>
        <v>0</v>
      </c>
      <c r="C3" s="22">
        <f t="shared" ref="C3:R8" si="1">B3</f>
        <v>0</v>
      </c>
      <c r="D3" s="22">
        <f t="shared" si="1"/>
        <v>0</v>
      </c>
      <c r="E3" s="22">
        <f t="shared" si="1"/>
        <v>0</v>
      </c>
      <c r="F3" s="22">
        <f t="shared" si="1"/>
        <v>0</v>
      </c>
      <c r="G3" s="22">
        <f t="shared" si="1"/>
        <v>0</v>
      </c>
      <c r="H3" s="22">
        <f t="shared" si="1"/>
        <v>0</v>
      </c>
      <c r="I3" s="22">
        <f t="shared" si="1"/>
        <v>0</v>
      </c>
      <c r="J3" s="22">
        <f t="shared" si="1"/>
        <v>0</v>
      </c>
      <c r="K3" s="22">
        <f t="shared" si="1"/>
        <v>0</v>
      </c>
      <c r="L3" s="22">
        <f t="shared" si="1"/>
        <v>0</v>
      </c>
      <c r="M3" s="22">
        <f t="shared" si="1"/>
        <v>0</v>
      </c>
      <c r="N3" s="22">
        <f t="shared" si="1"/>
        <v>0</v>
      </c>
      <c r="O3" s="22">
        <f t="shared" si="1"/>
        <v>0</v>
      </c>
      <c r="P3" s="22">
        <f t="shared" si="1"/>
        <v>0</v>
      </c>
      <c r="Q3" s="22">
        <f t="shared" si="1"/>
        <v>0</v>
      </c>
      <c r="R3" s="22">
        <f t="shared" si="1"/>
        <v>0</v>
      </c>
      <c r="S3" s="22">
        <f t="shared" si="0"/>
        <v>0</v>
      </c>
      <c r="T3" s="22">
        <f t="shared" si="0"/>
        <v>0</v>
      </c>
      <c r="U3" s="22">
        <f t="shared" si="0"/>
        <v>0</v>
      </c>
      <c r="V3" s="22">
        <f t="shared" si="0"/>
        <v>0</v>
      </c>
      <c r="W3" s="22">
        <f t="shared" si="0"/>
        <v>0</v>
      </c>
      <c r="X3" s="22">
        <f t="shared" si="0"/>
        <v>0</v>
      </c>
      <c r="Y3" s="22">
        <f t="shared" si="0"/>
        <v>0</v>
      </c>
      <c r="Z3" s="22">
        <f t="shared" si="0"/>
        <v>0</v>
      </c>
      <c r="AA3" s="22">
        <f t="shared" si="0"/>
        <v>0</v>
      </c>
      <c r="AB3" s="22">
        <f t="shared" si="0"/>
        <v>0</v>
      </c>
      <c r="AC3" s="22">
        <f t="shared" si="0"/>
        <v>0</v>
      </c>
      <c r="AD3" s="22">
        <f t="shared" si="0"/>
        <v>0</v>
      </c>
      <c r="AE3" s="22">
        <f t="shared" si="0"/>
        <v>0</v>
      </c>
      <c r="AF3" s="22">
        <f t="shared" si="0"/>
        <v>0</v>
      </c>
    </row>
    <row r="4" spans="1:32">
      <c r="A4" s="1" t="s">
        <v>2</v>
      </c>
      <c r="B4" s="33">
        <f>'SYFAFE frgt'!D7</f>
        <v>5.6334750108537641E-5</v>
      </c>
      <c r="C4" s="33">
        <f t="shared" si="1"/>
        <v>5.6334750108537641E-5</v>
      </c>
      <c r="D4" s="33">
        <f t="shared" si="0"/>
        <v>5.6334750108537641E-5</v>
      </c>
      <c r="E4" s="33">
        <f t="shared" si="0"/>
        <v>5.6334750108537641E-5</v>
      </c>
      <c r="F4" s="33">
        <f t="shared" si="0"/>
        <v>5.6334750108537641E-5</v>
      </c>
      <c r="G4" s="33">
        <f t="shared" si="0"/>
        <v>5.6334750108537641E-5</v>
      </c>
      <c r="H4" s="33">
        <f t="shared" si="0"/>
        <v>5.6334750108537641E-5</v>
      </c>
      <c r="I4" s="33">
        <f t="shared" si="0"/>
        <v>5.6334750108537641E-5</v>
      </c>
      <c r="J4" s="33">
        <f t="shared" si="0"/>
        <v>5.6334750108537641E-5</v>
      </c>
      <c r="K4" s="33">
        <f t="shared" si="0"/>
        <v>5.6334750108537641E-5</v>
      </c>
      <c r="L4" s="33">
        <f t="shared" si="0"/>
        <v>5.6334750108537641E-5</v>
      </c>
      <c r="M4" s="33">
        <f t="shared" si="0"/>
        <v>5.6334750108537641E-5</v>
      </c>
      <c r="N4" s="33">
        <f t="shared" si="0"/>
        <v>5.6334750108537641E-5</v>
      </c>
      <c r="O4" s="33">
        <f t="shared" si="0"/>
        <v>5.6334750108537641E-5</v>
      </c>
      <c r="P4" s="33">
        <f t="shared" si="0"/>
        <v>5.6334750108537641E-5</v>
      </c>
      <c r="Q4" s="33">
        <f t="shared" si="0"/>
        <v>5.6334750108537641E-5</v>
      </c>
      <c r="R4" s="33">
        <f t="shared" si="0"/>
        <v>5.6334750108537641E-5</v>
      </c>
      <c r="S4" s="33">
        <f t="shared" si="0"/>
        <v>5.6334750108537641E-5</v>
      </c>
      <c r="T4" s="33">
        <f t="shared" si="0"/>
        <v>5.6334750108537641E-5</v>
      </c>
      <c r="U4" s="33">
        <f t="shared" si="0"/>
        <v>5.6334750108537641E-5</v>
      </c>
      <c r="V4" s="33">
        <f t="shared" si="0"/>
        <v>5.6334750108537641E-5</v>
      </c>
      <c r="W4" s="33">
        <f t="shared" si="0"/>
        <v>5.6334750108537641E-5</v>
      </c>
      <c r="X4" s="33">
        <f t="shared" si="0"/>
        <v>5.6334750108537641E-5</v>
      </c>
      <c r="Y4" s="33">
        <f t="shared" si="0"/>
        <v>5.6334750108537641E-5</v>
      </c>
      <c r="Z4" s="33">
        <f t="shared" si="0"/>
        <v>5.6334750108537641E-5</v>
      </c>
      <c r="AA4" s="33">
        <f t="shared" si="0"/>
        <v>5.6334750108537641E-5</v>
      </c>
      <c r="AB4" s="33">
        <f t="shared" si="0"/>
        <v>5.6334750108537641E-5</v>
      </c>
      <c r="AC4" s="33">
        <f t="shared" si="0"/>
        <v>5.6334750108537641E-5</v>
      </c>
      <c r="AD4" s="33">
        <f t="shared" si="0"/>
        <v>5.6334750108537641E-5</v>
      </c>
      <c r="AE4" s="33">
        <f t="shared" si="0"/>
        <v>5.6334750108537641E-5</v>
      </c>
      <c r="AF4" s="33">
        <f t="shared" si="0"/>
        <v>5.6334750108537641E-5</v>
      </c>
    </row>
    <row r="5" spans="1:32">
      <c r="A5" s="1" t="s">
        <v>3</v>
      </c>
      <c r="B5" s="22">
        <f>'BNVFE-motorbikes-psgr'!B5</f>
        <v>0</v>
      </c>
      <c r="C5" s="22">
        <f t="shared" si="1"/>
        <v>0</v>
      </c>
      <c r="D5" s="22">
        <f t="shared" si="0"/>
        <v>0</v>
      </c>
      <c r="E5" s="22">
        <f t="shared" si="0"/>
        <v>0</v>
      </c>
      <c r="F5" s="22">
        <f t="shared" si="0"/>
        <v>0</v>
      </c>
      <c r="G5" s="22">
        <f t="shared" si="0"/>
        <v>0</v>
      </c>
      <c r="H5" s="22">
        <f t="shared" si="0"/>
        <v>0</v>
      </c>
      <c r="I5" s="22">
        <f t="shared" si="0"/>
        <v>0</v>
      </c>
      <c r="J5" s="22">
        <f t="shared" si="0"/>
        <v>0</v>
      </c>
      <c r="K5" s="22">
        <f t="shared" si="0"/>
        <v>0</v>
      </c>
      <c r="L5" s="22">
        <f t="shared" si="0"/>
        <v>0</v>
      </c>
      <c r="M5" s="22">
        <f t="shared" si="0"/>
        <v>0</v>
      </c>
      <c r="N5" s="22">
        <f t="shared" si="0"/>
        <v>0</v>
      </c>
      <c r="O5" s="22">
        <f t="shared" si="0"/>
        <v>0</v>
      </c>
      <c r="P5" s="22">
        <f t="shared" si="0"/>
        <v>0</v>
      </c>
      <c r="Q5" s="22">
        <f t="shared" si="0"/>
        <v>0</v>
      </c>
      <c r="R5" s="22">
        <f t="shared" si="0"/>
        <v>0</v>
      </c>
      <c r="S5" s="22">
        <f t="shared" si="0"/>
        <v>0</v>
      </c>
      <c r="T5" s="22">
        <f t="shared" si="0"/>
        <v>0</v>
      </c>
      <c r="U5" s="22">
        <f t="shared" si="0"/>
        <v>0</v>
      </c>
      <c r="V5" s="22">
        <f t="shared" si="0"/>
        <v>0</v>
      </c>
      <c r="W5" s="22">
        <f t="shared" si="0"/>
        <v>0</v>
      </c>
      <c r="X5" s="22">
        <f t="shared" si="0"/>
        <v>0</v>
      </c>
      <c r="Y5" s="22">
        <f t="shared" si="0"/>
        <v>0</v>
      </c>
      <c r="Z5" s="22">
        <f t="shared" si="0"/>
        <v>0</v>
      </c>
      <c r="AA5" s="22">
        <f t="shared" si="0"/>
        <v>0</v>
      </c>
      <c r="AB5" s="22">
        <f t="shared" si="0"/>
        <v>0</v>
      </c>
      <c r="AC5" s="22">
        <f t="shared" si="0"/>
        <v>0</v>
      </c>
      <c r="AD5" s="22">
        <f t="shared" si="0"/>
        <v>0</v>
      </c>
      <c r="AE5" s="22">
        <f t="shared" si="0"/>
        <v>0</v>
      </c>
      <c r="AF5" s="22">
        <f t="shared" si="0"/>
        <v>0</v>
      </c>
    </row>
    <row r="6" spans="1:32">
      <c r="A6" s="1" t="s">
        <v>4</v>
      </c>
      <c r="B6" s="22">
        <f>'BNVFE-motorbikes-psgr'!B6</f>
        <v>0</v>
      </c>
      <c r="C6" s="22">
        <f t="shared" si="1"/>
        <v>0</v>
      </c>
      <c r="D6" s="22">
        <f t="shared" si="0"/>
        <v>0</v>
      </c>
      <c r="E6" s="22">
        <f t="shared" si="0"/>
        <v>0</v>
      </c>
      <c r="F6" s="22">
        <f t="shared" si="0"/>
        <v>0</v>
      </c>
      <c r="G6" s="22">
        <f t="shared" si="0"/>
        <v>0</v>
      </c>
      <c r="H6" s="22">
        <f t="shared" si="0"/>
        <v>0</v>
      </c>
      <c r="I6" s="22">
        <f t="shared" si="0"/>
        <v>0</v>
      </c>
      <c r="J6" s="22">
        <f t="shared" si="0"/>
        <v>0</v>
      </c>
      <c r="K6" s="22">
        <f t="shared" si="0"/>
        <v>0</v>
      </c>
      <c r="L6" s="22">
        <f t="shared" si="0"/>
        <v>0</v>
      </c>
      <c r="M6" s="22">
        <f t="shared" si="0"/>
        <v>0</v>
      </c>
      <c r="N6" s="22">
        <f t="shared" si="0"/>
        <v>0</v>
      </c>
      <c r="O6" s="22">
        <f t="shared" si="0"/>
        <v>0</v>
      </c>
      <c r="P6" s="22">
        <f t="shared" si="0"/>
        <v>0</v>
      </c>
      <c r="Q6" s="22">
        <f t="shared" si="0"/>
        <v>0</v>
      </c>
      <c r="R6" s="22">
        <f t="shared" si="0"/>
        <v>0</v>
      </c>
      <c r="S6" s="22">
        <f t="shared" si="0"/>
        <v>0</v>
      </c>
      <c r="T6" s="22">
        <f t="shared" si="0"/>
        <v>0</v>
      </c>
      <c r="U6" s="22">
        <f t="shared" si="0"/>
        <v>0</v>
      </c>
      <c r="V6" s="22">
        <f t="shared" si="0"/>
        <v>0</v>
      </c>
      <c r="W6" s="22">
        <f t="shared" si="0"/>
        <v>0</v>
      </c>
      <c r="X6" s="22">
        <f t="shared" si="0"/>
        <v>0</v>
      </c>
      <c r="Y6" s="22">
        <f t="shared" si="0"/>
        <v>0</v>
      </c>
      <c r="Z6" s="22">
        <f t="shared" si="0"/>
        <v>0</v>
      </c>
      <c r="AA6" s="22">
        <f t="shared" si="0"/>
        <v>0</v>
      </c>
      <c r="AB6" s="22">
        <f t="shared" si="0"/>
        <v>0</v>
      </c>
      <c r="AC6" s="22">
        <f t="shared" si="0"/>
        <v>0</v>
      </c>
      <c r="AD6" s="22">
        <f t="shared" si="0"/>
        <v>0</v>
      </c>
      <c r="AE6" s="22">
        <f t="shared" si="0"/>
        <v>0</v>
      </c>
      <c r="AF6" s="22">
        <f t="shared" si="0"/>
        <v>0</v>
      </c>
    </row>
    <row r="7" spans="1:32">
      <c r="A7" s="1" t="s">
        <v>5</v>
      </c>
      <c r="B7" s="22">
        <f>'BNVFE-motorbikes-psgr'!B7</f>
        <v>0</v>
      </c>
      <c r="C7" s="22">
        <f t="shared" si="1"/>
        <v>0</v>
      </c>
      <c r="D7" s="22">
        <f t="shared" si="0"/>
        <v>0</v>
      </c>
      <c r="E7" s="22">
        <f t="shared" si="0"/>
        <v>0</v>
      </c>
      <c r="F7" s="22">
        <f t="shared" si="0"/>
        <v>0</v>
      </c>
      <c r="G7" s="22">
        <f t="shared" si="0"/>
        <v>0</v>
      </c>
      <c r="H7" s="22">
        <f t="shared" si="0"/>
        <v>0</v>
      </c>
      <c r="I7" s="22">
        <f t="shared" si="0"/>
        <v>0</v>
      </c>
      <c r="J7" s="22">
        <f t="shared" si="0"/>
        <v>0</v>
      </c>
      <c r="K7" s="22">
        <f t="shared" si="0"/>
        <v>0</v>
      </c>
      <c r="L7" s="22">
        <f t="shared" si="0"/>
        <v>0</v>
      </c>
      <c r="M7" s="22">
        <f t="shared" si="0"/>
        <v>0</v>
      </c>
      <c r="N7" s="22">
        <f t="shared" si="0"/>
        <v>0</v>
      </c>
      <c r="O7" s="22">
        <f t="shared" si="0"/>
        <v>0</v>
      </c>
      <c r="P7" s="22">
        <f t="shared" si="0"/>
        <v>0</v>
      </c>
      <c r="Q7" s="22">
        <f t="shared" si="0"/>
        <v>0</v>
      </c>
      <c r="R7" s="22">
        <f t="shared" si="0"/>
        <v>0</v>
      </c>
      <c r="S7" s="22">
        <f t="shared" si="0"/>
        <v>0</v>
      </c>
      <c r="T7" s="22">
        <f t="shared" si="0"/>
        <v>0</v>
      </c>
      <c r="U7" s="22">
        <f t="shared" si="0"/>
        <v>0</v>
      </c>
      <c r="V7" s="22">
        <f t="shared" si="0"/>
        <v>0</v>
      </c>
      <c r="W7" s="22">
        <f t="shared" si="0"/>
        <v>0</v>
      </c>
      <c r="X7" s="22">
        <f t="shared" si="0"/>
        <v>0</v>
      </c>
      <c r="Y7" s="22">
        <f t="shared" si="0"/>
        <v>0</v>
      </c>
      <c r="Z7" s="22">
        <f t="shared" si="0"/>
        <v>0</v>
      </c>
      <c r="AA7" s="22">
        <f t="shared" si="0"/>
        <v>0</v>
      </c>
      <c r="AB7" s="22">
        <f t="shared" si="0"/>
        <v>0</v>
      </c>
      <c r="AC7" s="22">
        <f t="shared" si="0"/>
        <v>0</v>
      </c>
      <c r="AD7" s="22">
        <f t="shared" si="0"/>
        <v>0</v>
      </c>
      <c r="AE7" s="22">
        <f t="shared" si="0"/>
        <v>0</v>
      </c>
      <c r="AF7" s="22">
        <f t="shared" si="0"/>
        <v>0</v>
      </c>
    </row>
    <row r="8" spans="1:32">
      <c r="A8" s="1" t="s">
        <v>6</v>
      </c>
      <c r="B8" s="22">
        <f>'SYFAFE frgt'!H7</f>
        <v>1.6900425032561291E-4</v>
      </c>
      <c r="C8" s="22">
        <f t="shared" si="1"/>
        <v>1.6900425032561291E-4</v>
      </c>
      <c r="D8" s="22">
        <f t="shared" si="0"/>
        <v>1.6900425032561291E-4</v>
      </c>
      <c r="E8" s="22">
        <f t="shared" si="0"/>
        <v>1.6900425032561291E-4</v>
      </c>
      <c r="F8" s="22">
        <f t="shared" si="0"/>
        <v>1.6900425032561291E-4</v>
      </c>
      <c r="G8" s="22">
        <f t="shared" si="0"/>
        <v>1.6900425032561291E-4</v>
      </c>
      <c r="H8" s="22">
        <f t="shared" si="0"/>
        <v>1.6900425032561291E-4</v>
      </c>
      <c r="I8" s="22">
        <f t="shared" si="0"/>
        <v>1.6900425032561291E-4</v>
      </c>
      <c r="J8" s="22">
        <f t="shared" si="0"/>
        <v>1.6900425032561291E-4</v>
      </c>
      <c r="K8" s="22">
        <f t="shared" si="0"/>
        <v>1.6900425032561291E-4</v>
      </c>
      <c r="L8" s="22">
        <f t="shared" si="0"/>
        <v>1.6900425032561291E-4</v>
      </c>
      <c r="M8" s="22">
        <f t="shared" si="0"/>
        <v>1.6900425032561291E-4</v>
      </c>
      <c r="N8" s="22">
        <f t="shared" si="0"/>
        <v>1.6900425032561291E-4</v>
      </c>
      <c r="O8" s="22">
        <f t="shared" si="0"/>
        <v>1.6900425032561291E-4</v>
      </c>
      <c r="P8" s="22">
        <f t="shared" si="0"/>
        <v>1.6900425032561291E-4</v>
      </c>
      <c r="Q8" s="22">
        <f t="shared" si="0"/>
        <v>1.6900425032561291E-4</v>
      </c>
      <c r="R8" s="22">
        <f t="shared" si="0"/>
        <v>1.6900425032561291E-4</v>
      </c>
      <c r="S8" s="22">
        <f t="shared" si="0"/>
        <v>1.6900425032561291E-4</v>
      </c>
      <c r="T8" s="22">
        <f t="shared" si="0"/>
        <v>1.6900425032561291E-4</v>
      </c>
      <c r="U8" s="22">
        <f t="shared" si="0"/>
        <v>1.6900425032561291E-4</v>
      </c>
      <c r="V8" s="22">
        <f t="shared" si="0"/>
        <v>1.6900425032561291E-4</v>
      </c>
      <c r="W8" s="22">
        <f t="shared" si="0"/>
        <v>1.6900425032561291E-4</v>
      </c>
      <c r="X8" s="22">
        <f t="shared" si="0"/>
        <v>1.6900425032561291E-4</v>
      </c>
      <c r="Y8" s="22">
        <f t="shared" si="0"/>
        <v>1.6900425032561291E-4</v>
      </c>
      <c r="Z8" s="22">
        <f t="shared" si="0"/>
        <v>1.6900425032561291E-4</v>
      </c>
      <c r="AA8" s="22">
        <f t="shared" si="0"/>
        <v>1.6900425032561291E-4</v>
      </c>
      <c r="AB8" s="22">
        <f t="shared" si="0"/>
        <v>1.6900425032561291E-4</v>
      </c>
      <c r="AC8" s="22">
        <f t="shared" si="0"/>
        <v>1.6900425032561291E-4</v>
      </c>
      <c r="AD8" s="22">
        <f t="shared" si="0"/>
        <v>1.6900425032561291E-4</v>
      </c>
      <c r="AE8" s="22">
        <f t="shared" si="0"/>
        <v>1.6900425032561291E-4</v>
      </c>
      <c r="AF8" s="22">
        <f t="shared" si="0"/>
        <v>1.6900425032561291E-4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41DF4-B6CA-4335-92CE-F6DD5C298F44}">
  <dimension ref="A1:AF8"/>
  <sheetViews>
    <sheetView workbookViewId="0">
      <selection activeCell="B8" sqref="B8"/>
    </sheetView>
  </sheetViews>
  <sheetFormatPr defaultRowHeight="15"/>
  <cols>
    <col min="1" max="1" width="32.85546875" bestFit="1" customWidth="1"/>
  </cols>
  <sheetData>
    <row r="1" spans="1:32">
      <c r="A1" s="10" t="s">
        <v>17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>
      <c r="A2" s="1" t="s">
        <v>0</v>
      </c>
      <c r="B2">
        <v>1.3016014821008825E-3</v>
      </c>
      <c r="C2">
        <v>1.2926576980307788E-3</v>
      </c>
      <c r="D2">
        <v>1.2869318658566659E-3</v>
      </c>
      <c r="E2">
        <v>1.2796983920849219E-3</v>
      </c>
      <c r="F2">
        <v>1.2723109001949813E-3</v>
      </c>
      <c r="G2">
        <v>1.2688722771223024E-3</v>
      </c>
      <c r="H2">
        <v>1.265614096179496E-3</v>
      </c>
      <c r="I2">
        <v>1.2602292006612041E-3</v>
      </c>
      <c r="J2">
        <v>1.2562225179555552E-3</v>
      </c>
      <c r="K2">
        <v>1.252664288663584E-3</v>
      </c>
      <c r="L2">
        <v>1.2501277882015535E-3</v>
      </c>
      <c r="M2">
        <v>1.2487082688849278E-3</v>
      </c>
      <c r="N2">
        <v>1.2467654435390108E-3</v>
      </c>
      <c r="O2">
        <v>1.2459379766549955E-3</v>
      </c>
      <c r="P2">
        <v>1.2454911060033728E-3</v>
      </c>
      <c r="Q2">
        <v>1.2451425075326549E-3</v>
      </c>
      <c r="R2">
        <v>1.2441678168462235E-3</v>
      </c>
      <c r="S2">
        <v>1.2437110831363233E-3</v>
      </c>
      <c r="T2">
        <v>1.2434472289246487E-3</v>
      </c>
      <c r="U2">
        <v>1.2431449346539255E-3</v>
      </c>
      <c r="V2">
        <v>1.242749474488683E-3</v>
      </c>
      <c r="W2">
        <v>1.2426414751633898E-3</v>
      </c>
      <c r="X2">
        <v>1.2425270452057901E-3</v>
      </c>
      <c r="Y2">
        <v>1.2423665768196443E-3</v>
      </c>
      <c r="Z2">
        <v>1.2423661582493899E-3</v>
      </c>
      <c r="AA2">
        <v>1.2424552878090294E-3</v>
      </c>
      <c r="AB2">
        <v>1.2425304264301077E-3</v>
      </c>
      <c r="AC2">
        <v>1.2424094170501326E-3</v>
      </c>
      <c r="AD2">
        <v>1.2423079259541866E-3</v>
      </c>
      <c r="AE2">
        <v>1.2421595174498235E-3</v>
      </c>
      <c r="AF2">
        <v>1.242184730573649E-3</v>
      </c>
    </row>
    <row r="3" spans="1:32">
      <c r="A3" s="1" t="s">
        <v>1</v>
      </c>
      <c r="B3">
        <v>3.8029529805498928E-4</v>
      </c>
      <c r="C3">
        <v>3.9476635103339935E-4</v>
      </c>
      <c r="D3">
        <v>4.0317709826518853E-4</v>
      </c>
      <c r="E3">
        <v>4.0861194678683542E-4</v>
      </c>
      <c r="F3">
        <v>4.1215478728194431E-4</v>
      </c>
      <c r="G3">
        <v>4.161380472574127E-4</v>
      </c>
      <c r="H3">
        <v>4.1864713672164384E-4</v>
      </c>
      <c r="I3">
        <v>4.1871977044755321E-4</v>
      </c>
      <c r="J3">
        <v>4.1845993448607482E-4</v>
      </c>
      <c r="K3">
        <v>4.1824574080425933E-4</v>
      </c>
      <c r="L3">
        <v>4.1892239620751885E-4</v>
      </c>
      <c r="M3">
        <v>4.1874050147763098E-4</v>
      </c>
      <c r="N3">
        <v>4.1850498686080801E-4</v>
      </c>
      <c r="O3">
        <v>4.1826480772119918E-4</v>
      </c>
      <c r="P3">
        <v>4.1829175912415644E-4</v>
      </c>
      <c r="Q3">
        <v>4.1761857347733379E-4</v>
      </c>
      <c r="R3">
        <v>4.1687945245925354E-4</v>
      </c>
      <c r="S3">
        <v>4.164113300533476E-4</v>
      </c>
      <c r="T3">
        <v>4.1613449901969674E-4</v>
      </c>
      <c r="U3">
        <v>4.1551323434343832E-4</v>
      </c>
      <c r="V3">
        <v>4.1503634236097445E-4</v>
      </c>
      <c r="W3">
        <v>4.1461933319641856E-4</v>
      </c>
      <c r="X3">
        <v>4.1413077690561246E-4</v>
      </c>
      <c r="Y3">
        <v>4.1366186353318095E-4</v>
      </c>
      <c r="Z3">
        <v>4.1331258589589651E-4</v>
      </c>
      <c r="AA3">
        <v>4.1306480490411649E-4</v>
      </c>
      <c r="AB3">
        <v>4.1264228513673742E-4</v>
      </c>
      <c r="AC3">
        <v>4.1222664654626295E-4</v>
      </c>
      <c r="AD3">
        <v>4.1170488758498282E-4</v>
      </c>
      <c r="AE3">
        <v>4.1134544874802168E-4</v>
      </c>
      <c r="AF3">
        <v>4.1101089728435994E-4</v>
      </c>
    </row>
    <row r="4" spans="1:32">
      <c r="A4" s="1" t="s">
        <v>2</v>
      </c>
      <c r="B4">
        <v>4.010435677007162E-4</v>
      </c>
      <c r="C4">
        <v>4.1543936179917892E-4</v>
      </c>
      <c r="D4">
        <v>4.232456921304615E-4</v>
      </c>
      <c r="E4">
        <v>4.284224989356039E-4</v>
      </c>
      <c r="F4">
        <v>4.3223887309206766E-4</v>
      </c>
      <c r="G4">
        <v>4.3661930301858122E-4</v>
      </c>
      <c r="H4">
        <v>4.4073837767711228E-4</v>
      </c>
      <c r="I4">
        <v>4.4130433819121803E-4</v>
      </c>
      <c r="J4">
        <v>4.4139330713525239E-4</v>
      </c>
      <c r="K4">
        <v>4.4143859386227608E-4</v>
      </c>
      <c r="L4">
        <v>4.4252278985937798E-4</v>
      </c>
      <c r="M4">
        <v>4.4258101673758966E-4</v>
      </c>
      <c r="N4">
        <v>4.4262644410952699E-4</v>
      </c>
      <c r="O4">
        <v>4.4263525674443374E-4</v>
      </c>
      <c r="P4">
        <v>4.428907913418545E-4</v>
      </c>
      <c r="Q4">
        <v>4.4235185104972023E-4</v>
      </c>
      <c r="R4">
        <v>4.4180682000362565E-4</v>
      </c>
      <c r="S4">
        <v>4.415169210975881E-4</v>
      </c>
      <c r="T4">
        <v>4.4141525513386555E-4</v>
      </c>
      <c r="U4">
        <v>4.4094858868260617E-4</v>
      </c>
      <c r="V4">
        <v>4.406528424788466E-4</v>
      </c>
      <c r="W4">
        <v>4.4046477188487546E-4</v>
      </c>
      <c r="X4">
        <v>4.4016736396697124E-4</v>
      </c>
      <c r="Y4">
        <v>4.3991921468742256E-4</v>
      </c>
      <c r="Z4">
        <v>4.3980677282836695E-4</v>
      </c>
      <c r="AA4">
        <v>4.3981133028276362E-4</v>
      </c>
      <c r="AB4">
        <v>4.3960459654073496E-4</v>
      </c>
      <c r="AC4">
        <v>4.3945697770705547E-4</v>
      </c>
      <c r="AD4">
        <v>4.3919624527100954E-4</v>
      </c>
      <c r="AE4">
        <v>4.3913823303573507E-4</v>
      </c>
      <c r="AF4">
        <v>4.3909651675542918E-4</v>
      </c>
    </row>
    <row r="5" spans="1:32">
      <c r="A5" s="1" t="s">
        <v>3</v>
      </c>
      <c r="B5">
        <v>4.2164836790723349E-4</v>
      </c>
      <c r="C5">
        <v>4.3038372468941308E-4</v>
      </c>
      <c r="D5">
        <v>4.3420465633630295E-4</v>
      </c>
      <c r="E5">
        <v>4.3755646869858035E-4</v>
      </c>
      <c r="F5">
        <v>4.3967943886681334E-4</v>
      </c>
      <c r="G5">
        <v>4.4460624002269991E-4</v>
      </c>
      <c r="H5">
        <v>4.4496012049244393E-4</v>
      </c>
      <c r="I5">
        <v>4.4386794465270786E-4</v>
      </c>
      <c r="J5">
        <v>4.4337540076502162E-4</v>
      </c>
      <c r="K5">
        <v>4.4271108702653624E-4</v>
      </c>
      <c r="L5">
        <v>4.4204868011526002E-4</v>
      </c>
      <c r="M5">
        <v>4.4134700384785902E-4</v>
      </c>
      <c r="N5">
        <v>4.4074150219218516E-4</v>
      </c>
      <c r="O5">
        <v>4.4004989920049426E-4</v>
      </c>
      <c r="P5">
        <v>4.3959873902550526E-4</v>
      </c>
      <c r="Q5">
        <v>4.3896791873294087E-4</v>
      </c>
      <c r="R5">
        <v>4.3853822206515422E-4</v>
      </c>
      <c r="S5">
        <v>4.380679289602619E-4</v>
      </c>
      <c r="T5">
        <v>4.3761382373608021E-4</v>
      </c>
      <c r="U5">
        <v>4.3728428606956427E-4</v>
      </c>
      <c r="V5">
        <v>4.3676208341619235E-4</v>
      </c>
      <c r="W5">
        <v>4.3641079058356913E-4</v>
      </c>
      <c r="X5">
        <v>4.3601813064876686E-4</v>
      </c>
      <c r="Y5">
        <v>4.3568341275915397E-4</v>
      </c>
      <c r="Z5">
        <v>4.3535955435881782E-4</v>
      </c>
      <c r="AA5">
        <v>4.3509879831850481E-4</v>
      </c>
      <c r="AB5">
        <v>4.3470212020737582E-4</v>
      </c>
      <c r="AC5">
        <v>4.3438066023618842E-4</v>
      </c>
      <c r="AD5">
        <v>4.3404466716966903E-4</v>
      </c>
      <c r="AE5">
        <v>4.3370047683290603E-4</v>
      </c>
      <c r="AF5">
        <v>4.3334687418764364E-4</v>
      </c>
    </row>
    <row r="6" spans="1:32">
      <c r="A6" s="1" t="s">
        <v>4</v>
      </c>
      <c r="B6">
        <v>6.5738318568648571E-4</v>
      </c>
      <c r="C6">
        <v>6.7868209237387732E-4</v>
      </c>
      <c r="D6">
        <v>6.8605104499600824E-4</v>
      </c>
      <c r="E6">
        <v>6.8995200477364748E-4</v>
      </c>
      <c r="F6">
        <v>7.0255070116778152E-4</v>
      </c>
      <c r="G6">
        <v>7.3075494105914415E-4</v>
      </c>
      <c r="H6">
        <v>7.6511494750975708E-4</v>
      </c>
      <c r="I6">
        <v>7.6729530817545215E-4</v>
      </c>
      <c r="J6">
        <v>7.6615763729175437E-4</v>
      </c>
      <c r="K6">
        <v>7.6497534983816374E-4</v>
      </c>
      <c r="L6">
        <v>7.6434508106930723E-4</v>
      </c>
      <c r="M6">
        <v>7.6297468642330408E-4</v>
      </c>
      <c r="N6">
        <v>7.6220701719009081E-4</v>
      </c>
      <c r="O6">
        <v>7.6135115263870209E-4</v>
      </c>
      <c r="P6">
        <v>7.6059039236971756E-4</v>
      </c>
      <c r="Q6">
        <v>7.5941521982376113E-4</v>
      </c>
      <c r="R6">
        <v>7.5865921051893645E-4</v>
      </c>
      <c r="S6">
        <v>7.5779553890121924E-4</v>
      </c>
      <c r="T6">
        <v>7.5675471415846706E-4</v>
      </c>
      <c r="U6">
        <v>7.5542246426100047E-4</v>
      </c>
      <c r="V6">
        <v>7.5410270573479155E-4</v>
      </c>
      <c r="W6">
        <v>7.5263393803100167E-4</v>
      </c>
      <c r="X6">
        <v>7.5087688624492623E-4</v>
      </c>
      <c r="Y6">
        <v>7.4906248631128583E-4</v>
      </c>
      <c r="Z6">
        <v>7.470071968170176E-4</v>
      </c>
      <c r="AA6">
        <v>7.4466971736164859E-4</v>
      </c>
      <c r="AB6">
        <v>7.4187742730834057E-4</v>
      </c>
      <c r="AC6">
        <v>7.3887113076972523E-4</v>
      </c>
      <c r="AD6">
        <v>7.3528955607294266E-4</v>
      </c>
      <c r="AE6">
        <v>7.3158063579575828E-4</v>
      </c>
      <c r="AF6">
        <v>7.2734242308217191E-4</v>
      </c>
    </row>
    <row r="7" spans="1:32">
      <c r="A7" s="1" t="s">
        <v>5</v>
      </c>
      <c r="B7">
        <v>3.6368321172053488E-4</v>
      </c>
      <c r="C7">
        <v>3.7519786349243767E-4</v>
      </c>
      <c r="D7">
        <v>3.8292342231539014E-4</v>
      </c>
      <c r="E7">
        <v>3.8737442480929154E-4</v>
      </c>
      <c r="F7">
        <v>3.9018162646122461E-4</v>
      </c>
      <c r="G7">
        <v>3.9393486543226201E-4</v>
      </c>
      <c r="H7">
        <v>3.958081254319439E-4</v>
      </c>
      <c r="I7">
        <v>3.958068662698271E-4</v>
      </c>
      <c r="J7">
        <v>3.9568870081904033E-4</v>
      </c>
      <c r="K7">
        <v>3.9552372368166668E-4</v>
      </c>
      <c r="L7">
        <v>3.9593709557582721E-4</v>
      </c>
      <c r="M7">
        <v>3.9597127514076109E-4</v>
      </c>
      <c r="N7">
        <v>3.9568311316840501E-4</v>
      </c>
      <c r="O7">
        <v>3.9545023752148126E-4</v>
      </c>
      <c r="P7">
        <v>3.9533735885442279E-4</v>
      </c>
      <c r="Q7">
        <v>3.9487850361981201E-4</v>
      </c>
      <c r="R7">
        <v>3.9428117062173101E-4</v>
      </c>
      <c r="S7">
        <v>3.9378231845382995E-4</v>
      </c>
      <c r="T7">
        <v>3.9349649872249946E-4</v>
      </c>
      <c r="U7">
        <v>3.9297415036491852E-4</v>
      </c>
      <c r="V7">
        <v>3.9250688719174123E-4</v>
      </c>
      <c r="W7">
        <v>3.9211185181415524E-4</v>
      </c>
      <c r="X7">
        <v>3.9168760952964436E-4</v>
      </c>
      <c r="Y7">
        <v>3.9122731880395569E-4</v>
      </c>
      <c r="Z7">
        <v>3.9085142797907205E-4</v>
      </c>
      <c r="AA7">
        <v>3.9051216876031034E-4</v>
      </c>
      <c r="AB7">
        <v>3.9011492927727893E-4</v>
      </c>
      <c r="AC7">
        <v>3.8968023550283847E-4</v>
      </c>
      <c r="AD7">
        <v>3.8920742031412479E-4</v>
      </c>
      <c r="AE7">
        <v>3.8876188063600889E-4</v>
      </c>
      <c r="AF7">
        <v>3.883715712735463E-4</v>
      </c>
    </row>
    <row r="8" spans="1:32">
      <c r="A8" s="1" t="s">
        <v>6</v>
      </c>
      <c r="B8">
        <v>5.8794415231938754E-4</v>
      </c>
      <c r="C8">
        <v>5.859697075889746E-4</v>
      </c>
      <c r="D8">
        <v>5.8487716230241557E-4</v>
      </c>
      <c r="E8">
        <v>5.8450715864569842E-4</v>
      </c>
      <c r="F8">
        <v>5.8509864619692446E-4</v>
      </c>
      <c r="G8">
        <v>5.8547838832553585E-4</v>
      </c>
      <c r="H8">
        <v>5.8677369900367977E-4</v>
      </c>
      <c r="I8">
        <v>5.8555189724455374E-4</v>
      </c>
      <c r="J8">
        <v>5.848624993596127E-4</v>
      </c>
      <c r="K8">
        <v>5.8392369578135807E-4</v>
      </c>
      <c r="L8">
        <v>5.8323582222320433E-4</v>
      </c>
      <c r="M8">
        <v>5.8232846507614633E-4</v>
      </c>
      <c r="N8">
        <v>5.8140476063791701E-4</v>
      </c>
      <c r="O8">
        <v>5.8053415348023238E-4</v>
      </c>
      <c r="P8">
        <v>5.7985999357189376E-4</v>
      </c>
      <c r="Q8">
        <v>5.790672010289583E-4</v>
      </c>
      <c r="R8">
        <v>5.783038784646057E-4</v>
      </c>
      <c r="S8">
        <v>5.7772941074558763E-4</v>
      </c>
      <c r="T8">
        <v>5.7728789584792482E-4</v>
      </c>
      <c r="U8">
        <v>5.7687866477931793E-4</v>
      </c>
      <c r="V8">
        <v>5.7657581365796442E-4</v>
      </c>
      <c r="W8">
        <v>5.7638685408458411E-4</v>
      </c>
      <c r="X8">
        <v>5.7622519119671751E-4</v>
      </c>
      <c r="Y8">
        <v>5.7612076801724784E-4</v>
      </c>
      <c r="Z8">
        <v>5.7610601336530144E-4</v>
      </c>
      <c r="AA8">
        <v>5.7616718513728532E-4</v>
      </c>
      <c r="AB8">
        <v>5.7619221096857649E-4</v>
      </c>
      <c r="AC8">
        <v>5.7620061572155568E-4</v>
      </c>
      <c r="AD8">
        <v>5.7622282038993897E-4</v>
      </c>
      <c r="AE8">
        <v>5.7625953419671364E-4</v>
      </c>
      <c r="AF8">
        <v>5.7635527402379559E-4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7918-D3AB-4AF1-9F44-DA1759B14BDC}">
  <dimension ref="A1:AF8"/>
  <sheetViews>
    <sheetView workbookViewId="0"/>
  </sheetViews>
  <sheetFormatPr defaultRowHeight="15"/>
  <cols>
    <col min="1" max="1" width="32.85546875" bestFit="1" customWidth="1"/>
  </cols>
  <sheetData>
    <row r="1" spans="1:32">
      <c r="A1" s="10" t="s">
        <v>17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>
      <c r="A2" s="1" t="s">
        <v>0</v>
      </c>
      <c r="B2">
        <v>1.3418728199415992E-4</v>
      </c>
      <c r="C2">
        <v>1.3640834056772384E-4</v>
      </c>
      <c r="D2">
        <v>1.3862939914128773E-4</v>
      </c>
      <c r="E2">
        <v>1.4085045771485165E-4</v>
      </c>
      <c r="F2">
        <v>1.4307151628841557E-4</v>
      </c>
      <c r="G2">
        <v>1.4529257486197946E-4</v>
      </c>
      <c r="H2">
        <v>1.4751363343554338E-4</v>
      </c>
      <c r="I2">
        <v>1.497346920091073E-4</v>
      </c>
      <c r="J2">
        <v>1.5195575058267119E-4</v>
      </c>
      <c r="K2">
        <v>1.5417680915623511E-4</v>
      </c>
      <c r="L2">
        <v>1.56397867729799E-4</v>
      </c>
      <c r="M2">
        <v>1.5861892630336292E-4</v>
      </c>
      <c r="N2">
        <v>1.6083998487692684E-4</v>
      </c>
      <c r="O2">
        <v>1.6306104345049073E-4</v>
      </c>
      <c r="P2">
        <v>1.6528210202405464E-4</v>
      </c>
      <c r="Q2">
        <v>1.6750316059761856E-4</v>
      </c>
      <c r="R2">
        <v>1.6972421917118245E-4</v>
      </c>
      <c r="S2">
        <v>1.7194527774474637E-4</v>
      </c>
      <c r="T2">
        <v>1.7416633631831029E-4</v>
      </c>
      <c r="U2">
        <v>1.7638739489187418E-4</v>
      </c>
      <c r="V2">
        <v>1.786084534654381E-4</v>
      </c>
      <c r="W2">
        <v>1.8082951203900199E-4</v>
      </c>
      <c r="X2">
        <v>1.8305057061256591E-4</v>
      </c>
      <c r="Y2">
        <v>1.8527162918612983E-4</v>
      </c>
      <c r="Z2">
        <v>1.8749268775969375E-4</v>
      </c>
      <c r="AA2">
        <v>1.8971374633325764E-4</v>
      </c>
      <c r="AB2">
        <v>1.9193480490682156E-4</v>
      </c>
      <c r="AC2">
        <v>1.9415586348038545E-4</v>
      </c>
      <c r="AD2">
        <v>1.9637692205394937E-4</v>
      </c>
      <c r="AE2">
        <v>1.9859798062751328E-4</v>
      </c>
      <c r="AF2">
        <v>2.008190392010772E-4</v>
      </c>
    </row>
    <row r="3" spans="1:32">
      <c r="A3" s="1" t="s">
        <v>1</v>
      </c>
      <c r="B3">
        <v>7.6006288669010344E-5</v>
      </c>
      <c r="C3">
        <v>7.6080376741914172E-5</v>
      </c>
      <c r="D3">
        <v>7.5743043666375457E-5</v>
      </c>
      <c r="E3">
        <v>7.5724277835314714E-5</v>
      </c>
      <c r="F3">
        <v>7.5855615749214229E-5</v>
      </c>
      <c r="G3">
        <v>7.6274191346832132E-5</v>
      </c>
      <c r="H3">
        <v>7.664460235057268E-5</v>
      </c>
      <c r="I3">
        <v>7.6861170255864997E-5</v>
      </c>
      <c r="J3">
        <v>7.6261937953287745E-5</v>
      </c>
      <c r="K3">
        <v>7.6089615966585825E-5</v>
      </c>
      <c r="L3">
        <v>7.5843506963502549E-5</v>
      </c>
      <c r="M3">
        <v>7.5469291426432186E-5</v>
      </c>
      <c r="N3">
        <v>7.4950369589322721E-5</v>
      </c>
      <c r="O3">
        <v>7.4315905351409709E-5</v>
      </c>
      <c r="P3">
        <v>7.3756483653024548E-5</v>
      </c>
      <c r="Q3">
        <v>7.3125173956256506E-5</v>
      </c>
      <c r="R3">
        <v>7.2690935039744075E-5</v>
      </c>
      <c r="S3">
        <v>7.2177151906125642E-5</v>
      </c>
      <c r="T3">
        <v>7.1871648297494589E-5</v>
      </c>
      <c r="U3">
        <v>7.1640208537458242E-5</v>
      </c>
      <c r="V3">
        <v>7.1448077325544755E-5</v>
      </c>
      <c r="W3">
        <v>7.1284562722858101E-5</v>
      </c>
      <c r="X3">
        <v>7.1121073609261765E-5</v>
      </c>
      <c r="Y3">
        <v>7.0997642281631361E-5</v>
      </c>
      <c r="Z3">
        <v>7.0894291213070466E-5</v>
      </c>
      <c r="AA3">
        <v>7.0792139726689904E-5</v>
      </c>
      <c r="AB3">
        <v>7.0714033031888464E-5</v>
      </c>
      <c r="AC3">
        <v>7.0561603706842998E-5</v>
      </c>
      <c r="AD3">
        <v>7.0407765905464056E-5</v>
      </c>
      <c r="AE3">
        <v>7.0265570249012377E-5</v>
      </c>
      <c r="AF3">
        <v>7.0125408470328278E-5</v>
      </c>
    </row>
    <row r="4" spans="1:32">
      <c r="A4" s="1" t="s">
        <v>2</v>
      </c>
      <c r="B4">
        <v>1.157863591831631E-4</v>
      </c>
      <c r="C4">
        <v>1.1589922337335911E-4</v>
      </c>
      <c r="D4">
        <v>1.1538533736033749E-4</v>
      </c>
      <c r="E4">
        <v>1.1535674989351573E-4</v>
      </c>
      <c r="F4">
        <v>1.1555682727052541E-4</v>
      </c>
      <c r="G4">
        <v>1.1619447640903485E-4</v>
      </c>
      <c r="H4">
        <v>1.1675875263243092E-4</v>
      </c>
      <c r="I4">
        <v>1.170886675606406E-4</v>
      </c>
      <c r="J4">
        <v>1.1617580985063572E-4</v>
      </c>
      <c r="K4">
        <v>1.1591329821118029E-4</v>
      </c>
      <c r="L4">
        <v>1.1553838100461461E-4</v>
      </c>
      <c r="M4">
        <v>1.1496830903628264E-4</v>
      </c>
      <c r="N4">
        <v>1.1417779457660161E-4</v>
      </c>
      <c r="O4">
        <v>1.1321126528769265E-4</v>
      </c>
      <c r="P4">
        <v>1.1235905420307894E-4</v>
      </c>
      <c r="Q4">
        <v>1.113973304748738E-4</v>
      </c>
      <c r="R4">
        <v>1.1073582017040977E-4</v>
      </c>
      <c r="S4">
        <v>1.099531339020346E-4</v>
      </c>
      <c r="T4">
        <v>1.0948773622007766E-4</v>
      </c>
      <c r="U4">
        <v>1.0913516582552083E-4</v>
      </c>
      <c r="V4">
        <v>1.0884247723484658E-4</v>
      </c>
      <c r="W4">
        <v>1.085933825763662E-4</v>
      </c>
      <c r="X4">
        <v>1.083443267474224E-4</v>
      </c>
      <c r="Y4">
        <v>1.0815629409531245E-4</v>
      </c>
      <c r="Z4">
        <v>1.0799885128162017E-4</v>
      </c>
      <c r="AA4">
        <v>1.078432358858381E-4</v>
      </c>
      <c r="AB4">
        <v>1.0772424981274788E-4</v>
      </c>
      <c r="AC4">
        <v>1.0749204222981193E-4</v>
      </c>
      <c r="AD4">
        <v>1.0725768900406794E-4</v>
      </c>
      <c r="AE4">
        <v>1.0704107117361582E-4</v>
      </c>
      <c r="AF4">
        <v>1.0682755170917861E-4</v>
      </c>
    </row>
    <row r="5" spans="1:32">
      <c r="A5" s="1" t="s">
        <v>3</v>
      </c>
      <c r="B5">
        <v>8.201551487503343E-5</v>
      </c>
      <c r="C5">
        <v>8.2095460515739128E-5</v>
      </c>
      <c r="D5">
        <v>8.1731457137082305E-5</v>
      </c>
      <c r="E5">
        <v>8.171120763768617E-5</v>
      </c>
      <c r="F5">
        <v>8.1852929419129673E-5</v>
      </c>
      <c r="G5">
        <v>8.2304598534329538E-5</v>
      </c>
      <c r="H5">
        <v>8.2704295055751004E-5</v>
      </c>
      <c r="I5">
        <v>8.2937985301242487E-5</v>
      </c>
      <c r="J5">
        <v>8.2291376360242263E-5</v>
      </c>
      <c r="K5">
        <v>8.2105430214059649E-5</v>
      </c>
      <c r="L5">
        <v>8.1839863285891951E-5</v>
      </c>
      <c r="M5">
        <v>8.1436061436275037E-5</v>
      </c>
      <c r="N5">
        <v>8.0876112484738039E-5</v>
      </c>
      <c r="O5">
        <v>8.0191486093245156E-5</v>
      </c>
      <c r="P5">
        <v>7.9587835271335844E-5</v>
      </c>
      <c r="Q5">
        <v>7.8906612826025961E-5</v>
      </c>
      <c r="R5">
        <v>7.8438042015107454E-5</v>
      </c>
      <c r="S5">
        <v>7.7883638044387005E-5</v>
      </c>
      <c r="T5">
        <v>7.7553980641074374E-5</v>
      </c>
      <c r="U5">
        <v>7.7304242738930563E-5</v>
      </c>
      <c r="V5">
        <v>7.7096921206139103E-5</v>
      </c>
      <c r="W5">
        <v>7.6920478775337981E-5</v>
      </c>
      <c r="X5">
        <v>7.6744063848851346E-5</v>
      </c>
      <c r="Y5">
        <v>7.6610873765970154E-5</v>
      </c>
      <c r="Z5">
        <v>7.6499351532095263E-5</v>
      </c>
      <c r="AA5">
        <v>7.638912372203555E-5</v>
      </c>
      <c r="AB5">
        <v>7.6304841738248364E-5</v>
      </c>
      <c r="AC5">
        <v>7.6140361011790326E-5</v>
      </c>
      <c r="AD5">
        <v>7.5974360451727698E-5</v>
      </c>
      <c r="AE5">
        <v>7.5820922490460257E-5</v>
      </c>
      <c r="AF5">
        <v>7.5669679209859657E-5</v>
      </c>
    </row>
    <row r="6" spans="1:32">
      <c r="A6" s="1" t="s">
        <v>4</v>
      </c>
      <c r="B6">
        <v>1.2590686672921136E-4</v>
      </c>
      <c r="C6">
        <v>1.2717923783025971E-4</v>
      </c>
      <c r="D6">
        <v>1.2816957133986013E-4</v>
      </c>
      <c r="E6">
        <v>1.2937828919525049E-4</v>
      </c>
      <c r="F6">
        <v>1.30689906230365E-4</v>
      </c>
      <c r="G6">
        <v>1.3219843055815438E-4</v>
      </c>
      <c r="H6">
        <v>1.3367393707414276E-4</v>
      </c>
      <c r="I6">
        <v>1.3504398100729726E-4</v>
      </c>
      <c r="J6">
        <v>1.3585477725325522E-4</v>
      </c>
      <c r="K6">
        <v>1.3695822923096045E-4</v>
      </c>
      <c r="L6">
        <v>1.3801109870346603E-4</v>
      </c>
      <c r="M6">
        <v>1.389761485331768E-4</v>
      </c>
      <c r="N6">
        <v>1.3984199924178047E-4</v>
      </c>
      <c r="O6">
        <v>1.4062864327723159E-4</v>
      </c>
      <c r="P6">
        <v>1.414667305046156E-4</v>
      </c>
      <c r="Q6">
        <v>1.4225553704238342E-4</v>
      </c>
      <c r="R6">
        <v>1.4317943962083475E-4</v>
      </c>
      <c r="S6">
        <v>1.4404881301552608E-4</v>
      </c>
      <c r="T6">
        <v>1.4506096627410562E-4</v>
      </c>
      <c r="U6">
        <v>1.4612389181201517E-4</v>
      </c>
      <c r="V6">
        <v>1.4721376416167192E-4</v>
      </c>
      <c r="W6">
        <v>1.483232537808159E-4</v>
      </c>
      <c r="X6">
        <v>1.4943276087325133E-4</v>
      </c>
      <c r="Y6">
        <v>1.5056972839526199E-4</v>
      </c>
      <c r="Z6">
        <v>1.5172046134456063E-4</v>
      </c>
      <c r="AA6">
        <v>1.5287201663191885E-4</v>
      </c>
      <c r="AB6">
        <v>1.5404005511448842E-4</v>
      </c>
      <c r="AC6">
        <v>1.5515714391762736E-4</v>
      </c>
      <c r="AD6">
        <v>1.5627326718150274E-4</v>
      </c>
      <c r="AE6">
        <v>1.5739737137325944E-4</v>
      </c>
      <c r="AF6">
        <v>1.5852286982972284E-4</v>
      </c>
    </row>
    <row r="7" spans="1:32">
      <c r="A7" s="1" t="s">
        <v>5</v>
      </c>
      <c r="B7">
        <v>4.4583709051118848E-5</v>
      </c>
      <c r="C7">
        <v>4.4627167574674539E-5</v>
      </c>
      <c r="D7">
        <v>4.4429295004437204E-5</v>
      </c>
      <c r="E7">
        <v>4.4418287358007338E-5</v>
      </c>
      <c r="F7">
        <v>4.4495327448284301E-5</v>
      </c>
      <c r="G7">
        <v>4.4740855193249741E-5</v>
      </c>
      <c r="H7">
        <v>4.4958130588605744E-5</v>
      </c>
      <c r="I7">
        <v>4.508516482022584E-5</v>
      </c>
      <c r="J7">
        <v>4.4733667607298132E-5</v>
      </c>
      <c r="K7">
        <v>4.4632587111818528E-5</v>
      </c>
      <c r="L7">
        <v>4.4488224686281508E-5</v>
      </c>
      <c r="M7">
        <v>4.4268717630756032E-5</v>
      </c>
      <c r="N7">
        <v>4.3964328867522117E-5</v>
      </c>
      <c r="O7">
        <v>4.3592165333664591E-5</v>
      </c>
      <c r="P7">
        <v>4.3264020193644674E-5</v>
      </c>
      <c r="Q7">
        <v>4.2893707048051865E-5</v>
      </c>
      <c r="R7">
        <v>4.2638991525803811E-5</v>
      </c>
      <c r="S7">
        <v>4.2337617019223595E-5</v>
      </c>
      <c r="T7">
        <v>4.2158414952660556E-5</v>
      </c>
      <c r="U7">
        <v>4.2022657200176995E-5</v>
      </c>
      <c r="V7">
        <v>4.1909957024946854E-5</v>
      </c>
      <c r="W7">
        <v>4.1814042757858543E-5</v>
      </c>
      <c r="X7">
        <v>4.1718143442140791E-5</v>
      </c>
      <c r="Y7">
        <v>4.1645741191021392E-5</v>
      </c>
      <c r="Z7">
        <v>4.158511760247982E-5</v>
      </c>
      <c r="AA7">
        <v>4.1525197663910494E-5</v>
      </c>
      <c r="AB7">
        <v>4.1479381900281561E-5</v>
      </c>
      <c r="AC7">
        <v>4.1389970026636733E-5</v>
      </c>
      <c r="AD7">
        <v>4.1299731970051566E-5</v>
      </c>
      <c r="AE7">
        <v>4.121632295368475E-5</v>
      </c>
      <c r="AF7">
        <v>4.1134106967739804E-5</v>
      </c>
    </row>
    <row r="8" spans="1:32">
      <c r="A8" s="1" t="s">
        <v>6</v>
      </c>
      <c r="B8">
        <v>2.4604654462510026E-4</v>
      </c>
      <c r="C8">
        <v>2.462863815472174E-4</v>
      </c>
      <c r="D8">
        <v>2.4519437141124688E-4</v>
      </c>
      <c r="E8">
        <v>2.4513362291305851E-4</v>
      </c>
      <c r="F8">
        <v>2.4555878825738899E-4</v>
      </c>
      <c r="G8">
        <v>2.4691379560298857E-4</v>
      </c>
      <c r="H8">
        <v>2.4811288516725301E-4</v>
      </c>
      <c r="I8">
        <v>2.4881395590372739E-4</v>
      </c>
      <c r="J8">
        <v>2.4687412908072675E-4</v>
      </c>
      <c r="K8">
        <v>2.4631629064217889E-4</v>
      </c>
      <c r="L8">
        <v>2.4551958985767581E-4</v>
      </c>
      <c r="M8">
        <v>2.4430818430882508E-4</v>
      </c>
      <c r="N8">
        <v>2.4262833745421412E-4</v>
      </c>
      <c r="O8">
        <v>2.4057445827973541E-4</v>
      </c>
      <c r="P8">
        <v>2.3876350581400748E-4</v>
      </c>
      <c r="Q8">
        <v>2.3671983847807786E-4</v>
      </c>
      <c r="R8">
        <v>2.3531412604532232E-4</v>
      </c>
      <c r="S8">
        <v>2.33650914133161E-4</v>
      </c>
      <c r="T8">
        <v>2.3266194192322309E-4</v>
      </c>
      <c r="U8">
        <v>2.3191272821679169E-4</v>
      </c>
      <c r="V8">
        <v>2.3129076361841732E-4</v>
      </c>
      <c r="W8">
        <v>2.3076143632601393E-4</v>
      </c>
      <c r="X8">
        <v>2.3023219154655404E-4</v>
      </c>
      <c r="Y8">
        <v>2.2983262129791046E-4</v>
      </c>
      <c r="Z8">
        <v>2.2949805459628579E-4</v>
      </c>
      <c r="AA8">
        <v>2.2916737116610668E-4</v>
      </c>
      <c r="AB8">
        <v>2.2891452521474505E-4</v>
      </c>
      <c r="AC8">
        <v>2.2842108303537095E-4</v>
      </c>
      <c r="AD8">
        <v>2.2792308135518305E-4</v>
      </c>
      <c r="AE8">
        <v>2.2746276747138072E-4</v>
      </c>
      <c r="AF8">
        <v>2.2700903762957897E-4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EF649-2F60-4C68-9D3E-7AFAA71FE386}">
  <dimension ref="A1:AF8"/>
  <sheetViews>
    <sheetView workbookViewId="0"/>
  </sheetViews>
  <sheetFormatPr defaultRowHeight="15"/>
  <cols>
    <col min="1" max="1" width="32.85546875" bestFit="1" customWidth="1"/>
  </cols>
  <sheetData>
    <row r="1" spans="1:32">
      <c r="A1" s="10" t="s">
        <v>17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>
      <c r="A2" s="1" t="s">
        <v>0</v>
      </c>
      <c r="B2">
        <v>3.1663477151009402E-3</v>
      </c>
      <c r="C2">
        <v>4.4079595093891597E-3</v>
      </c>
      <c r="D2">
        <v>4.4499552617472604E-3</v>
      </c>
      <c r="E2">
        <v>4.5052438778823926E-3</v>
      </c>
      <c r="F2">
        <v>4.5727808524734324E-3</v>
      </c>
      <c r="G2">
        <v>4.6568996641535541E-3</v>
      </c>
      <c r="H2">
        <v>4.7577561904264291E-3</v>
      </c>
      <c r="I2">
        <v>4.8608689490301296E-3</v>
      </c>
      <c r="J2">
        <v>4.9072532203259349E-3</v>
      </c>
      <c r="K2">
        <v>4.9900615685721924E-3</v>
      </c>
      <c r="L2">
        <v>5.0684759358657905E-3</v>
      </c>
      <c r="M2">
        <v>5.1401510170166632E-3</v>
      </c>
      <c r="N2">
        <v>5.1812984764369732E-3</v>
      </c>
      <c r="O2">
        <v>5.1861210154859894E-3</v>
      </c>
      <c r="P2">
        <v>5.1896536786959673E-3</v>
      </c>
      <c r="Q2">
        <v>5.1900028274979998E-3</v>
      </c>
      <c r="R2">
        <v>5.189671325205817E-3</v>
      </c>
      <c r="S2">
        <v>5.1889402555120303E-3</v>
      </c>
      <c r="T2">
        <v>5.1880016292500074E-3</v>
      </c>
      <c r="U2">
        <v>5.1869966184985477E-3</v>
      </c>
      <c r="V2">
        <v>5.1859319457375963E-3</v>
      </c>
      <c r="W2">
        <v>5.1847290419828199E-3</v>
      </c>
      <c r="X2">
        <v>5.1833484126645527E-3</v>
      </c>
      <c r="Y2">
        <v>5.1820211430308322E-3</v>
      </c>
      <c r="Z2">
        <v>5.1808115167961116E-3</v>
      </c>
      <c r="AA2">
        <v>5.1796770983057539E-3</v>
      </c>
      <c r="AB2">
        <v>5.1786166270947646E-3</v>
      </c>
      <c r="AC2">
        <v>5.1776036333983739E-3</v>
      </c>
      <c r="AD2">
        <v>5.1766360164415964E-3</v>
      </c>
      <c r="AE2">
        <v>5.1757179777743995E-3</v>
      </c>
      <c r="AF2">
        <v>5.1748444755368222E-3</v>
      </c>
    </row>
    <row r="3" spans="1:32">
      <c r="A3" s="1" t="s">
        <v>1</v>
      </c>
      <c r="B3">
        <v>8.4430740727243017E-4</v>
      </c>
      <c r="C3">
        <v>8.5584739574332729E-4</v>
      </c>
      <c r="D3">
        <v>8.6929128531010823E-4</v>
      </c>
      <c r="E3">
        <v>8.8589111695567169E-4</v>
      </c>
      <c r="F3">
        <v>9.0644258910400281E-4</v>
      </c>
      <c r="G3">
        <v>9.3018481598049565E-4</v>
      </c>
      <c r="H3">
        <v>9.5583701592660115E-4</v>
      </c>
      <c r="I3">
        <v>9.8234846762172072E-4</v>
      </c>
      <c r="J3">
        <v>9.9585483105153446E-4</v>
      </c>
      <c r="K3">
        <v>1.0155987306939222E-3</v>
      </c>
      <c r="L3">
        <v>1.0323399718609944E-3</v>
      </c>
      <c r="M3">
        <v>1.0472122595143114E-3</v>
      </c>
      <c r="N3">
        <v>1.0560436079711214E-3</v>
      </c>
      <c r="O3">
        <v>1.0571414208213061E-3</v>
      </c>
      <c r="P3">
        <v>1.0579798929268925E-3</v>
      </c>
      <c r="Q3">
        <v>1.0580681389450858E-3</v>
      </c>
      <c r="R3">
        <v>1.0584918277786134E-3</v>
      </c>
      <c r="S3">
        <v>1.058841978263647E-3</v>
      </c>
      <c r="T3">
        <v>1.058932518138582E-3</v>
      </c>
      <c r="U3">
        <v>1.0588075704125162E-3</v>
      </c>
      <c r="V3">
        <v>1.0588006888422902E-3</v>
      </c>
      <c r="W3">
        <v>1.0588079752107647E-3</v>
      </c>
      <c r="X3">
        <v>1.0588168807722338E-3</v>
      </c>
      <c r="Y3">
        <v>1.0587534623799542E-3</v>
      </c>
      <c r="Z3">
        <v>1.0588186348979779E-3</v>
      </c>
      <c r="AA3">
        <v>1.0589867611038935E-3</v>
      </c>
      <c r="AB3">
        <v>1.0589770459459274E-3</v>
      </c>
      <c r="AC3">
        <v>1.0592625636439352E-3</v>
      </c>
      <c r="AD3">
        <v>1.0597098657086307E-3</v>
      </c>
      <c r="AE3">
        <v>1.0602143792591274E-3</v>
      </c>
      <c r="AF3">
        <v>1.0607856845206423E-3</v>
      </c>
    </row>
    <row r="4" spans="1:32">
      <c r="A4" s="1" t="s">
        <v>2</v>
      </c>
      <c r="B4">
        <v>9.8510865378970158E-4</v>
      </c>
      <c r="C4">
        <v>9.9857311283553583E-4</v>
      </c>
      <c r="D4">
        <v>1.0142589777690357E-3</v>
      </c>
      <c r="E4">
        <v>1.0336270866647336E-3</v>
      </c>
      <c r="F4">
        <v>1.0576058328975104E-3</v>
      </c>
      <c r="G4">
        <v>1.0853074412866034E-3</v>
      </c>
      <c r="H4">
        <v>1.1152375401321042E-3</v>
      </c>
      <c r="I4">
        <v>1.1461701841719817E-3</v>
      </c>
      <c r="J4">
        <v>1.1619289414460904E-3</v>
      </c>
      <c r="K4">
        <v>1.1849654400362248E-3</v>
      </c>
      <c r="L4">
        <v>1.2044985406661731E-3</v>
      </c>
      <c r="M4">
        <v>1.2218510110374359E-3</v>
      </c>
      <c r="N4">
        <v>1.2321551226850418E-3</v>
      </c>
      <c r="O4">
        <v>1.2334360127135354E-3</v>
      </c>
      <c r="P4">
        <v>1.2344143129393297E-3</v>
      </c>
      <c r="Q4">
        <v>1.2345172753383752E-3</v>
      </c>
      <c r="R4">
        <v>1.2350116208016829E-3</v>
      </c>
      <c r="S4">
        <v>1.235420164265786E-3</v>
      </c>
      <c r="T4">
        <v>1.235525803057467E-3</v>
      </c>
      <c r="U4">
        <v>1.2353800183762496E-3</v>
      </c>
      <c r="V4">
        <v>1.2353719891983425E-3</v>
      </c>
      <c r="W4">
        <v>1.2353804906808325E-3</v>
      </c>
      <c r="X4">
        <v>1.2353908813816535E-3</v>
      </c>
      <c r="Y4">
        <v>1.2353168869970183E-3</v>
      </c>
      <c r="Z4">
        <v>1.2353929280348455E-3</v>
      </c>
      <c r="AA4">
        <v>1.2355890918715595E-3</v>
      </c>
      <c r="AB4">
        <v>1.2355777565615728E-3</v>
      </c>
      <c r="AC4">
        <v>1.2359108887272918E-3</v>
      </c>
      <c r="AD4">
        <v>1.2364327852912617E-3</v>
      </c>
      <c r="AE4">
        <v>1.2370214342362642E-3</v>
      </c>
      <c r="AF4">
        <v>1.237688013437425E-3</v>
      </c>
    </row>
    <row r="5" spans="1:32">
      <c r="A5" s="1" t="s">
        <v>3</v>
      </c>
      <c r="B5">
        <v>9.8533458931645266E-4</v>
      </c>
      <c r="C5">
        <v>9.988021364476826E-4</v>
      </c>
      <c r="D5">
        <v>1.0144915989479513E-3</v>
      </c>
      <c r="E5">
        <v>1.0338641499362739E-3</v>
      </c>
      <c r="F5">
        <v>1.0578483957153595E-3</v>
      </c>
      <c r="G5">
        <v>1.0855563574924357E-3</v>
      </c>
      <c r="H5">
        <v>1.1154933208321449E-3</v>
      </c>
      <c r="I5">
        <v>1.146433059300843E-3</v>
      </c>
      <c r="J5">
        <v>1.162195430859642E-3</v>
      </c>
      <c r="K5">
        <v>1.1852372128907688E-3</v>
      </c>
      <c r="L5">
        <v>1.2047747934543398E-3</v>
      </c>
      <c r="M5">
        <v>1.2221312436297778E-3</v>
      </c>
      <c r="N5">
        <v>1.2324377185343545E-3</v>
      </c>
      <c r="O5">
        <v>1.2337189023360906E-3</v>
      </c>
      <c r="P5">
        <v>1.2346974269358923E-3</v>
      </c>
      <c r="Q5">
        <v>1.2348004129494538E-3</v>
      </c>
      <c r="R5">
        <v>1.2352948717913239E-3</v>
      </c>
      <c r="S5">
        <v>1.2357035089552255E-3</v>
      </c>
      <c r="T5">
        <v>1.2358091719752555E-3</v>
      </c>
      <c r="U5">
        <v>1.2356633538581946E-3</v>
      </c>
      <c r="V5">
        <v>1.2356553228387885E-3</v>
      </c>
      <c r="W5">
        <v>1.2356638262711007E-3</v>
      </c>
      <c r="X5">
        <v>1.2356742193550382E-3</v>
      </c>
      <c r="Y5">
        <v>1.2356002079997265E-3</v>
      </c>
      <c r="Z5">
        <v>1.2356762664776318E-3</v>
      </c>
      <c r="AA5">
        <v>1.2358724753046924E-3</v>
      </c>
      <c r="AB5">
        <v>1.2358611373949426E-3</v>
      </c>
      <c r="AC5">
        <v>1.236194345964814E-3</v>
      </c>
      <c r="AD5">
        <v>1.2367163622262144E-3</v>
      </c>
      <c r="AE5">
        <v>1.2373051461783645E-3</v>
      </c>
      <c r="AF5">
        <v>1.2379718782600448E-3</v>
      </c>
    </row>
    <row r="6" spans="1:32">
      <c r="A6" s="1" t="s">
        <v>4</v>
      </c>
      <c r="B6">
        <v>2.184891808497921E-3</v>
      </c>
      <c r="C6">
        <v>2.2147548963531811E-3</v>
      </c>
      <c r="D6">
        <v>2.2495448839048742E-3</v>
      </c>
      <c r="E6">
        <v>2.2925017925763316E-3</v>
      </c>
      <c r="F6">
        <v>2.3456847242463524E-3</v>
      </c>
      <c r="G6">
        <v>2.4071246649256953E-3</v>
      </c>
      <c r="H6">
        <v>2.4735072183054651E-3</v>
      </c>
      <c r="I6">
        <v>2.5421133363391591E-3</v>
      </c>
      <c r="J6">
        <v>2.577064993243046E-3</v>
      </c>
      <c r="K6">
        <v>2.6281580953820141E-3</v>
      </c>
      <c r="L6">
        <v>2.671480942457572E-3</v>
      </c>
      <c r="M6">
        <v>2.7099673269041225E-3</v>
      </c>
      <c r="N6">
        <v>2.7328210182670939E-3</v>
      </c>
      <c r="O6">
        <v>2.7356619293890062E-3</v>
      </c>
      <c r="P6">
        <v>2.7378317206514886E-3</v>
      </c>
      <c r="Q6">
        <v>2.7380600829761854E-3</v>
      </c>
      <c r="R6">
        <v>2.7391565014770218E-3</v>
      </c>
      <c r="S6">
        <v>2.740062618040611E-3</v>
      </c>
      <c r="T6">
        <v>2.7402969163890381E-3</v>
      </c>
      <c r="U6">
        <v>2.7399735776846507E-3</v>
      </c>
      <c r="V6">
        <v>2.7399557696134594E-3</v>
      </c>
      <c r="W6">
        <v>2.7399746252182505E-3</v>
      </c>
      <c r="X6">
        <v>2.7399976709574399E-3</v>
      </c>
      <c r="Y6">
        <v>2.7398335573601816E-3</v>
      </c>
      <c r="Z6">
        <v>2.7400022102697045E-3</v>
      </c>
      <c r="AA6">
        <v>2.740437285891374E-3</v>
      </c>
      <c r="AB6">
        <v>2.7404121450849859E-3</v>
      </c>
      <c r="AC6">
        <v>2.741151005450517E-3</v>
      </c>
      <c r="AD6">
        <v>2.7423085300779925E-3</v>
      </c>
      <c r="AE6">
        <v>2.7436141061208679E-3</v>
      </c>
      <c r="AF6">
        <v>2.7450925252076636E-3</v>
      </c>
    </row>
    <row r="7" spans="1:32">
      <c r="A7" s="1" t="s">
        <v>5</v>
      </c>
      <c r="B7">
        <v>9.8533458931645266E-4</v>
      </c>
      <c r="C7">
        <v>9.988021364476826E-4</v>
      </c>
      <c r="D7">
        <v>1.0144915989479511E-3</v>
      </c>
      <c r="E7">
        <v>1.0338641499362737E-3</v>
      </c>
      <c r="F7">
        <v>1.0578483957153595E-3</v>
      </c>
      <c r="G7">
        <v>1.0855563574924359E-3</v>
      </c>
      <c r="H7">
        <v>1.1154933208321449E-3</v>
      </c>
      <c r="I7">
        <v>1.146433059300843E-3</v>
      </c>
      <c r="J7">
        <v>1.162195430859642E-3</v>
      </c>
      <c r="K7">
        <v>1.185237212890769E-3</v>
      </c>
      <c r="L7">
        <v>1.2047747934543398E-3</v>
      </c>
      <c r="M7">
        <v>1.222131243629778E-3</v>
      </c>
      <c r="N7">
        <v>1.2324377185343543E-3</v>
      </c>
      <c r="O7">
        <v>1.2337189023360906E-3</v>
      </c>
      <c r="P7">
        <v>1.2346974269358923E-3</v>
      </c>
      <c r="Q7">
        <v>1.2348004129494538E-3</v>
      </c>
      <c r="R7">
        <v>1.2352948717913237E-3</v>
      </c>
      <c r="S7">
        <v>1.2357035089552253E-3</v>
      </c>
      <c r="T7">
        <v>1.2358091719752557E-3</v>
      </c>
      <c r="U7">
        <v>1.2356633538581946E-3</v>
      </c>
      <c r="V7">
        <v>1.2356553228387885E-3</v>
      </c>
      <c r="W7">
        <v>1.2356638262711007E-3</v>
      </c>
      <c r="X7">
        <v>1.2356742193550382E-3</v>
      </c>
      <c r="Y7">
        <v>1.2356002079997265E-3</v>
      </c>
      <c r="Z7">
        <v>1.2356762664776323E-3</v>
      </c>
      <c r="AA7">
        <v>1.2358724753046926E-3</v>
      </c>
      <c r="AB7">
        <v>1.2358611373949424E-3</v>
      </c>
      <c r="AC7">
        <v>1.236194345964814E-3</v>
      </c>
      <c r="AD7">
        <v>1.2367163622262144E-3</v>
      </c>
      <c r="AE7">
        <v>1.2373051461783645E-3</v>
      </c>
      <c r="AF7">
        <v>1.2379718782600448E-3</v>
      </c>
    </row>
    <row r="8" spans="1:32">
      <c r="A8" s="1" t="s">
        <v>6</v>
      </c>
      <c r="B8">
        <v>2.9560037679493573E-3</v>
      </c>
      <c r="C8">
        <v>2.9964064093430461E-3</v>
      </c>
      <c r="D8">
        <v>3.0434747968438526E-3</v>
      </c>
      <c r="E8">
        <v>3.1015924498088211E-3</v>
      </c>
      <c r="F8">
        <v>3.1735451871460771E-3</v>
      </c>
      <c r="G8">
        <v>3.2566690724773069E-3</v>
      </c>
      <c r="H8">
        <v>3.3464799624964331E-3</v>
      </c>
      <c r="I8">
        <v>3.439299177902528E-3</v>
      </c>
      <c r="J8">
        <v>3.4865862925789249E-3</v>
      </c>
      <c r="K8">
        <v>3.5557116386723056E-3</v>
      </c>
      <c r="L8">
        <v>3.6143243803630188E-3</v>
      </c>
      <c r="M8">
        <v>3.6663937308893326E-3</v>
      </c>
      <c r="N8">
        <v>3.6973131556030628E-3</v>
      </c>
      <c r="O8">
        <v>3.7011567070082707E-3</v>
      </c>
      <c r="P8">
        <v>3.704092280807677E-3</v>
      </c>
      <c r="Q8">
        <v>3.7044012388483608E-3</v>
      </c>
      <c r="R8">
        <v>3.7058846153739697E-3</v>
      </c>
      <c r="S8">
        <v>3.7071105268656757E-3</v>
      </c>
      <c r="T8">
        <v>3.7074275159257658E-3</v>
      </c>
      <c r="U8">
        <v>3.706990061574583E-3</v>
      </c>
      <c r="V8">
        <v>3.7069659685163648E-3</v>
      </c>
      <c r="W8">
        <v>3.7069914788133013E-3</v>
      </c>
      <c r="X8">
        <v>3.707022658065114E-3</v>
      </c>
      <c r="Y8">
        <v>3.7068006239991788E-3</v>
      </c>
      <c r="Z8">
        <v>3.7070287994328951E-3</v>
      </c>
      <c r="AA8">
        <v>3.7076174259140764E-3</v>
      </c>
      <c r="AB8">
        <v>3.7075834121848266E-3</v>
      </c>
      <c r="AC8">
        <v>3.7085830378944407E-3</v>
      </c>
      <c r="AD8">
        <v>3.7101490866786424E-3</v>
      </c>
      <c r="AE8">
        <v>3.7119154385350924E-3</v>
      </c>
      <c r="AF8">
        <v>3.7139156347801338E-3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52E88-28BC-43FF-80ED-EE42F4787599}">
  <dimension ref="A1:AF8"/>
  <sheetViews>
    <sheetView workbookViewId="0"/>
  </sheetViews>
  <sheetFormatPr defaultRowHeight="15"/>
  <cols>
    <col min="1" max="1" width="32.85546875" bestFit="1" customWidth="1"/>
  </cols>
  <sheetData>
    <row r="1" spans="1:32">
      <c r="A1" s="10" t="s">
        <v>17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>
      <c r="A2" s="1" t="s">
        <v>0</v>
      </c>
      <c r="B2">
        <v>1.0008488993658489E-3</v>
      </c>
      <c r="C2">
        <v>1.3933092068129753E-3</v>
      </c>
      <c r="D2">
        <v>1.406583618314021E-3</v>
      </c>
      <c r="E2">
        <v>1.4240597629403366E-3</v>
      </c>
      <c r="F2">
        <v>1.4454074836481954E-3</v>
      </c>
      <c r="G2">
        <v>1.4719965470301141E-3</v>
      </c>
      <c r="H2">
        <v>1.5038762243102361E-3</v>
      </c>
      <c r="I2">
        <v>1.5364690726783758E-3</v>
      </c>
      <c r="J2">
        <v>1.5511306484279027E-3</v>
      </c>
      <c r="K2">
        <v>1.5773054882300208E-3</v>
      </c>
      <c r="L2">
        <v>1.602091437298715E-3</v>
      </c>
      <c r="M2">
        <v>1.6247471695607424E-3</v>
      </c>
      <c r="N2">
        <v>1.6377534446694777E-3</v>
      </c>
      <c r="O2">
        <v>1.6392777980676649E-3</v>
      </c>
      <c r="P2">
        <v>1.640394435406222E-3</v>
      </c>
      <c r="Q2">
        <v>1.6405047976360437E-3</v>
      </c>
      <c r="R2">
        <v>1.6404000132806532E-3</v>
      </c>
      <c r="S2">
        <v>1.6401689299113515E-3</v>
      </c>
      <c r="T2">
        <v>1.6398722401142136E-3</v>
      </c>
      <c r="U2">
        <v>1.6395545668846905E-3</v>
      </c>
      <c r="V2">
        <v>1.6392180351273284E-3</v>
      </c>
      <c r="W2">
        <v>1.6388378100202531E-3</v>
      </c>
      <c r="X2">
        <v>1.6384014077492613E-3</v>
      </c>
      <c r="Y2">
        <v>1.6379818719080977E-3</v>
      </c>
      <c r="Z2">
        <v>1.6375995218964772E-3</v>
      </c>
      <c r="AA2">
        <v>1.6372409442544575E-3</v>
      </c>
      <c r="AB2">
        <v>1.6369057405624355E-3</v>
      </c>
      <c r="AC2">
        <v>1.6365855440087652E-3</v>
      </c>
      <c r="AD2">
        <v>1.6362796905607755E-3</v>
      </c>
      <c r="AE2">
        <v>1.6359895082838076E-3</v>
      </c>
      <c r="AF2">
        <v>1.6357134034994522E-3</v>
      </c>
    </row>
    <row r="3" spans="1:32">
      <c r="A3" s="1" t="s">
        <v>1</v>
      </c>
      <c r="B3">
        <v>4.9961543882058763E-4</v>
      </c>
      <c r="C3">
        <v>5.064441795780537E-4</v>
      </c>
      <c r="D3">
        <v>5.1439954598548774E-4</v>
      </c>
      <c r="E3">
        <v>5.2422242814962586E-4</v>
      </c>
      <c r="F3">
        <v>5.3638367734317285E-4</v>
      </c>
      <c r="G3">
        <v>5.504330425356417E-4</v>
      </c>
      <c r="H3">
        <v>5.6561262644358153E-4</v>
      </c>
      <c r="I3">
        <v>5.813006690431581E-4</v>
      </c>
      <c r="J3">
        <v>5.892930041023238E-4</v>
      </c>
      <c r="K3">
        <v>6.0097637558396034E-4</v>
      </c>
      <c r="L3">
        <v>6.1088293625137036E-4</v>
      </c>
      <c r="M3">
        <v>6.1968355135693038E-4</v>
      </c>
      <c r="N3">
        <v>6.2490946551641967E-4</v>
      </c>
      <c r="O3">
        <v>6.2555909175937769E-4</v>
      </c>
      <c r="P3">
        <v>6.2605525418240389E-4</v>
      </c>
      <c r="Q3">
        <v>6.2610747340104882E-4</v>
      </c>
      <c r="R3">
        <v>6.2635818952726414E-4</v>
      </c>
      <c r="S3">
        <v>6.2656538963794229E-4</v>
      </c>
      <c r="T3">
        <v>6.2661896623688814E-4</v>
      </c>
      <c r="U3">
        <v>6.2654502893342472E-4</v>
      </c>
      <c r="V3">
        <v>6.2654095679252116E-4</v>
      </c>
      <c r="W3">
        <v>6.2654526847112483E-4</v>
      </c>
      <c r="X3">
        <v>6.2655053830052939E-4</v>
      </c>
      <c r="Y3">
        <v>6.2651301072749711E-4</v>
      </c>
      <c r="Z3">
        <v>6.2655157629723035E-4</v>
      </c>
      <c r="AA3">
        <v>6.2665106428871572E-4</v>
      </c>
      <c r="AB3">
        <v>6.2664531538391083E-4</v>
      </c>
      <c r="AC3">
        <v>6.2681426930845602E-4</v>
      </c>
      <c r="AD3">
        <v>6.2707895846718332E-4</v>
      </c>
      <c r="AE3">
        <v>6.2737750228753983E-4</v>
      </c>
      <c r="AF3">
        <v>6.2771556982843025E-4</v>
      </c>
    </row>
    <row r="4" spans="1:32">
      <c r="A4" s="1" t="s">
        <v>2</v>
      </c>
      <c r="B4">
        <v>7.1576826677045109E-3</v>
      </c>
      <c r="C4">
        <v>7.2555138305631806E-3</v>
      </c>
      <c r="D4">
        <v>7.3694854651951049E-3</v>
      </c>
      <c r="E4">
        <v>7.5102118478287761E-3</v>
      </c>
      <c r="F4">
        <v>7.6844385746404455E-3</v>
      </c>
      <c r="G4">
        <v>7.8857151764359645E-3</v>
      </c>
      <c r="H4">
        <v>8.1031837256411547E-3</v>
      </c>
      <c r="I4">
        <v>8.3279366493503888E-3</v>
      </c>
      <c r="J4">
        <v>8.4424379110858584E-3</v>
      </c>
      <c r="K4">
        <v>8.6098183782545128E-3</v>
      </c>
      <c r="L4">
        <v>8.7517435712651075E-3</v>
      </c>
      <c r="M4">
        <v>8.8778245633875843E-3</v>
      </c>
      <c r="N4">
        <v>8.952693016793644E-3</v>
      </c>
      <c r="O4">
        <v>8.961999811857229E-3</v>
      </c>
      <c r="P4">
        <v>8.9691080252944384E-3</v>
      </c>
      <c r="Q4">
        <v>8.9698561378769824E-3</v>
      </c>
      <c r="R4">
        <v>8.9734479933956234E-3</v>
      </c>
      <c r="S4">
        <v>8.9764164217621435E-3</v>
      </c>
      <c r="T4">
        <v>8.9771839806962218E-3</v>
      </c>
      <c r="U4">
        <v>8.976124726489133E-3</v>
      </c>
      <c r="V4">
        <v>8.9760663874345302E-3</v>
      </c>
      <c r="W4">
        <v>8.9761281581982252E-3</v>
      </c>
      <c r="X4">
        <v>8.9762036557982997E-3</v>
      </c>
      <c r="Y4">
        <v>8.9756660213735351E-3</v>
      </c>
      <c r="Z4">
        <v>8.9762185265377086E-3</v>
      </c>
      <c r="AA4">
        <v>8.9776438297148511E-3</v>
      </c>
      <c r="AB4">
        <v>8.9775614686965887E-3</v>
      </c>
      <c r="AC4">
        <v>8.9799819675110606E-3</v>
      </c>
      <c r="AD4">
        <v>8.9837740060601991E-3</v>
      </c>
      <c r="AE4">
        <v>8.9880510594946578E-3</v>
      </c>
      <c r="AF4">
        <v>8.992894344929666E-3</v>
      </c>
    </row>
    <row r="5" spans="1:32">
      <c r="A5" s="1" t="s">
        <v>3</v>
      </c>
      <c r="B5">
        <v>7.2928093510090471E-4</v>
      </c>
      <c r="C5">
        <v>7.3924874245474208E-4</v>
      </c>
      <c r="D5">
        <v>7.508610678592162E-4</v>
      </c>
      <c r="E5">
        <v>7.6519937715357957E-4</v>
      </c>
      <c r="F5">
        <v>7.8295096466416878E-4</v>
      </c>
      <c r="G5">
        <v>8.0345860591986078E-4</v>
      </c>
      <c r="H5">
        <v>8.2561600996837806E-4</v>
      </c>
      <c r="I5">
        <v>8.4851560331147032E-4</v>
      </c>
      <c r="J5">
        <v>8.6018189128557194E-4</v>
      </c>
      <c r="K5">
        <v>8.7723592808510082E-4</v>
      </c>
      <c r="L5">
        <v>8.9169638159754131E-4</v>
      </c>
      <c r="M5">
        <v>9.0454250346438524E-4</v>
      </c>
      <c r="N5">
        <v>9.1217068960288046E-4</v>
      </c>
      <c r="O5">
        <v>9.1311893899054719E-4</v>
      </c>
      <c r="P5">
        <v>9.1384317961185513E-4</v>
      </c>
      <c r="Q5">
        <v>9.1391940319832696E-4</v>
      </c>
      <c r="R5">
        <v>9.1428536965325259E-4</v>
      </c>
      <c r="S5">
        <v>9.1458781645278495E-4</v>
      </c>
      <c r="T5">
        <v>9.1466602138630556E-4</v>
      </c>
      <c r="U5">
        <v>9.1455809624705047E-4</v>
      </c>
      <c r="V5">
        <v>9.145521522059036E-4</v>
      </c>
      <c r="W5">
        <v>9.1455844589652965E-4</v>
      </c>
      <c r="X5">
        <v>9.1456613818507277E-4</v>
      </c>
      <c r="Y5">
        <v>9.1451135976666027E-4</v>
      </c>
      <c r="Z5">
        <v>9.1456765333281604E-4</v>
      </c>
      <c r="AA5">
        <v>9.1471287441652219E-4</v>
      </c>
      <c r="AB5">
        <v>9.147044828290207E-4</v>
      </c>
      <c r="AC5">
        <v>9.1495110226170301E-4</v>
      </c>
      <c r="AD5">
        <v>9.153374649362501E-4</v>
      </c>
      <c r="AE5">
        <v>9.1577324473719485E-4</v>
      </c>
      <c r="AF5">
        <v>9.1626671670221223E-4</v>
      </c>
    </row>
    <row r="6" spans="1:32">
      <c r="A6" s="1" t="s">
        <v>4</v>
      </c>
      <c r="B6">
        <v>1.1466008681806548E-3</v>
      </c>
      <c r="C6">
        <v>1.1622726018235836E-3</v>
      </c>
      <c r="D6">
        <v>1.1805299039818033E-3</v>
      </c>
      <c r="E6">
        <v>1.203073092887304E-3</v>
      </c>
      <c r="F6">
        <v>1.2309827566006578E-3</v>
      </c>
      <c r="G6">
        <v>1.2632255839342154E-3</v>
      </c>
      <c r="H6">
        <v>1.2980622257492715E-3</v>
      </c>
      <c r="I6">
        <v>1.3340657634045381E-3</v>
      </c>
      <c r="J6">
        <v>1.3524079073928485E-3</v>
      </c>
      <c r="K6">
        <v>1.3792208576006023E-3</v>
      </c>
      <c r="L6">
        <v>1.4019560858968914E-3</v>
      </c>
      <c r="M6">
        <v>1.4221532057945064E-3</v>
      </c>
      <c r="N6">
        <v>1.4341465055341081E-3</v>
      </c>
      <c r="O6">
        <v>1.4356373762244275E-3</v>
      </c>
      <c r="P6">
        <v>1.4367760525358388E-3</v>
      </c>
      <c r="Q6">
        <v>1.4368958939113884E-3</v>
      </c>
      <c r="R6">
        <v>1.4374712791089795E-3</v>
      </c>
      <c r="S6">
        <v>1.4379467964936131E-3</v>
      </c>
      <c r="T6">
        <v>1.438069753011952E-3</v>
      </c>
      <c r="U6">
        <v>1.4379000693517704E-3</v>
      </c>
      <c r="V6">
        <v>1.437890723923402E-3</v>
      </c>
      <c r="W6">
        <v>1.4379006190828509E-3</v>
      </c>
      <c r="X6">
        <v>1.4379127131666219E-3</v>
      </c>
      <c r="Y6">
        <v>1.4378265886306769E-3</v>
      </c>
      <c r="Z6">
        <v>1.4379150953346374E-3</v>
      </c>
      <c r="AA6">
        <v>1.438143416976739E-3</v>
      </c>
      <c r="AB6">
        <v>1.438130223430807E-3</v>
      </c>
      <c r="AC6">
        <v>1.4385179670862538E-3</v>
      </c>
      <c r="AD6">
        <v>1.4391254199302077E-3</v>
      </c>
      <c r="AE6">
        <v>1.4398105681002059E-3</v>
      </c>
      <c r="AF6">
        <v>1.4405864218984864E-3</v>
      </c>
    </row>
    <row r="7" spans="1:32">
      <c r="A7" s="1" t="s">
        <v>5</v>
      </c>
      <c r="B7">
        <v>3.092059196585414E-3</v>
      </c>
      <c r="C7">
        <v>3.1343214427443106E-3</v>
      </c>
      <c r="D7">
        <v>3.1835562380508383E-3</v>
      </c>
      <c r="E7">
        <v>3.2443488612818134E-3</v>
      </c>
      <c r="F7">
        <v>3.319613353707512E-3</v>
      </c>
      <c r="G7">
        <v>3.4065631664517097E-3</v>
      </c>
      <c r="H7">
        <v>3.5005077653890138E-3</v>
      </c>
      <c r="I7">
        <v>3.5975991533392245E-3</v>
      </c>
      <c r="J7">
        <v>3.6470627431358558E-3</v>
      </c>
      <c r="K7">
        <v>3.719369708513462E-3</v>
      </c>
      <c r="L7">
        <v>3.780680207825707E-3</v>
      </c>
      <c r="M7">
        <v>3.8351461445409402E-3</v>
      </c>
      <c r="N7">
        <v>3.8674886917920014E-3</v>
      </c>
      <c r="O7">
        <v>3.871509149613768E-3</v>
      </c>
      <c r="P7">
        <v>3.8745798385154957E-3</v>
      </c>
      <c r="Q7">
        <v>3.8749030169097235E-3</v>
      </c>
      <c r="R7">
        <v>3.8764546685272688E-3</v>
      </c>
      <c r="S7">
        <v>3.8777370048162911E-3</v>
      </c>
      <c r="T7">
        <v>3.8780685838721426E-3</v>
      </c>
      <c r="U7">
        <v>3.8776109948919363E-3</v>
      </c>
      <c r="V7">
        <v>3.8775857929070653E-3</v>
      </c>
      <c r="W7">
        <v>3.8776124773616341E-3</v>
      </c>
      <c r="X7">
        <v>3.8776450916949974E-3</v>
      </c>
      <c r="Y7">
        <v>3.877412838108931E-3</v>
      </c>
      <c r="Z7">
        <v>3.8776515157303566E-3</v>
      </c>
      <c r="AA7">
        <v>3.8782672348117134E-3</v>
      </c>
      <c r="AB7">
        <v>3.8782316555389541E-3</v>
      </c>
      <c r="AC7">
        <v>3.8792772908328157E-3</v>
      </c>
      <c r="AD7">
        <v>3.8809154198494282E-3</v>
      </c>
      <c r="AE7">
        <v>3.8827630712500658E-3</v>
      </c>
      <c r="AF7">
        <v>3.8848553301509209E-3</v>
      </c>
    </row>
    <row r="8" spans="1:32">
      <c r="A8" s="1" t="s">
        <v>6</v>
      </c>
      <c r="B8">
        <v>2.9126393532984403E-3</v>
      </c>
      <c r="C8">
        <v>2.9524492901383042E-3</v>
      </c>
      <c r="D8">
        <v>2.9988271869521004E-3</v>
      </c>
      <c r="E8">
        <v>3.0560922571061006E-3</v>
      </c>
      <c r="F8">
        <v>3.1269894516964252E-3</v>
      </c>
      <c r="G8">
        <v>3.2088939141466754E-3</v>
      </c>
      <c r="H8">
        <v>3.2973872832894133E-3</v>
      </c>
      <c r="I8">
        <v>3.38884484584916E-3</v>
      </c>
      <c r="J8">
        <v>3.4354382611227665E-3</v>
      </c>
      <c r="K8">
        <v>3.5035495421451273E-3</v>
      </c>
      <c r="L8">
        <v>3.5613024381001678E-3</v>
      </c>
      <c r="M8">
        <v>3.6126079340836328E-3</v>
      </c>
      <c r="N8">
        <v>3.6430737725169282E-3</v>
      </c>
      <c r="O8">
        <v>3.6468609392318746E-3</v>
      </c>
      <c r="P8">
        <v>3.6497534483231585E-3</v>
      </c>
      <c r="Q8">
        <v>3.6500578739661737E-3</v>
      </c>
      <c r="R8">
        <v>3.6515194894387567E-3</v>
      </c>
      <c r="S8">
        <v>3.6527274168754935E-3</v>
      </c>
      <c r="T8">
        <v>3.6530397557232967E-3</v>
      </c>
      <c r="U8">
        <v>3.6526087188036753E-3</v>
      </c>
      <c r="V8">
        <v>3.6525849791893121E-3</v>
      </c>
      <c r="W8">
        <v>3.6526101152515788E-3</v>
      </c>
      <c r="X8">
        <v>3.6526408371054613E-3</v>
      </c>
      <c r="Y8">
        <v>3.6524220602672085E-3</v>
      </c>
      <c r="Z8">
        <v>3.6526468883797108E-3</v>
      </c>
      <c r="AA8">
        <v>3.6532268797423982E-3</v>
      </c>
      <c r="AB8">
        <v>3.6531933649927083E-3</v>
      </c>
      <c r="AC8">
        <v>3.6541783262474805E-3</v>
      </c>
      <c r="AD8">
        <v>3.655721401181115E-3</v>
      </c>
      <c r="AE8">
        <v>3.6574618407518118E-3</v>
      </c>
      <c r="AF8">
        <v>3.6594326942266261E-3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7F964-CFA7-48C9-B564-1E6DF0953F64}">
  <dimension ref="A1:AF8"/>
  <sheetViews>
    <sheetView workbookViewId="0">
      <selection activeCell="B5" sqref="B5"/>
    </sheetView>
  </sheetViews>
  <sheetFormatPr defaultRowHeight="15"/>
  <cols>
    <col min="1" max="1" width="32.85546875" bestFit="1" customWidth="1"/>
  </cols>
  <sheetData>
    <row r="1" spans="1:32">
      <c r="A1" s="10" t="s">
        <v>17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>
      <c r="A2" s="1" t="s">
        <v>0</v>
      </c>
      <c r="B2">
        <v>1.4980235812240234E-3</v>
      </c>
      <c r="C2">
        <v>1.5231644537335698E-3</v>
      </c>
      <c r="D2">
        <v>1.5304275172800137E-3</v>
      </c>
      <c r="E2">
        <v>1.5412712423030443E-3</v>
      </c>
      <c r="F2">
        <v>1.5576490945925607E-3</v>
      </c>
      <c r="G2">
        <v>1.5699908781437811E-3</v>
      </c>
      <c r="H2">
        <v>1.5806683889015623E-3</v>
      </c>
      <c r="I2">
        <v>1.5909098534806817E-3</v>
      </c>
      <c r="J2">
        <v>1.6012077984306095E-3</v>
      </c>
      <c r="K2">
        <v>1.611298486993707E-3</v>
      </c>
      <c r="L2">
        <v>1.6219407555186202E-3</v>
      </c>
      <c r="M2">
        <v>1.6329881937237401E-3</v>
      </c>
      <c r="N2">
        <v>1.6447141978177234E-3</v>
      </c>
      <c r="O2">
        <v>1.6570786747516877E-3</v>
      </c>
      <c r="P2">
        <v>1.6697670596523698E-3</v>
      </c>
      <c r="Q2">
        <v>1.6829627766366171E-3</v>
      </c>
      <c r="R2">
        <v>1.6961396808909308E-3</v>
      </c>
      <c r="S2">
        <v>1.7093091823781967E-3</v>
      </c>
      <c r="T2">
        <v>1.722308926395473E-3</v>
      </c>
      <c r="U2">
        <v>1.7349202255025392E-3</v>
      </c>
      <c r="V2">
        <v>1.7473289503147547E-3</v>
      </c>
      <c r="W2">
        <v>1.7596425780425883E-3</v>
      </c>
      <c r="X2">
        <v>1.7719576610152265E-3</v>
      </c>
      <c r="Y2">
        <v>1.7844069217769168E-3</v>
      </c>
      <c r="Z2">
        <v>1.7964568338376173E-3</v>
      </c>
      <c r="AA2">
        <v>1.8081574027832825E-3</v>
      </c>
      <c r="AB2">
        <v>1.8196558614251941E-3</v>
      </c>
      <c r="AC2">
        <v>1.8309308450823857E-3</v>
      </c>
      <c r="AD2">
        <v>1.8426753455487357E-3</v>
      </c>
      <c r="AE2">
        <v>1.8543062314678332E-3</v>
      </c>
      <c r="AF2">
        <v>1.8658766298202847E-3</v>
      </c>
    </row>
    <row r="3" spans="1:32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s="1" t="s">
        <v>3</v>
      </c>
      <c r="B5">
        <v>4.6616941125958422E-4</v>
      </c>
      <c r="C5">
        <v>4.7399299019600609E-4</v>
      </c>
      <c r="D5">
        <v>4.7625318028902199E-4</v>
      </c>
      <c r="E5">
        <v>4.7962763511951036E-4</v>
      </c>
      <c r="F5">
        <v>4.8472425299335046E-4</v>
      </c>
      <c r="G5">
        <v>4.8856488811023198E-4</v>
      </c>
      <c r="H5">
        <v>4.9188761878420821E-4</v>
      </c>
      <c r="I5">
        <v>4.9507465640706257E-4</v>
      </c>
      <c r="J5">
        <v>4.9827927013588579E-4</v>
      </c>
      <c r="K5">
        <v>5.0141938782536798E-4</v>
      </c>
      <c r="L5">
        <v>5.0473115148176617E-4</v>
      </c>
      <c r="M5">
        <v>5.0816899974300608E-4</v>
      </c>
      <c r="N5">
        <v>5.1181801067543291E-4</v>
      </c>
      <c r="O5">
        <v>5.1566570773780435E-4</v>
      </c>
      <c r="P5">
        <v>5.1961420160206843E-4</v>
      </c>
      <c r="Q5">
        <v>5.2372057195217224E-4</v>
      </c>
      <c r="R5">
        <v>5.2782108797571725E-4</v>
      </c>
      <c r="S5">
        <v>5.3191930033488766E-4</v>
      </c>
      <c r="T5">
        <v>5.3596468592895642E-4</v>
      </c>
      <c r="U5">
        <v>5.3988919149325191E-4</v>
      </c>
      <c r="V5">
        <v>5.4375065803669985E-4</v>
      </c>
      <c r="W5">
        <v>5.4758253135318239E-4</v>
      </c>
      <c r="X5">
        <v>5.5141485752676429E-4</v>
      </c>
      <c r="Y5">
        <v>5.5528893843752823E-4</v>
      </c>
      <c r="Z5">
        <v>5.5903874617184749E-4</v>
      </c>
      <c r="AA5">
        <v>5.6267984194975651E-4</v>
      </c>
      <c r="AB5">
        <v>5.6625804309603806E-4</v>
      </c>
      <c r="AC5">
        <v>5.6976670114342325E-4</v>
      </c>
      <c r="AD5">
        <v>5.7342146795521316E-4</v>
      </c>
      <c r="AE5">
        <v>5.770408790975283E-4</v>
      </c>
      <c r="AF5">
        <v>5.8064146713606509E-4</v>
      </c>
    </row>
    <row r="6" spans="1:32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>
      <c r="A8" s="1" t="s">
        <v>6</v>
      </c>
      <c r="B8">
        <v>1.3985082337787526E-3</v>
      </c>
      <c r="C8">
        <v>1.4219789705880181E-3</v>
      </c>
      <c r="D8">
        <v>1.4287595408670657E-3</v>
      </c>
      <c r="E8">
        <v>1.4388829053585308E-3</v>
      </c>
      <c r="F8">
        <v>1.4541727589800512E-3</v>
      </c>
      <c r="G8">
        <v>1.4656946643306957E-3</v>
      </c>
      <c r="H8">
        <v>1.4756628563526244E-3</v>
      </c>
      <c r="I8">
        <v>1.4852239692211874E-3</v>
      </c>
      <c r="J8">
        <v>1.4948378104076572E-3</v>
      </c>
      <c r="K8">
        <v>1.5042581634761036E-3</v>
      </c>
      <c r="L8">
        <v>1.5141934544452983E-3</v>
      </c>
      <c r="M8">
        <v>1.524506999229018E-3</v>
      </c>
      <c r="N8">
        <v>1.5354540320262984E-3</v>
      </c>
      <c r="O8">
        <v>1.5469971232134128E-3</v>
      </c>
      <c r="P8">
        <v>1.5588426048062051E-3</v>
      </c>
      <c r="Q8">
        <v>1.5711617158565164E-3</v>
      </c>
      <c r="R8">
        <v>1.5834632639271514E-3</v>
      </c>
      <c r="S8">
        <v>1.5957579010046628E-3</v>
      </c>
      <c r="T8">
        <v>1.6078940577868689E-3</v>
      </c>
      <c r="U8">
        <v>1.6196675744797554E-3</v>
      </c>
      <c r="V8">
        <v>1.6312519741100992E-3</v>
      </c>
      <c r="W8">
        <v>1.642747594059547E-3</v>
      </c>
      <c r="X8">
        <v>1.6542445725802927E-3</v>
      </c>
      <c r="Y8">
        <v>1.6658668153125844E-3</v>
      </c>
      <c r="Z8">
        <v>1.6771162385155421E-3</v>
      </c>
      <c r="AA8">
        <v>1.6880395258492692E-3</v>
      </c>
      <c r="AB8">
        <v>1.698774129288114E-3</v>
      </c>
      <c r="AC8">
        <v>1.7093001034302695E-3</v>
      </c>
      <c r="AD8">
        <v>1.7202644038656393E-3</v>
      </c>
      <c r="AE8">
        <v>1.7311226372925847E-3</v>
      </c>
      <c r="AF8">
        <v>1.741924401408195E-3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07540-7167-4711-9DCE-C0F064603E78}">
  <dimension ref="A1:AF8"/>
  <sheetViews>
    <sheetView workbookViewId="0"/>
  </sheetViews>
  <sheetFormatPr defaultRowHeight="15"/>
  <cols>
    <col min="1" max="1" width="32.85546875" bestFit="1" customWidth="1"/>
  </cols>
  <sheetData>
    <row r="1" spans="1:32">
      <c r="A1" s="10" t="s">
        <v>17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>
      <c r="A2" s="1" t="s">
        <v>0</v>
      </c>
      <c r="B2" s="11">
        <v>3.8569771061435794E-4</v>
      </c>
      <c r="C2" s="11">
        <v>3.9217075756189419E-4</v>
      </c>
      <c r="D2" s="11">
        <v>3.9404078618962861E-4</v>
      </c>
      <c r="E2" s="11">
        <v>3.9683273150232986E-4</v>
      </c>
      <c r="F2" s="11">
        <v>4.0104955439618917E-4</v>
      </c>
      <c r="G2" s="11">
        <v>4.0422720641733706E-4</v>
      </c>
      <c r="H2" s="11">
        <v>4.069763563679482E-4</v>
      </c>
      <c r="I2" s="11">
        <v>4.0961323704927693E-4</v>
      </c>
      <c r="J2" s="11">
        <v>4.1226465979121696E-4</v>
      </c>
      <c r="K2" s="11">
        <v>4.148627200127584E-4</v>
      </c>
      <c r="L2" s="11">
        <v>4.1760279610852203E-4</v>
      </c>
      <c r="M2" s="11">
        <v>4.2044719166896229E-4</v>
      </c>
      <c r="N2" s="11">
        <v>4.2346629830412516E-4</v>
      </c>
      <c r="O2" s="11">
        <v>4.2664979321445059E-4</v>
      </c>
      <c r="P2" s="11">
        <v>4.2991668505041756E-4</v>
      </c>
      <c r="Q2" s="11">
        <v>4.3331420021274928E-4</v>
      </c>
      <c r="R2" s="11">
        <v>4.3670687164167358E-4</v>
      </c>
      <c r="S2" s="11">
        <v>4.4009763707236223E-4</v>
      </c>
      <c r="T2" s="11">
        <v>4.4344469486830111E-4</v>
      </c>
      <c r="U2" s="11">
        <v>4.4669173934372511E-4</v>
      </c>
      <c r="V2" s="11">
        <v>4.498866268019081E-4</v>
      </c>
      <c r="W2" s="11">
        <v>4.5305702951352783E-4</v>
      </c>
      <c r="X2" s="11">
        <v>4.5622780690856147E-4</v>
      </c>
      <c r="Y2" s="11">
        <v>4.5943313120038717E-4</v>
      </c>
      <c r="Z2" s="11">
        <v>4.6253563476119156E-4</v>
      </c>
      <c r="AA2" s="11">
        <v>4.6554819258190429E-4</v>
      </c>
      <c r="AB2" s="11">
        <v>4.6850871284965303E-4</v>
      </c>
      <c r="AC2" s="11">
        <v>4.7141169477750731E-4</v>
      </c>
      <c r="AD2" s="11">
        <v>4.7443556369316164E-4</v>
      </c>
      <c r="AE2" s="11">
        <v>4.7743018015156688E-4</v>
      </c>
      <c r="AF2" s="11">
        <v>4.8040922281242433E-4</v>
      </c>
    </row>
    <row r="3" spans="1:32">
      <c r="A3" s="1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</row>
    <row r="4" spans="1:32">
      <c r="A4" s="1" t="s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</row>
    <row r="5" spans="1:32">
      <c r="A5" s="1" t="s">
        <v>3</v>
      </c>
      <c r="B5" s="12">
        <v>1.2002512973417359E-4</v>
      </c>
      <c r="C5" s="12">
        <v>1.2203947485023846E-4</v>
      </c>
      <c r="D5" s="12">
        <v>1.2262140837608938E-4</v>
      </c>
      <c r="E5" s="12">
        <v>1.2349023281851067E-4</v>
      </c>
      <c r="F5" s="12">
        <v>1.2480246439513921E-4</v>
      </c>
      <c r="G5" s="12">
        <v>1.2579131676732679E-4</v>
      </c>
      <c r="H5" s="12">
        <v>1.2664682373664536E-4</v>
      </c>
      <c r="I5" s="12">
        <v>1.2746739367304943E-4</v>
      </c>
      <c r="J5" s="12">
        <v>1.282924889479853E-4</v>
      </c>
      <c r="K5" s="12">
        <v>1.2910097835968289E-4</v>
      </c>
      <c r="L5" s="12">
        <v>1.2995366163942465E-4</v>
      </c>
      <c r="M5" s="12">
        <v>1.3083880805528838E-4</v>
      </c>
      <c r="N5" s="12">
        <v>1.3177832274670185E-4</v>
      </c>
      <c r="O5" s="12">
        <v>1.3276899336543915E-4</v>
      </c>
      <c r="P5" s="12">
        <v>1.3378561624301569E-4</v>
      </c>
      <c r="Q5" s="12">
        <v>1.3484288774582846E-4</v>
      </c>
      <c r="R5" s="12">
        <v>1.3589865192901079E-4</v>
      </c>
      <c r="S5" s="12">
        <v>1.3695382298529812E-4</v>
      </c>
      <c r="T5" s="12">
        <v>1.3799539267868687E-4</v>
      </c>
      <c r="U5" s="12">
        <v>1.3900583926338301E-4</v>
      </c>
      <c r="V5" s="12">
        <v>1.4000005512492829E-4</v>
      </c>
      <c r="W5" s="12">
        <v>1.409866515871308E-4</v>
      </c>
      <c r="X5" s="12">
        <v>1.4197336464692809E-4</v>
      </c>
      <c r="Y5" s="12">
        <v>1.4297082834292379E-4</v>
      </c>
      <c r="Z5" s="12">
        <v>1.4393629529317647E-4</v>
      </c>
      <c r="AA5" s="12">
        <v>1.4487377206141239E-4</v>
      </c>
      <c r="AB5" s="12">
        <v>1.4579505528254221E-4</v>
      </c>
      <c r="AC5" s="12">
        <v>1.4669843316868957E-4</v>
      </c>
      <c r="AD5" s="12">
        <v>1.4763942983243028E-4</v>
      </c>
      <c r="AE5" s="12">
        <v>1.4857132343468077E-4</v>
      </c>
      <c r="AF5" s="12">
        <v>1.494983706325589E-4</v>
      </c>
    </row>
    <row r="6" spans="1:32">
      <c r="A6" s="1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</row>
    <row r="7" spans="1:32">
      <c r="A7" s="1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</row>
    <row r="8" spans="1:32">
      <c r="A8" s="1" t="s">
        <v>6</v>
      </c>
      <c r="B8" s="12">
        <v>3.600753892025207E-4</v>
      </c>
      <c r="C8" s="12">
        <v>3.6611842455071535E-4</v>
      </c>
      <c r="D8" s="12">
        <v>3.6786422512826805E-4</v>
      </c>
      <c r="E8" s="12">
        <v>3.7047069845553193E-4</v>
      </c>
      <c r="F8" s="12">
        <v>3.7440739318541754E-4</v>
      </c>
      <c r="G8" s="12">
        <v>3.773739503019803E-4</v>
      </c>
      <c r="H8" s="12">
        <v>3.7994047120993603E-4</v>
      </c>
      <c r="I8" s="12">
        <v>3.8240218101914824E-4</v>
      </c>
      <c r="J8" s="12">
        <v>3.8487746684395585E-4</v>
      </c>
      <c r="K8" s="12">
        <v>3.873029350790486E-4</v>
      </c>
      <c r="L8" s="12">
        <v>3.898609849182739E-4</v>
      </c>
      <c r="M8" s="12">
        <v>3.9251642416586506E-4</v>
      </c>
      <c r="N8" s="12">
        <v>3.953349682401055E-4</v>
      </c>
      <c r="O8" s="12">
        <v>3.9830698009631738E-4</v>
      </c>
      <c r="P8" s="12">
        <v>4.0135684872904701E-4</v>
      </c>
      <c r="Q8" s="12">
        <v>4.045286632374853E-4</v>
      </c>
      <c r="R8" s="12">
        <v>4.0769595578703233E-4</v>
      </c>
      <c r="S8" s="12">
        <v>4.1086146895589429E-4</v>
      </c>
      <c r="T8" s="12">
        <v>4.1398617803606053E-4</v>
      </c>
      <c r="U8" s="12">
        <v>4.1701751779014897E-4</v>
      </c>
      <c r="V8" s="12">
        <v>4.2000016537478479E-4</v>
      </c>
      <c r="W8" s="12">
        <v>4.2295995476139233E-4</v>
      </c>
      <c r="X8" s="12">
        <v>4.2592009394078423E-4</v>
      </c>
      <c r="Y8" s="12">
        <v>4.2891248502877131E-4</v>
      </c>
      <c r="Z8" s="12">
        <v>4.3180888587952934E-4</v>
      </c>
      <c r="AA8" s="12">
        <v>4.346213161842371E-4</v>
      </c>
      <c r="AB8" s="12">
        <v>4.3738516584762658E-4</v>
      </c>
      <c r="AC8" s="12">
        <v>4.4009529950606865E-4</v>
      </c>
      <c r="AD8" s="12">
        <v>4.4291828949729077E-4</v>
      </c>
      <c r="AE8" s="12">
        <v>4.4571397030404223E-4</v>
      </c>
      <c r="AF8" s="12">
        <v>4.4849511189767665E-4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About</vt:lpstr>
      <vt:lpstr>SYFAFE psgr</vt:lpstr>
      <vt:lpstr>SYFAFE frgt</vt:lpstr>
      <vt:lpstr>US-LDVs-psgr</vt:lpstr>
      <vt:lpstr>US-LDVs-frgt</vt:lpstr>
      <vt:lpstr>US-HDVs-psgr</vt:lpstr>
      <vt:lpstr>US-HDVs-frgt</vt:lpstr>
      <vt:lpstr>US-aircraft-psgr</vt:lpstr>
      <vt:lpstr>US-aircraft-frgt</vt:lpstr>
      <vt:lpstr>US-rail-psgr</vt:lpstr>
      <vt:lpstr>US-rail-frgt</vt:lpstr>
      <vt:lpstr>US-ships-psgr</vt:lpstr>
      <vt:lpstr>US-ships-frgt</vt:lpstr>
      <vt:lpstr>US-motorbikes-psgr</vt:lpstr>
      <vt:lpstr>US-motorbikes-frgt</vt:lpstr>
      <vt:lpstr>Calibration</vt:lpstr>
      <vt:lpstr>CAGR</vt:lpstr>
      <vt:lpstr>Result&gt;&gt;</vt:lpstr>
      <vt:lpstr>BNVFE-LDVs-psgr</vt:lpstr>
      <vt:lpstr>BNVFE-LDVs-frgt</vt:lpstr>
      <vt:lpstr>BNVFE-HDVs-psgr</vt:lpstr>
      <vt:lpstr>BNVFE-HDVs-frgt</vt:lpstr>
      <vt:lpstr>BNVFE-aircraft-psgr</vt:lpstr>
      <vt:lpstr>BNVFE-aircraft-frgt</vt:lpstr>
      <vt:lpstr>BNVFE-rail-psgr</vt:lpstr>
      <vt:lpstr>BNVFE-rail-frgt</vt:lpstr>
      <vt:lpstr>BNVFE-ships-psgr</vt:lpstr>
      <vt:lpstr>BNVFE-ships-frgt</vt:lpstr>
      <vt:lpstr>BNVFE-motorbikes-psgr</vt:lpstr>
      <vt:lpstr>BNVFE-motorbikes-frgt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GyeHyunPark</dc:creator>
  <cp:lastModifiedBy>Megan Mahajan</cp:lastModifiedBy>
  <dcterms:created xsi:type="dcterms:W3CDTF">2022-02-10T07:50:47Z</dcterms:created>
  <dcterms:modified xsi:type="dcterms:W3CDTF">2022-02-23T00:37:58Z</dcterms:modified>
</cp:coreProperties>
</file>