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o-model\BPCiObIC\"/>
    </mc:Choice>
  </mc:AlternateContent>
  <xr:revisionPtr revIDLastSave="0" documentId="13_ncr:1_{C4AF86F7-9FFD-452F-AF44-0D8ACBFA89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GDP" sheetId="18" r:id="rId2"/>
    <sheet name="Output" sheetId="20" r:id="rId3"/>
    <sheet name="Calculations" sheetId="21" r:id="rId4"/>
    <sheet name="BPCiO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1" l="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E5" i="21"/>
  <c r="E4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E25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P30" i="21"/>
  <c r="AQ30" i="21"/>
  <c r="AR30" i="21"/>
  <c r="AS30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E35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E32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E19" i="21"/>
  <c r="E18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E12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P9" i="21"/>
  <c r="AQ9" i="21"/>
  <c r="AR9" i="21"/>
  <c r="AS9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P26" i="21"/>
  <c r="AQ26" i="21"/>
  <c r="AR26" i="21"/>
  <c r="AS26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P31" i="21"/>
  <c r="AQ31" i="21"/>
  <c r="AR31" i="21"/>
  <c r="AS31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AR37" i="21"/>
  <c r="AS37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AR38" i="21"/>
  <c r="AS38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AR40" i="21"/>
  <c r="AS40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AK44" i="21"/>
  <c r="AL44" i="21"/>
  <c r="AM44" i="21"/>
  <c r="AN44" i="21"/>
  <c r="AO44" i="21"/>
  <c r="AP44" i="21"/>
  <c r="AQ44" i="21"/>
  <c r="AR44" i="21"/>
  <c r="AS44" i="21"/>
  <c r="E6" i="21"/>
  <c r="E7" i="21"/>
  <c r="E8" i="21"/>
  <c r="E9" i="21"/>
  <c r="E10" i="21"/>
  <c r="E11" i="21"/>
  <c r="E13" i="21"/>
  <c r="E14" i="21"/>
  <c r="E15" i="21"/>
  <c r="E16" i="21"/>
  <c r="E17" i="21"/>
  <c r="E20" i="21"/>
  <c r="E21" i="21"/>
  <c r="E22" i="21"/>
  <c r="E23" i="21"/>
  <c r="E24" i="21"/>
  <c r="E26" i="21"/>
  <c r="E27" i="21"/>
  <c r="E28" i="21"/>
  <c r="E29" i="21"/>
  <c r="E31" i="21"/>
  <c r="E33" i="21"/>
  <c r="E34" i="21"/>
  <c r="E36" i="21"/>
  <c r="E37" i="21"/>
  <c r="E38" i="21"/>
  <c r="E39" i="21"/>
  <c r="E40" i="21"/>
  <c r="E41" i="21"/>
  <c r="E42" i="21"/>
  <c r="E43" i="21"/>
  <c r="E44" i="21"/>
  <c r="E3" i="21"/>
  <c r="C4" i="2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C16" i="21"/>
  <c r="D16" i="21"/>
  <c r="C17" i="21"/>
  <c r="D17" i="21"/>
  <c r="C18" i="21"/>
  <c r="D18" i="21"/>
  <c r="C19" i="21"/>
  <c r="D19" i="21"/>
  <c r="C20" i="21"/>
  <c r="D20" i="21"/>
  <c r="C21" i="21"/>
  <c r="D21" i="21"/>
  <c r="C22" i="21"/>
  <c r="D22" i="21"/>
  <c r="C23" i="21"/>
  <c r="D23" i="21"/>
  <c r="C24" i="21"/>
  <c r="D24" i="21"/>
  <c r="C25" i="21"/>
  <c r="D25" i="21"/>
  <c r="C26" i="21"/>
  <c r="D26" i="21"/>
  <c r="C27" i="21"/>
  <c r="D27" i="21"/>
  <c r="C28" i="21"/>
  <c r="D28" i="21"/>
  <c r="C29" i="21"/>
  <c r="D29" i="21"/>
  <c r="C30" i="21"/>
  <c r="D30" i="21"/>
  <c r="C31" i="21"/>
  <c r="D31" i="21"/>
  <c r="C32" i="21"/>
  <c r="D32" i="21"/>
  <c r="C33" i="21"/>
  <c r="D33" i="21"/>
  <c r="C34" i="21"/>
  <c r="D34" i="21"/>
  <c r="C35" i="21"/>
  <c r="D35" i="21"/>
  <c r="C36" i="21"/>
  <c r="D36" i="21"/>
  <c r="C37" i="21"/>
  <c r="D37" i="21"/>
  <c r="C38" i="21"/>
  <c r="D38" i="21"/>
  <c r="C39" i="21"/>
  <c r="D39" i="21"/>
  <c r="C40" i="21"/>
  <c r="D40" i="21"/>
  <c r="C41" i="21"/>
  <c r="D41" i="21"/>
  <c r="C42" i="21"/>
  <c r="D42" i="21"/>
  <c r="C43" i="21"/>
  <c r="D43" i="21"/>
  <c r="C44" i="21"/>
  <c r="D44" i="21"/>
  <c r="D3" i="21"/>
  <c r="C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3" i="21"/>
  <c r="AD36" i="20"/>
  <c r="AD13" i="20"/>
  <c r="AD10" i="20"/>
  <c r="AD11" i="20"/>
  <c r="AD12" i="20"/>
  <c r="AD14" i="20"/>
  <c r="AD15" i="20"/>
  <c r="AD16" i="20"/>
  <c r="AD17" i="20"/>
  <c r="AD18" i="20"/>
  <c r="AD19" i="20"/>
  <c r="AD21" i="20"/>
  <c r="AD22" i="20"/>
  <c r="AD23" i="20"/>
  <c r="AD24" i="20"/>
  <c r="AD25" i="20"/>
  <c r="AD28" i="20"/>
  <c r="AD29" i="20"/>
  <c r="AD30" i="20"/>
  <c r="AD31" i="20"/>
  <c r="AD32" i="20"/>
  <c r="AD34" i="20"/>
  <c r="AD35" i="20"/>
  <c r="AD37" i="20"/>
  <c r="AD38" i="20"/>
  <c r="AD39" i="20"/>
  <c r="AD40" i="20"/>
  <c r="AD41" i="20"/>
  <c r="AD42" i="20"/>
  <c r="AD43" i="20"/>
  <c r="AD44" i="20"/>
  <c r="AD46" i="20"/>
  <c r="AD47" i="20"/>
  <c r="AD49" i="20"/>
  <c r="AD50" i="20"/>
  <c r="AD51" i="20"/>
  <c r="AD52" i="20"/>
  <c r="AD53" i="20"/>
  <c r="AD54" i="20"/>
  <c r="AD55" i="20"/>
  <c r="AD56" i="20"/>
  <c r="AD57" i="20"/>
  <c r="AD58" i="20"/>
  <c r="AD59" i="20"/>
  <c r="AD9" i="20"/>
  <c r="J57" i="21" l="1"/>
  <c r="H11" i="2" s="1"/>
  <c r="AK48" i="21"/>
  <c r="AL48" i="21"/>
  <c r="AM48" i="21"/>
  <c r="AN48" i="21"/>
  <c r="AO48" i="21"/>
  <c r="AP48" i="21"/>
  <c r="AQ48" i="21"/>
  <c r="AR48" i="21"/>
  <c r="AS48" i="21"/>
  <c r="AK49" i="21"/>
  <c r="AL49" i="21"/>
  <c r="AM49" i="21"/>
  <c r="AN49" i="21"/>
  <c r="AO49" i="21"/>
  <c r="AP49" i="21"/>
  <c r="AQ49" i="21"/>
  <c r="AS49" i="21"/>
  <c r="AK50" i="21"/>
  <c r="AL50" i="21"/>
  <c r="AM50" i="21"/>
  <c r="AN50" i="21"/>
  <c r="AO50" i="21"/>
  <c r="AQ50" i="21"/>
  <c r="AS50" i="21"/>
  <c r="AK51" i="21"/>
  <c r="AM51" i="21"/>
  <c r="AO51" i="21"/>
  <c r="AQ51" i="21"/>
  <c r="AS51" i="21"/>
  <c r="AK52" i="21"/>
  <c r="AM52" i="21"/>
  <c r="AO52" i="21"/>
  <c r="AQ52" i="21"/>
  <c r="AS52" i="21"/>
  <c r="AK53" i="21"/>
  <c r="AL53" i="21"/>
  <c r="AM53" i="21"/>
  <c r="AO53" i="21"/>
  <c r="AQ53" i="21"/>
  <c r="AR53" i="21"/>
  <c r="AS53" i="21"/>
  <c r="AK54" i="21"/>
  <c r="AM54" i="21"/>
  <c r="AO54" i="21"/>
  <c r="AP54" i="21"/>
  <c r="AQ54" i="21"/>
  <c r="AS54" i="21"/>
  <c r="AK55" i="21"/>
  <c r="AM55" i="21"/>
  <c r="AN55" i="21"/>
  <c r="AO55" i="21"/>
  <c r="AQ55" i="21"/>
  <c r="AS55" i="21"/>
  <c r="AK56" i="21"/>
  <c r="AL56" i="21"/>
  <c r="AM56" i="21"/>
  <c r="AO56" i="21"/>
  <c r="AQ56" i="21"/>
  <c r="AS56" i="21"/>
  <c r="AK58" i="21"/>
  <c r="AM58" i="21"/>
  <c r="AO58" i="21"/>
  <c r="AP58" i="21"/>
  <c r="AQ58" i="21"/>
  <c r="AS58" i="21"/>
  <c r="AK59" i="21"/>
  <c r="AM59" i="21"/>
  <c r="AN59" i="21"/>
  <c r="AO59" i="21"/>
  <c r="AQ59" i="21"/>
  <c r="AS59" i="21"/>
  <c r="AK60" i="21"/>
  <c r="AL60" i="21"/>
  <c r="AM60" i="21"/>
  <c r="AO60" i="21"/>
  <c r="AQ60" i="21"/>
  <c r="AS60" i="21"/>
  <c r="AK61" i="21"/>
  <c r="AM61" i="21"/>
  <c r="AO61" i="21"/>
  <c r="AQ61" i="21"/>
  <c r="AR61" i="21"/>
  <c r="AS61" i="21"/>
  <c r="AK62" i="21"/>
  <c r="AM62" i="21"/>
  <c r="AO62" i="21"/>
  <c r="AP62" i="21"/>
  <c r="AQ62" i="21"/>
  <c r="AS62" i="21"/>
  <c r="AK63" i="21"/>
  <c r="AM63" i="21"/>
  <c r="AN63" i="21"/>
  <c r="AO63" i="21"/>
  <c r="AQ63" i="21"/>
  <c r="AS63" i="21"/>
  <c r="AK64" i="21"/>
  <c r="AL64" i="21"/>
  <c r="AM64" i="21"/>
  <c r="AO64" i="21"/>
  <c r="AQ64" i="21"/>
  <c r="AS64" i="21"/>
  <c r="AK65" i="21"/>
  <c r="AM65" i="21"/>
  <c r="AO65" i="21"/>
  <c r="AQ65" i="21"/>
  <c r="AS65" i="21"/>
  <c r="AK66" i="21"/>
  <c r="AM66" i="21"/>
  <c r="AO66" i="21"/>
  <c r="AQ66" i="21"/>
  <c r="AS66" i="21"/>
  <c r="AK67" i="21"/>
  <c r="AM67" i="21"/>
  <c r="AO67" i="21"/>
  <c r="AQ67" i="21"/>
  <c r="AS67" i="21"/>
  <c r="AK68" i="21"/>
  <c r="AM68" i="21"/>
  <c r="AO68" i="21"/>
  <c r="AQ68" i="21"/>
  <c r="AS68" i="21"/>
  <c r="AK69" i="21"/>
  <c r="AM69" i="21"/>
  <c r="AO69" i="21"/>
  <c r="AQ69" i="21"/>
  <c r="AS69" i="21"/>
  <c r="AK70" i="21"/>
  <c r="AM70" i="21"/>
  <c r="AO70" i="21"/>
  <c r="AQ70" i="21"/>
  <c r="AS70" i="21"/>
  <c r="AK71" i="21"/>
  <c r="AM71" i="21"/>
  <c r="AO71" i="21"/>
  <c r="AQ71" i="21"/>
  <c r="AS71" i="21"/>
  <c r="AK72" i="21"/>
  <c r="AM72" i="21"/>
  <c r="AO72" i="21"/>
  <c r="AQ72" i="21"/>
  <c r="AS72" i="21"/>
  <c r="AK73" i="21"/>
  <c r="AM73" i="21"/>
  <c r="AO73" i="21"/>
  <c r="AQ73" i="21"/>
  <c r="AS73" i="21"/>
  <c r="AK74" i="21"/>
  <c r="AL74" i="21"/>
  <c r="AM74" i="21"/>
  <c r="AN74" i="21"/>
  <c r="AO74" i="21"/>
  <c r="AP74" i="21"/>
  <c r="AQ74" i="21"/>
  <c r="AR74" i="21"/>
  <c r="AS74" i="21"/>
  <c r="AK75" i="21"/>
  <c r="AL75" i="21"/>
  <c r="AM75" i="21"/>
  <c r="AN75" i="21"/>
  <c r="AO75" i="21"/>
  <c r="AP75" i="21"/>
  <c r="AQ75" i="21"/>
  <c r="AR75" i="21"/>
  <c r="AS75" i="21"/>
  <c r="AK76" i="21"/>
  <c r="AL76" i="21"/>
  <c r="AM76" i="21"/>
  <c r="AN76" i="21"/>
  <c r="AO76" i="21"/>
  <c r="AP76" i="21"/>
  <c r="AQ76" i="21"/>
  <c r="AR76" i="21"/>
  <c r="AS76" i="21"/>
  <c r="AK77" i="21"/>
  <c r="AL77" i="21"/>
  <c r="AM77" i="21"/>
  <c r="AN77" i="21"/>
  <c r="AO77" i="21"/>
  <c r="AP77" i="21"/>
  <c r="AQ77" i="21"/>
  <c r="AR77" i="21"/>
  <c r="AS77" i="21"/>
  <c r="AK78" i="21"/>
  <c r="AL78" i="21"/>
  <c r="AM78" i="21"/>
  <c r="AN78" i="21"/>
  <c r="AO78" i="21"/>
  <c r="AP78" i="21"/>
  <c r="AQ78" i="21"/>
  <c r="AR78" i="21"/>
  <c r="AS78" i="21"/>
  <c r="AK79" i="21"/>
  <c r="AL79" i="21"/>
  <c r="AM79" i="21"/>
  <c r="AN79" i="21"/>
  <c r="AO79" i="21"/>
  <c r="AP79" i="21"/>
  <c r="AQ79" i="21"/>
  <c r="AR79" i="21"/>
  <c r="AS79" i="21"/>
  <c r="AK80" i="21"/>
  <c r="AM80" i="21"/>
  <c r="AN80" i="21"/>
  <c r="AO80" i="21"/>
  <c r="AP80" i="21"/>
  <c r="AQ80" i="21"/>
  <c r="AS80" i="21"/>
  <c r="AK81" i="21"/>
  <c r="AL81" i="21"/>
  <c r="AM81" i="21"/>
  <c r="AN81" i="21"/>
  <c r="AO81" i="21"/>
  <c r="AQ81" i="21"/>
  <c r="AS81" i="21"/>
  <c r="AK82" i="21"/>
  <c r="AL82" i="21"/>
  <c r="AM82" i="21"/>
  <c r="AO82" i="21"/>
  <c r="AQ82" i="21"/>
  <c r="AS82" i="21"/>
  <c r="AK83" i="21"/>
  <c r="AM83" i="21"/>
  <c r="AO83" i="21"/>
  <c r="AQ83" i="21"/>
  <c r="AR83" i="21"/>
  <c r="AS83" i="21"/>
  <c r="AK84" i="21"/>
  <c r="AM84" i="21"/>
  <c r="AO84" i="21"/>
  <c r="AP84" i="21"/>
  <c r="AQ84" i="21"/>
  <c r="AS84" i="21"/>
  <c r="AK85" i="21"/>
  <c r="AM85" i="21"/>
  <c r="AN85" i="21"/>
  <c r="AO85" i="21"/>
  <c r="AQ85" i="21"/>
  <c r="AS85" i="21"/>
  <c r="AK86" i="21"/>
  <c r="AL86" i="21"/>
  <c r="AM86" i="21"/>
  <c r="AO86" i="21"/>
  <c r="AQ86" i="21"/>
  <c r="AS86" i="21"/>
  <c r="AK87" i="21"/>
  <c r="AM87" i="21"/>
  <c r="AO87" i="21"/>
  <c r="AQ87" i="21"/>
  <c r="AR87" i="21"/>
  <c r="AS87" i="21"/>
  <c r="AK88" i="21"/>
  <c r="AM88" i="21"/>
  <c r="AO88" i="21"/>
  <c r="AQ88" i="21"/>
  <c r="AS88" i="21"/>
  <c r="AK89" i="21"/>
  <c r="AM89" i="21"/>
  <c r="AO89" i="21"/>
  <c r="AQ89" i="21"/>
  <c r="AS89" i="21"/>
  <c r="N48" i="21"/>
  <c r="L2" i="2" s="1"/>
  <c r="V48" i="21"/>
  <c r="T2" i="2" s="1"/>
  <c r="AD48" i="21"/>
  <c r="AB2" i="2" s="1"/>
  <c r="G49" i="21"/>
  <c r="E3" i="2" s="1"/>
  <c r="O49" i="21"/>
  <c r="M3" i="2" s="1"/>
  <c r="W49" i="21"/>
  <c r="U3" i="2" s="1"/>
  <c r="AE49" i="21"/>
  <c r="AC3" i="2" s="1"/>
  <c r="I50" i="21"/>
  <c r="G4" i="2" s="1"/>
  <c r="Q50" i="21"/>
  <c r="O4" i="2" s="1"/>
  <c r="Y50" i="21"/>
  <c r="W4" i="2" s="1"/>
  <c r="AG50" i="21"/>
  <c r="AE4" i="2" s="1"/>
  <c r="K51" i="21"/>
  <c r="I5" i="2" s="1"/>
  <c r="S51" i="21"/>
  <c r="Q5" i="2" s="1"/>
  <c r="AA51" i="21"/>
  <c r="Y5" i="2" s="1"/>
  <c r="AI51" i="21"/>
  <c r="AG5" i="2" s="1"/>
  <c r="M52" i="21"/>
  <c r="K6" i="2" s="1"/>
  <c r="U52" i="21"/>
  <c r="S6" i="2" s="1"/>
  <c r="AC52" i="21"/>
  <c r="AA6" i="2" s="1"/>
  <c r="G53" i="21"/>
  <c r="E7" i="2" s="1"/>
  <c r="O53" i="21"/>
  <c r="M7" i="2" s="1"/>
  <c r="W53" i="21"/>
  <c r="U7" i="2" s="1"/>
  <c r="AE53" i="21"/>
  <c r="AC7" i="2" s="1"/>
  <c r="I54" i="21"/>
  <c r="G8" i="2" s="1"/>
  <c r="Q54" i="21"/>
  <c r="O8" i="2" s="1"/>
  <c r="Y54" i="21"/>
  <c r="W8" i="2" s="1"/>
  <c r="AG54" i="21"/>
  <c r="AE8" i="2" s="1"/>
  <c r="K55" i="21"/>
  <c r="I9" i="2" s="1"/>
  <c r="S55" i="21"/>
  <c r="Q9" i="2" s="1"/>
  <c r="AA55" i="21"/>
  <c r="Y9" i="2" s="1"/>
  <c r="AI55" i="21"/>
  <c r="AG9" i="2" s="1"/>
  <c r="N56" i="21"/>
  <c r="L10" i="2" s="1"/>
  <c r="V56" i="21"/>
  <c r="T10" i="2" s="1"/>
  <c r="AD56" i="21"/>
  <c r="AB10" i="2" s="1"/>
  <c r="G57" i="21"/>
  <c r="E11" i="2" s="1"/>
  <c r="I58" i="21"/>
  <c r="G12" i="2" s="1"/>
  <c r="Q58" i="21"/>
  <c r="O12" i="2" s="1"/>
  <c r="Y58" i="21"/>
  <c r="W12" i="2" s="1"/>
  <c r="AG58" i="21"/>
  <c r="AE12" i="2" s="1"/>
  <c r="K59" i="21"/>
  <c r="I13" i="2" s="1"/>
  <c r="S59" i="21"/>
  <c r="Q13" i="2" s="1"/>
  <c r="AA59" i="21"/>
  <c r="Y13" i="2" s="1"/>
  <c r="AI59" i="21"/>
  <c r="AG13" i="2" s="1"/>
  <c r="M60" i="21"/>
  <c r="K14" i="2" s="1"/>
  <c r="U60" i="21"/>
  <c r="S14" i="2" s="1"/>
  <c r="AC60" i="21"/>
  <c r="AA14" i="2" s="1"/>
  <c r="G61" i="21"/>
  <c r="E15" i="2" s="1"/>
  <c r="O61" i="21"/>
  <c r="M15" i="2" s="1"/>
  <c r="W61" i="21"/>
  <c r="U15" i="2" s="1"/>
  <c r="AE61" i="21"/>
  <c r="AC15" i="2" s="1"/>
  <c r="I62" i="21"/>
  <c r="G16" i="2" s="1"/>
  <c r="Q62" i="21"/>
  <c r="O16" i="2" s="1"/>
  <c r="Y62" i="21"/>
  <c r="W16" i="2" s="1"/>
  <c r="AG62" i="21"/>
  <c r="AE16" i="2" s="1"/>
  <c r="K63" i="21"/>
  <c r="I17" i="2" s="1"/>
  <c r="S63" i="21"/>
  <c r="Q17" i="2" s="1"/>
  <c r="AA63" i="21"/>
  <c r="Y17" i="2" s="1"/>
  <c r="AI63" i="21"/>
  <c r="AG17" i="2" s="1"/>
  <c r="N64" i="21"/>
  <c r="L18" i="2" s="1"/>
  <c r="V64" i="21"/>
  <c r="T18" i="2" s="1"/>
  <c r="AD64" i="21"/>
  <c r="AB18" i="2" s="1"/>
  <c r="G65" i="21"/>
  <c r="E19" i="2" s="1"/>
  <c r="O65" i="21"/>
  <c r="M19" i="2" s="1"/>
  <c r="W65" i="21"/>
  <c r="U19" i="2" s="1"/>
  <c r="AE65" i="21"/>
  <c r="AC19" i="2" s="1"/>
  <c r="I66" i="21"/>
  <c r="G20" i="2" s="1"/>
  <c r="Q66" i="21"/>
  <c r="O20" i="2" s="1"/>
  <c r="Y66" i="21"/>
  <c r="W20" i="2" s="1"/>
  <c r="AG66" i="21"/>
  <c r="AE20" i="2" s="1"/>
  <c r="K67" i="21"/>
  <c r="I21" i="2" s="1"/>
  <c r="S67" i="21"/>
  <c r="Q21" i="2" s="1"/>
  <c r="AA67" i="21"/>
  <c r="Y21" i="2" s="1"/>
  <c r="AI67" i="21"/>
  <c r="AG21" i="2" s="1"/>
  <c r="M68" i="21"/>
  <c r="K22" i="2" s="1"/>
  <c r="U68" i="21"/>
  <c r="S22" i="2" s="1"/>
  <c r="AC68" i="21"/>
  <c r="AA22" i="2" s="1"/>
  <c r="G69" i="21"/>
  <c r="E23" i="2" s="1"/>
  <c r="O69" i="21"/>
  <c r="M23" i="2" s="1"/>
  <c r="W69" i="21"/>
  <c r="U23" i="2" s="1"/>
  <c r="AE69" i="21"/>
  <c r="AC23" i="2" s="1"/>
  <c r="I70" i="21"/>
  <c r="G24" i="2" s="1"/>
  <c r="Q70" i="21"/>
  <c r="O24" i="2" s="1"/>
  <c r="Y70" i="21"/>
  <c r="W24" i="2" s="1"/>
  <c r="AG70" i="21"/>
  <c r="AE24" i="2" s="1"/>
  <c r="K71" i="21"/>
  <c r="I25" i="2" s="1"/>
  <c r="S71" i="21"/>
  <c r="Q25" i="2" s="1"/>
  <c r="AA71" i="21"/>
  <c r="Y25" i="2" s="1"/>
  <c r="AI71" i="21"/>
  <c r="AG25" i="2" s="1"/>
  <c r="N72" i="21"/>
  <c r="L26" i="2" s="1"/>
  <c r="V72" i="21"/>
  <c r="T26" i="2" s="1"/>
  <c r="AD72" i="21"/>
  <c r="AB26" i="2" s="1"/>
  <c r="G73" i="21"/>
  <c r="E27" i="2" s="1"/>
  <c r="O73" i="21"/>
  <c r="M27" i="2" s="1"/>
  <c r="W73" i="21"/>
  <c r="U27" i="2" s="1"/>
  <c r="AE73" i="21"/>
  <c r="AC27" i="2" s="1"/>
  <c r="I74" i="21"/>
  <c r="G28" i="2" s="1"/>
  <c r="Q74" i="21"/>
  <c r="O28" i="2" s="1"/>
  <c r="Y74" i="21"/>
  <c r="W28" i="2" s="1"/>
  <c r="AG74" i="21"/>
  <c r="AE28" i="2" s="1"/>
  <c r="K75" i="21"/>
  <c r="I29" i="2" s="1"/>
  <c r="S75" i="21"/>
  <c r="Q29" i="2" s="1"/>
  <c r="AA75" i="21"/>
  <c r="Y29" i="2" s="1"/>
  <c r="AI75" i="21"/>
  <c r="AG29" i="2" s="1"/>
  <c r="M76" i="21"/>
  <c r="K30" i="2" s="1"/>
  <c r="U76" i="21"/>
  <c r="S30" i="2" s="1"/>
  <c r="AC76" i="21"/>
  <c r="AA30" i="2" s="1"/>
  <c r="G77" i="21"/>
  <c r="E31" i="2" s="1"/>
  <c r="O77" i="21"/>
  <c r="M31" i="2" s="1"/>
  <c r="W77" i="21"/>
  <c r="U31" i="2" s="1"/>
  <c r="AE77" i="21"/>
  <c r="AC31" i="2" s="1"/>
  <c r="I78" i="21"/>
  <c r="G32" i="2" s="1"/>
  <c r="Q78" i="21"/>
  <c r="O32" i="2" s="1"/>
  <c r="Y78" i="21"/>
  <c r="W32" i="2" s="1"/>
  <c r="AG78" i="21"/>
  <c r="AE32" i="2" s="1"/>
  <c r="K79" i="21"/>
  <c r="I33" i="2" s="1"/>
  <c r="S79" i="21"/>
  <c r="Q33" i="2" s="1"/>
  <c r="AA79" i="21"/>
  <c r="Y33" i="2" s="1"/>
  <c r="AI79" i="21"/>
  <c r="AG33" i="2" s="1"/>
  <c r="N80" i="21"/>
  <c r="L34" i="2" s="1"/>
  <c r="V80" i="21"/>
  <c r="T34" i="2" s="1"/>
  <c r="AD80" i="21"/>
  <c r="AB34" i="2" s="1"/>
  <c r="G81" i="21"/>
  <c r="E35" i="2" s="1"/>
  <c r="O81" i="21"/>
  <c r="M35" i="2" s="1"/>
  <c r="W81" i="21"/>
  <c r="U35" i="2" s="1"/>
  <c r="AE81" i="21"/>
  <c r="AC35" i="2" s="1"/>
  <c r="I82" i="21"/>
  <c r="G36" i="2" s="1"/>
  <c r="Q82" i="21"/>
  <c r="O36" i="2" s="1"/>
  <c r="Y82" i="21"/>
  <c r="W36" i="2" s="1"/>
  <c r="AG82" i="21"/>
  <c r="AE36" i="2" s="1"/>
  <c r="K83" i="21"/>
  <c r="I37" i="2" s="1"/>
  <c r="S83" i="21"/>
  <c r="Q37" i="2" s="1"/>
  <c r="AA83" i="21"/>
  <c r="Y37" i="2" s="1"/>
  <c r="AI83" i="21"/>
  <c r="AG37" i="2" s="1"/>
  <c r="M84" i="21"/>
  <c r="K38" i="2" s="1"/>
  <c r="U84" i="21"/>
  <c r="S38" i="2" s="1"/>
  <c r="AC84" i="21"/>
  <c r="AA38" i="2" s="1"/>
  <c r="G85" i="21"/>
  <c r="E39" i="2" s="1"/>
  <c r="O85" i="21"/>
  <c r="M39" i="2" s="1"/>
  <c r="W85" i="21"/>
  <c r="U39" i="2" s="1"/>
  <c r="AE85" i="21"/>
  <c r="AC39" i="2" s="1"/>
  <c r="I86" i="21"/>
  <c r="G40" i="2" s="1"/>
  <c r="Q86" i="21"/>
  <c r="O40" i="2" s="1"/>
  <c r="Y86" i="21"/>
  <c r="W40" i="2" s="1"/>
  <c r="AG86" i="21"/>
  <c r="AE40" i="2" s="1"/>
  <c r="K87" i="21"/>
  <c r="I41" i="2" s="1"/>
  <c r="S87" i="21"/>
  <c r="Q41" i="2" s="1"/>
  <c r="AA87" i="21"/>
  <c r="Y41" i="2" s="1"/>
  <c r="AI87" i="21"/>
  <c r="AG41" i="2" s="1"/>
  <c r="N88" i="21"/>
  <c r="L42" i="2" s="1"/>
  <c r="V88" i="21"/>
  <c r="T42" i="2" s="1"/>
  <c r="AD88" i="21"/>
  <c r="AB42" i="2" s="1"/>
  <c r="G89" i="21"/>
  <c r="E43" i="2" s="1"/>
  <c r="O89" i="21"/>
  <c r="M43" i="2" s="1"/>
  <c r="W89" i="21"/>
  <c r="U43" i="2" s="1"/>
  <c r="AE89" i="21"/>
  <c r="AC43" i="2" s="1"/>
  <c r="F84" i="21"/>
  <c r="D38" i="2" s="1"/>
  <c r="F80" i="21"/>
  <c r="D34" i="2" s="1"/>
  <c r="F71" i="21"/>
  <c r="D25" i="2" s="1"/>
  <c r="F67" i="21"/>
  <c r="D21" i="2" s="1"/>
  <c r="F66" i="21"/>
  <c r="D20" i="2" s="1"/>
  <c r="F63" i="21"/>
  <c r="D17" i="2" s="1"/>
  <c r="F59" i="21"/>
  <c r="D13" i="2" s="1"/>
  <c r="F58" i="21"/>
  <c r="D12" i="2" s="1"/>
  <c r="F55" i="21"/>
  <c r="D9" i="2" s="1"/>
  <c r="F51" i="21"/>
  <c r="D5" i="2" s="1"/>
  <c r="F83" i="21"/>
  <c r="D37" i="2" s="1"/>
  <c r="F74" i="21"/>
  <c r="D28" i="2" s="1"/>
  <c r="F54" i="21"/>
  <c r="D8" i="2" s="1"/>
  <c r="F50" i="21"/>
  <c r="D4" i="2" s="1"/>
  <c r="G48" i="21"/>
  <c r="E2" i="2" s="1"/>
  <c r="H48" i="21"/>
  <c r="F2" i="2" s="1"/>
  <c r="I48" i="21"/>
  <c r="G2" i="2" s="1"/>
  <c r="J48" i="21"/>
  <c r="H2" i="2" s="1"/>
  <c r="K48" i="21"/>
  <c r="I2" i="2" s="1"/>
  <c r="L48" i="21"/>
  <c r="J2" i="2" s="1"/>
  <c r="M48" i="21"/>
  <c r="K2" i="2" s="1"/>
  <c r="O48" i="21"/>
  <c r="M2" i="2" s="1"/>
  <c r="P48" i="21"/>
  <c r="N2" i="2" s="1"/>
  <c r="Q48" i="21"/>
  <c r="O2" i="2" s="1"/>
  <c r="R48" i="21"/>
  <c r="P2" i="2" s="1"/>
  <c r="S48" i="21"/>
  <c r="Q2" i="2" s="1"/>
  <c r="T48" i="21"/>
  <c r="R2" i="2" s="1"/>
  <c r="U48" i="21"/>
  <c r="S2" i="2" s="1"/>
  <c r="W48" i="21"/>
  <c r="U2" i="2" s="1"/>
  <c r="X48" i="21"/>
  <c r="V2" i="2" s="1"/>
  <c r="Y48" i="21"/>
  <c r="W2" i="2" s="1"/>
  <c r="Z48" i="21"/>
  <c r="X2" i="2" s="1"/>
  <c r="AA48" i="21"/>
  <c r="Y2" i="2" s="1"/>
  <c r="AB48" i="21"/>
  <c r="Z2" i="2" s="1"/>
  <c r="AC48" i="21"/>
  <c r="AA2" i="2" s="1"/>
  <c r="AE48" i="21"/>
  <c r="AC2" i="2" s="1"/>
  <c r="AF48" i="21"/>
  <c r="AD2" i="2" s="1"/>
  <c r="AG48" i="21"/>
  <c r="AE2" i="2" s="1"/>
  <c r="AH48" i="21"/>
  <c r="AF2" i="2" s="1"/>
  <c r="AI48" i="21"/>
  <c r="AG2" i="2" s="1"/>
  <c r="H49" i="21"/>
  <c r="F3" i="2" s="1"/>
  <c r="I49" i="21"/>
  <c r="G3" i="2" s="1"/>
  <c r="J49" i="21"/>
  <c r="H3" i="2" s="1"/>
  <c r="K49" i="21"/>
  <c r="I3" i="2" s="1"/>
  <c r="L49" i="21"/>
  <c r="J3" i="2" s="1"/>
  <c r="M49" i="21"/>
  <c r="K3" i="2" s="1"/>
  <c r="N49" i="21"/>
  <c r="L3" i="2" s="1"/>
  <c r="P49" i="21"/>
  <c r="N3" i="2" s="1"/>
  <c r="Q49" i="21"/>
  <c r="O3" i="2" s="1"/>
  <c r="R49" i="21"/>
  <c r="P3" i="2" s="1"/>
  <c r="S49" i="21"/>
  <c r="Q3" i="2" s="1"/>
  <c r="T49" i="21"/>
  <c r="R3" i="2" s="1"/>
  <c r="U49" i="21"/>
  <c r="S3" i="2" s="1"/>
  <c r="V49" i="21"/>
  <c r="T3" i="2" s="1"/>
  <c r="X49" i="21"/>
  <c r="V3" i="2" s="1"/>
  <c r="Y49" i="21"/>
  <c r="W3" i="2" s="1"/>
  <c r="Z49" i="21"/>
  <c r="X3" i="2" s="1"/>
  <c r="AA49" i="21"/>
  <c r="Y3" i="2" s="1"/>
  <c r="AB49" i="21"/>
  <c r="Z3" i="2" s="1"/>
  <c r="AC49" i="21"/>
  <c r="AA3" i="2" s="1"/>
  <c r="AD49" i="21"/>
  <c r="AB3" i="2" s="1"/>
  <c r="AF49" i="21"/>
  <c r="AD3" i="2" s="1"/>
  <c r="AG49" i="21"/>
  <c r="AE3" i="2" s="1"/>
  <c r="AH49" i="21"/>
  <c r="AF3" i="2" s="1"/>
  <c r="AI49" i="21"/>
  <c r="AG3" i="2" s="1"/>
  <c r="G50" i="21"/>
  <c r="E4" i="2" s="1"/>
  <c r="H50" i="21"/>
  <c r="F4" i="2" s="1"/>
  <c r="K50" i="21"/>
  <c r="I4" i="2" s="1"/>
  <c r="L50" i="21"/>
  <c r="J4" i="2" s="1"/>
  <c r="M50" i="21"/>
  <c r="K4" i="2" s="1"/>
  <c r="N50" i="21"/>
  <c r="L4" i="2" s="1"/>
  <c r="O50" i="21"/>
  <c r="M4" i="2" s="1"/>
  <c r="P50" i="21"/>
  <c r="N4" i="2" s="1"/>
  <c r="S50" i="21"/>
  <c r="Q4" i="2" s="1"/>
  <c r="T50" i="21"/>
  <c r="R4" i="2" s="1"/>
  <c r="U50" i="21"/>
  <c r="S4" i="2" s="1"/>
  <c r="V50" i="21"/>
  <c r="T4" i="2" s="1"/>
  <c r="W50" i="21"/>
  <c r="U4" i="2" s="1"/>
  <c r="X50" i="21"/>
  <c r="V4" i="2" s="1"/>
  <c r="AA50" i="21"/>
  <c r="Y4" i="2" s="1"/>
  <c r="AB50" i="21"/>
  <c r="Z4" i="2" s="1"/>
  <c r="AC50" i="21"/>
  <c r="AA4" i="2" s="1"/>
  <c r="AD50" i="21"/>
  <c r="AB4" i="2" s="1"/>
  <c r="AE50" i="21"/>
  <c r="AC4" i="2" s="1"/>
  <c r="AF50" i="21"/>
  <c r="AD4" i="2" s="1"/>
  <c r="AI50" i="21"/>
  <c r="AG4" i="2" s="1"/>
  <c r="G51" i="21"/>
  <c r="E5" i="2" s="1"/>
  <c r="H51" i="21"/>
  <c r="F5" i="2" s="1"/>
  <c r="I51" i="21"/>
  <c r="G5" i="2" s="1"/>
  <c r="J51" i="21"/>
  <c r="H5" i="2" s="1"/>
  <c r="M51" i="21"/>
  <c r="K5" i="2" s="1"/>
  <c r="N51" i="21"/>
  <c r="L5" i="2" s="1"/>
  <c r="O51" i="21"/>
  <c r="M5" i="2" s="1"/>
  <c r="P51" i="21"/>
  <c r="N5" i="2" s="1"/>
  <c r="Q51" i="21"/>
  <c r="O5" i="2" s="1"/>
  <c r="R51" i="21"/>
  <c r="P5" i="2" s="1"/>
  <c r="U51" i="21"/>
  <c r="S5" i="2" s="1"/>
  <c r="V51" i="21"/>
  <c r="T5" i="2" s="1"/>
  <c r="W51" i="21"/>
  <c r="U5" i="2" s="1"/>
  <c r="X51" i="21"/>
  <c r="V5" i="2" s="1"/>
  <c r="Y51" i="21"/>
  <c r="W5" i="2" s="1"/>
  <c r="Z51" i="21"/>
  <c r="X5" i="2" s="1"/>
  <c r="AC51" i="21"/>
  <c r="AA5" i="2" s="1"/>
  <c r="AD51" i="21"/>
  <c r="AB5" i="2" s="1"/>
  <c r="AE51" i="21"/>
  <c r="AC5" i="2" s="1"/>
  <c r="AF51" i="21"/>
  <c r="AD5" i="2" s="1"/>
  <c r="AG51" i="21"/>
  <c r="AE5" i="2" s="1"/>
  <c r="AH51" i="21"/>
  <c r="AF5" i="2" s="1"/>
  <c r="G52" i="21"/>
  <c r="E6" i="2" s="1"/>
  <c r="H52" i="21"/>
  <c r="F6" i="2" s="1"/>
  <c r="I52" i="21"/>
  <c r="G6" i="2" s="1"/>
  <c r="J52" i="21"/>
  <c r="H6" i="2" s="1"/>
  <c r="K52" i="21"/>
  <c r="I6" i="2" s="1"/>
  <c r="L52" i="21"/>
  <c r="J6" i="2" s="1"/>
  <c r="O52" i="21"/>
  <c r="M6" i="2" s="1"/>
  <c r="P52" i="21"/>
  <c r="N6" i="2" s="1"/>
  <c r="Q52" i="21"/>
  <c r="O6" i="2" s="1"/>
  <c r="R52" i="21"/>
  <c r="P6" i="2" s="1"/>
  <c r="S52" i="21"/>
  <c r="Q6" i="2" s="1"/>
  <c r="T52" i="21"/>
  <c r="R6" i="2" s="1"/>
  <c r="W52" i="21"/>
  <c r="U6" i="2" s="1"/>
  <c r="X52" i="21"/>
  <c r="V6" i="2" s="1"/>
  <c r="Y52" i="21"/>
  <c r="W6" i="2" s="1"/>
  <c r="Z52" i="21"/>
  <c r="X6" i="2" s="1"/>
  <c r="AA52" i="21"/>
  <c r="Y6" i="2" s="1"/>
  <c r="AB52" i="21"/>
  <c r="Z6" i="2" s="1"/>
  <c r="AE52" i="21"/>
  <c r="AC6" i="2" s="1"/>
  <c r="AF52" i="21"/>
  <c r="AD6" i="2" s="1"/>
  <c r="AG52" i="21"/>
  <c r="AE6" i="2" s="1"/>
  <c r="AH52" i="21"/>
  <c r="AF6" i="2" s="1"/>
  <c r="AI52" i="21"/>
  <c r="AG6" i="2" s="1"/>
  <c r="I53" i="21"/>
  <c r="G7" i="2" s="1"/>
  <c r="J53" i="21"/>
  <c r="H7" i="2" s="1"/>
  <c r="K53" i="21"/>
  <c r="I7" i="2" s="1"/>
  <c r="L53" i="21"/>
  <c r="J7" i="2" s="1"/>
  <c r="M53" i="21"/>
  <c r="K7" i="2" s="1"/>
  <c r="N53" i="21"/>
  <c r="L7" i="2" s="1"/>
  <c r="Q53" i="21"/>
  <c r="O7" i="2" s="1"/>
  <c r="R53" i="21"/>
  <c r="P7" i="2" s="1"/>
  <c r="S53" i="21"/>
  <c r="Q7" i="2" s="1"/>
  <c r="T53" i="21"/>
  <c r="R7" i="2" s="1"/>
  <c r="U53" i="21"/>
  <c r="S7" i="2" s="1"/>
  <c r="V53" i="21"/>
  <c r="T7" i="2" s="1"/>
  <c r="Y53" i="21"/>
  <c r="W7" i="2" s="1"/>
  <c r="Z53" i="21"/>
  <c r="X7" i="2" s="1"/>
  <c r="AA53" i="21"/>
  <c r="Y7" i="2" s="1"/>
  <c r="AB53" i="21"/>
  <c r="Z7" i="2" s="1"/>
  <c r="AC53" i="21"/>
  <c r="AA7" i="2" s="1"/>
  <c r="AD53" i="21"/>
  <c r="AB7" i="2" s="1"/>
  <c r="AG53" i="21"/>
  <c r="AE7" i="2" s="1"/>
  <c r="AH53" i="21"/>
  <c r="AF7" i="2" s="1"/>
  <c r="AI53" i="21"/>
  <c r="AG7" i="2" s="1"/>
  <c r="G54" i="21"/>
  <c r="E8" i="2" s="1"/>
  <c r="H54" i="21"/>
  <c r="F8" i="2" s="1"/>
  <c r="K54" i="21"/>
  <c r="I8" i="2" s="1"/>
  <c r="L54" i="21"/>
  <c r="J8" i="2" s="1"/>
  <c r="M54" i="21"/>
  <c r="K8" i="2" s="1"/>
  <c r="N54" i="21"/>
  <c r="L8" i="2" s="1"/>
  <c r="O54" i="21"/>
  <c r="M8" i="2" s="1"/>
  <c r="P54" i="21"/>
  <c r="N8" i="2" s="1"/>
  <c r="S54" i="21"/>
  <c r="Q8" i="2" s="1"/>
  <c r="T54" i="21"/>
  <c r="R8" i="2" s="1"/>
  <c r="U54" i="21"/>
  <c r="S8" i="2" s="1"/>
  <c r="V54" i="21"/>
  <c r="T8" i="2" s="1"/>
  <c r="W54" i="21"/>
  <c r="U8" i="2" s="1"/>
  <c r="X54" i="21"/>
  <c r="V8" i="2" s="1"/>
  <c r="AA54" i="21"/>
  <c r="Y8" i="2" s="1"/>
  <c r="AB54" i="21"/>
  <c r="Z8" i="2" s="1"/>
  <c r="AC54" i="21"/>
  <c r="AA8" i="2" s="1"/>
  <c r="AD54" i="21"/>
  <c r="AB8" i="2" s="1"/>
  <c r="AE54" i="21"/>
  <c r="AC8" i="2" s="1"/>
  <c r="AF54" i="21"/>
  <c r="AD8" i="2" s="1"/>
  <c r="AI54" i="21"/>
  <c r="AG8" i="2" s="1"/>
  <c r="G55" i="21"/>
  <c r="E9" i="2" s="1"/>
  <c r="H55" i="21"/>
  <c r="F9" i="2" s="1"/>
  <c r="I55" i="21"/>
  <c r="G9" i="2" s="1"/>
  <c r="J55" i="21"/>
  <c r="H9" i="2" s="1"/>
  <c r="M55" i="21"/>
  <c r="K9" i="2" s="1"/>
  <c r="N55" i="21"/>
  <c r="L9" i="2" s="1"/>
  <c r="O55" i="21"/>
  <c r="M9" i="2" s="1"/>
  <c r="P55" i="21"/>
  <c r="N9" i="2" s="1"/>
  <c r="Q55" i="21"/>
  <c r="O9" i="2" s="1"/>
  <c r="R55" i="21"/>
  <c r="P9" i="2" s="1"/>
  <c r="U55" i="21"/>
  <c r="S9" i="2" s="1"/>
  <c r="V55" i="21"/>
  <c r="T9" i="2" s="1"/>
  <c r="W55" i="21"/>
  <c r="U9" i="2" s="1"/>
  <c r="X55" i="21"/>
  <c r="V9" i="2" s="1"/>
  <c r="Y55" i="21"/>
  <c r="W9" i="2" s="1"/>
  <c r="Z55" i="21"/>
  <c r="X9" i="2" s="1"/>
  <c r="AC55" i="21"/>
  <c r="AA9" i="2" s="1"/>
  <c r="AD55" i="21"/>
  <c r="AB9" i="2" s="1"/>
  <c r="AE55" i="21"/>
  <c r="AC9" i="2" s="1"/>
  <c r="AF55" i="21"/>
  <c r="AD9" i="2" s="1"/>
  <c r="AG55" i="21"/>
  <c r="AE9" i="2" s="1"/>
  <c r="AH55" i="21"/>
  <c r="AF9" i="2" s="1"/>
  <c r="G56" i="21"/>
  <c r="E10" i="2" s="1"/>
  <c r="H56" i="21"/>
  <c r="F10" i="2" s="1"/>
  <c r="I56" i="21"/>
  <c r="G10" i="2" s="1"/>
  <c r="J56" i="21"/>
  <c r="H10" i="2" s="1"/>
  <c r="K56" i="21"/>
  <c r="I10" i="2" s="1"/>
  <c r="L56" i="21"/>
  <c r="J10" i="2" s="1"/>
  <c r="M56" i="21"/>
  <c r="K10" i="2" s="1"/>
  <c r="O56" i="21"/>
  <c r="M10" i="2" s="1"/>
  <c r="P56" i="21"/>
  <c r="N10" i="2" s="1"/>
  <c r="Q56" i="21"/>
  <c r="O10" i="2" s="1"/>
  <c r="R56" i="21"/>
  <c r="P10" i="2" s="1"/>
  <c r="S56" i="21"/>
  <c r="Q10" i="2" s="1"/>
  <c r="T56" i="21"/>
  <c r="R10" i="2" s="1"/>
  <c r="U56" i="21"/>
  <c r="S10" i="2" s="1"/>
  <c r="W56" i="21"/>
  <c r="U10" i="2" s="1"/>
  <c r="X56" i="21"/>
  <c r="V10" i="2" s="1"/>
  <c r="Y56" i="21"/>
  <c r="W10" i="2" s="1"/>
  <c r="Z56" i="21"/>
  <c r="X10" i="2" s="1"/>
  <c r="AA56" i="21"/>
  <c r="Y10" i="2" s="1"/>
  <c r="AB56" i="21"/>
  <c r="Z10" i="2" s="1"/>
  <c r="AC56" i="21"/>
  <c r="AA10" i="2" s="1"/>
  <c r="AE56" i="21"/>
  <c r="AC10" i="2" s="1"/>
  <c r="AF56" i="21"/>
  <c r="AD10" i="2" s="1"/>
  <c r="AG56" i="21"/>
  <c r="AE10" i="2" s="1"/>
  <c r="AH56" i="21"/>
  <c r="AF10" i="2" s="1"/>
  <c r="AI56" i="21"/>
  <c r="AG10" i="2" s="1"/>
  <c r="H57" i="21"/>
  <c r="F11" i="2" s="1"/>
  <c r="I57" i="21"/>
  <c r="G11" i="2" s="1"/>
  <c r="G58" i="21"/>
  <c r="E12" i="2" s="1"/>
  <c r="H58" i="21"/>
  <c r="F12" i="2" s="1"/>
  <c r="K58" i="21"/>
  <c r="I12" i="2" s="1"/>
  <c r="L58" i="21"/>
  <c r="J12" i="2" s="1"/>
  <c r="M58" i="21"/>
  <c r="K12" i="2" s="1"/>
  <c r="N58" i="21"/>
  <c r="L12" i="2" s="1"/>
  <c r="O58" i="21"/>
  <c r="M12" i="2" s="1"/>
  <c r="P58" i="21"/>
  <c r="N12" i="2" s="1"/>
  <c r="S58" i="21"/>
  <c r="Q12" i="2" s="1"/>
  <c r="T58" i="21"/>
  <c r="R12" i="2" s="1"/>
  <c r="U58" i="21"/>
  <c r="S12" i="2" s="1"/>
  <c r="V58" i="21"/>
  <c r="T12" i="2" s="1"/>
  <c r="W58" i="21"/>
  <c r="U12" i="2" s="1"/>
  <c r="X58" i="21"/>
  <c r="V12" i="2" s="1"/>
  <c r="AA58" i="21"/>
  <c r="Y12" i="2" s="1"/>
  <c r="AB58" i="21"/>
  <c r="Z12" i="2" s="1"/>
  <c r="AC58" i="21"/>
  <c r="AA12" i="2" s="1"/>
  <c r="AD58" i="21"/>
  <c r="AB12" i="2" s="1"/>
  <c r="AE58" i="21"/>
  <c r="AC12" i="2" s="1"/>
  <c r="AF58" i="21"/>
  <c r="AD12" i="2" s="1"/>
  <c r="AI58" i="21"/>
  <c r="AG12" i="2" s="1"/>
  <c r="G59" i="21"/>
  <c r="E13" i="2" s="1"/>
  <c r="H59" i="21"/>
  <c r="F13" i="2" s="1"/>
  <c r="I59" i="21"/>
  <c r="G13" i="2" s="1"/>
  <c r="J59" i="21"/>
  <c r="H13" i="2" s="1"/>
  <c r="M59" i="21"/>
  <c r="K13" i="2" s="1"/>
  <c r="N59" i="21"/>
  <c r="L13" i="2" s="1"/>
  <c r="O59" i="21"/>
  <c r="M13" i="2" s="1"/>
  <c r="P59" i="21"/>
  <c r="N13" i="2" s="1"/>
  <c r="Q59" i="21"/>
  <c r="O13" i="2" s="1"/>
  <c r="R59" i="21"/>
  <c r="P13" i="2" s="1"/>
  <c r="U59" i="21"/>
  <c r="S13" i="2" s="1"/>
  <c r="V59" i="21"/>
  <c r="T13" i="2" s="1"/>
  <c r="W59" i="21"/>
  <c r="U13" i="2" s="1"/>
  <c r="X59" i="21"/>
  <c r="V13" i="2" s="1"/>
  <c r="Y59" i="21"/>
  <c r="W13" i="2" s="1"/>
  <c r="Z59" i="21"/>
  <c r="X13" i="2" s="1"/>
  <c r="AC59" i="21"/>
  <c r="AA13" i="2" s="1"/>
  <c r="AD59" i="21"/>
  <c r="AB13" i="2" s="1"/>
  <c r="AE59" i="21"/>
  <c r="AC13" i="2" s="1"/>
  <c r="AF59" i="21"/>
  <c r="AD13" i="2" s="1"/>
  <c r="AG59" i="21"/>
  <c r="AE13" i="2" s="1"/>
  <c r="AH59" i="21"/>
  <c r="AF13" i="2" s="1"/>
  <c r="G60" i="21"/>
  <c r="E14" i="2" s="1"/>
  <c r="H60" i="21"/>
  <c r="F14" i="2" s="1"/>
  <c r="I60" i="21"/>
  <c r="G14" i="2" s="1"/>
  <c r="J60" i="21"/>
  <c r="H14" i="2" s="1"/>
  <c r="K60" i="21"/>
  <c r="I14" i="2" s="1"/>
  <c r="L60" i="21"/>
  <c r="J14" i="2" s="1"/>
  <c r="O60" i="21"/>
  <c r="M14" i="2" s="1"/>
  <c r="P60" i="21"/>
  <c r="N14" i="2" s="1"/>
  <c r="Q60" i="21"/>
  <c r="O14" i="2" s="1"/>
  <c r="R60" i="21"/>
  <c r="P14" i="2" s="1"/>
  <c r="S60" i="21"/>
  <c r="Q14" i="2" s="1"/>
  <c r="T60" i="21"/>
  <c r="R14" i="2" s="1"/>
  <c r="W60" i="21"/>
  <c r="U14" i="2" s="1"/>
  <c r="X60" i="21"/>
  <c r="V14" i="2" s="1"/>
  <c r="Y60" i="21"/>
  <c r="W14" i="2" s="1"/>
  <c r="Z60" i="21"/>
  <c r="X14" i="2" s="1"/>
  <c r="AA60" i="21"/>
  <c r="Y14" i="2" s="1"/>
  <c r="AB60" i="21"/>
  <c r="Z14" i="2" s="1"/>
  <c r="AE60" i="21"/>
  <c r="AC14" i="2" s="1"/>
  <c r="AF60" i="21"/>
  <c r="AD14" i="2" s="1"/>
  <c r="AG60" i="21"/>
  <c r="AE14" i="2" s="1"/>
  <c r="AH60" i="21"/>
  <c r="AF14" i="2" s="1"/>
  <c r="AI60" i="21"/>
  <c r="AG14" i="2" s="1"/>
  <c r="I61" i="21"/>
  <c r="G15" i="2" s="1"/>
  <c r="J61" i="21"/>
  <c r="H15" i="2" s="1"/>
  <c r="K61" i="21"/>
  <c r="I15" i="2" s="1"/>
  <c r="L61" i="21"/>
  <c r="J15" i="2" s="1"/>
  <c r="M61" i="21"/>
  <c r="K15" i="2" s="1"/>
  <c r="N61" i="21"/>
  <c r="L15" i="2" s="1"/>
  <c r="Q61" i="21"/>
  <c r="O15" i="2" s="1"/>
  <c r="R61" i="21"/>
  <c r="P15" i="2" s="1"/>
  <c r="S61" i="21"/>
  <c r="Q15" i="2" s="1"/>
  <c r="T61" i="21"/>
  <c r="R15" i="2" s="1"/>
  <c r="U61" i="21"/>
  <c r="S15" i="2" s="1"/>
  <c r="V61" i="21"/>
  <c r="T15" i="2" s="1"/>
  <c r="Y61" i="21"/>
  <c r="W15" i="2" s="1"/>
  <c r="Z61" i="21"/>
  <c r="X15" i="2" s="1"/>
  <c r="AA61" i="21"/>
  <c r="Y15" i="2" s="1"/>
  <c r="AB61" i="21"/>
  <c r="Z15" i="2" s="1"/>
  <c r="AC61" i="21"/>
  <c r="AA15" i="2" s="1"/>
  <c r="AD61" i="21"/>
  <c r="AB15" i="2" s="1"/>
  <c r="AG61" i="21"/>
  <c r="AE15" i="2" s="1"/>
  <c r="AH61" i="21"/>
  <c r="AF15" i="2" s="1"/>
  <c r="AI61" i="21"/>
  <c r="AG15" i="2" s="1"/>
  <c r="G62" i="21"/>
  <c r="E16" i="2" s="1"/>
  <c r="H62" i="21"/>
  <c r="F16" i="2" s="1"/>
  <c r="K62" i="21"/>
  <c r="I16" i="2" s="1"/>
  <c r="L62" i="21"/>
  <c r="J16" i="2" s="1"/>
  <c r="M62" i="21"/>
  <c r="K16" i="2" s="1"/>
  <c r="N62" i="21"/>
  <c r="L16" i="2" s="1"/>
  <c r="O62" i="21"/>
  <c r="M16" i="2" s="1"/>
  <c r="P62" i="21"/>
  <c r="N16" i="2" s="1"/>
  <c r="S62" i="21"/>
  <c r="Q16" i="2" s="1"/>
  <c r="T62" i="21"/>
  <c r="R16" i="2" s="1"/>
  <c r="U62" i="21"/>
  <c r="S16" i="2" s="1"/>
  <c r="V62" i="21"/>
  <c r="T16" i="2" s="1"/>
  <c r="W62" i="21"/>
  <c r="U16" i="2" s="1"/>
  <c r="X62" i="21"/>
  <c r="V16" i="2" s="1"/>
  <c r="AA62" i="21"/>
  <c r="Y16" i="2" s="1"/>
  <c r="AB62" i="21"/>
  <c r="Z16" i="2" s="1"/>
  <c r="AC62" i="21"/>
  <c r="AA16" i="2" s="1"/>
  <c r="AD62" i="21"/>
  <c r="AB16" i="2" s="1"/>
  <c r="AE62" i="21"/>
  <c r="AC16" i="2" s="1"/>
  <c r="AF62" i="21"/>
  <c r="AD16" i="2" s="1"/>
  <c r="AI62" i="21"/>
  <c r="AG16" i="2" s="1"/>
  <c r="G63" i="21"/>
  <c r="E17" i="2" s="1"/>
  <c r="H63" i="21"/>
  <c r="F17" i="2" s="1"/>
  <c r="I63" i="21"/>
  <c r="G17" i="2" s="1"/>
  <c r="J63" i="21"/>
  <c r="H17" i="2" s="1"/>
  <c r="M63" i="21"/>
  <c r="K17" i="2" s="1"/>
  <c r="N63" i="21"/>
  <c r="L17" i="2" s="1"/>
  <c r="O63" i="21"/>
  <c r="M17" i="2" s="1"/>
  <c r="P63" i="21"/>
  <c r="N17" i="2" s="1"/>
  <c r="Q63" i="21"/>
  <c r="O17" i="2" s="1"/>
  <c r="R63" i="21"/>
  <c r="P17" i="2" s="1"/>
  <c r="U63" i="21"/>
  <c r="S17" i="2" s="1"/>
  <c r="V63" i="21"/>
  <c r="T17" i="2" s="1"/>
  <c r="W63" i="21"/>
  <c r="U17" i="2" s="1"/>
  <c r="X63" i="21"/>
  <c r="V17" i="2" s="1"/>
  <c r="Y63" i="21"/>
  <c r="W17" i="2" s="1"/>
  <c r="Z63" i="21"/>
  <c r="X17" i="2" s="1"/>
  <c r="AC63" i="21"/>
  <c r="AA17" i="2" s="1"/>
  <c r="AD63" i="21"/>
  <c r="AB17" i="2" s="1"/>
  <c r="AE63" i="21"/>
  <c r="AC17" i="2" s="1"/>
  <c r="AF63" i="21"/>
  <c r="AD17" i="2" s="1"/>
  <c r="AG63" i="21"/>
  <c r="AE17" i="2" s="1"/>
  <c r="AH63" i="21"/>
  <c r="AF17" i="2" s="1"/>
  <c r="G64" i="21"/>
  <c r="E18" i="2" s="1"/>
  <c r="H64" i="21"/>
  <c r="F18" i="2" s="1"/>
  <c r="I64" i="21"/>
  <c r="G18" i="2" s="1"/>
  <c r="J64" i="21"/>
  <c r="H18" i="2" s="1"/>
  <c r="K64" i="21"/>
  <c r="I18" i="2" s="1"/>
  <c r="L64" i="21"/>
  <c r="J18" i="2" s="1"/>
  <c r="M64" i="21"/>
  <c r="K18" i="2" s="1"/>
  <c r="O64" i="21"/>
  <c r="M18" i="2" s="1"/>
  <c r="P64" i="21"/>
  <c r="N18" i="2" s="1"/>
  <c r="Q64" i="21"/>
  <c r="O18" i="2" s="1"/>
  <c r="R64" i="21"/>
  <c r="P18" i="2" s="1"/>
  <c r="S64" i="21"/>
  <c r="Q18" i="2" s="1"/>
  <c r="T64" i="21"/>
  <c r="R18" i="2" s="1"/>
  <c r="U64" i="21"/>
  <c r="S18" i="2" s="1"/>
  <c r="W64" i="21"/>
  <c r="U18" i="2" s="1"/>
  <c r="X64" i="21"/>
  <c r="V18" i="2" s="1"/>
  <c r="Y64" i="21"/>
  <c r="W18" i="2" s="1"/>
  <c r="Z64" i="21"/>
  <c r="X18" i="2" s="1"/>
  <c r="AA64" i="21"/>
  <c r="Y18" i="2" s="1"/>
  <c r="AB64" i="21"/>
  <c r="Z18" i="2" s="1"/>
  <c r="AC64" i="21"/>
  <c r="AA18" i="2" s="1"/>
  <c r="AE64" i="21"/>
  <c r="AC18" i="2" s="1"/>
  <c r="AF64" i="21"/>
  <c r="AD18" i="2" s="1"/>
  <c r="AG64" i="21"/>
  <c r="AE18" i="2" s="1"/>
  <c r="AH64" i="21"/>
  <c r="AF18" i="2" s="1"/>
  <c r="AI64" i="21"/>
  <c r="AG18" i="2" s="1"/>
  <c r="H65" i="21"/>
  <c r="F19" i="2" s="1"/>
  <c r="I65" i="21"/>
  <c r="G19" i="2" s="1"/>
  <c r="J65" i="21"/>
  <c r="H19" i="2" s="1"/>
  <c r="K65" i="21"/>
  <c r="I19" i="2" s="1"/>
  <c r="L65" i="21"/>
  <c r="J19" i="2" s="1"/>
  <c r="M65" i="21"/>
  <c r="K19" i="2" s="1"/>
  <c r="N65" i="21"/>
  <c r="L19" i="2" s="1"/>
  <c r="P65" i="21"/>
  <c r="N19" i="2" s="1"/>
  <c r="Q65" i="21"/>
  <c r="O19" i="2" s="1"/>
  <c r="R65" i="21"/>
  <c r="P19" i="2" s="1"/>
  <c r="S65" i="21"/>
  <c r="Q19" i="2" s="1"/>
  <c r="T65" i="21"/>
  <c r="R19" i="2" s="1"/>
  <c r="U65" i="21"/>
  <c r="S19" i="2" s="1"/>
  <c r="V65" i="21"/>
  <c r="T19" i="2" s="1"/>
  <c r="X65" i="21"/>
  <c r="V19" i="2" s="1"/>
  <c r="Y65" i="21"/>
  <c r="W19" i="2" s="1"/>
  <c r="Z65" i="21"/>
  <c r="X19" i="2" s="1"/>
  <c r="AA65" i="21"/>
  <c r="Y19" i="2" s="1"/>
  <c r="AB65" i="21"/>
  <c r="Z19" i="2" s="1"/>
  <c r="AC65" i="21"/>
  <c r="AA19" i="2" s="1"/>
  <c r="AD65" i="21"/>
  <c r="AB19" i="2" s="1"/>
  <c r="AF65" i="21"/>
  <c r="AD19" i="2" s="1"/>
  <c r="AG65" i="21"/>
  <c r="AE19" i="2" s="1"/>
  <c r="AH65" i="21"/>
  <c r="AF19" i="2" s="1"/>
  <c r="AI65" i="21"/>
  <c r="AG19" i="2" s="1"/>
  <c r="G66" i="21"/>
  <c r="E20" i="2" s="1"/>
  <c r="H66" i="21"/>
  <c r="F20" i="2" s="1"/>
  <c r="K66" i="21"/>
  <c r="I20" i="2" s="1"/>
  <c r="L66" i="21"/>
  <c r="J20" i="2" s="1"/>
  <c r="M66" i="21"/>
  <c r="K20" i="2" s="1"/>
  <c r="N66" i="21"/>
  <c r="L20" i="2" s="1"/>
  <c r="O66" i="21"/>
  <c r="M20" i="2" s="1"/>
  <c r="P66" i="21"/>
  <c r="N20" i="2" s="1"/>
  <c r="S66" i="21"/>
  <c r="Q20" i="2" s="1"/>
  <c r="T66" i="21"/>
  <c r="R20" i="2" s="1"/>
  <c r="U66" i="21"/>
  <c r="S20" i="2" s="1"/>
  <c r="V66" i="21"/>
  <c r="T20" i="2" s="1"/>
  <c r="W66" i="21"/>
  <c r="U20" i="2" s="1"/>
  <c r="X66" i="21"/>
  <c r="V20" i="2" s="1"/>
  <c r="AA66" i="21"/>
  <c r="Y20" i="2" s="1"/>
  <c r="AB66" i="21"/>
  <c r="Z20" i="2" s="1"/>
  <c r="AC66" i="21"/>
  <c r="AA20" i="2" s="1"/>
  <c r="AD66" i="21"/>
  <c r="AB20" i="2" s="1"/>
  <c r="AE66" i="21"/>
  <c r="AC20" i="2" s="1"/>
  <c r="AF66" i="21"/>
  <c r="AD20" i="2" s="1"/>
  <c r="AI66" i="21"/>
  <c r="AG20" i="2" s="1"/>
  <c r="G67" i="21"/>
  <c r="E21" i="2" s="1"/>
  <c r="H67" i="21"/>
  <c r="F21" i="2" s="1"/>
  <c r="I67" i="21"/>
  <c r="G21" i="2" s="1"/>
  <c r="J67" i="21"/>
  <c r="H21" i="2" s="1"/>
  <c r="M67" i="21"/>
  <c r="K21" i="2" s="1"/>
  <c r="N67" i="21"/>
  <c r="L21" i="2" s="1"/>
  <c r="O67" i="21"/>
  <c r="M21" i="2" s="1"/>
  <c r="P67" i="21"/>
  <c r="N21" i="2" s="1"/>
  <c r="Q67" i="21"/>
  <c r="O21" i="2" s="1"/>
  <c r="R67" i="21"/>
  <c r="P21" i="2" s="1"/>
  <c r="U67" i="21"/>
  <c r="S21" i="2" s="1"/>
  <c r="V67" i="21"/>
  <c r="T21" i="2" s="1"/>
  <c r="W67" i="21"/>
  <c r="U21" i="2" s="1"/>
  <c r="X67" i="21"/>
  <c r="V21" i="2" s="1"/>
  <c r="Y67" i="21"/>
  <c r="W21" i="2" s="1"/>
  <c r="Z67" i="21"/>
  <c r="X21" i="2" s="1"/>
  <c r="AC67" i="21"/>
  <c r="AA21" i="2" s="1"/>
  <c r="AD67" i="21"/>
  <c r="AB21" i="2" s="1"/>
  <c r="AE67" i="21"/>
  <c r="AC21" i="2" s="1"/>
  <c r="AF67" i="21"/>
  <c r="AD21" i="2" s="1"/>
  <c r="AG67" i="21"/>
  <c r="AE21" i="2" s="1"/>
  <c r="AH67" i="21"/>
  <c r="AF21" i="2" s="1"/>
  <c r="G68" i="21"/>
  <c r="E22" i="2" s="1"/>
  <c r="H68" i="21"/>
  <c r="F22" i="2" s="1"/>
  <c r="I68" i="21"/>
  <c r="G22" i="2" s="1"/>
  <c r="J68" i="21"/>
  <c r="H22" i="2" s="1"/>
  <c r="K68" i="21"/>
  <c r="I22" i="2" s="1"/>
  <c r="L68" i="21"/>
  <c r="J22" i="2" s="1"/>
  <c r="O68" i="21"/>
  <c r="M22" i="2" s="1"/>
  <c r="P68" i="21"/>
  <c r="N22" i="2" s="1"/>
  <c r="Q68" i="21"/>
  <c r="O22" i="2" s="1"/>
  <c r="R68" i="21"/>
  <c r="P22" i="2" s="1"/>
  <c r="S68" i="21"/>
  <c r="Q22" i="2" s="1"/>
  <c r="T68" i="21"/>
  <c r="R22" i="2" s="1"/>
  <c r="W68" i="21"/>
  <c r="U22" i="2" s="1"/>
  <c r="X68" i="21"/>
  <c r="V22" i="2" s="1"/>
  <c r="Y68" i="21"/>
  <c r="W22" i="2" s="1"/>
  <c r="Z68" i="21"/>
  <c r="X22" i="2" s="1"/>
  <c r="AA68" i="21"/>
  <c r="Y22" i="2" s="1"/>
  <c r="AB68" i="21"/>
  <c r="Z22" i="2" s="1"/>
  <c r="AE68" i="21"/>
  <c r="AC22" i="2" s="1"/>
  <c r="AF68" i="21"/>
  <c r="AD22" i="2" s="1"/>
  <c r="AG68" i="21"/>
  <c r="AE22" i="2" s="1"/>
  <c r="AH68" i="21"/>
  <c r="AF22" i="2" s="1"/>
  <c r="AI68" i="21"/>
  <c r="AG22" i="2" s="1"/>
  <c r="I69" i="21"/>
  <c r="G23" i="2" s="1"/>
  <c r="J69" i="21"/>
  <c r="H23" i="2" s="1"/>
  <c r="K69" i="21"/>
  <c r="I23" i="2" s="1"/>
  <c r="L69" i="21"/>
  <c r="J23" i="2" s="1"/>
  <c r="M69" i="21"/>
  <c r="K23" i="2" s="1"/>
  <c r="N69" i="21"/>
  <c r="L23" i="2" s="1"/>
  <c r="Q69" i="21"/>
  <c r="O23" i="2" s="1"/>
  <c r="R69" i="21"/>
  <c r="P23" i="2" s="1"/>
  <c r="S69" i="21"/>
  <c r="Q23" i="2" s="1"/>
  <c r="T69" i="21"/>
  <c r="R23" i="2" s="1"/>
  <c r="U69" i="21"/>
  <c r="S23" i="2" s="1"/>
  <c r="V69" i="21"/>
  <c r="T23" i="2" s="1"/>
  <c r="Y69" i="21"/>
  <c r="W23" i="2" s="1"/>
  <c r="Z69" i="21"/>
  <c r="X23" i="2" s="1"/>
  <c r="AA69" i="21"/>
  <c r="Y23" i="2" s="1"/>
  <c r="AB69" i="21"/>
  <c r="Z23" i="2" s="1"/>
  <c r="AC69" i="21"/>
  <c r="AA23" i="2" s="1"/>
  <c r="AD69" i="21"/>
  <c r="AB23" i="2" s="1"/>
  <c r="AG69" i="21"/>
  <c r="AE23" i="2" s="1"/>
  <c r="AH69" i="21"/>
  <c r="AF23" i="2" s="1"/>
  <c r="AI69" i="21"/>
  <c r="AG23" i="2" s="1"/>
  <c r="G70" i="21"/>
  <c r="E24" i="2" s="1"/>
  <c r="H70" i="21"/>
  <c r="F24" i="2" s="1"/>
  <c r="K70" i="21"/>
  <c r="I24" i="2" s="1"/>
  <c r="L70" i="21"/>
  <c r="J24" i="2" s="1"/>
  <c r="M70" i="21"/>
  <c r="K24" i="2" s="1"/>
  <c r="N70" i="21"/>
  <c r="L24" i="2" s="1"/>
  <c r="O70" i="21"/>
  <c r="M24" i="2" s="1"/>
  <c r="P70" i="21"/>
  <c r="N24" i="2" s="1"/>
  <c r="S70" i="21"/>
  <c r="Q24" i="2" s="1"/>
  <c r="T70" i="21"/>
  <c r="R24" i="2" s="1"/>
  <c r="U70" i="21"/>
  <c r="S24" i="2" s="1"/>
  <c r="V70" i="21"/>
  <c r="T24" i="2" s="1"/>
  <c r="W70" i="21"/>
  <c r="U24" i="2" s="1"/>
  <c r="X70" i="21"/>
  <c r="V24" i="2" s="1"/>
  <c r="AA70" i="21"/>
  <c r="Y24" i="2" s="1"/>
  <c r="AB70" i="21"/>
  <c r="Z24" i="2" s="1"/>
  <c r="AC70" i="21"/>
  <c r="AA24" i="2" s="1"/>
  <c r="AD70" i="21"/>
  <c r="AB24" i="2" s="1"/>
  <c r="AE70" i="21"/>
  <c r="AC24" i="2" s="1"/>
  <c r="AF70" i="21"/>
  <c r="AD24" i="2" s="1"/>
  <c r="AI70" i="21"/>
  <c r="AG24" i="2" s="1"/>
  <c r="G71" i="21"/>
  <c r="E25" i="2" s="1"/>
  <c r="H71" i="21"/>
  <c r="F25" i="2" s="1"/>
  <c r="I71" i="21"/>
  <c r="G25" i="2" s="1"/>
  <c r="J71" i="21"/>
  <c r="H25" i="2" s="1"/>
  <c r="M71" i="21"/>
  <c r="K25" i="2" s="1"/>
  <c r="N71" i="21"/>
  <c r="L25" i="2" s="1"/>
  <c r="O71" i="21"/>
  <c r="M25" i="2" s="1"/>
  <c r="P71" i="21"/>
  <c r="N25" i="2" s="1"/>
  <c r="Q71" i="21"/>
  <c r="O25" i="2" s="1"/>
  <c r="R71" i="21"/>
  <c r="P25" i="2" s="1"/>
  <c r="U71" i="21"/>
  <c r="S25" i="2" s="1"/>
  <c r="V71" i="21"/>
  <c r="T25" i="2" s="1"/>
  <c r="W71" i="21"/>
  <c r="U25" i="2" s="1"/>
  <c r="X71" i="21"/>
  <c r="V25" i="2" s="1"/>
  <c r="Y71" i="21"/>
  <c r="W25" i="2" s="1"/>
  <c r="Z71" i="21"/>
  <c r="X25" i="2" s="1"/>
  <c r="AC71" i="21"/>
  <c r="AA25" i="2" s="1"/>
  <c r="AD71" i="21"/>
  <c r="AB25" i="2" s="1"/>
  <c r="AE71" i="21"/>
  <c r="AC25" i="2" s="1"/>
  <c r="AF71" i="21"/>
  <c r="AD25" i="2" s="1"/>
  <c r="AG71" i="21"/>
  <c r="AE25" i="2" s="1"/>
  <c r="AH71" i="21"/>
  <c r="AF25" i="2" s="1"/>
  <c r="G72" i="21"/>
  <c r="E26" i="2" s="1"/>
  <c r="H72" i="21"/>
  <c r="F26" i="2" s="1"/>
  <c r="I72" i="21"/>
  <c r="G26" i="2" s="1"/>
  <c r="J72" i="21"/>
  <c r="H26" i="2" s="1"/>
  <c r="K72" i="21"/>
  <c r="I26" i="2" s="1"/>
  <c r="L72" i="21"/>
  <c r="J26" i="2" s="1"/>
  <c r="M72" i="21"/>
  <c r="K26" i="2" s="1"/>
  <c r="O72" i="21"/>
  <c r="M26" i="2" s="1"/>
  <c r="P72" i="21"/>
  <c r="N26" i="2" s="1"/>
  <c r="Q72" i="21"/>
  <c r="O26" i="2" s="1"/>
  <c r="R72" i="21"/>
  <c r="P26" i="2" s="1"/>
  <c r="S72" i="21"/>
  <c r="Q26" i="2" s="1"/>
  <c r="T72" i="21"/>
  <c r="R26" i="2" s="1"/>
  <c r="U72" i="21"/>
  <c r="S26" i="2" s="1"/>
  <c r="W72" i="21"/>
  <c r="U26" i="2" s="1"/>
  <c r="X72" i="21"/>
  <c r="V26" i="2" s="1"/>
  <c r="Y72" i="21"/>
  <c r="W26" i="2" s="1"/>
  <c r="Z72" i="21"/>
  <c r="X26" i="2" s="1"/>
  <c r="AA72" i="21"/>
  <c r="Y26" i="2" s="1"/>
  <c r="AB72" i="21"/>
  <c r="Z26" i="2" s="1"/>
  <c r="AC72" i="21"/>
  <c r="AA26" i="2" s="1"/>
  <c r="AE72" i="21"/>
  <c r="AC26" i="2" s="1"/>
  <c r="AF72" i="21"/>
  <c r="AD26" i="2" s="1"/>
  <c r="AG72" i="21"/>
  <c r="AE26" i="2" s="1"/>
  <c r="AH72" i="21"/>
  <c r="AF26" i="2" s="1"/>
  <c r="AI72" i="21"/>
  <c r="AG26" i="2" s="1"/>
  <c r="H73" i="21"/>
  <c r="F27" i="2" s="1"/>
  <c r="I73" i="21"/>
  <c r="G27" i="2" s="1"/>
  <c r="J73" i="21"/>
  <c r="H27" i="2" s="1"/>
  <c r="K73" i="21"/>
  <c r="I27" i="2" s="1"/>
  <c r="L73" i="21"/>
  <c r="J27" i="2" s="1"/>
  <c r="M73" i="21"/>
  <c r="K27" i="2" s="1"/>
  <c r="N73" i="21"/>
  <c r="L27" i="2" s="1"/>
  <c r="P73" i="21"/>
  <c r="N27" i="2" s="1"/>
  <c r="Q73" i="21"/>
  <c r="O27" i="2" s="1"/>
  <c r="R73" i="21"/>
  <c r="P27" i="2" s="1"/>
  <c r="S73" i="21"/>
  <c r="Q27" i="2" s="1"/>
  <c r="T73" i="21"/>
  <c r="R27" i="2" s="1"/>
  <c r="U73" i="21"/>
  <c r="S27" i="2" s="1"/>
  <c r="V73" i="21"/>
  <c r="T27" i="2" s="1"/>
  <c r="X73" i="21"/>
  <c r="V27" i="2" s="1"/>
  <c r="Y73" i="21"/>
  <c r="W27" i="2" s="1"/>
  <c r="Z73" i="21"/>
  <c r="X27" i="2" s="1"/>
  <c r="AA73" i="21"/>
  <c r="Y27" i="2" s="1"/>
  <c r="AB73" i="21"/>
  <c r="Z27" i="2" s="1"/>
  <c r="AC73" i="21"/>
  <c r="AA27" i="2" s="1"/>
  <c r="AD73" i="21"/>
  <c r="AB27" i="2" s="1"/>
  <c r="AF73" i="21"/>
  <c r="AD27" i="2" s="1"/>
  <c r="AG73" i="21"/>
  <c r="AE27" i="2" s="1"/>
  <c r="AH73" i="21"/>
  <c r="AF27" i="2" s="1"/>
  <c r="AI73" i="21"/>
  <c r="AG27" i="2" s="1"/>
  <c r="G74" i="21"/>
  <c r="E28" i="2" s="1"/>
  <c r="H74" i="21"/>
  <c r="F28" i="2" s="1"/>
  <c r="K74" i="21"/>
  <c r="I28" i="2" s="1"/>
  <c r="L74" i="21"/>
  <c r="J28" i="2" s="1"/>
  <c r="M74" i="21"/>
  <c r="K28" i="2" s="1"/>
  <c r="N74" i="21"/>
  <c r="L28" i="2" s="1"/>
  <c r="O74" i="21"/>
  <c r="M28" i="2" s="1"/>
  <c r="P74" i="21"/>
  <c r="N28" i="2" s="1"/>
  <c r="S74" i="21"/>
  <c r="Q28" i="2" s="1"/>
  <c r="T74" i="21"/>
  <c r="R28" i="2" s="1"/>
  <c r="U74" i="21"/>
  <c r="S28" i="2" s="1"/>
  <c r="V74" i="21"/>
  <c r="T28" i="2" s="1"/>
  <c r="W74" i="21"/>
  <c r="U28" i="2" s="1"/>
  <c r="X74" i="21"/>
  <c r="V28" i="2" s="1"/>
  <c r="AA74" i="21"/>
  <c r="Y28" i="2" s="1"/>
  <c r="AB74" i="21"/>
  <c r="Z28" i="2" s="1"/>
  <c r="AC74" i="21"/>
  <c r="AA28" i="2" s="1"/>
  <c r="AD74" i="21"/>
  <c r="AB28" i="2" s="1"/>
  <c r="AE74" i="21"/>
  <c r="AC28" i="2" s="1"/>
  <c r="AF74" i="21"/>
  <c r="AD28" i="2" s="1"/>
  <c r="AI74" i="21"/>
  <c r="AG28" i="2" s="1"/>
  <c r="G75" i="21"/>
  <c r="E29" i="2" s="1"/>
  <c r="H75" i="21"/>
  <c r="F29" i="2" s="1"/>
  <c r="I75" i="21"/>
  <c r="G29" i="2" s="1"/>
  <c r="J75" i="21"/>
  <c r="H29" i="2" s="1"/>
  <c r="M75" i="21"/>
  <c r="K29" i="2" s="1"/>
  <c r="N75" i="21"/>
  <c r="L29" i="2" s="1"/>
  <c r="O75" i="21"/>
  <c r="M29" i="2" s="1"/>
  <c r="P75" i="21"/>
  <c r="N29" i="2" s="1"/>
  <c r="Q75" i="21"/>
  <c r="O29" i="2" s="1"/>
  <c r="R75" i="21"/>
  <c r="P29" i="2" s="1"/>
  <c r="U75" i="21"/>
  <c r="S29" i="2" s="1"/>
  <c r="V75" i="21"/>
  <c r="T29" i="2" s="1"/>
  <c r="W75" i="21"/>
  <c r="U29" i="2" s="1"/>
  <c r="X75" i="21"/>
  <c r="V29" i="2" s="1"/>
  <c r="Y75" i="21"/>
  <c r="W29" i="2" s="1"/>
  <c r="Z75" i="21"/>
  <c r="X29" i="2" s="1"/>
  <c r="AC75" i="21"/>
  <c r="AA29" i="2" s="1"/>
  <c r="AD75" i="21"/>
  <c r="AB29" i="2" s="1"/>
  <c r="AE75" i="21"/>
  <c r="AC29" i="2" s="1"/>
  <c r="AF75" i="21"/>
  <c r="AD29" i="2" s="1"/>
  <c r="AG75" i="21"/>
  <c r="AE29" i="2" s="1"/>
  <c r="AH75" i="21"/>
  <c r="AF29" i="2" s="1"/>
  <c r="G76" i="21"/>
  <c r="E30" i="2" s="1"/>
  <c r="H76" i="21"/>
  <c r="F30" i="2" s="1"/>
  <c r="I76" i="21"/>
  <c r="G30" i="2" s="1"/>
  <c r="J76" i="21"/>
  <c r="H30" i="2" s="1"/>
  <c r="K76" i="21"/>
  <c r="I30" i="2" s="1"/>
  <c r="L76" i="21"/>
  <c r="J30" i="2" s="1"/>
  <c r="O76" i="21"/>
  <c r="M30" i="2" s="1"/>
  <c r="P76" i="21"/>
  <c r="N30" i="2" s="1"/>
  <c r="Q76" i="21"/>
  <c r="O30" i="2" s="1"/>
  <c r="R76" i="21"/>
  <c r="P30" i="2" s="1"/>
  <c r="S76" i="21"/>
  <c r="Q30" i="2" s="1"/>
  <c r="T76" i="21"/>
  <c r="R30" i="2" s="1"/>
  <c r="W76" i="21"/>
  <c r="U30" i="2" s="1"/>
  <c r="X76" i="21"/>
  <c r="V30" i="2" s="1"/>
  <c r="Y76" i="21"/>
  <c r="W30" i="2" s="1"/>
  <c r="Z76" i="21"/>
  <c r="X30" i="2" s="1"/>
  <c r="AA76" i="21"/>
  <c r="Y30" i="2" s="1"/>
  <c r="AB76" i="21"/>
  <c r="Z30" i="2" s="1"/>
  <c r="AE76" i="21"/>
  <c r="AC30" i="2" s="1"/>
  <c r="AF76" i="21"/>
  <c r="AD30" i="2" s="1"/>
  <c r="AG76" i="21"/>
  <c r="AE30" i="2" s="1"/>
  <c r="AH76" i="21"/>
  <c r="AF30" i="2" s="1"/>
  <c r="AI76" i="21"/>
  <c r="AG30" i="2" s="1"/>
  <c r="I77" i="21"/>
  <c r="G31" i="2" s="1"/>
  <c r="J77" i="21"/>
  <c r="H31" i="2" s="1"/>
  <c r="K77" i="21"/>
  <c r="I31" i="2" s="1"/>
  <c r="L77" i="21"/>
  <c r="J31" i="2" s="1"/>
  <c r="M77" i="21"/>
  <c r="K31" i="2" s="1"/>
  <c r="N77" i="21"/>
  <c r="L31" i="2" s="1"/>
  <c r="Q77" i="21"/>
  <c r="O31" i="2" s="1"/>
  <c r="R77" i="21"/>
  <c r="P31" i="2" s="1"/>
  <c r="S77" i="21"/>
  <c r="Q31" i="2" s="1"/>
  <c r="T77" i="21"/>
  <c r="R31" i="2" s="1"/>
  <c r="U77" i="21"/>
  <c r="S31" i="2" s="1"/>
  <c r="V77" i="21"/>
  <c r="T31" i="2" s="1"/>
  <c r="Y77" i="21"/>
  <c r="W31" i="2" s="1"/>
  <c r="Z77" i="21"/>
  <c r="X31" i="2" s="1"/>
  <c r="AA77" i="21"/>
  <c r="Y31" i="2" s="1"/>
  <c r="AB77" i="21"/>
  <c r="Z31" i="2" s="1"/>
  <c r="AC77" i="21"/>
  <c r="AA31" i="2" s="1"/>
  <c r="AD77" i="21"/>
  <c r="AB31" i="2" s="1"/>
  <c r="AG77" i="21"/>
  <c r="AE31" i="2" s="1"/>
  <c r="AH77" i="21"/>
  <c r="AF31" i="2" s="1"/>
  <c r="AI77" i="21"/>
  <c r="AG31" i="2" s="1"/>
  <c r="G78" i="21"/>
  <c r="E32" i="2" s="1"/>
  <c r="H78" i="21"/>
  <c r="F32" i="2" s="1"/>
  <c r="K78" i="21"/>
  <c r="I32" i="2" s="1"/>
  <c r="L78" i="21"/>
  <c r="J32" i="2" s="1"/>
  <c r="M78" i="21"/>
  <c r="K32" i="2" s="1"/>
  <c r="N78" i="21"/>
  <c r="L32" i="2" s="1"/>
  <c r="O78" i="21"/>
  <c r="M32" i="2" s="1"/>
  <c r="P78" i="21"/>
  <c r="N32" i="2" s="1"/>
  <c r="S78" i="21"/>
  <c r="Q32" i="2" s="1"/>
  <c r="T78" i="21"/>
  <c r="R32" i="2" s="1"/>
  <c r="U78" i="21"/>
  <c r="S32" i="2" s="1"/>
  <c r="V78" i="21"/>
  <c r="T32" i="2" s="1"/>
  <c r="W78" i="21"/>
  <c r="U32" i="2" s="1"/>
  <c r="X78" i="21"/>
  <c r="V32" i="2" s="1"/>
  <c r="AA78" i="21"/>
  <c r="Y32" i="2" s="1"/>
  <c r="AB78" i="21"/>
  <c r="Z32" i="2" s="1"/>
  <c r="AC78" i="21"/>
  <c r="AA32" i="2" s="1"/>
  <c r="AD78" i="21"/>
  <c r="AB32" i="2" s="1"/>
  <c r="AE78" i="21"/>
  <c r="AC32" i="2" s="1"/>
  <c r="AF78" i="21"/>
  <c r="AD32" i="2" s="1"/>
  <c r="AI78" i="21"/>
  <c r="AG32" i="2" s="1"/>
  <c r="G79" i="21"/>
  <c r="E33" i="2" s="1"/>
  <c r="H79" i="21"/>
  <c r="F33" i="2" s="1"/>
  <c r="I79" i="21"/>
  <c r="G33" i="2" s="1"/>
  <c r="J79" i="21"/>
  <c r="H33" i="2" s="1"/>
  <c r="M79" i="21"/>
  <c r="K33" i="2" s="1"/>
  <c r="N79" i="21"/>
  <c r="L33" i="2" s="1"/>
  <c r="O79" i="21"/>
  <c r="M33" i="2" s="1"/>
  <c r="P79" i="21"/>
  <c r="N33" i="2" s="1"/>
  <c r="Q79" i="21"/>
  <c r="O33" i="2" s="1"/>
  <c r="R79" i="21"/>
  <c r="P33" i="2" s="1"/>
  <c r="U79" i="21"/>
  <c r="S33" i="2" s="1"/>
  <c r="V79" i="21"/>
  <c r="T33" i="2" s="1"/>
  <c r="W79" i="21"/>
  <c r="U33" i="2" s="1"/>
  <c r="X79" i="21"/>
  <c r="V33" i="2" s="1"/>
  <c r="Y79" i="21"/>
  <c r="W33" i="2" s="1"/>
  <c r="Z79" i="21"/>
  <c r="X33" i="2" s="1"/>
  <c r="AC79" i="21"/>
  <c r="AA33" i="2" s="1"/>
  <c r="AD79" i="21"/>
  <c r="AB33" i="2" s="1"/>
  <c r="AE79" i="21"/>
  <c r="AC33" i="2" s="1"/>
  <c r="AF79" i="21"/>
  <c r="AD33" i="2" s="1"/>
  <c r="AG79" i="21"/>
  <c r="AE33" i="2" s="1"/>
  <c r="AH79" i="21"/>
  <c r="AF33" i="2" s="1"/>
  <c r="G80" i="21"/>
  <c r="E34" i="2" s="1"/>
  <c r="H80" i="21"/>
  <c r="F34" i="2" s="1"/>
  <c r="I80" i="21"/>
  <c r="G34" i="2" s="1"/>
  <c r="J80" i="21"/>
  <c r="H34" i="2" s="1"/>
  <c r="K80" i="21"/>
  <c r="I34" i="2" s="1"/>
  <c r="L80" i="21"/>
  <c r="J34" i="2" s="1"/>
  <c r="M80" i="21"/>
  <c r="K34" i="2" s="1"/>
  <c r="O80" i="21"/>
  <c r="M34" i="2" s="1"/>
  <c r="P80" i="21"/>
  <c r="N34" i="2" s="1"/>
  <c r="Q80" i="21"/>
  <c r="O34" i="2" s="1"/>
  <c r="R80" i="21"/>
  <c r="P34" i="2" s="1"/>
  <c r="S80" i="21"/>
  <c r="Q34" i="2" s="1"/>
  <c r="T80" i="21"/>
  <c r="R34" i="2" s="1"/>
  <c r="W80" i="21"/>
  <c r="U34" i="2" s="1"/>
  <c r="X80" i="21"/>
  <c r="V34" i="2" s="1"/>
  <c r="Y80" i="21"/>
  <c r="W34" i="2" s="1"/>
  <c r="Z80" i="21"/>
  <c r="X34" i="2" s="1"/>
  <c r="AA80" i="21"/>
  <c r="Y34" i="2" s="1"/>
  <c r="AB80" i="21"/>
  <c r="Z34" i="2" s="1"/>
  <c r="AC80" i="21"/>
  <c r="AA34" i="2" s="1"/>
  <c r="AE80" i="21"/>
  <c r="AC34" i="2" s="1"/>
  <c r="AF80" i="21"/>
  <c r="AD34" i="2" s="1"/>
  <c r="AG80" i="21"/>
  <c r="AE34" i="2" s="1"/>
  <c r="AH80" i="21"/>
  <c r="AF34" i="2" s="1"/>
  <c r="AI80" i="21"/>
  <c r="AG34" i="2" s="1"/>
  <c r="H81" i="21"/>
  <c r="F35" i="2" s="1"/>
  <c r="I81" i="21"/>
  <c r="G35" i="2" s="1"/>
  <c r="J81" i="21"/>
  <c r="H35" i="2" s="1"/>
  <c r="K81" i="21"/>
  <c r="I35" i="2" s="1"/>
  <c r="L81" i="21"/>
  <c r="J35" i="2" s="1"/>
  <c r="M81" i="21"/>
  <c r="K35" i="2" s="1"/>
  <c r="N81" i="21"/>
  <c r="L35" i="2" s="1"/>
  <c r="Q81" i="21"/>
  <c r="O35" i="2" s="1"/>
  <c r="R81" i="21"/>
  <c r="P35" i="2" s="1"/>
  <c r="S81" i="21"/>
  <c r="Q35" i="2" s="1"/>
  <c r="T81" i="21"/>
  <c r="R35" i="2" s="1"/>
  <c r="U81" i="21"/>
  <c r="S35" i="2" s="1"/>
  <c r="V81" i="21"/>
  <c r="T35" i="2" s="1"/>
  <c r="X81" i="21"/>
  <c r="V35" i="2" s="1"/>
  <c r="Y81" i="21"/>
  <c r="W35" i="2" s="1"/>
  <c r="Z81" i="21"/>
  <c r="X35" i="2" s="1"/>
  <c r="AA81" i="21"/>
  <c r="Y35" i="2" s="1"/>
  <c r="AB81" i="21"/>
  <c r="Z35" i="2" s="1"/>
  <c r="AC81" i="21"/>
  <c r="AA35" i="2" s="1"/>
  <c r="AD81" i="21"/>
  <c r="AB35" i="2" s="1"/>
  <c r="AF81" i="21"/>
  <c r="AD35" i="2" s="1"/>
  <c r="AG81" i="21"/>
  <c r="AE35" i="2" s="1"/>
  <c r="AH81" i="21"/>
  <c r="AF35" i="2" s="1"/>
  <c r="AI81" i="21"/>
  <c r="AG35" i="2" s="1"/>
  <c r="G82" i="21"/>
  <c r="E36" i="2" s="1"/>
  <c r="H82" i="21"/>
  <c r="F36" i="2" s="1"/>
  <c r="K82" i="21"/>
  <c r="I36" i="2" s="1"/>
  <c r="L82" i="21"/>
  <c r="J36" i="2" s="1"/>
  <c r="M82" i="21"/>
  <c r="K36" i="2" s="1"/>
  <c r="N82" i="21"/>
  <c r="L36" i="2" s="1"/>
  <c r="O82" i="21"/>
  <c r="M36" i="2" s="1"/>
  <c r="P82" i="21"/>
  <c r="N36" i="2" s="1"/>
  <c r="S82" i="21"/>
  <c r="Q36" i="2" s="1"/>
  <c r="T82" i="21"/>
  <c r="R36" i="2" s="1"/>
  <c r="U82" i="21"/>
  <c r="S36" i="2" s="1"/>
  <c r="V82" i="21"/>
  <c r="T36" i="2" s="1"/>
  <c r="W82" i="21"/>
  <c r="U36" i="2" s="1"/>
  <c r="X82" i="21"/>
  <c r="V36" i="2" s="1"/>
  <c r="AA82" i="21"/>
  <c r="Y36" i="2" s="1"/>
  <c r="AB82" i="21"/>
  <c r="Z36" i="2" s="1"/>
  <c r="AC82" i="21"/>
  <c r="AA36" i="2" s="1"/>
  <c r="AD82" i="21"/>
  <c r="AB36" i="2" s="1"/>
  <c r="AE82" i="21"/>
  <c r="AC36" i="2" s="1"/>
  <c r="AF82" i="21"/>
  <c r="AD36" i="2" s="1"/>
  <c r="AI82" i="21"/>
  <c r="AG36" i="2" s="1"/>
  <c r="G83" i="21"/>
  <c r="E37" i="2" s="1"/>
  <c r="H83" i="21"/>
  <c r="F37" i="2" s="1"/>
  <c r="I83" i="21"/>
  <c r="G37" i="2" s="1"/>
  <c r="J83" i="21"/>
  <c r="H37" i="2" s="1"/>
  <c r="M83" i="21"/>
  <c r="K37" i="2" s="1"/>
  <c r="N83" i="21"/>
  <c r="L37" i="2" s="1"/>
  <c r="O83" i="21"/>
  <c r="M37" i="2" s="1"/>
  <c r="P83" i="21"/>
  <c r="N37" i="2" s="1"/>
  <c r="Q83" i="21"/>
  <c r="O37" i="2" s="1"/>
  <c r="R83" i="21"/>
  <c r="P37" i="2" s="1"/>
  <c r="U83" i="21"/>
  <c r="S37" i="2" s="1"/>
  <c r="V83" i="21"/>
  <c r="T37" i="2" s="1"/>
  <c r="W83" i="21"/>
  <c r="U37" i="2" s="1"/>
  <c r="X83" i="21"/>
  <c r="V37" i="2" s="1"/>
  <c r="Y83" i="21"/>
  <c r="W37" i="2" s="1"/>
  <c r="Z83" i="21"/>
  <c r="X37" i="2" s="1"/>
  <c r="AC83" i="21"/>
  <c r="AA37" i="2" s="1"/>
  <c r="AD83" i="21"/>
  <c r="AB37" i="2" s="1"/>
  <c r="AE83" i="21"/>
  <c r="AC37" i="2" s="1"/>
  <c r="AF83" i="21"/>
  <c r="AD37" i="2" s="1"/>
  <c r="AG83" i="21"/>
  <c r="AE37" i="2" s="1"/>
  <c r="AH83" i="21"/>
  <c r="AF37" i="2" s="1"/>
  <c r="G84" i="21"/>
  <c r="E38" i="2" s="1"/>
  <c r="H84" i="21"/>
  <c r="F38" i="2" s="1"/>
  <c r="I84" i="21"/>
  <c r="G38" i="2" s="1"/>
  <c r="J84" i="21"/>
  <c r="H38" i="2" s="1"/>
  <c r="K84" i="21"/>
  <c r="I38" i="2" s="1"/>
  <c r="L84" i="21"/>
  <c r="J38" i="2" s="1"/>
  <c r="O84" i="21"/>
  <c r="M38" i="2" s="1"/>
  <c r="P84" i="21"/>
  <c r="N38" i="2" s="1"/>
  <c r="Q84" i="21"/>
  <c r="O38" i="2" s="1"/>
  <c r="R84" i="21"/>
  <c r="P38" i="2" s="1"/>
  <c r="S84" i="21"/>
  <c r="Q38" i="2" s="1"/>
  <c r="T84" i="21"/>
  <c r="R38" i="2" s="1"/>
  <c r="W84" i="21"/>
  <c r="U38" i="2" s="1"/>
  <c r="X84" i="21"/>
  <c r="V38" i="2" s="1"/>
  <c r="Y84" i="21"/>
  <c r="W38" i="2" s="1"/>
  <c r="Z84" i="21"/>
  <c r="X38" i="2" s="1"/>
  <c r="AA84" i="21"/>
  <c r="Y38" i="2" s="1"/>
  <c r="AB84" i="21"/>
  <c r="Z38" i="2" s="1"/>
  <c r="AE84" i="21"/>
  <c r="AC38" i="2" s="1"/>
  <c r="AF84" i="21"/>
  <c r="AD38" i="2" s="1"/>
  <c r="AG84" i="21"/>
  <c r="AE38" i="2" s="1"/>
  <c r="AH84" i="21"/>
  <c r="AF38" i="2" s="1"/>
  <c r="AI84" i="21"/>
  <c r="AG38" i="2" s="1"/>
  <c r="I85" i="21"/>
  <c r="G39" i="2" s="1"/>
  <c r="J85" i="21"/>
  <c r="H39" i="2" s="1"/>
  <c r="K85" i="21"/>
  <c r="I39" i="2" s="1"/>
  <c r="L85" i="21"/>
  <c r="J39" i="2" s="1"/>
  <c r="M85" i="21"/>
  <c r="K39" i="2" s="1"/>
  <c r="N85" i="21"/>
  <c r="L39" i="2" s="1"/>
  <c r="Q85" i="21"/>
  <c r="O39" i="2" s="1"/>
  <c r="R85" i="21"/>
  <c r="P39" i="2" s="1"/>
  <c r="S85" i="21"/>
  <c r="Q39" i="2" s="1"/>
  <c r="T85" i="21"/>
  <c r="R39" i="2" s="1"/>
  <c r="U85" i="21"/>
  <c r="S39" i="2" s="1"/>
  <c r="V85" i="21"/>
  <c r="T39" i="2" s="1"/>
  <c r="Y85" i="21"/>
  <c r="W39" i="2" s="1"/>
  <c r="Z85" i="21"/>
  <c r="X39" i="2" s="1"/>
  <c r="AA85" i="21"/>
  <c r="Y39" i="2" s="1"/>
  <c r="AB85" i="21"/>
  <c r="Z39" i="2" s="1"/>
  <c r="AC85" i="21"/>
  <c r="AA39" i="2" s="1"/>
  <c r="AD85" i="21"/>
  <c r="AB39" i="2" s="1"/>
  <c r="AG85" i="21"/>
  <c r="AE39" i="2" s="1"/>
  <c r="AH85" i="21"/>
  <c r="AF39" i="2" s="1"/>
  <c r="AI85" i="21"/>
  <c r="AG39" i="2" s="1"/>
  <c r="G86" i="21"/>
  <c r="E40" i="2" s="1"/>
  <c r="H86" i="21"/>
  <c r="F40" i="2" s="1"/>
  <c r="K86" i="21"/>
  <c r="I40" i="2" s="1"/>
  <c r="L86" i="21"/>
  <c r="J40" i="2" s="1"/>
  <c r="M86" i="21"/>
  <c r="K40" i="2" s="1"/>
  <c r="N86" i="21"/>
  <c r="L40" i="2" s="1"/>
  <c r="O86" i="21"/>
  <c r="M40" i="2" s="1"/>
  <c r="P86" i="21"/>
  <c r="N40" i="2" s="1"/>
  <c r="S86" i="21"/>
  <c r="Q40" i="2" s="1"/>
  <c r="T86" i="21"/>
  <c r="R40" i="2" s="1"/>
  <c r="U86" i="21"/>
  <c r="S40" i="2" s="1"/>
  <c r="V86" i="21"/>
  <c r="T40" i="2" s="1"/>
  <c r="W86" i="21"/>
  <c r="U40" i="2" s="1"/>
  <c r="X86" i="21"/>
  <c r="V40" i="2" s="1"/>
  <c r="AA86" i="21"/>
  <c r="Y40" i="2" s="1"/>
  <c r="AB86" i="21"/>
  <c r="Z40" i="2" s="1"/>
  <c r="AC86" i="21"/>
  <c r="AA40" i="2" s="1"/>
  <c r="AD86" i="21"/>
  <c r="AB40" i="2" s="1"/>
  <c r="AE86" i="21"/>
  <c r="AC40" i="2" s="1"/>
  <c r="AF86" i="21"/>
  <c r="AD40" i="2" s="1"/>
  <c r="AI86" i="21"/>
  <c r="AG40" i="2" s="1"/>
  <c r="G87" i="21"/>
  <c r="E41" i="2" s="1"/>
  <c r="H87" i="21"/>
  <c r="F41" i="2" s="1"/>
  <c r="I87" i="21"/>
  <c r="G41" i="2" s="1"/>
  <c r="J87" i="21"/>
  <c r="H41" i="2" s="1"/>
  <c r="M87" i="21"/>
  <c r="K41" i="2" s="1"/>
  <c r="N87" i="21"/>
  <c r="L41" i="2" s="1"/>
  <c r="O87" i="21"/>
  <c r="M41" i="2" s="1"/>
  <c r="P87" i="21"/>
  <c r="N41" i="2" s="1"/>
  <c r="Q87" i="21"/>
  <c r="O41" i="2" s="1"/>
  <c r="R87" i="21"/>
  <c r="P41" i="2" s="1"/>
  <c r="U87" i="21"/>
  <c r="S41" i="2" s="1"/>
  <c r="V87" i="21"/>
  <c r="T41" i="2" s="1"/>
  <c r="W87" i="21"/>
  <c r="U41" i="2" s="1"/>
  <c r="X87" i="21"/>
  <c r="V41" i="2" s="1"/>
  <c r="Y87" i="21"/>
  <c r="W41" i="2" s="1"/>
  <c r="Z87" i="21"/>
  <c r="X41" i="2" s="1"/>
  <c r="AC87" i="21"/>
  <c r="AA41" i="2" s="1"/>
  <c r="AD87" i="21"/>
  <c r="AB41" i="2" s="1"/>
  <c r="AE87" i="21"/>
  <c r="AC41" i="2" s="1"/>
  <c r="AF87" i="21"/>
  <c r="AD41" i="2" s="1"/>
  <c r="AG87" i="21"/>
  <c r="AE41" i="2" s="1"/>
  <c r="AH87" i="21"/>
  <c r="AF41" i="2" s="1"/>
  <c r="G88" i="21"/>
  <c r="E42" i="2" s="1"/>
  <c r="H88" i="21"/>
  <c r="F42" i="2" s="1"/>
  <c r="I88" i="21"/>
  <c r="G42" i="2" s="1"/>
  <c r="J88" i="21"/>
  <c r="H42" i="2" s="1"/>
  <c r="K88" i="21"/>
  <c r="I42" i="2" s="1"/>
  <c r="L88" i="21"/>
  <c r="J42" i="2" s="1"/>
  <c r="O88" i="21"/>
  <c r="M42" i="2" s="1"/>
  <c r="P88" i="21"/>
  <c r="N42" i="2" s="1"/>
  <c r="Q88" i="21"/>
  <c r="O42" i="2" s="1"/>
  <c r="R88" i="21"/>
  <c r="P42" i="2" s="1"/>
  <c r="S88" i="21"/>
  <c r="Q42" i="2" s="1"/>
  <c r="T88" i="21"/>
  <c r="R42" i="2" s="1"/>
  <c r="U88" i="21"/>
  <c r="S42" i="2" s="1"/>
  <c r="W88" i="21"/>
  <c r="U42" i="2" s="1"/>
  <c r="X88" i="21"/>
  <c r="V42" i="2" s="1"/>
  <c r="Y88" i="21"/>
  <c r="W42" i="2" s="1"/>
  <c r="Z88" i="21"/>
  <c r="X42" i="2" s="1"/>
  <c r="AA88" i="21"/>
  <c r="Y42" i="2" s="1"/>
  <c r="AB88" i="21"/>
  <c r="Z42" i="2" s="1"/>
  <c r="AE88" i="21"/>
  <c r="AC42" i="2" s="1"/>
  <c r="AF88" i="21"/>
  <c r="AD42" i="2" s="1"/>
  <c r="AG88" i="21"/>
  <c r="AE42" i="2" s="1"/>
  <c r="AH88" i="21"/>
  <c r="AF42" i="2" s="1"/>
  <c r="AI88" i="21"/>
  <c r="AG42" i="2" s="1"/>
  <c r="I89" i="21"/>
  <c r="G43" i="2" s="1"/>
  <c r="J89" i="21"/>
  <c r="H43" i="2" s="1"/>
  <c r="K89" i="21"/>
  <c r="I43" i="2" s="1"/>
  <c r="L89" i="21"/>
  <c r="J43" i="2" s="1"/>
  <c r="M89" i="21"/>
  <c r="K43" i="2" s="1"/>
  <c r="N89" i="21"/>
  <c r="L43" i="2" s="1"/>
  <c r="Q89" i="21"/>
  <c r="O43" i="2" s="1"/>
  <c r="R89" i="21"/>
  <c r="P43" i="2" s="1"/>
  <c r="S89" i="21"/>
  <c r="Q43" i="2" s="1"/>
  <c r="T89" i="21"/>
  <c r="R43" i="2" s="1"/>
  <c r="U89" i="21"/>
  <c r="S43" i="2" s="1"/>
  <c r="V89" i="21"/>
  <c r="T43" i="2" s="1"/>
  <c r="Y89" i="21"/>
  <c r="W43" i="2" s="1"/>
  <c r="Z89" i="21"/>
  <c r="X43" i="2" s="1"/>
  <c r="AA89" i="21"/>
  <c r="Y43" i="2" s="1"/>
  <c r="AB89" i="21"/>
  <c r="Z43" i="2" s="1"/>
  <c r="AC89" i="21"/>
  <c r="AA43" i="2" s="1"/>
  <c r="AD89" i="21"/>
  <c r="AB43" i="2" s="1"/>
  <c r="AG89" i="21"/>
  <c r="AE43" i="2" s="1"/>
  <c r="AH89" i="21"/>
  <c r="AF43" i="2" s="1"/>
  <c r="AI89" i="21"/>
  <c r="AG43" i="2" s="1"/>
  <c r="F49" i="21"/>
  <c r="D3" i="2" s="1"/>
  <c r="F52" i="21"/>
  <c r="D6" i="2" s="1"/>
  <c r="F53" i="21"/>
  <c r="D7" i="2" s="1"/>
  <c r="F56" i="21"/>
  <c r="D10" i="2" s="1"/>
  <c r="F57" i="21"/>
  <c r="D11" i="2" s="1"/>
  <c r="F60" i="21"/>
  <c r="D14" i="2" s="1"/>
  <c r="F61" i="21"/>
  <c r="D15" i="2" s="1"/>
  <c r="F62" i="21"/>
  <c r="D16" i="2" s="1"/>
  <c r="F64" i="21"/>
  <c r="D18" i="2" s="1"/>
  <c r="F65" i="21"/>
  <c r="D19" i="2" s="1"/>
  <c r="F68" i="21"/>
  <c r="D22" i="2" s="1"/>
  <c r="F69" i="21"/>
  <c r="D23" i="2" s="1"/>
  <c r="F70" i="21"/>
  <c r="D24" i="2" s="1"/>
  <c r="F72" i="21"/>
  <c r="D26" i="2" s="1"/>
  <c r="F73" i="21"/>
  <c r="D27" i="2" s="1"/>
  <c r="F75" i="21"/>
  <c r="D29" i="2" s="1"/>
  <c r="F76" i="21"/>
  <c r="D30" i="2" s="1"/>
  <c r="F77" i="21"/>
  <c r="D31" i="2" s="1"/>
  <c r="F79" i="21"/>
  <c r="D33" i="2" s="1"/>
  <c r="F81" i="21"/>
  <c r="D35" i="2" s="1"/>
  <c r="F82" i="21"/>
  <c r="D36" i="2" s="1"/>
  <c r="F85" i="21"/>
  <c r="D39" i="2" s="1"/>
  <c r="F88" i="21"/>
  <c r="D42" i="2" s="1"/>
  <c r="F89" i="21"/>
  <c r="D43" i="2" s="1"/>
  <c r="F48" i="21"/>
  <c r="D2" i="2" s="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2" i="21"/>
  <c r="B71" i="21"/>
  <c r="B70" i="21"/>
  <c r="B69" i="21"/>
  <c r="B68" i="21"/>
  <c r="B67" i="21"/>
  <c r="B66" i="21"/>
  <c r="B65" i="21"/>
  <c r="B63" i="21"/>
  <c r="B61" i="21"/>
  <c r="B60" i="21"/>
  <c r="B59" i="21"/>
  <c r="B58" i="21"/>
  <c r="B57" i="21"/>
  <c r="B56" i="21"/>
  <c r="B55" i="21"/>
  <c r="B54" i="21"/>
  <c r="B53" i="21"/>
  <c r="B52" i="21"/>
  <c r="B51" i="21"/>
  <c r="B49" i="21"/>
  <c r="B48" i="21"/>
  <c r="F87" i="21"/>
  <c r="D41" i="2" s="1"/>
  <c r="F78" i="21"/>
  <c r="D32" i="2" s="1"/>
  <c r="F86" i="21"/>
  <c r="D40" i="2" s="1"/>
  <c r="AC25" i="20"/>
  <c r="B62" i="21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25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C54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C45" i="20"/>
  <c r="AC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AC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AC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13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C11" i="20"/>
  <c r="A1" i="20"/>
  <c r="H89" i="21" l="1"/>
  <c r="F43" i="2" s="1"/>
  <c r="P89" i="21"/>
  <c r="N43" i="2" s="1"/>
  <c r="X89" i="21"/>
  <c r="V43" i="2" s="1"/>
  <c r="U80" i="21"/>
  <c r="S34" i="2" s="1"/>
  <c r="AF89" i="21"/>
  <c r="AD43" i="2" s="1"/>
  <c r="M88" i="21"/>
  <c r="K42" i="2" s="1"/>
  <c r="AC88" i="21"/>
  <c r="AA42" i="2" s="1"/>
  <c r="P81" i="21"/>
  <c r="N35" i="2" s="1"/>
  <c r="AN89" i="21"/>
  <c r="AP88" i="21"/>
  <c r="AJ87" i="21"/>
  <c r="AJ83" i="21"/>
  <c r="AJ79" i="21"/>
  <c r="AJ75" i="21"/>
  <c r="AL89" i="21"/>
  <c r="AN88" i="21"/>
  <c r="AP87" i="21"/>
  <c r="AR86" i="21"/>
  <c r="AJ86" i="21"/>
  <c r="AL85" i="21"/>
  <c r="AN84" i="21"/>
  <c r="AP83" i="21"/>
  <c r="AR82" i="21"/>
  <c r="AJ82" i="21"/>
  <c r="AJ78" i="21"/>
  <c r="AJ74" i="21"/>
  <c r="AR89" i="21"/>
  <c r="AJ89" i="21"/>
  <c r="AL88" i="21"/>
  <c r="AN87" i="21"/>
  <c r="AP86" i="21"/>
  <c r="AR85" i="21"/>
  <c r="AJ85" i="21"/>
  <c r="AL84" i="21"/>
  <c r="AN83" i="21"/>
  <c r="AP82" i="21"/>
  <c r="AR81" i="21"/>
  <c r="AJ81" i="21"/>
  <c r="AL80" i="21"/>
  <c r="AJ77" i="21"/>
  <c r="AP89" i="21"/>
  <c r="AR88" i="21"/>
  <c r="AJ88" i="21"/>
  <c r="AL87" i="21"/>
  <c r="AN86" i="21"/>
  <c r="AP85" i="21"/>
  <c r="AR84" i="21"/>
  <c r="AJ84" i="21"/>
  <c r="AL83" i="21"/>
  <c r="AN82" i="21"/>
  <c r="AP81" i="21"/>
  <c r="AR80" i="21"/>
  <c r="AJ80" i="21"/>
  <c r="AJ76" i="21"/>
  <c r="AP73" i="21"/>
  <c r="AR72" i="21"/>
  <c r="AJ72" i="21"/>
  <c r="AL71" i="21"/>
  <c r="AN70" i="21"/>
  <c r="AP69" i="21"/>
  <c r="AR68" i="21"/>
  <c r="AJ68" i="21"/>
  <c r="AL67" i="21"/>
  <c r="AN66" i="21"/>
  <c r="AP65" i="21"/>
  <c r="AR64" i="21"/>
  <c r="AJ64" i="21"/>
  <c r="AL63" i="21"/>
  <c r="AN62" i="21"/>
  <c r="AP61" i="21"/>
  <c r="AR60" i="21"/>
  <c r="AJ60" i="21"/>
  <c r="AL59" i="21"/>
  <c r="AN58" i="21"/>
  <c r="AR56" i="21"/>
  <c r="AJ56" i="21"/>
  <c r="AL55" i="21"/>
  <c r="AN54" i="21"/>
  <c r="AP53" i="21"/>
  <c r="AR52" i="21"/>
  <c r="AJ52" i="21"/>
  <c r="AL51" i="21"/>
  <c r="AJ48" i="21"/>
  <c r="AN73" i="21"/>
  <c r="AP72" i="21"/>
  <c r="AR71" i="21"/>
  <c r="AJ71" i="21"/>
  <c r="AL70" i="21"/>
  <c r="AN69" i="21"/>
  <c r="AP68" i="21"/>
  <c r="AR67" i="21"/>
  <c r="AJ67" i="21"/>
  <c r="AL66" i="21"/>
  <c r="AN65" i="21"/>
  <c r="AP64" i="21"/>
  <c r="AR63" i="21"/>
  <c r="AJ63" i="21"/>
  <c r="AL62" i="21"/>
  <c r="AN61" i="21"/>
  <c r="AP60" i="21"/>
  <c r="AR59" i="21"/>
  <c r="AJ59" i="21"/>
  <c r="AL58" i="21"/>
  <c r="AP56" i="21"/>
  <c r="AR55" i="21"/>
  <c r="AJ55" i="21"/>
  <c r="AL54" i="21"/>
  <c r="AN53" i="21"/>
  <c r="AP52" i="21"/>
  <c r="AR51" i="21"/>
  <c r="AJ51" i="21"/>
  <c r="AL73" i="21"/>
  <c r="AN72" i="21"/>
  <c r="AP71" i="21"/>
  <c r="AR70" i="21"/>
  <c r="AJ70" i="21"/>
  <c r="AL69" i="21"/>
  <c r="AN68" i="21"/>
  <c r="AP67" i="21"/>
  <c r="AR66" i="21"/>
  <c r="AJ66" i="21"/>
  <c r="AL65" i="21"/>
  <c r="AN64" i="21"/>
  <c r="AP63" i="21"/>
  <c r="AR62" i="21"/>
  <c r="AJ62" i="21"/>
  <c r="AL61" i="21"/>
  <c r="AN60" i="21"/>
  <c r="AP59" i="21"/>
  <c r="AR58" i="21"/>
  <c r="AJ58" i="21"/>
  <c r="AN56" i="21"/>
  <c r="AP55" i="21"/>
  <c r="AR54" i="21"/>
  <c r="AJ54" i="21"/>
  <c r="AN52" i="21"/>
  <c r="AP51" i="21"/>
  <c r="AR50" i="21"/>
  <c r="AJ50" i="21"/>
  <c r="AR73" i="21"/>
  <c r="AJ73" i="21"/>
  <c r="AL72" i="21"/>
  <c r="AN71" i="21"/>
  <c r="AP70" i="21"/>
  <c r="AR69" i="21"/>
  <c r="AJ69" i="21"/>
  <c r="AL68" i="21"/>
  <c r="AN67" i="21"/>
  <c r="AP66" i="21"/>
  <c r="AR65" i="21"/>
  <c r="AJ65" i="21"/>
  <c r="AJ61" i="21"/>
  <c r="AJ53" i="21"/>
  <c r="AL52" i="21"/>
  <c r="AN51" i="21"/>
  <c r="AP50" i="21"/>
  <c r="AR49" i="21"/>
  <c r="AJ49" i="21"/>
  <c r="B64" i="21"/>
  <c r="B73" i="21"/>
  <c r="B50" i="21"/>
  <c r="AH82" i="21"/>
  <c r="AF36" i="2" s="1"/>
  <c r="Z82" i="21"/>
  <c r="X36" i="2" s="1"/>
  <c r="R82" i="21"/>
  <c r="P36" i="2" s="1"/>
  <c r="J82" i="21"/>
  <c r="H36" i="2" s="1"/>
  <c r="AH74" i="21"/>
  <c r="AF28" i="2" s="1"/>
  <c r="Z74" i="21"/>
  <c r="X28" i="2" s="1"/>
  <c r="R74" i="21"/>
  <c r="P28" i="2" s="1"/>
  <c r="J74" i="21"/>
  <c r="H28" i="2" s="1"/>
  <c r="AH66" i="21"/>
  <c r="AF20" i="2" s="1"/>
  <c r="Z66" i="21"/>
  <c r="X20" i="2" s="1"/>
  <c r="R66" i="21"/>
  <c r="P20" i="2" s="1"/>
  <c r="J66" i="21"/>
  <c r="H20" i="2" s="1"/>
  <c r="AH58" i="21"/>
  <c r="AF12" i="2" s="1"/>
  <c r="Z58" i="21"/>
  <c r="X12" i="2" s="1"/>
  <c r="R58" i="21"/>
  <c r="P12" i="2" s="1"/>
  <c r="J58" i="21"/>
  <c r="H12" i="2" s="1"/>
  <c r="AH50" i="21"/>
  <c r="AF4" i="2" s="1"/>
  <c r="Z50" i="21"/>
  <c r="X4" i="2" s="1"/>
  <c r="R50" i="21"/>
  <c r="P4" i="2" s="1"/>
  <c r="J50" i="21"/>
  <c r="H4" i="2" s="1"/>
  <c r="AB83" i="21"/>
  <c r="Z37" i="2" s="1"/>
  <c r="T83" i="21"/>
  <c r="R37" i="2" s="1"/>
  <c r="L83" i="21"/>
  <c r="J37" i="2" s="1"/>
  <c r="AB75" i="21"/>
  <c r="Z29" i="2" s="1"/>
  <c r="T75" i="21"/>
  <c r="R29" i="2" s="1"/>
  <c r="L75" i="21"/>
  <c r="J29" i="2" s="1"/>
  <c r="AB67" i="21"/>
  <c r="Z21" i="2" s="1"/>
  <c r="T67" i="21"/>
  <c r="R21" i="2" s="1"/>
  <c r="L67" i="21"/>
  <c r="J21" i="2" s="1"/>
  <c r="AB59" i="21"/>
  <c r="Z13" i="2" s="1"/>
  <c r="T59" i="21"/>
  <c r="R13" i="2" s="1"/>
  <c r="L59" i="21"/>
  <c r="J13" i="2" s="1"/>
  <c r="AB51" i="21"/>
  <c r="Z5" i="2" s="1"/>
  <c r="T51" i="21"/>
  <c r="R5" i="2" s="1"/>
  <c r="L51" i="21"/>
  <c r="J5" i="2" s="1"/>
  <c r="AD84" i="21"/>
  <c r="AB38" i="2" s="1"/>
  <c r="V84" i="21"/>
  <c r="T38" i="2" s="1"/>
  <c r="N84" i="21"/>
  <c r="L38" i="2" s="1"/>
  <c r="AD76" i="21"/>
  <c r="AB30" i="2" s="1"/>
  <c r="V76" i="21"/>
  <c r="T30" i="2" s="1"/>
  <c r="N76" i="21"/>
  <c r="L30" i="2" s="1"/>
  <c r="AD68" i="21"/>
  <c r="AB22" i="2" s="1"/>
  <c r="V68" i="21"/>
  <c r="T22" i="2" s="1"/>
  <c r="N68" i="21"/>
  <c r="L22" i="2" s="1"/>
  <c r="AD60" i="21"/>
  <c r="AB14" i="2" s="1"/>
  <c r="V60" i="21"/>
  <c r="T14" i="2" s="1"/>
  <c r="N60" i="21"/>
  <c r="L14" i="2" s="1"/>
  <c r="AD52" i="21"/>
  <c r="AB6" i="2" s="1"/>
  <c r="V52" i="21"/>
  <c r="T6" i="2" s="1"/>
  <c r="N52" i="21"/>
  <c r="L6" i="2" s="1"/>
  <c r="AF85" i="21"/>
  <c r="AD39" i="2" s="1"/>
  <c r="X85" i="21"/>
  <c r="V39" i="2" s="1"/>
  <c r="P85" i="21"/>
  <c r="N39" i="2" s="1"/>
  <c r="H85" i="21"/>
  <c r="F39" i="2" s="1"/>
  <c r="AF77" i="21"/>
  <c r="AD31" i="2" s="1"/>
  <c r="X77" i="21"/>
  <c r="V31" i="2" s="1"/>
  <c r="P77" i="21"/>
  <c r="N31" i="2" s="1"/>
  <c r="H77" i="21"/>
  <c r="F31" i="2" s="1"/>
  <c r="AF69" i="21"/>
  <c r="AD23" i="2" s="1"/>
  <c r="X69" i="21"/>
  <c r="V23" i="2" s="1"/>
  <c r="P69" i="21"/>
  <c r="N23" i="2" s="1"/>
  <c r="H69" i="21"/>
  <c r="F23" i="2" s="1"/>
  <c r="AF61" i="21"/>
  <c r="AD15" i="2" s="1"/>
  <c r="X61" i="21"/>
  <c r="V15" i="2" s="1"/>
  <c r="P61" i="21"/>
  <c r="N15" i="2" s="1"/>
  <c r="H61" i="21"/>
  <c r="F15" i="2" s="1"/>
  <c r="AF53" i="21"/>
  <c r="AD7" i="2" s="1"/>
  <c r="X53" i="21"/>
  <c r="V7" i="2" s="1"/>
  <c r="P53" i="21"/>
  <c r="N7" i="2" s="1"/>
  <c r="H53" i="21"/>
  <c r="F7" i="2" s="1"/>
  <c r="AH86" i="21"/>
  <c r="AF40" i="2" s="1"/>
  <c r="Z86" i="21"/>
  <c r="X40" i="2" s="1"/>
  <c r="R86" i="21"/>
  <c r="P40" i="2" s="1"/>
  <c r="J86" i="21"/>
  <c r="H40" i="2" s="1"/>
  <c r="AH78" i="21"/>
  <c r="AF32" i="2" s="1"/>
  <c r="Z78" i="21"/>
  <c r="X32" i="2" s="1"/>
  <c r="R78" i="21"/>
  <c r="P32" i="2" s="1"/>
  <c r="J78" i="21"/>
  <c r="H32" i="2" s="1"/>
  <c r="AH70" i="21"/>
  <c r="AF24" i="2" s="1"/>
  <c r="Z70" i="21"/>
  <c r="X24" i="2" s="1"/>
  <c r="R70" i="21"/>
  <c r="P24" i="2" s="1"/>
  <c r="J70" i="21"/>
  <c r="H24" i="2" s="1"/>
  <c r="AH62" i="21"/>
  <c r="AF16" i="2" s="1"/>
  <c r="Z62" i="21"/>
  <c r="X16" i="2" s="1"/>
  <c r="R62" i="21"/>
  <c r="P16" i="2" s="1"/>
  <c r="J62" i="21"/>
  <c r="H16" i="2" s="1"/>
  <c r="AH54" i="21"/>
  <c r="AF8" i="2" s="1"/>
  <c r="Z54" i="21"/>
  <c r="X8" i="2" s="1"/>
  <c r="R54" i="21"/>
  <c r="P8" i="2" s="1"/>
  <c r="J54" i="21"/>
  <c r="H8" i="2" s="1"/>
  <c r="AB87" i="21"/>
  <c r="Z41" i="2" s="1"/>
  <c r="T87" i="21"/>
  <c r="R41" i="2" s="1"/>
  <c r="L87" i="21"/>
  <c r="J41" i="2" s="1"/>
  <c r="AB79" i="21"/>
  <c r="Z33" i="2" s="1"/>
  <c r="T79" i="21"/>
  <c r="R33" i="2" s="1"/>
  <c r="L79" i="21"/>
  <c r="J33" i="2" s="1"/>
  <c r="AB71" i="21"/>
  <c r="Z25" i="2" s="1"/>
  <c r="T71" i="21"/>
  <c r="R25" i="2" s="1"/>
  <c r="L71" i="21"/>
  <c r="J25" i="2" s="1"/>
  <c r="AB63" i="21"/>
  <c r="Z17" i="2" s="1"/>
  <c r="T63" i="21"/>
  <c r="R17" i="2" s="1"/>
  <c r="L63" i="21"/>
  <c r="J17" i="2" s="1"/>
  <c r="AB55" i="21"/>
  <c r="Z9" i="2" s="1"/>
  <c r="T55" i="21"/>
  <c r="R9" i="2" s="1"/>
  <c r="L55" i="21"/>
  <c r="J9" i="2" s="1"/>
  <c r="K57" i="21" l="1"/>
  <c r="I11" i="2" s="1"/>
  <c r="M57" i="21" l="1"/>
  <c r="K11" i="2" s="1"/>
  <c r="L57" i="21"/>
  <c r="J11" i="2" s="1"/>
  <c r="O57" i="21" l="1"/>
  <c r="M11" i="2" s="1"/>
  <c r="N57" i="21"/>
  <c r="L11" i="2" s="1"/>
  <c r="Q57" i="21" l="1"/>
  <c r="O11" i="2" s="1"/>
  <c r="P57" i="21"/>
  <c r="N11" i="2" s="1"/>
  <c r="R57" i="21" l="1"/>
  <c r="P11" i="2" s="1"/>
  <c r="S57" i="21"/>
  <c r="Q11" i="2" s="1"/>
  <c r="T57" i="21" l="1"/>
  <c r="R11" i="2" s="1"/>
  <c r="V57" i="21" l="1"/>
  <c r="T11" i="2" s="1"/>
  <c r="U57" i="21"/>
  <c r="S11" i="2" s="1"/>
  <c r="X57" i="21" l="1"/>
  <c r="V11" i="2" s="1"/>
  <c r="W57" i="21"/>
  <c r="U11" i="2" s="1"/>
  <c r="Y57" i="21" l="1"/>
  <c r="W11" i="2" s="1"/>
  <c r="Z57" i="21" l="1"/>
  <c r="X11" i="2" s="1"/>
  <c r="AA57" i="21" l="1"/>
  <c r="Y11" i="2" s="1"/>
  <c r="AB57" i="21" l="1"/>
  <c r="Z11" i="2" s="1"/>
  <c r="AC57" i="21" l="1"/>
  <c r="AA11" i="2" s="1"/>
  <c r="AD57" i="21" l="1"/>
  <c r="AB11" i="2" s="1"/>
  <c r="AE57" i="21" l="1"/>
  <c r="AC11" i="2" s="1"/>
  <c r="AF57" i="21" l="1"/>
  <c r="AD11" i="2" s="1"/>
  <c r="AG57" i="21" l="1"/>
  <c r="AE11" i="2" s="1"/>
  <c r="AH57" i="21" l="1"/>
  <c r="AF11" i="2" s="1"/>
  <c r="AI57" i="21" l="1"/>
  <c r="AG11" i="2" s="1"/>
  <c r="AJ57" i="21" l="1"/>
  <c r="AK57" i="21" l="1"/>
  <c r="AL57" i="21" l="1"/>
  <c r="AM57" i="21" l="1"/>
  <c r="AN57" i="21" l="1"/>
  <c r="AO57" i="21" l="1"/>
  <c r="AP57" i="21" l="1"/>
  <c r="AQ57" i="21" l="1"/>
  <c r="AR57" i="21"/>
  <c r="AS57" i="21" l="1"/>
</calcChain>
</file>

<file path=xl/sharedStrings.xml><?xml version="1.0" encoding="utf-8"?>
<sst xmlns="http://schemas.openxmlformats.org/spreadsheetml/2006/main" count="467" uniqueCount="211">
  <si>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</si>
  <si>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</si>
  <si>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</si>
  <si>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</si>
  <si>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</si>
  <si>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</si>
  <si>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</si>
  <si>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</si>
  <si>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</si>
  <si>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</si>
  <si>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</si>
  <si>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</si>
  <si>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</si>
  <si>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</si>
  <si>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</si>
  <si>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</si>
  <si>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</si>
  <si>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</si>
  <si>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</si>
  <si>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</si>
  <si>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</si>
  <si>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</si>
  <si>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</si>
  <si>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</si>
  <si>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</si>
  <si>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</si>
  <si>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</si>
  <si>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</si>
  <si>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</si>
  <si>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</si>
  <si>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</si>
  <si>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</si>
  <si>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</si>
  <si>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</si>
  <si>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</si>
  <si>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</si>
  <si>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</si>
  <si>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</si>
  <si>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</si>
  <si>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</si>
  <si>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</si>
  <si>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</si>
  <si>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</si>
  <si>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</si>
  <si>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</si>
  <si>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Unit: 2012 USD</t>
  </si>
  <si>
    <t>GDP</t>
  </si>
  <si>
    <t>Notes:</t>
  </si>
  <si>
    <t>Sorry, the query is too large to fit into the Excel cell. You will not be able to update your table with the .Stat Populator.</t>
  </si>
  <si>
    <t>Dataset: Input-Output Tables (IOTs) 2021 ed.</t>
  </si>
  <si>
    <t>Country</t>
  </si>
  <si>
    <t>Variable</t>
  </si>
  <si>
    <t>TTL: Total</t>
  </si>
  <si>
    <t>From industry / sector</t>
  </si>
  <si>
    <t>OUTPUT: Output at basic prices</t>
  </si>
  <si>
    <t>Unit</t>
  </si>
  <si>
    <t>US Dollar, Millions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</si>
  <si>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</si>
  <si>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</si>
  <si>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</si>
  <si>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</si>
  <si>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</si>
  <si>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</si>
  <si>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</si>
  <si>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</si>
  <si>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</si>
  <si>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</si>
  <si>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</si>
  <si>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</si>
  <si>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</si>
  <si>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</si>
  <si>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</si>
  <si>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</si>
  <si>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</si>
  <si>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</si>
  <si>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</si>
  <si>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</si>
  <si>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</si>
  <si>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</si>
  <si>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</si>
  <si>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</si>
  <si>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</si>
  <si>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 industry / sector</t>
  </si>
  <si>
    <t/>
  </si>
  <si>
    <t>spark</t>
  </si>
  <si>
    <t>selected trend</t>
  </si>
  <si>
    <t>R2</t>
  </si>
  <si>
    <t>line formula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</si>
  <si>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</si>
  <si>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</si>
  <si>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</si>
  <si>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</si>
  <si>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</si>
  <si>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</si>
  <si>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</si>
  <si>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</si>
  <si>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</si>
  <si>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</si>
  <si>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15 year linear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</si>
  <si>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</si>
  <si>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</si>
  <si>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</si>
  <si>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</si>
  <si>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</si>
  <si>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</si>
  <si>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</si>
  <si>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</si>
  <si>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</si>
  <si>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</si>
  <si>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</si>
  <si>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</si>
  <si>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</si>
  <si>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</si>
  <si>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</si>
  <si>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</si>
  <si>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</si>
  <si>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</si>
  <si>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</si>
  <si>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</si>
  <si>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</si>
  <si>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</si>
  <si>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</si>
  <si>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</si>
  <si>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</si>
  <si>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</si>
  <si>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</si>
  <si>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</si>
  <si>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</si>
  <si>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</si>
  <si>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</si>
  <si>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</si>
  <si>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</si>
  <si>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</si>
  <si>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</si>
  <si>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</si>
  <si>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</si>
  <si>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</si>
  <si>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</si>
  <si>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</si>
  <si>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</si>
  <si>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</si>
  <si>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</si>
  <si>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</si>
  <si>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Data extracted on 21 Apr 2022 17:30 UTC (GMT) from OECD.Stat</t>
  </si>
  <si>
    <t>R² = 0.974449</t>
  </si>
  <si>
    <t>R² = 0.976190</t>
  </si>
  <si>
    <t>D01T03</t>
  </si>
  <si>
    <t>D49T53</t>
  </si>
  <si>
    <t>D69T82</t>
  </si>
  <si>
    <t>Formula</t>
  </si>
  <si>
    <t>ISIC Code</t>
  </si>
  <si>
    <t>Projected Change in Output</t>
  </si>
  <si>
    <t>Percent Change in Output</t>
  </si>
  <si>
    <t>Most Industries</t>
  </si>
  <si>
    <t>OECD</t>
  </si>
  <si>
    <t>Variable: TTL</t>
  </si>
  <si>
    <t>Input-Output Tables 2021 Edition (ISIC Rev. 4)</t>
  </si>
  <si>
    <t>https://stats.oecd.org/Index.aspx?DataSetCode=IOTS_2021</t>
  </si>
  <si>
    <t>We examine each industry to determin the appropriate trend, then carry that forward.</t>
  </si>
  <si>
    <t>From there, we estimate the annual percentage growth.</t>
  </si>
  <si>
    <t>Note that this is not linked to BIFUbC nor fuel production.</t>
  </si>
  <si>
    <t>KOR: Korea</t>
  </si>
  <si>
    <t>first term</t>
  </si>
  <si>
    <t>second term</t>
  </si>
  <si>
    <t>R² = 0.927437</t>
  </si>
  <si>
    <t>R² = 0.769435</t>
  </si>
  <si>
    <t>R² = 0.8505703</t>
  </si>
  <si>
    <t>R² = 0.947031</t>
  </si>
  <si>
    <t>R² = 0.632102</t>
  </si>
  <si>
    <t>R² = 0.828383</t>
  </si>
  <si>
    <t>R² = 0.883032</t>
  </si>
  <si>
    <t>R² = 0.731489</t>
  </si>
  <si>
    <t>R² = 0.892923</t>
  </si>
  <si>
    <t>R² = 0.870502</t>
  </si>
  <si>
    <t>R² = 0.921838</t>
  </si>
  <si>
    <t>R² = 0.843714</t>
  </si>
  <si>
    <t>R² = 0.857111</t>
  </si>
  <si>
    <t>R² = 0.856182</t>
  </si>
  <si>
    <t>R² = 0.870654</t>
  </si>
  <si>
    <t>R² = 0.788942</t>
  </si>
  <si>
    <t>R² = 0.912009</t>
  </si>
  <si>
    <t>R² = 0.736144</t>
  </si>
  <si>
    <t>R² = 0.90621</t>
  </si>
  <si>
    <t>R² = 0.818683</t>
  </si>
  <si>
    <t>R² = 0.959845</t>
  </si>
  <si>
    <t>R² = 0.932952</t>
  </si>
  <si>
    <t>R² = 0.948020</t>
  </si>
  <si>
    <t>R² = 0.773163</t>
  </si>
  <si>
    <t>R² = 0.861738</t>
  </si>
  <si>
    <t>R² = 0.893229</t>
  </si>
  <si>
    <t>R² = 0.963074</t>
  </si>
  <si>
    <t>R² = 0.934895</t>
  </si>
  <si>
    <t>R² = 0.964253</t>
  </si>
  <si>
    <t>R² = 0.924062</t>
  </si>
  <si>
    <t>R² = 0.907578</t>
  </si>
  <si>
    <t>R² = 0.1051</t>
  </si>
  <si>
    <t>15 year logarithmic</t>
  </si>
  <si>
    <t>R² = 0.4803</t>
  </si>
  <si>
    <t>y=26683ln(x)+44652</t>
  </si>
  <si>
    <t>R² = 0.6322</t>
  </si>
  <si>
    <t>y=24738ln(x)+70445</t>
  </si>
  <si>
    <t>y=24738ln(x)+70446</t>
  </si>
  <si>
    <t>R² = 0.7288</t>
  </si>
  <si>
    <t>R² = 0.3556</t>
  </si>
  <si>
    <t>1990-2018 power</t>
  </si>
  <si>
    <t>R² = 0.6763</t>
  </si>
  <si>
    <t>y=8775.4x^0.6151</t>
  </si>
  <si>
    <t>1990-2018 linear</t>
  </si>
  <si>
    <t>R² = 0.0218</t>
  </si>
  <si>
    <t>First Term</t>
  </si>
  <si>
    <t>Second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</si>
</sst>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_ ;\-#,##0.000\ "/>
    <numFmt numFmtId="165" formatCode="#,##0.0_ ;\-#,##0.0\ "/>
    <numFmt numFmtId="166" formatCode="0.0000"/>
    <numFmt numFmtId="167" formatCode="0.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9"/>
      <color rgb="FF595959"/>
      <name val="Calibri"/>
      <family val="2"/>
      <scheme val="minor"/>
    </font>
    <font>
      <u/>
      <sz val="8"/>
      <name val="Verdana"/>
      <family val="2"/>
    </font>
    <font>
      <i/>
      <sz val="8"/>
      <name val="Verdana"/>
      <family val="2"/>
    </font>
    <font>
      <b/>
      <i/>
      <sz val="9"/>
      <color indexed="10"/>
      <name val="Courier New"/>
      <family val="3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theme="0" tint="-0.249977111117893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4" fillId="0" borderId="0"/>
    <xf numFmtId="0" fontId="4" fillId="0" borderId="0"/>
    <xf numFmtId="0" fontId="5" fillId="0" borderId="1">
      <alignment wrapText="1"/>
    </xf>
    <xf numFmtId="0" fontId="6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right"/>
    </xf>
    <xf numFmtId="11" fontId="0" fillId="0" borderId="0" xfId="0" applyNumberFormat="1"/>
    <xf numFmtId="0" fontId="7" fillId="0" borderId="5" xfId="0" applyFont="1" applyBorder="1"/>
    <xf numFmtId="0" fontId="8" fillId="0" borderId="5" xfId="0" applyFont="1" applyBorder="1" applyAlignment="1">
      <alignment horizontal="left" wrapText="1"/>
    </xf>
    <xf numFmtId="0" fontId="10" fillId="4" borderId="5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wrapText="1"/>
    </xf>
    <xf numFmtId="0" fontId="13" fillId="6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top" wrapText="1"/>
    </xf>
    <xf numFmtId="164" fontId="7" fillId="0" borderId="5" xfId="0" applyNumberFormat="1" applyFont="1" applyBorder="1" applyAlignment="1">
      <alignment horizontal="right"/>
    </xf>
    <xf numFmtId="164" fontId="7" fillId="7" borderId="5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 vertical="center" readingOrder="1"/>
    </xf>
    <xf numFmtId="0" fontId="16" fillId="5" borderId="5" xfId="0" applyFont="1" applyFill="1" applyBorder="1" applyAlignment="1">
      <alignment vertical="top" wrapText="1"/>
    </xf>
    <xf numFmtId="0" fontId="16" fillId="0" borderId="0" xfId="0" applyFont="1" applyAlignment="1">
      <alignment horizontal="left"/>
    </xf>
    <xf numFmtId="0" fontId="14" fillId="5" borderId="0" xfId="0" applyFont="1" applyFill="1" applyAlignment="1">
      <alignment vertical="top" wrapText="1"/>
    </xf>
    <xf numFmtId="165" fontId="0" fillId="0" borderId="0" xfId="0" applyNumberFormat="1"/>
    <xf numFmtId="0" fontId="14" fillId="8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18" fillId="9" borderId="5" xfId="0" applyFont="1" applyFill="1" applyBorder="1" applyAlignment="1">
      <alignment horizontal="center"/>
    </xf>
    <xf numFmtId="164" fontId="19" fillId="2" borderId="5" xfId="0" applyNumberFormat="1" applyFont="1" applyFill="1" applyBorder="1" applyAlignment="1">
      <alignment horizontal="right"/>
    </xf>
    <xf numFmtId="164" fontId="19" fillId="2" borderId="9" xfId="0" applyNumberFormat="1" applyFont="1" applyFill="1" applyBorder="1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0" fontId="20" fillId="0" borderId="0" xfId="9"/>
    <xf numFmtId="0" fontId="9" fillId="3" borderId="6" xfId="0" applyFont="1" applyFill="1" applyBorder="1" applyAlignment="1">
      <alignment horizontal="right" vertical="top" wrapText="1"/>
    </xf>
    <xf numFmtId="0" fontId="9" fillId="3" borderId="7" xfId="0" applyFont="1" applyFill="1" applyBorder="1" applyAlignment="1">
      <alignment horizontal="right" vertical="top" wrapText="1"/>
    </xf>
    <xf numFmtId="0" fontId="10" fillId="3" borderId="6" xfId="0" applyFont="1" applyFill="1" applyBorder="1" applyAlignment="1">
      <alignment vertical="top" wrapText="1"/>
    </xf>
    <xf numFmtId="0" fontId="10" fillId="3" borderId="8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top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top" wrapText="1"/>
    </xf>
    <xf numFmtId="0" fontId="11" fillId="3" borderId="8" xfId="0" applyFont="1" applyFill="1" applyBorder="1" applyAlignment="1">
      <alignment vertical="top" wrapText="1"/>
    </xf>
    <xf numFmtId="0" fontId="11" fillId="3" borderId="7" xfId="0" applyFont="1" applyFill="1" applyBorder="1" applyAlignment="1">
      <alignment vertical="top" wrapText="1"/>
    </xf>
    <xf numFmtId="0" fontId="10" fillId="8" borderId="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center" readingOrder="1"/>
    </xf>
    <xf numFmtId="0" fontId="0" fillId="0" borderId="0" xfId="0" applyFill="1"/>
    <xf numFmtId="0" fontId="0" fillId="8" borderId="0" xfId="0" applyFill="1" applyBorder="1" applyAlignment="1">
      <alignment horizontal="left"/>
    </xf>
  </cellXfs>
  <cellStyles count="10">
    <cellStyle name="Body: normal cell" xfId="7" xr:uid="{1E571901-62A3-490E-A9CE-5146011C1E6C}"/>
    <cellStyle name="Font: Calibri, 9pt regular" xfId="3" xr:uid="{25FCE220-E6F3-428F-8DE7-22D731B9712E}"/>
    <cellStyle name="Footnotes: top row" xfId="8" xr:uid="{2677079D-F511-4F68-B05E-FB845AB9D3F4}"/>
    <cellStyle name="Header: bottom row" xfId="4" xr:uid="{469194D9-C3F1-450B-9B02-CB17498708FE}"/>
    <cellStyle name="Hyperlink" xfId="9" builtinId="8"/>
    <cellStyle name="Normal" xfId="0" builtinId="0"/>
    <cellStyle name="Normal 2" xfId="1" xr:uid="{3ADF3FF5-E4D2-4BC8-9960-7408DCCB591E}"/>
    <cellStyle name="Normal 3" xfId="2" xr:uid="{30826B47-D06C-4748-9DDD-ABA68B8B9493}"/>
    <cellStyle name="Parent row" xfId="6" xr:uid="{667DBEB3-6D87-4DEF-AC53-30ED1A57F70C}"/>
    <cellStyle name="Table title" xfId="5" xr:uid="{FD69BB4F-2344-4CC5-A7F5-9C09A713F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3580950413651"/>
          <c:y val="2.5428273999414736E-2"/>
          <c:w val="0.7770993000874890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233709298995103E-2"/>
                  <c:y val="-0.1303737533160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Output!$L$7:$Z$7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Output!$L$36:$Z$36</c:f>
              <c:numCache>
                <c:formatCode>#,##0.000_ ;\-#,##0.000\ </c:formatCode>
                <c:ptCount val="15"/>
                <c:pt idx="0">
                  <c:v>34376.5</c:v>
                </c:pt>
                <c:pt idx="1">
                  <c:v>42471.4</c:v>
                </c:pt>
                <c:pt idx="2">
                  <c:v>50479.3</c:v>
                </c:pt>
                <c:pt idx="3">
                  <c:v>56162.400000000001</c:v>
                </c:pt>
                <c:pt idx="4">
                  <c:v>56371.7</c:v>
                </c:pt>
                <c:pt idx="5">
                  <c:v>48235.8</c:v>
                </c:pt>
                <c:pt idx="6">
                  <c:v>63904.4</c:v>
                </c:pt>
                <c:pt idx="7">
                  <c:v>74799.600000000006</c:v>
                </c:pt>
                <c:pt idx="8">
                  <c:v>85720.2</c:v>
                </c:pt>
                <c:pt idx="9">
                  <c:v>93876.800000000003</c:v>
                </c:pt>
                <c:pt idx="10">
                  <c:v>100496.6</c:v>
                </c:pt>
                <c:pt idx="11">
                  <c:v>80983.7</c:v>
                </c:pt>
                <c:pt idx="12">
                  <c:v>75999.600000000006</c:v>
                </c:pt>
                <c:pt idx="13">
                  <c:v>80315.3</c:v>
                </c:pt>
                <c:pt idx="14">
                  <c:v>88817.4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B-4287-BB48-3798DBE4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77648"/>
        <c:axId val="2048272240"/>
      </c:lineChart>
      <c:catAx>
        <c:axId val="2048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2240"/>
        <c:crosses val="autoZero"/>
        <c:auto val="1"/>
        <c:lblAlgn val="ctr"/>
        <c:lblOffset val="100"/>
        <c:noMultiLvlLbl val="0"/>
      </c:catAx>
      <c:valAx>
        <c:axId val="2048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10922</xdr:colOff>
      <xdr:row>36</xdr:row>
      <xdr:rowOff>1937</xdr:rowOff>
    </xdr:from>
    <xdr:to>
      <xdr:col>31</xdr:col>
      <xdr:colOff>406147</xdr:colOff>
      <xdr:row>46</xdr:row>
      <xdr:rowOff>367863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8E650-5227-4005-8B1B-3781FEF4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_2021" TargetMode="External"/><Relationship Id="rId2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tats.oecd.org/OECDStat_Metadata/ShowMetadata.ashx?Dataset=IOTS_2021&amp;Coords=%5bVAR%5d.%5bTT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B19" sqref="B19"/>
    </sheetView>
  </sheetViews>
  <sheetFormatPr defaultRowHeight="14.5" x14ac:dyDescent="0.35"/>
  <cols>
    <col min="2" max="2" width="77.54296875" style="2" customWidth="1"/>
  </cols>
  <sheetData>
    <row r="1" spans="1:2" x14ac:dyDescent="0.35">
      <c r="A1" s="1" t="s">
        <v>43</v>
      </c>
    </row>
    <row r="3" spans="1:2" x14ac:dyDescent="0.35">
      <c r="A3" s="1" t="s">
        <v>0</v>
      </c>
      <c r="B3" s="30" t="s">
        <v>153</v>
      </c>
    </row>
    <row r="4" spans="1:2" x14ac:dyDescent="0.35">
      <c r="B4" t="s">
        <v>154</v>
      </c>
    </row>
    <row r="5" spans="1:2" x14ac:dyDescent="0.35">
      <c r="B5" s="2">
        <v>2021</v>
      </c>
    </row>
    <row r="6" spans="1:2" x14ac:dyDescent="0.35">
      <c r="B6" t="s">
        <v>156</v>
      </c>
    </row>
    <row r="7" spans="1:2" x14ac:dyDescent="0.35">
      <c r="B7" s="34" t="s">
        <v>157</v>
      </c>
    </row>
    <row r="8" spans="1:2" x14ac:dyDescent="0.35">
      <c r="B8" t="s">
        <v>155</v>
      </c>
    </row>
    <row r="9" spans="1:2" x14ac:dyDescent="0.35">
      <c r="B9"/>
    </row>
    <row r="10" spans="1:2" x14ac:dyDescent="0.35">
      <c r="B10"/>
    </row>
    <row r="11" spans="1:2" x14ac:dyDescent="0.35">
      <c r="A11" s="1" t="s">
        <v>47</v>
      </c>
      <c r="B11" t="s">
        <v>158</v>
      </c>
    </row>
    <row r="12" spans="1:2" x14ac:dyDescent="0.35">
      <c r="B12" t="s">
        <v>159</v>
      </c>
    </row>
    <row r="13" spans="1:2" x14ac:dyDescent="0.35">
      <c r="B13"/>
    </row>
    <row r="14" spans="1:2" x14ac:dyDescent="0.35">
      <c r="B14" t="s">
        <v>160</v>
      </c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A8B-2332-41E6-8028-A264CD4E25AB}">
  <dimension ref="A1:B47"/>
  <sheetViews>
    <sheetView workbookViewId="0">
      <selection activeCell="C9" sqref="C9"/>
    </sheetView>
  </sheetViews>
  <sheetFormatPr defaultRowHeight="14.5" x14ac:dyDescent="0.35"/>
  <sheetData>
    <row r="1" spans="1:2" x14ac:dyDescent="0.35">
      <c r="A1" s="9" t="s">
        <v>45</v>
      </c>
      <c r="B1" s="6" t="s">
        <v>46</v>
      </c>
    </row>
    <row r="2" spans="1:2" x14ac:dyDescent="0.35">
      <c r="A2">
        <v>2015</v>
      </c>
      <c r="B2" s="10">
        <v>1543312650236.594</v>
      </c>
    </row>
    <row r="3" spans="1:2" x14ac:dyDescent="0.35">
      <c r="A3">
        <v>2016</v>
      </c>
      <c r="B3" s="10">
        <v>1588792248533.0239</v>
      </c>
    </row>
    <row r="4" spans="1:2" x14ac:dyDescent="0.35">
      <c r="A4">
        <v>2017</v>
      </c>
      <c r="B4" s="10">
        <v>1638992296254.0615</v>
      </c>
    </row>
    <row r="5" spans="1:2" x14ac:dyDescent="0.35">
      <c r="A5">
        <v>2018</v>
      </c>
      <c r="B5" s="10">
        <v>1686644420127.165</v>
      </c>
    </row>
    <row r="6" spans="1:2" x14ac:dyDescent="0.35">
      <c r="A6">
        <v>2019</v>
      </c>
      <c r="B6" s="10">
        <v>1724492347493.6094</v>
      </c>
    </row>
    <row r="7" spans="1:2" x14ac:dyDescent="0.35">
      <c r="A7">
        <v>2020</v>
      </c>
      <c r="B7" s="10">
        <v>1709799130704.6057</v>
      </c>
    </row>
    <row r="8" spans="1:2" x14ac:dyDescent="0.35">
      <c r="A8">
        <v>2021</v>
      </c>
      <c r="B8" s="10">
        <v>1775357505822.1926</v>
      </c>
    </row>
    <row r="9" spans="1:2" x14ac:dyDescent="0.35">
      <c r="A9">
        <v>2022</v>
      </c>
      <c r="B9" s="10">
        <v>1825675323576.5967</v>
      </c>
    </row>
    <row r="10" spans="1:2" x14ac:dyDescent="0.35">
      <c r="A10">
        <v>2023</v>
      </c>
      <c r="B10" s="10">
        <v>1879782014624.9351</v>
      </c>
    </row>
    <row r="11" spans="1:2" x14ac:dyDescent="0.35">
      <c r="A11">
        <v>2024</v>
      </c>
      <c r="B11" s="10">
        <v>1929865320954.4255</v>
      </c>
    </row>
    <row r="12" spans="1:2" x14ac:dyDescent="0.35">
      <c r="A12">
        <v>2025</v>
      </c>
      <c r="B12" s="10">
        <v>1974456812058.3247</v>
      </c>
    </row>
    <row r="13" spans="1:2" x14ac:dyDescent="0.35">
      <c r="A13">
        <v>2026</v>
      </c>
      <c r="B13" s="10">
        <v>2014195052492.9529</v>
      </c>
    </row>
    <row r="14" spans="1:2" x14ac:dyDescent="0.35">
      <c r="A14">
        <v>2027</v>
      </c>
      <c r="B14" s="10">
        <v>2050060294866.6948</v>
      </c>
    </row>
    <row r="15" spans="1:2" x14ac:dyDescent="0.35">
      <c r="A15">
        <v>2028</v>
      </c>
      <c r="B15" s="10">
        <v>2083015187251.2957</v>
      </c>
    </row>
    <row r="16" spans="1:2" x14ac:dyDescent="0.35">
      <c r="A16">
        <v>2029</v>
      </c>
      <c r="B16" s="10">
        <v>2113248578312.5342</v>
      </c>
    </row>
    <row r="17" spans="1:2" x14ac:dyDescent="0.35">
      <c r="A17">
        <v>2030</v>
      </c>
      <c r="B17" s="10">
        <v>2140862094239.1982</v>
      </c>
    </row>
    <row r="18" spans="1:2" x14ac:dyDescent="0.35">
      <c r="A18">
        <v>2031</v>
      </c>
      <c r="B18" s="10">
        <v>2165948558951.7556</v>
      </c>
    </row>
    <row r="19" spans="1:2" x14ac:dyDescent="0.35">
      <c r="A19">
        <v>2032</v>
      </c>
      <c r="B19" s="10">
        <v>2188545582142.1194</v>
      </c>
    </row>
    <row r="20" spans="1:2" x14ac:dyDescent="0.35">
      <c r="A20">
        <v>2033</v>
      </c>
      <c r="B20" s="10">
        <v>2208767593298.4521</v>
      </c>
    </row>
    <row r="21" spans="1:2" x14ac:dyDescent="0.35">
      <c r="A21">
        <v>2034</v>
      </c>
      <c r="B21" s="10">
        <v>2226738624383.4478</v>
      </c>
    </row>
    <row r="22" spans="1:2" x14ac:dyDescent="0.35">
      <c r="A22">
        <v>2035</v>
      </c>
      <c r="B22" s="10">
        <v>2242581106947.3779</v>
      </c>
    </row>
    <row r="23" spans="1:2" x14ac:dyDescent="0.35">
      <c r="A23">
        <v>2036</v>
      </c>
      <c r="B23" s="10">
        <v>2256426274808.8345</v>
      </c>
    </row>
    <row r="24" spans="1:2" x14ac:dyDescent="0.35">
      <c r="A24">
        <v>2037</v>
      </c>
      <c r="B24" s="10">
        <v>2268362950857.2305</v>
      </c>
    </row>
    <row r="25" spans="1:2" x14ac:dyDescent="0.35">
      <c r="A25">
        <v>2038</v>
      </c>
      <c r="B25" s="10">
        <v>2278465554270.1821</v>
      </c>
    </row>
    <row r="26" spans="1:2" x14ac:dyDescent="0.35">
      <c r="A26">
        <v>2039</v>
      </c>
      <c r="B26" s="10">
        <v>2286799701956.9854</v>
      </c>
    </row>
    <row r="27" spans="1:2" x14ac:dyDescent="0.35">
      <c r="A27">
        <v>2040</v>
      </c>
      <c r="B27" s="10">
        <v>2293470220931.2715</v>
      </c>
    </row>
    <row r="28" spans="1:2" x14ac:dyDescent="0.35">
      <c r="A28">
        <v>2041</v>
      </c>
      <c r="B28" s="10">
        <v>2298630750785.5391</v>
      </c>
    </row>
    <row r="29" spans="1:2" x14ac:dyDescent="0.35">
      <c r="A29">
        <v>2042</v>
      </c>
      <c r="B29" s="10">
        <v>2302341306985.6069</v>
      </c>
    </row>
    <row r="30" spans="1:2" x14ac:dyDescent="0.35">
      <c r="A30">
        <v>2043</v>
      </c>
      <c r="B30" s="10">
        <v>2304767532217.1372</v>
      </c>
    </row>
    <row r="31" spans="1:2" x14ac:dyDescent="0.35">
      <c r="A31">
        <v>2044</v>
      </c>
      <c r="B31" s="10">
        <v>2306127882775.7129</v>
      </c>
    </row>
    <row r="32" spans="1:2" x14ac:dyDescent="0.35">
      <c r="A32">
        <v>2045</v>
      </c>
      <c r="B32" s="10">
        <v>2306682425679.8848</v>
      </c>
    </row>
    <row r="33" spans="1:2" x14ac:dyDescent="0.35">
      <c r="A33">
        <v>2046</v>
      </c>
      <c r="B33" s="10">
        <v>2306690427741.9941</v>
      </c>
    </row>
    <row r="34" spans="1:2" x14ac:dyDescent="0.35">
      <c r="A34">
        <v>2047</v>
      </c>
      <c r="B34" s="10">
        <v>2306328734534.6553</v>
      </c>
    </row>
    <row r="35" spans="1:2" x14ac:dyDescent="0.35">
      <c r="A35">
        <v>2048</v>
      </c>
      <c r="B35" s="10">
        <v>2305754986681.4209</v>
      </c>
    </row>
    <row r="36" spans="1:2" x14ac:dyDescent="0.35">
      <c r="A36">
        <v>2049</v>
      </c>
      <c r="B36" s="10">
        <v>2305106819650.5703</v>
      </c>
    </row>
    <row r="37" spans="1:2" x14ac:dyDescent="0.35">
      <c r="A37">
        <v>2050</v>
      </c>
      <c r="B37" s="10">
        <v>2304521068704.1719</v>
      </c>
    </row>
    <row r="38" spans="1:2" x14ac:dyDescent="0.35">
      <c r="A38">
        <v>2051</v>
      </c>
      <c r="B38" s="10">
        <v>2304112963536.5991</v>
      </c>
    </row>
    <row r="39" spans="1:2" x14ac:dyDescent="0.35">
      <c r="A39">
        <v>2052</v>
      </c>
      <c r="B39" s="10">
        <v>2303876102498.1646</v>
      </c>
    </row>
    <row r="40" spans="1:2" x14ac:dyDescent="0.35">
      <c r="A40">
        <v>2053</v>
      </c>
      <c r="B40" s="10">
        <v>2303715261049.7681</v>
      </c>
    </row>
    <row r="41" spans="1:2" x14ac:dyDescent="0.35">
      <c r="A41">
        <v>2054</v>
      </c>
      <c r="B41" s="10">
        <v>2303480000423.7559</v>
      </c>
    </row>
    <row r="42" spans="1:2" x14ac:dyDescent="0.35">
      <c r="A42">
        <v>2055</v>
      </c>
      <c r="B42" s="10">
        <v>2303064693400.2847</v>
      </c>
    </row>
    <row r="43" spans="1:2" x14ac:dyDescent="0.35">
      <c r="A43">
        <v>2056</v>
      </c>
      <c r="B43" s="10">
        <v>2302450935236.5039</v>
      </c>
    </row>
    <row r="44" spans="1:2" x14ac:dyDescent="0.35">
      <c r="A44">
        <v>2057</v>
      </c>
      <c r="B44" s="10">
        <v>2301560305723.7422</v>
      </c>
    </row>
    <row r="45" spans="1:2" x14ac:dyDescent="0.35">
      <c r="A45">
        <v>2058</v>
      </c>
      <c r="B45" s="10">
        <v>2300394405274.4219</v>
      </c>
    </row>
    <row r="46" spans="1:2" x14ac:dyDescent="0.35">
      <c r="A46">
        <v>2059</v>
      </c>
      <c r="B46" s="10">
        <v>2298953233888.5425</v>
      </c>
    </row>
    <row r="47" spans="1:2" x14ac:dyDescent="0.35">
      <c r="A47">
        <v>2060</v>
      </c>
      <c r="B47" s="10">
        <v>2297220787441.8857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1A51-F6D4-4673-AD17-7C6E55E47829}">
  <dimension ref="A1:AH71"/>
  <sheetViews>
    <sheetView topLeftCell="AB6" zoomScale="115" zoomScaleNormal="115" workbookViewId="0">
      <selection activeCell="AB26" sqref="AB26:AB27"/>
    </sheetView>
  </sheetViews>
  <sheetFormatPr defaultRowHeight="14.5" x14ac:dyDescent="0.35"/>
  <cols>
    <col min="1" max="1" width="23.453125" customWidth="1"/>
    <col min="3" max="15" width="11.1796875" bestFit="1" customWidth="1"/>
    <col min="16" max="26" width="12.1796875" bestFit="1" customWidth="1"/>
    <col min="28" max="28" width="21.7265625" customWidth="1"/>
    <col min="29" max="29" width="20.26953125" customWidth="1"/>
    <col min="30" max="30" width="33.81640625" bestFit="1" customWidth="1"/>
    <col min="31" max="32" width="33.81640625" customWidth="1"/>
    <col min="34" max="52" width="11.54296875" bestFit="1" customWidth="1"/>
    <col min="53" max="78" width="16.26953125" bestFit="1" customWidth="1"/>
    <col min="80" max="80" width="11.26953125" bestFit="1" customWidth="1"/>
  </cols>
  <sheetData>
    <row r="1" spans="1:34" x14ac:dyDescent="0.35">
      <c r="A1" s="11" t="e">
        <f ca="1">DotStatQuery(B1)</f>
        <v>#NAME?</v>
      </c>
      <c r="B1" s="11" t="s">
        <v>48</v>
      </c>
    </row>
    <row r="2" spans="1:34" ht="24" x14ac:dyDescent="0.35">
      <c r="A2" s="12" t="s">
        <v>49</v>
      </c>
    </row>
    <row r="3" spans="1:34" x14ac:dyDescent="0.35">
      <c r="A3" s="35" t="s">
        <v>51</v>
      </c>
      <c r="B3" s="36"/>
      <c r="C3" s="42" t="s">
        <v>52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spans="1:34" x14ac:dyDescent="0.35">
      <c r="A4" s="35" t="s">
        <v>50</v>
      </c>
      <c r="B4" s="36"/>
      <c r="C4" s="37" t="s">
        <v>161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</row>
    <row r="5" spans="1:34" x14ac:dyDescent="0.35">
      <c r="A5" s="35" t="s">
        <v>53</v>
      </c>
      <c r="B5" s="36"/>
      <c r="C5" s="37" t="s">
        <v>54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</row>
    <row r="6" spans="1:34" x14ac:dyDescent="0.35">
      <c r="A6" s="35" t="s">
        <v>55</v>
      </c>
      <c r="B6" s="36"/>
      <c r="C6" s="37" t="s">
        <v>56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</row>
    <row r="7" spans="1:34" x14ac:dyDescent="0.35">
      <c r="A7" s="40" t="s">
        <v>57</v>
      </c>
      <c r="B7" s="41"/>
      <c r="C7" s="13" t="s">
        <v>58</v>
      </c>
      <c r="D7" s="13" t="s">
        <v>59</v>
      </c>
      <c r="E7" s="13" t="s">
        <v>60</v>
      </c>
      <c r="F7" s="13" t="s">
        <v>61</v>
      </c>
      <c r="G7" s="13" t="s">
        <v>62</v>
      </c>
      <c r="H7" s="13" t="s">
        <v>63</v>
      </c>
      <c r="I7" s="13" t="s">
        <v>64</v>
      </c>
      <c r="J7" s="13" t="s">
        <v>65</v>
      </c>
      <c r="K7" s="13" t="s">
        <v>66</v>
      </c>
      <c r="L7" s="45" t="s">
        <v>67</v>
      </c>
      <c r="M7" s="45" t="s">
        <v>68</v>
      </c>
      <c r="N7" s="45" t="s">
        <v>69</v>
      </c>
      <c r="O7" s="45" t="s">
        <v>70</v>
      </c>
      <c r="P7" s="45" t="s">
        <v>71</v>
      </c>
      <c r="Q7" s="45" t="s">
        <v>72</v>
      </c>
      <c r="R7" s="45" t="s">
        <v>73</v>
      </c>
      <c r="S7" s="45" t="s">
        <v>74</v>
      </c>
      <c r="T7" s="45" t="s">
        <v>75</v>
      </c>
      <c r="U7" s="45" t="s">
        <v>76</v>
      </c>
      <c r="V7" s="45" t="s">
        <v>77</v>
      </c>
      <c r="W7" s="45" t="s">
        <v>78</v>
      </c>
      <c r="X7" s="45" t="s">
        <v>79</v>
      </c>
      <c r="Y7" s="45" t="s">
        <v>80</v>
      </c>
      <c r="Z7" s="45" t="s">
        <v>81</v>
      </c>
    </row>
    <row r="8" spans="1:34" x14ac:dyDescent="0.35">
      <c r="A8" s="14" t="s">
        <v>82</v>
      </c>
      <c r="B8" s="15" t="s">
        <v>83</v>
      </c>
      <c r="C8" s="15" t="s">
        <v>83</v>
      </c>
      <c r="D8" s="15" t="s">
        <v>83</v>
      </c>
      <c r="E8" s="15" t="s">
        <v>83</v>
      </c>
      <c r="F8" s="15" t="s">
        <v>83</v>
      </c>
      <c r="G8" s="15" t="s">
        <v>83</v>
      </c>
      <c r="H8" s="15" t="s">
        <v>83</v>
      </c>
      <c r="I8" s="15" t="s">
        <v>83</v>
      </c>
      <c r="J8" s="15" t="s">
        <v>83</v>
      </c>
      <c r="K8" s="15" t="s">
        <v>83</v>
      </c>
      <c r="L8" s="15" t="s">
        <v>83</v>
      </c>
      <c r="M8" s="15" t="s">
        <v>83</v>
      </c>
      <c r="N8" s="15" t="s">
        <v>83</v>
      </c>
      <c r="O8" s="15" t="s">
        <v>83</v>
      </c>
      <c r="P8" s="15" t="s">
        <v>83</v>
      </c>
      <c r="Q8" s="15" t="s">
        <v>83</v>
      </c>
      <c r="R8" s="15" t="s">
        <v>83</v>
      </c>
      <c r="S8" s="15" t="s">
        <v>83</v>
      </c>
      <c r="T8" s="15" t="s">
        <v>83</v>
      </c>
      <c r="U8" s="15" t="s">
        <v>83</v>
      </c>
      <c r="V8" s="15" t="s">
        <v>83</v>
      </c>
      <c r="W8" s="15" t="s">
        <v>83</v>
      </c>
      <c r="X8" s="15" t="s">
        <v>83</v>
      </c>
      <c r="Y8" s="15" t="s">
        <v>83</v>
      </c>
      <c r="Z8" s="15" t="s">
        <v>83</v>
      </c>
      <c r="AA8" t="s">
        <v>84</v>
      </c>
      <c r="AB8" t="s">
        <v>85</v>
      </c>
      <c r="AC8" t="s">
        <v>86</v>
      </c>
      <c r="AD8" t="s">
        <v>87</v>
      </c>
      <c r="AE8" t="s">
        <v>162</v>
      </c>
      <c r="AF8" t="s">
        <v>163</v>
      </c>
    </row>
    <row r="9" spans="1:34" ht="20" x14ac:dyDescent="0.35">
      <c r="A9" s="16" t="s">
        <v>88</v>
      </c>
      <c r="B9" s="15" t="s">
        <v>83</v>
      </c>
      <c r="C9" s="17">
        <v>36732.1</v>
      </c>
      <c r="D9" s="17">
        <v>37637.9</v>
      </c>
      <c r="E9" s="17">
        <v>32473</v>
      </c>
      <c r="F9" s="17">
        <v>22786.2</v>
      </c>
      <c r="G9" s="17">
        <v>28541.3</v>
      </c>
      <c r="H9" s="17">
        <v>30451.8</v>
      </c>
      <c r="I9" s="17">
        <v>27631.5</v>
      </c>
      <c r="J9" s="17">
        <v>28744.6</v>
      </c>
      <c r="K9" s="17">
        <v>29726.1</v>
      </c>
      <c r="L9" s="17">
        <v>34580.1</v>
      </c>
      <c r="M9" s="17">
        <v>37657.1</v>
      </c>
      <c r="N9" s="17">
        <v>40859.199999999997</v>
      </c>
      <c r="O9" s="17">
        <v>42364.2</v>
      </c>
      <c r="P9" s="17">
        <v>39075.599999999999</v>
      </c>
      <c r="Q9" s="17">
        <v>35757.699999999997</v>
      </c>
      <c r="R9" s="17">
        <v>41215</v>
      </c>
      <c r="S9" s="17">
        <v>44217.3</v>
      </c>
      <c r="T9" s="17">
        <v>45857.5</v>
      </c>
      <c r="U9" s="17">
        <v>47782.8</v>
      </c>
      <c r="V9" s="17">
        <v>50292</v>
      </c>
      <c r="W9" s="17">
        <v>47917.3</v>
      </c>
      <c r="X9" s="17">
        <v>45559</v>
      </c>
      <c r="Y9" s="17">
        <v>46651.4</v>
      </c>
      <c r="Z9" s="17">
        <v>49280.800000000003</v>
      </c>
      <c r="AB9" t="s">
        <v>98</v>
      </c>
      <c r="AC9" s="19" t="s">
        <v>144</v>
      </c>
      <c r="AD9" s="19" t="str">
        <f>CONCATENATE("y=",AE9,"x","+",AF9)</f>
        <v>y=x+</v>
      </c>
      <c r="AE9" s="19"/>
      <c r="AF9" s="19"/>
      <c r="AG9" s="8"/>
    </row>
    <row r="10" spans="1:34" x14ac:dyDescent="0.35">
      <c r="A10" s="16" t="s">
        <v>89</v>
      </c>
      <c r="B10" s="15" t="s">
        <v>83</v>
      </c>
      <c r="C10" s="18">
        <v>4862.1000000000004</v>
      </c>
      <c r="D10" s="18">
        <v>4994.1000000000004</v>
      </c>
      <c r="E10" s="18">
        <v>4625.7</v>
      </c>
      <c r="F10" s="18">
        <v>2925.2</v>
      </c>
      <c r="G10" s="18">
        <v>3431.4</v>
      </c>
      <c r="H10" s="18">
        <v>3705.1</v>
      </c>
      <c r="I10" s="18">
        <v>3307.7</v>
      </c>
      <c r="J10" s="18">
        <v>3275.5</v>
      </c>
      <c r="K10" s="18">
        <v>3773.3</v>
      </c>
      <c r="L10" s="18">
        <v>3905.5</v>
      </c>
      <c r="M10" s="18">
        <v>4737.3999999999996</v>
      </c>
      <c r="N10" s="18">
        <v>5348</v>
      </c>
      <c r="O10" s="18">
        <v>6018.8</v>
      </c>
      <c r="P10" s="18">
        <v>5644.9</v>
      </c>
      <c r="Q10" s="18">
        <v>5305.9</v>
      </c>
      <c r="R10" s="18">
        <v>6331.9</v>
      </c>
      <c r="S10" s="18">
        <v>7192.5</v>
      </c>
      <c r="T10" s="18">
        <v>6820</v>
      </c>
      <c r="U10" s="18">
        <v>6610.3</v>
      </c>
      <c r="V10" s="18">
        <v>7037</v>
      </c>
      <c r="W10" s="18">
        <v>6520.2</v>
      </c>
      <c r="X10" s="18">
        <v>6540.4</v>
      </c>
      <c r="Y10" s="18">
        <v>7837.7</v>
      </c>
      <c r="Z10" s="18">
        <v>7937.6</v>
      </c>
      <c r="AB10" t="s">
        <v>98</v>
      </c>
      <c r="AC10" s="19" t="s">
        <v>145</v>
      </c>
      <c r="AD10" s="19" t="str">
        <f t="shared" ref="AD10:AD59" si="0">CONCATENATE("y=",AE10,"x","+",AF10)</f>
        <v>y=x+</v>
      </c>
      <c r="AE10" s="19"/>
      <c r="AF10" s="19"/>
    </row>
    <row r="11" spans="1:34" x14ac:dyDescent="0.35">
      <c r="A11" s="24" t="s">
        <v>146</v>
      </c>
      <c r="B11" s="15"/>
      <c r="C11" s="18">
        <f>SUM(C9:C10)</f>
        <v>41594.199999999997</v>
      </c>
      <c r="D11" s="18">
        <f t="shared" ref="D11:Z11" si="1">SUM(D9:D10)</f>
        <v>42632</v>
      </c>
      <c r="E11" s="18">
        <f t="shared" si="1"/>
        <v>37098.699999999997</v>
      </c>
      <c r="F11" s="18">
        <f t="shared" si="1"/>
        <v>25711.4</v>
      </c>
      <c r="G11" s="18">
        <f t="shared" si="1"/>
        <v>31972.7</v>
      </c>
      <c r="H11" s="18">
        <f t="shared" si="1"/>
        <v>34156.9</v>
      </c>
      <c r="I11" s="18">
        <f t="shared" si="1"/>
        <v>30939.200000000001</v>
      </c>
      <c r="J11" s="18">
        <f t="shared" si="1"/>
        <v>32020.1</v>
      </c>
      <c r="K11" s="18">
        <f t="shared" si="1"/>
        <v>33499.4</v>
      </c>
      <c r="L11" s="18">
        <f t="shared" si="1"/>
        <v>38485.599999999999</v>
      </c>
      <c r="M11" s="18">
        <f t="shared" si="1"/>
        <v>42394.5</v>
      </c>
      <c r="N11" s="18">
        <f t="shared" si="1"/>
        <v>46207.199999999997</v>
      </c>
      <c r="O11" s="18">
        <f t="shared" si="1"/>
        <v>48383</v>
      </c>
      <c r="P11" s="18">
        <f t="shared" si="1"/>
        <v>44720.5</v>
      </c>
      <c r="Q11" s="18">
        <f t="shared" si="1"/>
        <v>41063.599999999999</v>
      </c>
      <c r="R11" s="18">
        <f t="shared" si="1"/>
        <v>47546.9</v>
      </c>
      <c r="S11" s="18">
        <f t="shared" si="1"/>
        <v>51409.8</v>
      </c>
      <c r="T11" s="18">
        <f t="shared" si="1"/>
        <v>52677.5</v>
      </c>
      <c r="U11" s="18">
        <f t="shared" si="1"/>
        <v>54393.100000000006</v>
      </c>
      <c r="V11" s="18">
        <f t="shared" si="1"/>
        <v>57329</v>
      </c>
      <c r="W11" s="18">
        <f t="shared" si="1"/>
        <v>54437.5</v>
      </c>
      <c r="X11" s="18">
        <f t="shared" si="1"/>
        <v>52099.4</v>
      </c>
      <c r="Y11" s="18">
        <f t="shared" si="1"/>
        <v>54489.1</v>
      </c>
      <c r="Z11" s="18">
        <f t="shared" si="1"/>
        <v>57218.400000000001</v>
      </c>
      <c r="AB11" t="s">
        <v>98</v>
      </c>
      <c r="AC11" s="19" t="s">
        <v>165</v>
      </c>
      <c r="AD11" s="19" t="str">
        <f t="shared" si="0"/>
        <v>y=1167.826071x+40181.064762</v>
      </c>
      <c r="AE11" s="19">
        <v>1167.826071</v>
      </c>
      <c r="AF11" s="19">
        <v>40181.064762000002</v>
      </c>
      <c r="AG11" s="8" t="s">
        <v>1</v>
      </c>
    </row>
    <row r="12" spans="1:34" ht="30" x14ac:dyDescent="0.35">
      <c r="A12" s="16" t="s">
        <v>90</v>
      </c>
      <c r="B12" s="15" t="s">
        <v>83</v>
      </c>
      <c r="C12" s="17">
        <v>681.3</v>
      </c>
      <c r="D12" s="17">
        <v>675</v>
      </c>
      <c r="E12" s="17">
        <v>579.79999999999995</v>
      </c>
      <c r="F12" s="17">
        <v>350.3</v>
      </c>
      <c r="G12" s="17">
        <v>430.4</v>
      </c>
      <c r="H12" s="17">
        <v>449.6</v>
      </c>
      <c r="I12" s="17">
        <v>395.6</v>
      </c>
      <c r="J12" s="17">
        <v>450.5</v>
      </c>
      <c r="K12" s="17">
        <v>494.1</v>
      </c>
      <c r="L12" s="17">
        <v>542.1</v>
      </c>
      <c r="M12" s="17">
        <v>657.2</v>
      </c>
      <c r="N12" s="17">
        <v>678</v>
      </c>
      <c r="O12" s="17">
        <v>704.9</v>
      </c>
      <c r="P12" s="17">
        <v>540.29999999999995</v>
      </c>
      <c r="Q12" s="17">
        <v>521.4</v>
      </c>
      <c r="R12" s="17">
        <v>572.6</v>
      </c>
      <c r="S12" s="17">
        <v>588.1</v>
      </c>
      <c r="T12" s="17">
        <v>637.70000000000005</v>
      </c>
      <c r="U12" s="17">
        <v>641.1</v>
      </c>
      <c r="V12" s="17">
        <v>563.9</v>
      </c>
      <c r="W12" s="17">
        <v>396.9</v>
      </c>
      <c r="X12" s="17">
        <v>332.2</v>
      </c>
      <c r="Y12" s="17">
        <v>451.1</v>
      </c>
      <c r="Z12" s="17">
        <v>451.6</v>
      </c>
      <c r="AA12" s="47"/>
      <c r="AB12" t="s">
        <v>207</v>
      </c>
      <c r="AC12" s="19" t="s">
        <v>208</v>
      </c>
      <c r="AD12" s="19" t="str">
        <f t="shared" si="0"/>
        <v>y=-2.3398x+561.98</v>
      </c>
      <c r="AE12" s="19">
        <v>-2.3397999999999999</v>
      </c>
      <c r="AF12" s="19">
        <v>561.98</v>
      </c>
      <c r="AG12" s="8" t="s">
        <v>34</v>
      </c>
    </row>
    <row r="13" spans="1:34" ht="30" x14ac:dyDescent="0.35">
      <c r="A13" s="25" t="str">
        <f>A12</f>
        <v>D05T06: Mining and quarrying, energy producing products</v>
      </c>
      <c r="B13" s="26" t="str">
        <f t="shared" ref="B13:AD13" si="2">B12</f>
        <v/>
      </c>
      <c r="C13" s="27">
        <f t="shared" si="2"/>
        <v>681.3</v>
      </c>
      <c r="D13" s="27">
        <f t="shared" si="2"/>
        <v>675</v>
      </c>
      <c r="E13" s="27">
        <f t="shared" si="2"/>
        <v>579.79999999999995</v>
      </c>
      <c r="F13" s="27">
        <f t="shared" si="2"/>
        <v>350.3</v>
      </c>
      <c r="G13" s="27">
        <f t="shared" si="2"/>
        <v>430.4</v>
      </c>
      <c r="H13" s="27">
        <f t="shared" si="2"/>
        <v>449.6</v>
      </c>
      <c r="I13" s="27">
        <f t="shared" si="2"/>
        <v>395.6</v>
      </c>
      <c r="J13" s="27">
        <f t="shared" si="2"/>
        <v>450.5</v>
      </c>
      <c r="K13" s="27">
        <f t="shared" si="2"/>
        <v>494.1</v>
      </c>
      <c r="L13" s="27">
        <f t="shared" si="2"/>
        <v>542.1</v>
      </c>
      <c r="M13" s="27">
        <f t="shared" si="2"/>
        <v>657.2</v>
      </c>
      <c r="N13" s="27">
        <f t="shared" si="2"/>
        <v>678</v>
      </c>
      <c r="O13" s="27">
        <f t="shared" si="2"/>
        <v>704.9</v>
      </c>
      <c r="P13" s="27">
        <f t="shared" si="2"/>
        <v>540.29999999999995</v>
      </c>
      <c r="Q13" s="27">
        <f t="shared" si="2"/>
        <v>521.4</v>
      </c>
      <c r="R13" s="27">
        <f t="shared" si="2"/>
        <v>572.6</v>
      </c>
      <c r="S13" s="27">
        <f t="shared" si="2"/>
        <v>588.1</v>
      </c>
      <c r="T13" s="27">
        <f t="shared" si="2"/>
        <v>637.70000000000005</v>
      </c>
      <c r="U13" s="27">
        <f t="shared" si="2"/>
        <v>641.1</v>
      </c>
      <c r="V13" s="27">
        <f t="shared" si="2"/>
        <v>563.9</v>
      </c>
      <c r="W13" s="27">
        <f t="shared" si="2"/>
        <v>396.9</v>
      </c>
      <c r="X13" s="27">
        <f t="shared" si="2"/>
        <v>332.2</v>
      </c>
      <c r="Y13" s="27">
        <f t="shared" si="2"/>
        <v>451.1</v>
      </c>
      <c r="Z13" s="27">
        <f t="shared" si="2"/>
        <v>451.6</v>
      </c>
      <c r="AA13" s="47"/>
      <c r="AB13" t="s">
        <v>207</v>
      </c>
      <c r="AC13" s="19" t="str">
        <f t="shared" si="2"/>
        <v>R² = 0.0218</v>
      </c>
      <c r="AD13" s="19" t="str">
        <f t="shared" ref="AD13" si="3">CONCATENATE("y=",AE13,"x","+",AF13)</f>
        <v>y=-2.3398x+561.98</v>
      </c>
      <c r="AE13" s="19">
        <v>-2.3397999999999999</v>
      </c>
      <c r="AF13" s="19">
        <v>561.98</v>
      </c>
      <c r="AG13" s="8" t="s">
        <v>35</v>
      </c>
      <c r="AH13" s="8"/>
    </row>
    <row r="14" spans="1:34" ht="30" x14ac:dyDescent="0.35">
      <c r="A14" s="16" t="s">
        <v>91</v>
      </c>
      <c r="B14" s="15" t="s">
        <v>83</v>
      </c>
      <c r="C14" s="18">
        <v>2602.6</v>
      </c>
      <c r="D14" s="18">
        <v>2578.4</v>
      </c>
      <c r="E14" s="18">
        <v>2214.6</v>
      </c>
      <c r="F14" s="18">
        <v>1338</v>
      </c>
      <c r="G14" s="18">
        <v>1644</v>
      </c>
      <c r="H14" s="18">
        <v>1717.5</v>
      </c>
      <c r="I14" s="18">
        <v>1511.1</v>
      </c>
      <c r="J14" s="18">
        <v>1720.7</v>
      </c>
      <c r="K14" s="18">
        <v>1887.5</v>
      </c>
      <c r="L14" s="18">
        <v>2070.6</v>
      </c>
      <c r="M14" s="18">
        <v>2510.5</v>
      </c>
      <c r="N14" s="18">
        <v>2589.9</v>
      </c>
      <c r="O14" s="18">
        <v>2692.6</v>
      </c>
      <c r="P14" s="18">
        <v>2705.5</v>
      </c>
      <c r="Q14" s="18">
        <v>2350</v>
      </c>
      <c r="R14" s="18">
        <v>2560.1</v>
      </c>
      <c r="S14" s="18">
        <v>2667</v>
      </c>
      <c r="T14" s="18">
        <v>2507.6</v>
      </c>
      <c r="U14" s="18">
        <v>3022.5</v>
      </c>
      <c r="V14" s="18">
        <v>3271.9</v>
      </c>
      <c r="W14" s="18">
        <v>3252.4</v>
      </c>
      <c r="X14" s="18">
        <v>3531.9</v>
      </c>
      <c r="Y14" s="18">
        <v>3659.1</v>
      </c>
      <c r="Z14" s="18">
        <v>3632.9</v>
      </c>
      <c r="AB14" t="s">
        <v>98</v>
      </c>
      <c r="AC14" s="19" t="s">
        <v>166</v>
      </c>
      <c r="AD14" s="19" t="str">
        <f t="shared" si="0"/>
        <v>y=99.173571x+2074.911429</v>
      </c>
      <c r="AE14" s="19">
        <v>99.173570999999995</v>
      </c>
      <c r="AF14" s="19">
        <v>2074.9114290000002</v>
      </c>
      <c r="AG14" s="8" t="s">
        <v>2</v>
      </c>
    </row>
    <row r="15" spans="1:34" ht="20" x14ac:dyDescent="0.35">
      <c r="A15" s="16" t="s">
        <v>92</v>
      </c>
      <c r="B15" s="15" t="s">
        <v>83</v>
      </c>
      <c r="C15" s="17">
        <v>20.100000000000001</v>
      </c>
      <c r="D15" s="17">
        <v>20</v>
      </c>
      <c r="E15" s="17">
        <v>17.100000000000001</v>
      </c>
      <c r="F15" s="17">
        <v>10.4</v>
      </c>
      <c r="G15" s="17">
        <v>12.7</v>
      </c>
      <c r="H15" s="17">
        <v>13.3</v>
      </c>
      <c r="I15" s="17">
        <v>11.7</v>
      </c>
      <c r="J15" s="17">
        <v>13.3</v>
      </c>
      <c r="K15" s="17">
        <v>14.6</v>
      </c>
      <c r="L15" s="17">
        <v>16</v>
      </c>
      <c r="M15" s="17">
        <v>19.399999999999999</v>
      </c>
      <c r="N15" s="17">
        <v>20</v>
      </c>
      <c r="O15" s="17">
        <v>20.8</v>
      </c>
      <c r="P15" s="17">
        <v>17.899999999999999</v>
      </c>
      <c r="Q15" s="17">
        <v>10.199999999999999</v>
      </c>
      <c r="R15" s="17">
        <v>14.4</v>
      </c>
      <c r="S15" s="17">
        <v>14.4</v>
      </c>
      <c r="T15" s="17">
        <v>15.6</v>
      </c>
      <c r="U15" s="17">
        <v>12.7</v>
      </c>
      <c r="V15" s="17">
        <v>34.6</v>
      </c>
      <c r="W15" s="17">
        <v>19.7</v>
      </c>
      <c r="X15" s="17">
        <v>20.9</v>
      </c>
      <c r="Y15" s="17">
        <v>22.2</v>
      </c>
      <c r="Z15" s="17">
        <v>22</v>
      </c>
      <c r="AB15" t="s">
        <v>98</v>
      </c>
      <c r="AC15" s="46" t="s">
        <v>195</v>
      </c>
      <c r="AD15" s="19" t="str">
        <f t="shared" si="0"/>
        <v>y=0.4114x+15.429</v>
      </c>
      <c r="AE15" s="19">
        <v>0.41139999999999999</v>
      </c>
      <c r="AF15" s="19">
        <v>15.429</v>
      </c>
      <c r="AG15" s="8" t="s">
        <v>3</v>
      </c>
    </row>
    <row r="16" spans="1:34" ht="20" x14ac:dyDescent="0.35">
      <c r="A16" s="16" t="s">
        <v>93</v>
      </c>
      <c r="B16" s="15" t="s">
        <v>83</v>
      </c>
      <c r="C16" s="18">
        <v>53122</v>
      </c>
      <c r="D16" s="18">
        <v>57296.1</v>
      </c>
      <c r="E16" s="18">
        <v>50394.6</v>
      </c>
      <c r="F16" s="18">
        <v>37780.9</v>
      </c>
      <c r="G16" s="18">
        <v>44459.4</v>
      </c>
      <c r="H16" s="18">
        <v>47583.8</v>
      </c>
      <c r="I16" s="18">
        <v>42758</v>
      </c>
      <c r="J16" s="18">
        <v>46768.2</v>
      </c>
      <c r="K16" s="18">
        <v>48659.1</v>
      </c>
      <c r="L16" s="18">
        <v>55095.5</v>
      </c>
      <c r="M16" s="18">
        <v>62299</v>
      </c>
      <c r="N16" s="18">
        <v>67899.3</v>
      </c>
      <c r="O16" s="18">
        <v>73794.8</v>
      </c>
      <c r="P16" s="18">
        <v>72218.899999999994</v>
      </c>
      <c r="Q16" s="18">
        <v>67455.7</v>
      </c>
      <c r="R16" s="18">
        <v>75375.5</v>
      </c>
      <c r="S16" s="18">
        <v>84490.2</v>
      </c>
      <c r="T16" s="18">
        <v>86801.8</v>
      </c>
      <c r="U16" s="18">
        <v>95320.7</v>
      </c>
      <c r="V16" s="18">
        <v>102531.3</v>
      </c>
      <c r="W16" s="18">
        <v>100122.3</v>
      </c>
      <c r="X16" s="18">
        <v>98643</v>
      </c>
      <c r="Y16" s="18">
        <v>105804.7</v>
      </c>
      <c r="Z16" s="18">
        <v>113119.4</v>
      </c>
      <c r="AB16" t="s">
        <v>98</v>
      </c>
      <c r="AC16" s="19" t="s">
        <v>167</v>
      </c>
      <c r="AD16" s="19" t="str">
        <f t="shared" si="0"/>
        <v>y=3872.583929x+53084.135238</v>
      </c>
      <c r="AE16" s="19">
        <v>3872.5839289999999</v>
      </c>
      <c r="AF16" s="19">
        <v>53084.135238000003</v>
      </c>
      <c r="AG16" s="8" t="s">
        <v>4</v>
      </c>
    </row>
    <row r="17" spans="1:33" ht="30" x14ac:dyDescent="0.35">
      <c r="A17" s="16" t="s">
        <v>94</v>
      </c>
      <c r="B17" s="15" t="s">
        <v>83</v>
      </c>
      <c r="C17" s="17">
        <v>50249.599999999999</v>
      </c>
      <c r="D17" s="17">
        <v>50195.7</v>
      </c>
      <c r="E17" s="17">
        <v>44502.7</v>
      </c>
      <c r="F17" s="17">
        <v>32518</v>
      </c>
      <c r="G17" s="17">
        <v>36892</v>
      </c>
      <c r="H17" s="17">
        <v>40776.5</v>
      </c>
      <c r="I17" s="17">
        <v>36690.300000000003</v>
      </c>
      <c r="J17" s="17">
        <v>39379.599999999999</v>
      </c>
      <c r="K17" s="17">
        <v>39742.199999999997</v>
      </c>
      <c r="L17" s="17">
        <v>41090.1</v>
      </c>
      <c r="M17" s="17">
        <v>47030.7</v>
      </c>
      <c r="N17" s="17">
        <v>51569.4</v>
      </c>
      <c r="O17" s="17">
        <v>55094.6</v>
      </c>
      <c r="P17" s="17">
        <v>52995.199999999997</v>
      </c>
      <c r="Q17" s="17">
        <v>50483.1</v>
      </c>
      <c r="R17" s="17">
        <v>61076.7</v>
      </c>
      <c r="S17" s="17">
        <v>71293.899999999994</v>
      </c>
      <c r="T17" s="17">
        <v>79578.3</v>
      </c>
      <c r="U17" s="17">
        <v>80681.5</v>
      </c>
      <c r="V17" s="17">
        <v>83499.199999999997</v>
      </c>
      <c r="W17" s="17">
        <v>75465.2</v>
      </c>
      <c r="X17" s="17">
        <v>70773</v>
      </c>
      <c r="Y17" s="17">
        <v>66616.399999999994</v>
      </c>
      <c r="Z17" s="17">
        <v>70332.899999999994</v>
      </c>
      <c r="AB17" t="s">
        <v>98</v>
      </c>
      <c r="AC17" s="19" t="s">
        <v>168</v>
      </c>
      <c r="AD17" s="19" t="str">
        <f t="shared" si="0"/>
        <v>y=2393.302143x+44692.262857</v>
      </c>
      <c r="AE17" s="19">
        <v>2393.3021429999999</v>
      </c>
      <c r="AF17" s="19">
        <v>44692.262857000002</v>
      </c>
      <c r="AG17" s="8" t="s">
        <v>5</v>
      </c>
    </row>
    <row r="18" spans="1:33" ht="20" x14ac:dyDescent="0.35">
      <c r="A18" s="16" t="s">
        <v>95</v>
      </c>
      <c r="B18" s="15" t="s">
        <v>83</v>
      </c>
      <c r="C18" s="18">
        <v>4386</v>
      </c>
      <c r="D18" s="18">
        <v>4341.7</v>
      </c>
      <c r="E18" s="18">
        <v>3718.5</v>
      </c>
      <c r="F18" s="18">
        <v>2133.6999999999998</v>
      </c>
      <c r="G18" s="18">
        <v>2961.3</v>
      </c>
      <c r="H18" s="18">
        <v>3110.3</v>
      </c>
      <c r="I18" s="18">
        <v>2796</v>
      </c>
      <c r="J18" s="18">
        <v>3246.2</v>
      </c>
      <c r="K18" s="18">
        <v>3478</v>
      </c>
      <c r="L18" s="18">
        <v>4392.2</v>
      </c>
      <c r="M18" s="18">
        <v>4985.5</v>
      </c>
      <c r="N18" s="18">
        <v>5667.9</v>
      </c>
      <c r="O18" s="18">
        <v>6074</v>
      </c>
      <c r="P18" s="18">
        <v>5321.5</v>
      </c>
      <c r="Q18" s="18">
        <v>4948.2</v>
      </c>
      <c r="R18" s="18">
        <v>5341.4</v>
      </c>
      <c r="S18" s="18">
        <v>6020.9</v>
      </c>
      <c r="T18" s="18">
        <v>5832.4</v>
      </c>
      <c r="U18" s="18">
        <v>6136</v>
      </c>
      <c r="V18" s="18">
        <v>7224.8</v>
      </c>
      <c r="W18" s="18">
        <v>7528.8</v>
      </c>
      <c r="X18" s="18">
        <v>7527.7</v>
      </c>
      <c r="Y18" s="18">
        <v>7893.6</v>
      </c>
      <c r="Z18" s="18">
        <v>7929</v>
      </c>
      <c r="AB18" t="s">
        <v>98</v>
      </c>
      <c r="AC18" s="19" t="s">
        <v>169</v>
      </c>
      <c r="AD18" s="19" t="str">
        <f t="shared" si="0"/>
        <v>y=235.360357x+4305.377143</v>
      </c>
      <c r="AE18" s="19">
        <v>235.36035699999999</v>
      </c>
      <c r="AF18" s="19">
        <v>4305.3771429999997</v>
      </c>
      <c r="AG18" s="8" t="s">
        <v>6</v>
      </c>
    </row>
    <row r="19" spans="1:33" ht="20" x14ac:dyDescent="0.35">
      <c r="A19" s="16" t="s">
        <v>96</v>
      </c>
      <c r="B19" s="15" t="s">
        <v>83</v>
      </c>
      <c r="C19" s="17">
        <v>16331.6</v>
      </c>
      <c r="D19" s="17">
        <v>16148.7</v>
      </c>
      <c r="E19" s="17">
        <v>14461.7</v>
      </c>
      <c r="F19" s="17">
        <v>10729.5</v>
      </c>
      <c r="G19" s="17">
        <v>14058.5</v>
      </c>
      <c r="H19" s="17">
        <v>15899.8</v>
      </c>
      <c r="I19" s="17">
        <v>14651.5</v>
      </c>
      <c r="J19" s="17">
        <v>16447.5</v>
      </c>
      <c r="K19" s="17">
        <v>17504.400000000001</v>
      </c>
      <c r="L19" s="17">
        <v>19217.3</v>
      </c>
      <c r="M19" s="17">
        <v>22124.5</v>
      </c>
      <c r="N19" s="17">
        <v>24255.3</v>
      </c>
      <c r="O19" s="17">
        <v>26101.7</v>
      </c>
      <c r="P19" s="17">
        <v>25305.9</v>
      </c>
      <c r="Q19" s="17">
        <v>22639.7</v>
      </c>
      <c r="R19" s="17">
        <v>27834.2</v>
      </c>
      <c r="S19" s="17">
        <v>30371.5</v>
      </c>
      <c r="T19" s="17">
        <v>29406.799999999999</v>
      </c>
      <c r="U19" s="17">
        <v>31035</v>
      </c>
      <c r="V19" s="17">
        <v>32718.2</v>
      </c>
      <c r="W19" s="17">
        <v>30849.8</v>
      </c>
      <c r="X19" s="17">
        <v>31889.599999999999</v>
      </c>
      <c r="Y19" s="17">
        <v>32559.7</v>
      </c>
      <c r="Z19" s="17">
        <v>35526.699999999997</v>
      </c>
      <c r="AB19" t="s">
        <v>98</v>
      </c>
      <c r="AC19" s="19" t="s">
        <v>170</v>
      </c>
      <c r="AD19" s="19" t="str">
        <f t="shared" si="0"/>
        <v>y=980.503571x+20278.364762</v>
      </c>
      <c r="AE19" s="19">
        <v>980.50357099999997</v>
      </c>
      <c r="AF19" s="19">
        <v>20278.364762000001</v>
      </c>
      <c r="AG19" s="8" t="s">
        <v>7</v>
      </c>
    </row>
    <row r="20" spans="1:33" ht="20" x14ac:dyDescent="0.35">
      <c r="A20" s="16" t="s">
        <v>97</v>
      </c>
      <c r="B20" s="15" t="s">
        <v>83</v>
      </c>
      <c r="C20" s="18">
        <v>13772.5</v>
      </c>
      <c r="D20" s="18">
        <v>20420.2</v>
      </c>
      <c r="E20" s="18">
        <v>26236.799999999999</v>
      </c>
      <c r="F20" s="18">
        <v>20311.099999999999</v>
      </c>
      <c r="G20" s="18">
        <v>26575.8</v>
      </c>
      <c r="H20" s="18">
        <v>35039.800000000003</v>
      </c>
      <c r="I20" s="18">
        <v>30293.5</v>
      </c>
      <c r="J20" s="18">
        <v>27701.3</v>
      </c>
      <c r="K20" s="18">
        <v>30223.5</v>
      </c>
      <c r="L20" s="18">
        <v>42514.3</v>
      </c>
      <c r="M20" s="18">
        <v>56473.5</v>
      </c>
      <c r="N20" s="18">
        <v>71625.3</v>
      </c>
      <c r="O20" s="18">
        <v>79823.899999999994</v>
      </c>
      <c r="P20" s="18">
        <v>99828.3</v>
      </c>
      <c r="Q20" s="18">
        <v>65994.2</v>
      </c>
      <c r="R20" s="18">
        <v>92016.6</v>
      </c>
      <c r="S20" s="18">
        <v>128960.6</v>
      </c>
      <c r="T20" s="18">
        <v>135649.20000000001</v>
      </c>
      <c r="U20" s="18">
        <v>131959.9</v>
      </c>
      <c r="V20" s="18">
        <v>131601.60000000001</v>
      </c>
      <c r="W20" s="18">
        <v>85964.7</v>
      </c>
      <c r="X20" s="18">
        <v>73036.7</v>
      </c>
      <c r="Y20" s="18">
        <v>96760.8</v>
      </c>
      <c r="Z20" s="18">
        <v>122001.1</v>
      </c>
      <c r="AB20" t="s">
        <v>196</v>
      </c>
      <c r="AC20" s="46" t="s">
        <v>197</v>
      </c>
      <c r="AD20" s="19" t="s">
        <v>198</v>
      </c>
      <c r="AE20" s="19">
        <v>26683</v>
      </c>
      <c r="AF20" s="19">
        <v>44652</v>
      </c>
      <c r="AG20" s="8" t="s">
        <v>8</v>
      </c>
    </row>
    <row r="21" spans="1:33" ht="20" x14ac:dyDescent="0.35">
      <c r="A21" s="16" t="s">
        <v>99</v>
      </c>
      <c r="B21" s="15" t="s">
        <v>83</v>
      </c>
      <c r="C21" s="17">
        <v>35686.6</v>
      </c>
      <c r="D21" s="17">
        <v>38334.699999999997</v>
      </c>
      <c r="E21" s="17">
        <v>38442.1</v>
      </c>
      <c r="F21" s="17">
        <v>30951.4</v>
      </c>
      <c r="G21" s="17">
        <v>34972.300000000003</v>
      </c>
      <c r="H21" s="17">
        <v>44515.5</v>
      </c>
      <c r="I21" s="17">
        <v>39424.400000000001</v>
      </c>
      <c r="J21" s="17">
        <v>42360.7</v>
      </c>
      <c r="K21" s="17">
        <v>49269.2</v>
      </c>
      <c r="L21" s="17">
        <v>64203.9</v>
      </c>
      <c r="M21" s="17">
        <v>72624.7</v>
      </c>
      <c r="N21" s="17">
        <v>81589.399999999994</v>
      </c>
      <c r="O21" s="17">
        <v>93862.7</v>
      </c>
      <c r="P21" s="17">
        <v>99451.8</v>
      </c>
      <c r="Q21" s="17">
        <v>84460</v>
      </c>
      <c r="R21" s="17">
        <v>109740</v>
      </c>
      <c r="S21" s="17">
        <v>146888.20000000001</v>
      </c>
      <c r="T21" s="17">
        <v>149724.5</v>
      </c>
      <c r="U21" s="17">
        <v>152990.6</v>
      </c>
      <c r="V21" s="17">
        <v>153359</v>
      </c>
      <c r="W21" s="17">
        <v>128431.1</v>
      </c>
      <c r="X21" s="17">
        <v>125673.2</v>
      </c>
      <c r="Y21" s="17">
        <v>138613.70000000001</v>
      </c>
      <c r="Z21" s="17">
        <v>156663.6</v>
      </c>
      <c r="AB21" t="s">
        <v>98</v>
      </c>
      <c r="AC21" s="19" t="s">
        <v>171</v>
      </c>
      <c r="AD21" s="19" t="str">
        <f t="shared" si="0"/>
        <v>y=6216.470714x+67486.660952</v>
      </c>
      <c r="AE21" s="19">
        <v>6216.470714</v>
      </c>
      <c r="AF21" s="19">
        <v>67486.660952000006</v>
      </c>
      <c r="AG21" s="8" t="s">
        <v>32</v>
      </c>
    </row>
    <row r="22" spans="1:33" ht="30" x14ac:dyDescent="0.35">
      <c r="A22" s="16" t="s">
        <v>100</v>
      </c>
      <c r="B22" s="15" t="s">
        <v>83</v>
      </c>
      <c r="C22" s="18">
        <v>7347.9</v>
      </c>
      <c r="D22" s="18">
        <v>9013</v>
      </c>
      <c r="E22" s="18">
        <v>8005.3</v>
      </c>
      <c r="F22" s="18">
        <v>5746.9</v>
      </c>
      <c r="G22" s="18">
        <v>6145.3</v>
      </c>
      <c r="H22" s="18">
        <v>7558.1</v>
      </c>
      <c r="I22" s="18">
        <v>6145.5</v>
      </c>
      <c r="J22" s="18">
        <v>6814.3</v>
      </c>
      <c r="K22" s="18">
        <v>7061.5</v>
      </c>
      <c r="L22" s="18">
        <v>8552.2999999999993</v>
      </c>
      <c r="M22" s="18">
        <v>10252.200000000001</v>
      </c>
      <c r="N22" s="18">
        <v>11431.8</v>
      </c>
      <c r="O22" s="18">
        <v>12478.7</v>
      </c>
      <c r="P22" s="18">
        <v>11801.3</v>
      </c>
      <c r="Q22" s="18">
        <v>10906.8</v>
      </c>
      <c r="R22" s="18">
        <v>12938.7</v>
      </c>
      <c r="S22" s="18">
        <v>13495.6</v>
      </c>
      <c r="T22" s="18">
        <v>13255.3</v>
      </c>
      <c r="U22" s="18">
        <v>13653.7</v>
      </c>
      <c r="V22" s="18">
        <v>15251.2</v>
      </c>
      <c r="W22" s="18">
        <v>15634.2</v>
      </c>
      <c r="X22" s="18">
        <v>16449.2</v>
      </c>
      <c r="Y22" s="18">
        <v>18015.3</v>
      </c>
      <c r="Z22" s="18">
        <v>20431</v>
      </c>
      <c r="AB22" t="s">
        <v>98</v>
      </c>
      <c r="AC22" s="19" t="s">
        <v>172</v>
      </c>
      <c r="AD22" s="19" t="str">
        <f t="shared" si="0"/>
        <v>y=655.709286x+8390.812381</v>
      </c>
      <c r="AE22" s="19">
        <v>655.70928600000002</v>
      </c>
      <c r="AF22" s="19">
        <v>8390.8123809999997</v>
      </c>
      <c r="AG22" s="8" t="s">
        <v>33</v>
      </c>
    </row>
    <row r="23" spans="1:33" ht="20" x14ac:dyDescent="0.35">
      <c r="A23" s="16" t="s">
        <v>101</v>
      </c>
      <c r="B23" s="15" t="s">
        <v>83</v>
      </c>
      <c r="C23" s="17">
        <v>21137.8</v>
      </c>
      <c r="D23" s="17">
        <v>17802.7</v>
      </c>
      <c r="E23" s="17">
        <v>14934.8</v>
      </c>
      <c r="F23" s="17">
        <v>11598</v>
      </c>
      <c r="G23" s="17">
        <v>19488.5</v>
      </c>
      <c r="H23" s="17">
        <v>19069.400000000001</v>
      </c>
      <c r="I23" s="17">
        <v>20465.7</v>
      </c>
      <c r="J23" s="17">
        <v>23305.8</v>
      </c>
      <c r="K23" s="17">
        <v>26060.7</v>
      </c>
      <c r="L23" s="17">
        <v>27581.599999999999</v>
      </c>
      <c r="M23" s="17">
        <v>42056.9</v>
      </c>
      <c r="N23" s="17">
        <v>46749.5</v>
      </c>
      <c r="O23" s="17">
        <v>52880.2</v>
      </c>
      <c r="P23" s="17">
        <v>49613.599999999999</v>
      </c>
      <c r="Q23" s="17">
        <v>41396.1</v>
      </c>
      <c r="R23" s="17">
        <v>56037.599999999999</v>
      </c>
      <c r="S23" s="17">
        <v>61065.8</v>
      </c>
      <c r="T23" s="17">
        <v>64567.7</v>
      </c>
      <c r="U23" s="17">
        <v>68461.3</v>
      </c>
      <c r="V23" s="17">
        <v>74575.7</v>
      </c>
      <c r="W23" s="17">
        <v>72329.399999999994</v>
      </c>
      <c r="X23" s="17">
        <v>71012.100000000006</v>
      </c>
      <c r="Y23" s="17">
        <v>73051.399999999994</v>
      </c>
      <c r="Z23" s="17">
        <v>75665</v>
      </c>
      <c r="AB23" t="s">
        <v>98</v>
      </c>
      <c r="AC23" s="19" t="s">
        <v>173</v>
      </c>
      <c r="AD23" s="19" t="str">
        <f t="shared" si="0"/>
        <v>y=3068.597857x+33920.810476</v>
      </c>
      <c r="AE23" s="19">
        <v>3068.5978570000002</v>
      </c>
      <c r="AF23" s="19">
        <v>33920.810475999999</v>
      </c>
      <c r="AG23" s="8" t="s">
        <v>9</v>
      </c>
    </row>
    <row r="24" spans="1:33" ht="20" x14ac:dyDescent="0.35">
      <c r="A24" s="16" t="s">
        <v>102</v>
      </c>
      <c r="B24" s="15" t="s">
        <v>83</v>
      </c>
      <c r="C24" s="18">
        <v>21267.3</v>
      </c>
      <c r="D24" s="18">
        <v>22139.8</v>
      </c>
      <c r="E24" s="18">
        <v>19288.8</v>
      </c>
      <c r="F24" s="18">
        <v>11829.6</v>
      </c>
      <c r="G24" s="18">
        <v>14853.6</v>
      </c>
      <c r="H24" s="18">
        <v>16274</v>
      </c>
      <c r="I24" s="18">
        <v>15728.5</v>
      </c>
      <c r="J24" s="18">
        <v>18178.5</v>
      </c>
      <c r="K24" s="18">
        <v>21019.1</v>
      </c>
      <c r="L24" s="18">
        <v>24013.3</v>
      </c>
      <c r="M24" s="18">
        <v>25432.400000000001</v>
      </c>
      <c r="N24" s="18">
        <v>28354</v>
      </c>
      <c r="O24" s="18">
        <v>30948</v>
      </c>
      <c r="P24" s="18">
        <v>30367.1</v>
      </c>
      <c r="Q24" s="18">
        <v>28806.400000000001</v>
      </c>
      <c r="R24" s="18">
        <v>33183.1</v>
      </c>
      <c r="S24" s="18">
        <v>32759</v>
      </c>
      <c r="T24" s="18">
        <v>32301.9</v>
      </c>
      <c r="U24" s="18">
        <v>33691.5</v>
      </c>
      <c r="V24" s="18">
        <v>35844.300000000003</v>
      </c>
      <c r="W24" s="18">
        <v>35236.800000000003</v>
      </c>
      <c r="X24" s="18">
        <v>35998.300000000003</v>
      </c>
      <c r="Y24" s="18">
        <v>38658.9</v>
      </c>
      <c r="Z24" s="18">
        <v>39861.4</v>
      </c>
      <c r="AB24" t="s">
        <v>98</v>
      </c>
      <c r="AC24" s="19" t="s">
        <v>174</v>
      </c>
      <c r="AD24" s="19" t="str">
        <f t="shared" si="0"/>
        <v>y=967.832143x+24621.102857</v>
      </c>
      <c r="AE24" s="19">
        <v>967.83214299999997</v>
      </c>
      <c r="AF24" s="19">
        <v>24621.102857000002</v>
      </c>
      <c r="AG24" s="8" t="s">
        <v>36</v>
      </c>
    </row>
    <row r="25" spans="1:33" ht="20" x14ac:dyDescent="0.35">
      <c r="A25" s="25" t="str">
        <f>A24</f>
        <v>D23: Other non-metallic mineral products</v>
      </c>
      <c r="B25" s="26" t="str">
        <f t="shared" ref="B25:B27" si="4">B24</f>
        <v/>
      </c>
      <c r="C25" s="27">
        <f t="shared" ref="C25:C27" si="5">C24</f>
        <v>21267.3</v>
      </c>
      <c r="D25" s="27">
        <f t="shared" ref="D25:D27" si="6">D24</f>
        <v>22139.8</v>
      </c>
      <c r="E25" s="27">
        <f t="shared" ref="E25:E27" si="7">E24</f>
        <v>19288.8</v>
      </c>
      <c r="F25" s="27">
        <f t="shared" ref="F25:F27" si="8">F24</f>
        <v>11829.6</v>
      </c>
      <c r="G25" s="27">
        <f t="shared" ref="G25:G27" si="9">G24</f>
        <v>14853.6</v>
      </c>
      <c r="H25" s="27">
        <f t="shared" ref="H25:H27" si="10">H24</f>
        <v>16274</v>
      </c>
      <c r="I25" s="27">
        <f t="shared" ref="I25:I27" si="11">I24</f>
        <v>15728.5</v>
      </c>
      <c r="J25" s="27">
        <f t="shared" ref="J25:J27" si="12">J24</f>
        <v>18178.5</v>
      </c>
      <c r="K25" s="27">
        <f t="shared" ref="K25:K27" si="13">K24</f>
        <v>21019.1</v>
      </c>
      <c r="L25" s="27">
        <f t="shared" ref="L25:L27" si="14">L24</f>
        <v>24013.3</v>
      </c>
      <c r="M25" s="27">
        <f t="shared" ref="M25:M27" si="15">M24</f>
        <v>25432.400000000001</v>
      </c>
      <c r="N25" s="27">
        <f t="shared" ref="N25:N27" si="16">N24</f>
        <v>28354</v>
      </c>
      <c r="O25" s="27">
        <f t="shared" ref="O25:O27" si="17">O24</f>
        <v>30948</v>
      </c>
      <c r="P25" s="27">
        <f t="shared" ref="P25:P27" si="18">P24</f>
        <v>30367.1</v>
      </c>
      <c r="Q25" s="27">
        <f t="shared" ref="Q25:Q27" si="19">Q24</f>
        <v>28806.400000000001</v>
      </c>
      <c r="R25" s="27">
        <f t="shared" ref="R25:R27" si="20">R24</f>
        <v>33183.1</v>
      </c>
      <c r="S25" s="27">
        <f t="shared" ref="S25:S27" si="21">S24</f>
        <v>32759</v>
      </c>
      <c r="T25" s="27">
        <f t="shared" ref="T25:T27" si="22">T24</f>
        <v>32301.9</v>
      </c>
      <c r="U25" s="27">
        <f t="shared" ref="U25:U27" si="23">U24</f>
        <v>33691.5</v>
      </c>
      <c r="V25" s="27">
        <f t="shared" ref="V25:V27" si="24">V24</f>
        <v>35844.300000000003</v>
      </c>
      <c r="W25" s="27">
        <f t="shared" ref="W25:W27" si="25">W24</f>
        <v>35236.800000000003</v>
      </c>
      <c r="X25" s="27">
        <f t="shared" ref="X25:X27" si="26">X24</f>
        <v>35998.300000000003</v>
      </c>
      <c r="Y25" s="27">
        <f t="shared" ref="Y25:Y27" si="27">Y24</f>
        <v>38658.9</v>
      </c>
      <c r="Z25" s="27">
        <f t="shared" ref="Z25:Z27" si="28">Z24</f>
        <v>39861.4</v>
      </c>
      <c r="AB25" t="s">
        <v>98</v>
      </c>
      <c r="AC25" s="28" t="str">
        <f t="shared" ref="AC25:AD25" si="29">AC24</f>
        <v>R² = 0.921838</v>
      </c>
      <c r="AD25" s="19" t="str">
        <f t="shared" si="0"/>
        <v>y=967.832143x+24621.102857</v>
      </c>
      <c r="AE25" s="19">
        <v>967.83214299999997</v>
      </c>
      <c r="AF25" s="19">
        <v>24621.102857000002</v>
      </c>
      <c r="AG25" s="8" t="s">
        <v>37</v>
      </c>
    </row>
    <row r="26" spans="1:33" x14ac:dyDescent="0.35">
      <c r="A26" s="16" t="s">
        <v>103</v>
      </c>
      <c r="B26" s="15" t="s">
        <v>83</v>
      </c>
      <c r="C26" s="17">
        <v>42187.199999999997</v>
      </c>
      <c r="D26" s="17">
        <v>45617.7</v>
      </c>
      <c r="E26" s="17">
        <v>43085.2</v>
      </c>
      <c r="F26" s="17">
        <v>37964.300000000003</v>
      </c>
      <c r="G26" s="17">
        <v>37088.699999999997</v>
      </c>
      <c r="H26" s="17">
        <v>41319.699999999997</v>
      </c>
      <c r="I26" s="17">
        <v>37358.800000000003</v>
      </c>
      <c r="J26" s="17">
        <v>41515.599999999999</v>
      </c>
      <c r="K26" s="17">
        <v>47759.199999999997</v>
      </c>
      <c r="L26" s="17">
        <v>68783.5</v>
      </c>
      <c r="M26" s="17">
        <v>81195.7</v>
      </c>
      <c r="N26" s="17">
        <v>91719.5</v>
      </c>
      <c r="O26" s="17">
        <v>109770</v>
      </c>
      <c r="P26" s="17">
        <v>118886.9</v>
      </c>
      <c r="Q26" s="17">
        <v>92559.8</v>
      </c>
      <c r="R26" s="17">
        <v>124353.1</v>
      </c>
      <c r="S26" s="17">
        <v>153040.20000000001</v>
      </c>
      <c r="T26" s="17">
        <v>144767.70000000001</v>
      </c>
      <c r="U26" s="17">
        <v>134979.70000000001</v>
      </c>
      <c r="V26" s="17">
        <v>134600.6</v>
      </c>
      <c r="W26" s="17">
        <v>114661.8</v>
      </c>
      <c r="X26" s="17">
        <v>110202</v>
      </c>
      <c r="Y26" s="17">
        <v>129913.4</v>
      </c>
      <c r="Z26" s="17">
        <v>137411.79999999999</v>
      </c>
      <c r="AB26" t="s">
        <v>196</v>
      </c>
      <c r="AC26" s="46" t="s">
        <v>199</v>
      </c>
      <c r="AD26" s="19" t="s">
        <v>200</v>
      </c>
      <c r="AE26" s="19">
        <v>24738</v>
      </c>
      <c r="AF26" s="19">
        <v>70445</v>
      </c>
      <c r="AG26" s="8" t="s">
        <v>38</v>
      </c>
    </row>
    <row r="27" spans="1:33" x14ac:dyDescent="0.35">
      <c r="A27" s="25" t="str">
        <f>A26</f>
        <v>D24: Basic metals</v>
      </c>
      <c r="B27" s="26" t="str">
        <f t="shared" si="4"/>
        <v/>
      </c>
      <c r="C27" s="27">
        <f t="shared" si="5"/>
        <v>42187.199999999997</v>
      </c>
      <c r="D27" s="27">
        <f t="shared" si="6"/>
        <v>45617.7</v>
      </c>
      <c r="E27" s="27">
        <f t="shared" si="7"/>
        <v>43085.2</v>
      </c>
      <c r="F27" s="27">
        <f t="shared" si="8"/>
        <v>37964.300000000003</v>
      </c>
      <c r="G27" s="27">
        <f t="shared" si="9"/>
        <v>37088.699999999997</v>
      </c>
      <c r="H27" s="27">
        <f t="shared" si="10"/>
        <v>41319.699999999997</v>
      </c>
      <c r="I27" s="27">
        <f t="shared" si="11"/>
        <v>37358.800000000003</v>
      </c>
      <c r="J27" s="27">
        <f t="shared" si="12"/>
        <v>41515.599999999999</v>
      </c>
      <c r="K27" s="27">
        <f t="shared" si="13"/>
        <v>47759.199999999997</v>
      </c>
      <c r="L27" s="27">
        <f t="shared" si="14"/>
        <v>68783.5</v>
      </c>
      <c r="M27" s="27">
        <f t="shared" si="15"/>
        <v>81195.7</v>
      </c>
      <c r="N27" s="27">
        <f t="shared" si="16"/>
        <v>91719.5</v>
      </c>
      <c r="O27" s="27">
        <f t="shared" si="17"/>
        <v>109770</v>
      </c>
      <c r="P27" s="27">
        <f t="shared" si="18"/>
        <v>118886.9</v>
      </c>
      <c r="Q27" s="27">
        <f t="shared" si="19"/>
        <v>92559.8</v>
      </c>
      <c r="R27" s="27">
        <f t="shared" si="20"/>
        <v>124353.1</v>
      </c>
      <c r="S27" s="27">
        <f t="shared" si="21"/>
        <v>153040.20000000001</v>
      </c>
      <c r="T27" s="27">
        <f t="shared" si="22"/>
        <v>144767.70000000001</v>
      </c>
      <c r="U27" s="27">
        <f t="shared" si="23"/>
        <v>134979.70000000001</v>
      </c>
      <c r="V27" s="27">
        <f t="shared" si="24"/>
        <v>134600.6</v>
      </c>
      <c r="W27" s="27">
        <f t="shared" si="25"/>
        <v>114661.8</v>
      </c>
      <c r="X27" s="27">
        <f t="shared" si="26"/>
        <v>110202</v>
      </c>
      <c r="Y27" s="27">
        <f t="shared" si="27"/>
        <v>129913.4</v>
      </c>
      <c r="Z27" s="27">
        <f t="shared" si="28"/>
        <v>137411.79999999999</v>
      </c>
      <c r="AB27" t="s">
        <v>196</v>
      </c>
      <c r="AC27" s="46" t="str">
        <f t="shared" ref="AC27" si="30">AC26</f>
        <v>R² = 0.6322</v>
      </c>
      <c r="AD27" s="19" t="s">
        <v>201</v>
      </c>
      <c r="AE27" s="19">
        <v>24738</v>
      </c>
      <c r="AF27" s="19">
        <v>70445</v>
      </c>
      <c r="AG27" s="8" t="s">
        <v>39</v>
      </c>
    </row>
    <row r="28" spans="1:33" ht="20" x14ac:dyDescent="0.35">
      <c r="A28" s="16" t="s">
        <v>104</v>
      </c>
      <c r="B28" s="15" t="s">
        <v>83</v>
      </c>
      <c r="C28" s="18">
        <v>22546.3</v>
      </c>
      <c r="D28" s="18">
        <v>24019.4</v>
      </c>
      <c r="E28" s="18">
        <v>21674</v>
      </c>
      <c r="F28" s="18">
        <v>12823.7</v>
      </c>
      <c r="G28" s="18">
        <v>16562.900000000001</v>
      </c>
      <c r="H28" s="18">
        <v>20325.400000000001</v>
      </c>
      <c r="I28" s="18">
        <v>19039.900000000001</v>
      </c>
      <c r="J28" s="18">
        <v>22361.5</v>
      </c>
      <c r="K28" s="18">
        <v>27791.3</v>
      </c>
      <c r="L28" s="18">
        <v>37432.1</v>
      </c>
      <c r="M28" s="18">
        <v>48530.8</v>
      </c>
      <c r="N28" s="18">
        <v>58026</v>
      </c>
      <c r="O28" s="18">
        <v>67903.399999999994</v>
      </c>
      <c r="P28" s="18">
        <v>68247.899999999994</v>
      </c>
      <c r="Q28" s="18">
        <v>59466.1</v>
      </c>
      <c r="R28" s="18">
        <v>72962.100000000006</v>
      </c>
      <c r="S28" s="18">
        <v>82709</v>
      </c>
      <c r="T28" s="18">
        <v>87669.3</v>
      </c>
      <c r="U28" s="18">
        <v>87483.9</v>
      </c>
      <c r="V28" s="18">
        <v>95236</v>
      </c>
      <c r="W28" s="18">
        <v>89531.6</v>
      </c>
      <c r="X28" s="18">
        <v>86975.8</v>
      </c>
      <c r="Y28" s="18">
        <v>91736</v>
      </c>
      <c r="Z28" s="18">
        <v>92387.199999999997</v>
      </c>
      <c r="AB28" t="s">
        <v>98</v>
      </c>
      <c r="AC28" s="19" t="s">
        <v>175</v>
      </c>
      <c r="AD28" s="19" t="str">
        <f t="shared" si="0"/>
        <v>y=3667.449286x+45746.885714</v>
      </c>
      <c r="AE28" s="19">
        <v>3667.449286</v>
      </c>
      <c r="AF28" s="19">
        <v>45746.885713999996</v>
      </c>
      <c r="AG28" s="8" t="s">
        <v>10</v>
      </c>
    </row>
    <row r="29" spans="1:33" ht="20" x14ac:dyDescent="0.35">
      <c r="A29" s="16" t="s">
        <v>105</v>
      </c>
      <c r="B29" s="15" t="s">
        <v>83</v>
      </c>
      <c r="C29" s="17">
        <v>84005.1</v>
      </c>
      <c r="D29" s="17">
        <v>77509.3</v>
      </c>
      <c r="E29" s="17">
        <v>64743.6</v>
      </c>
      <c r="F29" s="17">
        <v>55106.2</v>
      </c>
      <c r="G29" s="17">
        <v>78569.899999999994</v>
      </c>
      <c r="H29" s="17">
        <v>101628</v>
      </c>
      <c r="I29" s="17">
        <v>85604.5</v>
      </c>
      <c r="J29" s="17">
        <v>100677.3</v>
      </c>
      <c r="K29" s="17">
        <v>114634</v>
      </c>
      <c r="L29" s="17">
        <v>141366.29999999999</v>
      </c>
      <c r="M29" s="17">
        <v>161734.29999999999</v>
      </c>
      <c r="N29" s="17">
        <v>179867.1</v>
      </c>
      <c r="O29" s="17">
        <v>200852.3</v>
      </c>
      <c r="P29" s="17">
        <v>188211.9</v>
      </c>
      <c r="Q29" s="17">
        <v>183460.9</v>
      </c>
      <c r="R29" s="17">
        <v>241300.7</v>
      </c>
      <c r="S29" s="17">
        <v>279411.20000000001</v>
      </c>
      <c r="T29" s="17">
        <v>271102.90000000002</v>
      </c>
      <c r="U29" s="17">
        <v>282752.2</v>
      </c>
      <c r="V29" s="17">
        <v>289371.40000000002</v>
      </c>
      <c r="W29" s="17">
        <v>266009.90000000002</v>
      </c>
      <c r="X29" s="17">
        <v>260317.3</v>
      </c>
      <c r="Y29" s="17">
        <v>304084.09999999998</v>
      </c>
      <c r="Z29" s="17">
        <v>315223.2</v>
      </c>
      <c r="AB29" t="s">
        <v>98</v>
      </c>
      <c r="AC29" s="19" t="s">
        <v>176</v>
      </c>
      <c r="AD29" s="19" t="str">
        <f t="shared" si="0"/>
        <v>y=11663.720714x+144361.280952</v>
      </c>
      <c r="AE29" s="19">
        <v>11663.720713999999</v>
      </c>
      <c r="AF29" s="19">
        <v>144361.280952</v>
      </c>
      <c r="AG29" s="8" t="s">
        <v>11</v>
      </c>
    </row>
    <row r="30" spans="1:33" x14ac:dyDescent="0.35">
      <c r="A30" s="16" t="s">
        <v>106</v>
      </c>
      <c r="B30" s="15" t="s">
        <v>83</v>
      </c>
      <c r="C30" s="18">
        <v>18284.8</v>
      </c>
      <c r="D30" s="18">
        <v>23983</v>
      </c>
      <c r="E30" s="18">
        <v>21957.7</v>
      </c>
      <c r="F30" s="18">
        <v>13941.6</v>
      </c>
      <c r="G30" s="18">
        <v>20842.2</v>
      </c>
      <c r="H30" s="18">
        <v>26678</v>
      </c>
      <c r="I30" s="18">
        <v>23847.1</v>
      </c>
      <c r="J30" s="18">
        <v>27309.8</v>
      </c>
      <c r="K30" s="18">
        <v>31281</v>
      </c>
      <c r="L30" s="18">
        <v>36785.199999999997</v>
      </c>
      <c r="M30" s="18">
        <v>45229.1</v>
      </c>
      <c r="N30" s="18">
        <v>53502.2</v>
      </c>
      <c r="O30" s="18">
        <v>59389.5</v>
      </c>
      <c r="P30" s="18">
        <v>54835.199999999997</v>
      </c>
      <c r="Q30" s="18">
        <v>51644.3</v>
      </c>
      <c r="R30" s="18">
        <v>67632.100000000006</v>
      </c>
      <c r="S30" s="18">
        <v>76785.8</v>
      </c>
      <c r="T30" s="18">
        <v>77213.7</v>
      </c>
      <c r="U30" s="18">
        <v>80392.2</v>
      </c>
      <c r="V30" s="18">
        <v>83804.7</v>
      </c>
      <c r="W30" s="18">
        <v>76310.600000000006</v>
      </c>
      <c r="X30" s="18">
        <v>75988.600000000006</v>
      </c>
      <c r="Y30" s="18">
        <v>82274.600000000006</v>
      </c>
      <c r="Z30" s="18">
        <v>90071.3</v>
      </c>
      <c r="AB30" t="s">
        <v>98</v>
      </c>
      <c r="AC30" s="19" t="s">
        <v>177</v>
      </c>
      <c r="AD30" s="19" t="str">
        <f t="shared" si="0"/>
        <v>y=3319.207143x+40903.61619</v>
      </c>
      <c r="AE30" s="19">
        <v>3319.2071430000001</v>
      </c>
      <c r="AF30" s="19">
        <v>40903.616190000001</v>
      </c>
      <c r="AG30" s="8" t="s">
        <v>12</v>
      </c>
    </row>
    <row r="31" spans="1:33" ht="126" customHeight="1" x14ac:dyDescent="0.35">
      <c r="A31" s="16" t="s">
        <v>107</v>
      </c>
      <c r="B31" s="15" t="s">
        <v>83</v>
      </c>
      <c r="C31" s="17">
        <v>34451.300000000003</v>
      </c>
      <c r="D31" s="17">
        <v>39527.599999999999</v>
      </c>
      <c r="E31" s="17">
        <v>33708.5</v>
      </c>
      <c r="F31" s="17">
        <v>17294.900000000001</v>
      </c>
      <c r="G31" s="17">
        <v>27139.8</v>
      </c>
      <c r="H31" s="17">
        <v>35447</v>
      </c>
      <c r="I31" s="17">
        <v>31223.5</v>
      </c>
      <c r="J31" s="17">
        <v>35664.199999999997</v>
      </c>
      <c r="K31" s="17">
        <v>42501.599999999999</v>
      </c>
      <c r="L31" s="17">
        <v>51891.1</v>
      </c>
      <c r="M31" s="17">
        <v>64432.4</v>
      </c>
      <c r="N31" s="17">
        <v>76298.8</v>
      </c>
      <c r="O31" s="17">
        <v>86245.4</v>
      </c>
      <c r="P31" s="17">
        <v>84102.1</v>
      </c>
      <c r="Q31" s="17">
        <v>69423.100000000006</v>
      </c>
      <c r="R31" s="17">
        <v>93469.3</v>
      </c>
      <c r="S31" s="17">
        <v>108488.2</v>
      </c>
      <c r="T31" s="17">
        <v>106711.4</v>
      </c>
      <c r="U31" s="17">
        <v>108802.3</v>
      </c>
      <c r="V31" s="17">
        <v>114985.2</v>
      </c>
      <c r="W31" s="17">
        <v>108950</v>
      </c>
      <c r="X31" s="17">
        <v>105835.3</v>
      </c>
      <c r="Y31" s="17">
        <v>128681</v>
      </c>
      <c r="Z31" s="17">
        <v>134106.70000000001</v>
      </c>
      <c r="AB31" t="s">
        <v>98</v>
      </c>
      <c r="AC31" s="19" t="s">
        <v>178</v>
      </c>
      <c r="AD31" s="19" t="str">
        <f t="shared" si="0"/>
        <v>y=4943.398214x+56614.300952</v>
      </c>
      <c r="AE31" s="19">
        <v>4943.3982139999998</v>
      </c>
      <c r="AF31" s="19">
        <v>56614.300951999998</v>
      </c>
      <c r="AG31" s="8" t="s">
        <v>13</v>
      </c>
    </row>
    <row r="32" spans="1:33" ht="73.5" customHeight="1" x14ac:dyDescent="0.35">
      <c r="A32" s="16" t="s">
        <v>108</v>
      </c>
      <c r="B32" s="15" t="s">
        <v>83</v>
      </c>
      <c r="C32" s="18">
        <v>39861.199999999997</v>
      </c>
      <c r="D32" s="18">
        <v>47830.9</v>
      </c>
      <c r="E32" s="18">
        <v>44560.3</v>
      </c>
      <c r="F32" s="18">
        <v>22835.9</v>
      </c>
      <c r="G32" s="18">
        <v>39228.400000000001</v>
      </c>
      <c r="H32" s="18">
        <v>47646.5</v>
      </c>
      <c r="I32" s="18">
        <v>45040.1</v>
      </c>
      <c r="J32" s="18">
        <v>55407.1</v>
      </c>
      <c r="K32" s="18">
        <v>61650.8</v>
      </c>
      <c r="L32" s="18">
        <v>76368.5</v>
      </c>
      <c r="M32" s="18">
        <v>97370.2</v>
      </c>
      <c r="N32" s="18">
        <v>114357.2</v>
      </c>
      <c r="O32" s="18">
        <v>130499.1</v>
      </c>
      <c r="P32" s="18">
        <v>113948</v>
      </c>
      <c r="Q32" s="18">
        <v>93152</v>
      </c>
      <c r="R32" s="18">
        <v>128850</v>
      </c>
      <c r="S32" s="18">
        <v>164305</v>
      </c>
      <c r="T32" s="18">
        <v>175009.2</v>
      </c>
      <c r="U32" s="18">
        <v>180076.2</v>
      </c>
      <c r="V32" s="18">
        <v>192455</v>
      </c>
      <c r="W32" s="18">
        <v>183682.7</v>
      </c>
      <c r="X32" s="18">
        <v>176233.8</v>
      </c>
      <c r="Y32" s="18">
        <v>177454.7</v>
      </c>
      <c r="Z32" s="18">
        <v>179400</v>
      </c>
      <c r="AB32" t="s">
        <v>98</v>
      </c>
      <c r="AC32" s="19" t="s">
        <v>179</v>
      </c>
      <c r="AD32" s="19" t="str">
        <f t="shared" si="0"/>
        <v>y=7783.476786x+83276.292381</v>
      </c>
      <c r="AE32" s="19">
        <v>7783.4767860000002</v>
      </c>
      <c r="AF32" s="19">
        <v>83276.292381000007</v>
      </c>
      <c r="AG32" s="8" t="s">
        <v>14</v>
      </c>
    </row>
    <row r="33" spans="1:33" ht="20" x14ac:dyDescent="0.35">
      <c r="A33" s="16" t="s">
        <v>109</v>
      </c>
      <c r="B33" s="15" t="s">
        <v>83</v>
      </c>
      <c r="C33" s="17">
        <v>15041.1</v>
      </c>
      <c r="D33" s="17">
        <v>17070</v>
      </c>
      <c r="E33" s="17">
        <v>20400.3</v>
      </c>
      <c r="F33" s="17">
        <v>15727</v>
      </c>
      <c r="G33" s="17">
        <v>16965.8</v>
      </c>
      <c r="H33" s="17">
        <v>17374.400000000001</v>
      </c>
      <c r="I33" s="17">
        <v>17513.400000000001</v>
      </c>
      <c r="J33" s="17">
        <v>19403.5</v>
      </c>
      <c r="K33" s="17">
        <v>21855.9</v>
      </c>
      <c r="L33" s="17">
        <v>24212.799999999999</v>
      </c>
      <c r="M33" s="17">
        <v>31306.5</v>
      </c>
      <c r="N33" s="17">
        <v>41546.300000000003</v>
      </c>
      <c r="O33" s="17">
        <v>54966.6</v>
      </c>
      <c r="P33" s="17">
        <v>65639.100000000006</v>
      </c>
      <c r="Q33" s="17">
        <v>62401.4</v>
      </c>
      <c r="R33" s="17">
        <v>69729.8</v>
      </c>
      <c r="S33" s="17">
        <v>77269</v>
      </c>
      <c r="T33" s="17">
        <v>70433.8</v>
      </c>
      <c r="U33" s="17">
        <v>69289.899999999994</v>
      </c>
      <c r="V33" s="17">
        <v>69660.3</v>
      </c>
      <c r="W33" s="17">
        <v>66881.600000000006</v>
      </c>
      <c r="X33" s="17">
        <v>60705.8</v>
      </c>
      <c r="Y33" s="17">
        <v>46893.599999999999</v>
      </c>
      <c r="Z33" s="17">
        <v>42141.3</v>
      </c>
      <c r="AB33" t="s">
        <v>204</v>
      </c>
      <c r="AC33" s="46" t="s">
        <v>205</v>
      </c>
      <c r="AD33" s="19" t="s">
        <v>206</v>
      </c>
      <c r="AE33" s="19">
        <v>8775.4</v>
      </c>
      <c r="AF33" s="19">
        <v>0.61509999999999998</v>
      </c>
      <c r="AG33" s="8" t="s">
        <v>15</v>
      </c>
    </row>
    <row r="34" spans="1:33" ht="30" x14ac:dyDescent="0.35">
      <c r="A34" s="16" t="s">
        <v>110</v>
      </c>
      <c r="B34" s="15" t="s">
        <v>83</v>
      </c>
      <c r="C34" s="18">
        <v>12258.9</v>
      </c>
      <c r="D34" s="18">
        <v>12572.2</v>
      </c>
      <c r="E34" s="18">
        <v>11660.1</v>
      </c>
      <c r="F34" s="18">
        <v>6862.4</v>
      </c>
      <c r="G34" s="18">
        <v>10071.799999999999</v>
      </c>
      <c r="H34" s="18">
        <v>11088.1</v>
      </c>
      <c r="I34" s="18">
        <v>9420.2000000000007</v>
      </c>
      <c r="J34" s="18">
        <v>10524.1</v>
      </c>
      <c r="K34" s="18">
        <v>11326.6</v>
      </c>
      <c r="L34" s="18">
        <v>12495.1</v>
      </c>
      <c r="M34" s="18">
        <v>14833.1</v>
      </c>
      <c r="N34" s="18">
        <v>17185.7</v>
      </c>
      <c r="O34" s="18">
        <v>19542.099999999999</v>
      </c>
      <c r="P34" s="18">
        <v>17926.5</v>
      </c>
      <c r="Q34" s="18">
        <v>16155.3</v>
      </c>
      <c r="R34" s="18">
        <v>18923.8</v>
      </c>
      <c r="S34" s="18">
        <v>21346.400000000001</v>
      </c>
      <c r="T34" s="18">
        <v>21276.400000000001</v>
      </c>
      <c r="U34" s="18">
        <v>22296.2</v>
      </c>
      <c r="V34" s="18">
        <v>24962.2</v>
      </c>
      <c r="W34" s="18">
        <v>25091.9</v>
      </c>
      <c r="X34" s="18">
        <v>25427.8</v>
      </c>
      <c r="Y34" s="18">
        <v>28957.200000000001</v>
      </c>
      <c r="Z34" s="18">
        <v>32086.3</v>
      </c>
      <c r="AB34" t="s">
        <v>98</v>
      </c>
      <c r="AC34" s="19" t="s">
        <v>180</v>
      </c>
      <c r="AD34" s="19" t="str">
        <f t="shared" si="0"/>
        <v>y=1146.550714x+12061.327619</v>
      </c>
      <c r="AE34" s="19">
        <v>1146.550714</v>
      </c>
      <c r="AF34" s="19">
        <v>12061.327619</v>
      </c>
      <c r="AG34" s="8" t="s">
        <v>16</v>
      </c>
    </row>
    <row r="35" spans="1:33" ht="20" x14ac:dyDescent="0.35">
      <c r="A35" s="16" t="s">
        <v>111</v>
      </c>
      <c r="B35" s="15" t="s">
        <v>83</v>
      </c>
      <c r="C35" s="17">
        <v>17700.2</v>
      </c>
      <c r="D35" s="17">
        <v>20071.599999999999</v>
      </c>
      <c r="E35" s="17">
        <v>19546.099999999999</v>
      </c>
      <c r="F35" s="17">
        <v>14944.7</v>
      </c>
      <c r="G35" s="17">
        <v>19616.099999999999</v>
      </c>
      <c r="H35" s="17">
        <v>25567.9</v>
      </c>
      <c r="I35" s="17">
        <v>24514</v>
      </c>
      <c r="J35" s="17">
        <v>26635.3</v>
      </c>
      <c r="K35" s="17">
        <v>30199.599999999999</v>
      </c>
      <c r="L35" s="17">
        <v>34376.5</v>
      </c>
      <c r="M35" s="17">
        <v>42471.4</v>
      </c>
      <c r="N35" s="17">
        <v>50479.3</v>
      </c>
      <c r="O35" s="17">
        <v>56162.400000000001</v>
      </c>
      <c r="P35" s="17">
        <v>56371.7</v>
      </c>
      <c r="Q35" s="17">
        <v>48235.8</v>
      </c>
      <c r="R35" s="17">
        <v>63904.4</v>
      </c>
      <c r="S35" s="17">
        <v>74799.600000000006</v>
      </c>
      <c r="T35" s="17">
        <v>85720.2</v>
      </c>
      <c r="U35" s="17">
        <v>93876.800000000003</v>
      </c>
      <c r="V35" s="17">
        <v>100496.6</v>
      </c>
      <c r="W35" s="17">
        <v>80983.7</v>
      </c>
      <c r="X35" s="17">
        <v>75999.600000000006</v>
      </c>
      <c r="Y35" s="17">
        <v>80315.3</v>
      </c>
      <c r="Z35" s="17">
        <v>88817.4</v>
      </c>
      <c r="AB35" t="s">
        <v>98</v>
      </c>
      <c r="AC35" s="19" t="s">
        <v>181</v>
      </c>
      <c r="AD35" s="19" t="str">
        <f t="shared" si="0"/>
        <v>y=3858.960357x+37995.697143</v>
      </c>
      <c r="AE35" s="19">
        <v>3858.9603569999999</v>
      </c>
      <c r="AF35" s="19">
        <v>37995.697142999998</v>
      </c>
      <c r="AG35" s="8" t="s">
        <v>40</v>
      </c>
    </row>
    <row r="36" spans="1:33" ht="20" x14ac:dyDescent="0.35">
      <c r="A36" s="25" t="str">
        <f>A35</f>
        <v>D35: Electricity, gas, steam and air conditioning supply</v>
      </c>
      <c r="B36" s="26" t="str">
        <f t="shared" ref="B36" si="31">B35</f>
        <v/>
      </c>
      <c r="C36" s="27">
        <f t="shared" ref="C36" si="32">C35</f>
        <v>17700.2</v>
      </c>
      <c r="D36" s="27">
        <f t="shared" ref="D36" si="33">D35</f>
        <v>20071.599999999999</v>
      </c>
      <c r="E36" s="27">
        <f t="shared" ref="E36" si="34">E35</f>
        <v>19546.099999999999</v>
      </c>
      <c r="F36" s="27">
        <f t="shared" ref="F36" si="35">F35</f>
        <v>14944.7</v>
      </c>
      <c r="G36" s="27">
        <f t="shared" ref="G36" si="36">G35</f>
        <v>19616.099999999999</v>
      </c>
      <c r="H36" s="27">
        <f t="shared" ref="H36" si="37">H35</f>
        <v>25567.9</v>
      </c>
      <c r="I36" s="27">
        <f t="shared" ref="I36" si="38">I35</f>
        <v>24514</v>
      </c>
      <c r="J36" s="27">
        <f t="shared" ref="J36" si="39">J35</f>
        <v>26635.3</v>
      </c>
      <c r="K36" s="27">
        <f t="shared" ref="K36" si="40">K35</f>
        <v>30199.599999999999</v>
      </c>
      <c r="L36" s="27">
        <f t="shared" ref="L36" si="41">L35</f>
        <v>34376.5</v>
      </c>
      <c r="M36" s="27">
        <f t="shared" ref="M36" si="42">M35</f>
        <v>42471.4</v>
      </c>
      <c r="N36" s="27">
        <f t="shared" ref="N36" si="43">N35</f>
        <v>50479.3</v>
      </c>
      <c r="O36" s="27">
        <f t="shared" ref="O36" si="44">O35</f>
        <v>56162.400000000001</v>
      </c>
      <c r="P36" s="27">
        <f t="shared" ref="P36" si="45">P35</f>
        <v>56371.7</v>
      </c>
      <c r="Q36" s="27">
        <f t="shared" ref="Q36" si="46">Q35</f>
        <v>48235.8</v>
      </c>
      <c r="R36" s="27">
        <f t="shared" ref="R36" si="47">R35</f>
        <v>63904.4</v>
      </c>
      <c r="S36" s="27">
        <f t="shared" ref="S36" si="48">S35</f>
        <v>74799.600000000006</v>
      </c>
      <c r="T36" s="27">
        <f t="shared" ref="T36" si="49">T35</f>
        <v>85720.2</v>
      </c>
      <c r="U36" s="27">
        <f t="shared" ref="U36" si="50">U35</f>
        <v>93876.800000000003</v>
      </c>
      <c r="V36" s="27">
        <f t="shared" ref="V36" si="51">V35</f>
        <v>100496.6</v>
      </c>
      <c r="W36" s="27">
        <f t="shared" ref="W36" si="52">W35</f>
        <v>80983.7</v>
      </c>
      <c r="X36" s="27">
        <f t="shared" ref="X36" si="53">X35</f>
        <v>75999.600000000006</v>
      </c>
      <c r="Y36" s="27">
        <f t="shared" ref="Y36" si="54">Y35</f>
        <v>80315.3</v>
      </c>
      <c r="Z36" s="27">
        <f t="shared" ref="Z36" si="55">Z35</f>
        <v>88817.4</v>
      </c>
      <c r="AB36" t="s">
        <v>98</v>
      </c>
      <c r="AC36" s="19" t="str">
        <f t="shared" ref="AC36" si="56">AC35</f>
        <v>R² = 0.736144</v>
      </c>
      <c r="AD36" s="19" t="str">
        <f t="shared" ref="AD36" si="57">CONCATENATE("y=",AE36,"x","+",AF36)</f>
        <v>y=3858.960357x+37995.697143</v>
      </c>
      <c r="AE36" s="19">
        <v>3858.9603569999999</v>
      </c>
      <c r="AF36" s="19">
        <v>37995.697142999998</v>
      </c>
      <c r="AG36" s="8" t="s">
        <v>41</v>
      </c>
    </row>
    <row r="37" spans="1:33" ht="40" x14ac:dyDescent="0.35">
      <c r="A37" s="16" t="s">
        <v>112</v>
      </c>
      <c r="B37" s="15" t="s">
        <v>83</v>
      </c>
      <c r="C37" s="18">
        <v>4112.3</v>
      </c>
      <c r="D37" s="18">
        <v>4756.8</v>
      </c>
      <c r="E37" s="18">
        <v>4557.6000000000004</v>
      </c>
      <c r="F37" s="18">
        <v>3344.1</v>
      </c>
      <c r="G37" s="18">
        <v>4460</v>
      </c>
      <c r="H37" s="18">
        <v>5163.8</v>
      </c>
      <c r="I37" s="18">
        <v>5052.8999999999996</v>
      </c>
      <c r="J37" s="18">
        <v>5773.6</v>
      </c>
      <c r="K37" s="18">
        <v>6628.9</v>
      </c>
      <c r="L37" s="18">
        <v>7773.5</v>
      </c>
      <c r="M37" s="18">
        <v>9283.2999999999993</v>
      </c>
      <c r="N37" s="18">
        <v>10426.200000000001</v>
      </c>
      <c r="O37" s="18">
        <v>11698.9</v>
      </c>
      <c r="P37" s="18">
        <v>10920.1</v>
      </c>
      <c r="Q37" s="18">
        <v>9812.7999999999993</v>
      </c>
      <c r="R37" s="18">
        <v>13255.7</v>
      </c>
      <c r="S37" s="18">
        <v>14545.5</v>
      </c>
      <c r="T37" s="18">
        <v>13976.6</v>
      </c>
      <c r="U37" s="18">
        <v>14716.7</v>
      </c>
      <c r="V37" s="18">
        <v>15882.2</v>
      </c>
      <c r="W37" s="18">
        <v>14822.8</v>
      </c>
      <c r="X37" s="18">
        <v>15292.4</v>
      </c>
      <c r="Y37" s="18">
        <v>17184.099999999999</v>
      </c>
      <c r="Z37" s="18">
        <v>18818.599999999999</v>
      </c>
      <c r="AB37" t="s">
        <v>98</v>
      </c>
      <c r="AC37" s="19" t="s">
        <v>182</v>
      </c>
      <c r="AD37" s="19" t="str">
        <f t="shared" si="0"/>
        <v>y=667.721786x+7885.519048</v>
      </c>
      <c r="AE37" s="19">
        <v>667.72178599999995</v>
      </c>
      <c r="AF37" s="19">
        <v>7885.5190480000001</v>
      </c>
      <c r="AG37" s="8" t="s">
        <v>42</v>
      </c>
    </row>
    <row r="38" spans="1:33" x14ac:dyDescent="0.35">
      <c r="A38" s="16" t="s">
        <v>113</v>
      </c>
      <c r="B38" s="15" t="s">
        <v>83</v>
      </c>
      <c r="C38" s="17">
        <v>107269.8</v>
      </c>
      <c r="D38" s="17">
        <v>116230.1</v>
      </c>
      <c r="E38" s="17">
        <v>107767.3</v>
      </c>
      <c r="F38" s="17">
        <v>68620.800000000003</v>
      </c>
      <c r="G38" s="17">
        <v>76577.5</v>
      </c>
      <c r="H38" s="17">
        <v>80952.3</v>
      </c>
      <c r="I38" s="17">
        <v>77423.5</v>
      </c>
      <c r="J38" s="17">
        <v>88120.9</v>
      </c>
      <c r="K38" s="17">
        <v>108718.9</v>
      </c>
      <c r="L38" s="17">
        <v>122443</v>
      </c>
      <c r="M38" s="17">
        <v>139762.79999999999</v>
      </c>
      <c r="N38" s="17">
        <v>154435.79999999999</v>
      </c>
      <c r="O38" s="17">
        <v>172763.5</v>
      </c>
      <c r="P38" s="17">
        <v>158577.60000000001</v>
      </c>
      <c r="Q38" s="17">
        <v>141162.20000000001</v>
      </c>
      <c r="R38" s="17">
        <v>156664.20000000001</v>
      </c>
      <c r="S38" s="17">
        <v>164744.70000000001</v>
      </c>
      <c r="T38" s="17">
        <v>162811.29999999999</v>
      </c>
      <c r="U38" s="17">
        <v>177030.39999999999</v>
      </c>
      <c r="V38" s="17">
        <v>187845.7</v>
      </c>
      <c r="W38" s="17">
        <v>188113.1</v>
      </c>
      <c r="X38" s="17">
        <v>202268.3</v>
      </c>
      <c r="Y38" s="17">
        <v>229810.9</v>
      </c>
      <c r="Z38" s="17">
        <v>234149.1</v>
      </c>
      <c r="AB38" t="s">
        <v>98</v>
      </c>
      <c r="AC38" s="19" t="s">
        <v>183</v>
      </c>
      <c r="AD38" s="19" t="str">
        <f t="shared" si="0"/>
        <v>y=6387.428571x+121739.411429</v>
      </c>
      <c r="AE38" s="19">
        <v>6387.4285710000004</v>
      </c>
      <c r="AF38" s="19">
        <v>121739.411429</v>
      </c>
      <c r="AG38" s="8" t="s">
        <v>17</v>
      </c>
    </row>
    <row r="39" spans="1:33" ht="30" x14ac:dyDescent="0.35">
      <c r="A39" s="16" t="s">
        <v>114</v>
      </c>
      <c r="B39" s="15" t="s">
        <v>83</v>
      </c>
      <c r="C39" s="18">
        <v>81548.3</v>
      </c>
      <c r="D39" s="18">
        <v>83658.5</v>
      </c>
      <c r="E39" s="18">
        <v>73440.2</v>
      </c>
      <c r="F39" s="18">
        <v>48569.599999999999</v>
      </c>
      <c r="G39" s="18">
        <v>67716.399999999994</v>
      </c>
      <c r="H39" s="18">
        <v>82369.899999999994</v>
      </c>
      <c r="I39" s="18">
        <v>75393.2</v>
      </c>
      <c r="J39" s="18">
        <v>82774.600000000006</v>
      </c>
      <c r="K39" s="18">
        <v>88950.9</v>
      </c>
      <c r="L39" s="18">
        <v>94730.7</v>
      </c>
      <c r="M39" s="18">
        <v>111219.4</v>
      </c>
      <c r="N39" s="18">
        <v>126648.3</v>
      </c>
      <c r="O39" s="18">
        <v>140774.79999999999</v>
      </c>
      <c r="P39" s="18">
        <v>126215.8</v>
      </c>
      <c r="Q39" s="18">
        <v>124399.2</v>
      </c>
      <c r="R39" s="18">
        <v>147526.79999999999</v>
      </c>
      <c r="S39" s="18">
        <v>164692.5</v>
      </c>
      <c r="T39" s="18">
        <v>173750.1</v>
      </c>
      <c r="U39" s="18">
        <v>177908.6</v>
      </c>
      <c r="V39" s="18">
        <v>188085.3</v>
      </c>
      <c r="W39" s="18">
        <v>207792.2</v>
      </c>
      <c r="X39" s="18">
        <v>211500.1</v>
      </c>
      <c r="Y39" s="18">
        <v>227676.1</v>
      </c>
      <c r="Z39" s="18">
        <v>240708.8</v>
      </c>
      <c r="AB39" t="s">
        <v>98</v>
      </c>
      <c r="AC39" s="19" t="s">
        <v>184</v>
      </c>
      <c r="AD39" s="19" t="str">
        <f t="shared" si="0"/>
        <v>y=9756.3075x+86191.453333</v>
      </c>
      <c r="AE39" s="19">
        <v>9756.3075000000008</v>
      </c>
      <c r="AF39" s="19">
        <v>86191.453332999998</v>
      </c>
      <c r="AG39" s="8" t="s">
        <v>18</v>
      </c>
    </row>
    <row r="40" spans="1:33" ht="20" x14ac:dyDescent="0.35">
      <c r="A40" s="16" t="s">
        <v>115</v>
      </c>
      <c r="B40" s="15" t="s">
        <v>83</v>
      </c>
      <c r="C40" s="17">
        <v>16628.2</v>
      </c>
      <c r="D40" s="17">
        <v>17744.8</v>
      </c>
      <c r="E40" s="17">
        <v>17473.3</v>
      </c>
      <c r="F40" s="17">
        <v>13387.9</v>
      </c>
      <c r="G40" s="17">
        <v>16496</v>
      </c>
      <c r="H40" s="17">
        <v>19503.5</v>
      </c>
      <c r="I40" s="17">
        <v>18660.599999999999</v>
      </c>
      <c r="J40" s="17">
        <v>20683</v>
      </c>
      <c r="K40" s="17">
        <v>23600</v>
      </c>
      <c r="L40" s="17">
        <v>28572</v>
      </c>
      <c r="M40" s="17">
        <v>33576.800000000003</v>
      </c>
      <c r="N40" s="17">
        <v>37170</v>
      </c>
      <c r="O40" s="17">
        <v>44395.1</v>
      </c>
      <c r="P40" s="17">
        <v>45669.3</v>
      </c>
      <c r="Q40" s="17">
        <v>34491.800000000003</v>
      </c>
      <c r="R40" s="17">
        <v>43627.6</v>
      </c>
      <c r="S40" s="17">
        <v>42334</v>
      </c>
      <c r="T40" s="17">
        <v>44299.5</v>
      </c>
      <c r="U40" s="17">
        <v>50497.599999999999</v>
      </c>
      <c r="V40" s="17">
        <v>55815.1</v>
      </c>
      <c r="W40" s="17">
        <v>49944.3</v>
      </c>
      <c r="X40" s="17">
        <v>50938.7</v>
      </c>
      <c r="Y40" s="17">
        <v>53929.2</v>
      </c>
      <c r="Z40" s="17">
        <v>56342.5</v>
      </c>
      <c r="AB40" t="s">
        <v>98</v>
      </c>
      <c r="AD40" s="19" t="str">
        <f t="shared" si="0"/>
        <v>y=x+</v>
      </c>
    </row>
    <row r="41" spans="1:33" x14ac:dyDescent="0.35">
      <c r="A41" s="16" t="s">
        <v>116</v>
      </c>
      <c r="B41" s="15" t="s">
        <v>83</v>
      </c>
      <c r="C41" s="18">
        <v>13440.2</v>
      </c>
      <c r="D41" s="18">
        <v>14342.8</v>
      </c>
      <c r="E41" s="18">
        <v>14123.4</v>
      </c>
      <c r="F41" s="18">
        <v>10821.2</v>
      </c>
      <c r="G41" s="18">
        <v>13333.4</v>
      </c>
      <c r="H41" s="18">
        <v>15764.3</v>
      </c>
      <c r="I41" s="18">
        <v>15083.1</v>
      </c>
      <c r="J41" s="18">
        <v>16717.7</v>
      </c>
      <c r="K41" s="18">
        <v>19075.400000000001</v>
      </c>
      <c r="L41" s="18">
        <v>23094.2</v>
      </c>
      <c r="M41" s="18">
        <v>27139.5</v>
      </c>
      <c r="N41" s="18">
        <v>30043.8</v>
      </c>
      <c r="O41" s="18">
        <v>35883.699999999997</v>
      </c>
      <c r="P41" s="18">
        <v>43408.5</v>
      </c>
      <c r="Q41" s="18">
        <v>29011.599999999999</v>
      </c>
      <c r="R41" s="18">
        <v>39115.4</v>
      </c>
      <c r="S41" s="18">
        <v>37845.599999999999</v>
      </c>
      <c r="T41" s="18">
        <v>38613</v>
      </c>
      <c r="U41" s="18">
        <v>33590.1</v>
      </c>
      <c r="V41" s="18">
        <v>32426.1</v>
      </c>
      <c r="W41" s="18">
        <v>26018.1</v>
      </c>
      <c r="X41" s="18">
        <v>19954.5</v>
      </c>
      <c r="Y41" s="18">
        <v>17682.7</v>
      </c>
      <c r="Z41" s="18">
        <v>19462.900000000001</v>
      </c>
      <c r="AB41" t="s">
        <v>98</v>
      </c>
      <c r="AD41" s="19" t="str">
        <f t="shared" si="0"/>
        <v>y=x+</v>
      </c>
    </row>
    <row r="42" spans="1:33" x14ac:dyDescent="0.35">
      <c r="A42" s="16" t="s">
        <v>117</v>
      </c>
      <c r="B42" s="15" t="s">
        <v>83</v>
      </c>
      <c r="C42" s="17">
        <v>5635.8</v>
      </c>
      <c r="D42" s="17">
        <v>6014.2</v>
      </c>
      <c r="E42" s="17">
        <v>5922.2</v>
      </c>
      <c r="F42" s="17">
        <v>4537.5</v>
      </c>
      <c r="G42" s="17">
        <v>5591</v>
      </c>
      <c r="H42" s="17">
        <v>6610.3</v>
      </c>
      <c r="I42" s="17">
        <v>6324.6</v>
      </c>
      <c r="J42" s="17">
        <v>7010.1</v>
      </c>
      <c r="K42" s="17">
        <v>7998.7</v>
      </c>
      <c r="L42" s="17">
        <v>9683.9</v>
      </c>
      <c r="M42" s="17">
        <v>11380.1</v>
      </c>
      <c r="N42" s="17">
        <v>12598</v>
      </c>
      <c r="O42" s="17">
        <v>15046.8</v>
      </c>
      <c r="P42" s="17">
        <v>13450.8</v>
      </c>
      <c r="Q42" s="17">
        <v>11515.8</v>
      </c>
      <c r="R42" s="17">
        <v>15699.7</v>
      </c>
      <c r="S42" s="17">
        <v>16642</v>
      </c>
      <c r="T42" s="17">
        <v>17244.400000000001</v>
      </c>
      <c r="U42" s="17">
        <v>18286.2</v>
      </c>
      <c r="V42" s="17">
        <v>19830.599999999999</v>
      </c>
      <c r="W42" s="17">
        <v>16700.7</v>
      </c>
      <c r="X42" s="17">
        <v>16667.3</v>
      </c>
      <c r="Y42" s="17">
        <v>17810.099999999999</v>
      </c>
      <c r="Z42" s="17">
        <v>19964.5</v>
      </c>
      <c r="AB42" t="s">
        <v>98</v>
      </c>
      <c r="AD42" s="19" t="str">
        <f t="shared" si="0"/>
        <v>y=x+</v>
      </c>
    </row>
    <row r="43" spans="1:33" ht="30" x14ac:dyDescent="0.35">
      <c r="A43" s="16" t="s">
        <v>118</v>
      </c>
      <c r="B43" s="15" t="s">
        <v>83</v>
      </c>
      <c r="C43" s="18">
        <v>8595.4</v>
      </c>
      <c r="D43" s="18">
        <v>9172.5</v>
      </c>
      <c r="E43" s="18">
        <v>9032.2000000000007</v>
      </c>
      <c r="F43" s="18">
        <v>6920.4</v>
      </c>
      <c r="G43" s="18">
        <v>8527</v>
      </c>
      <c r="H43" s="18">
        <v>10081.700000000001</v>
      </c>
      <c r="I43" s="18">
        <v>9646</v>
      </c>
      <c r="J43" s="18">
        <v>10691.4</v>
      </c>
      <c r="K43" s="18">
        <v>12199.2</v>
      </c>
      <c r="L43" s="18">
        <v>14769.3</v>
      </c>
      <c r="M43" s="18">
        <v>17356.3</v>
      </c>
      <c r="N43" s="18">
        <v>19213.7</v>
      </c>
      <c r="O43" s="18">
        <v>22948.5</v>
      </c>
      <c r="P43" s="18">
        <v>18675.8</v>
      </c>
      <c r="Q43" s="18">
        <v>17568.5</v>
      </c>
      <c r="R43" s="18">
        <v>21868.2</v>
      </c>
      <c r="S43" s="18">
        <v>24392.9</v>
      </c>
      <c r="T43" s="18">
        <v>23715.599999999999</v>
      </c>
      <c r="U43" s="18">
        <v>27643.599999999999</v>
      </c>
      <c r="V43" s="18">
        <v>30989.599999999999</v>
      </c>
      <c r="W43" s="18">
        <v>29220</v>
      </c>
      <c r="X43" s="18">
        <v>31000.799999999999</v>
      </c>
      <c r="Y43" s="18">
        <v>33936.6</v>
      </c>
      <c r="Z43" s="18">
        <v>36476.9</v>
      </c>
      <c r="AB43" t="s">
        <v>98</v>
      </c>
      <c r="AD43" s="19" t="str">
        <f t="shared" si="0"/>
        <v>y=x+</v>
      </c>
    </row>
    <row r="44" spans="1:33" ht="20" x14ac:dyDescent="0.35">
      <c r="A44" s="16" t="s">
        <v>119</v>
      </c>
      <c r="B44" s="15" t="s">
        <v>83</v>
      </c>
      <c r="C44" s="17">
        <v>2886.7</v>
      </c>
      <c r="D44" s="17">
        <v>3080.6</v>
      </c>
      <c r="E44" s="17">
        <v>3033.4</v>
      </c>
      <c r="F44" s="17">
        <v>2324.1999999999998</v>
      </c>
      <c r="G44" s="17">
        <v>2863.8</v>
      </c>
      <c r="H44" s="17">
        <v>3385.9</v>
      </c>
      <c r="I44" s="17">
        <v>3239.6</v>
      </c>
      <c r="J44" s="17">
        <v>3590.6</v>
      </c>
      <c r="K44" s="17">
        <v>4097</v>
      </c>
      <c r="L44" s="17">
        <v>4960.2</v>
      </c>
      <c r="M44" s="17">
        <v>5829</v>
      </c>
      <c r="N44" s="17">
        <v>6452.8</v>
      </c>
      <c r="O44" s="17">
        <v>7707.1</v>
      </c>
      <c r="P44" s="17">
        <v>6157.7</v>
      </c>
      <c r="Q44" s="17">
        <v>5385.9</v>
      </c>
      <c r="R44" s="17">
        <v>6548</v>
      </c>
      <c r="S44" s="17">
        <v>6634</v>
      </c>
      <c r="T44" s="17">
        <v>6475.5</v>
      </c>
      <c r="U44" s="17">
        <v>7360.9</v>
      </c>
      <c r="V44" s="17">
        <v>8008.7</v>
      </c>
      <c r="W44" s="17">
        <v>6780.5</v>
      </c>
      <c r="X44" s="17">
        <v>6922.6</v>
      </c>
      <c r="Y44" s="17">
        <v>7285.9</v>
      </c>
      <c r="Z44" s="17">
        <v>8256.7999999999993</v>
      </c>
      <c r="AB44" t="s">
        <v>98</v>
      </c>
      <c r="AD44" s="19" t="str">
        <f t="shared" si="0"/>
        <v>y=x+</v>
      </c>
    </row>
    <row r="45" spans="1:33" x14ac:dyDescent="0.35">
      <c r="A45" s="24" t="s">
        <v>147</v>
      </c>
      <c r="B45" s="15"/>
      <c r="C45" s="17">
        <f>SUM(C40:C44)</f>
        <v>47186.3</v>
      </c>
      <c r="D45" s="17">
        <f t="shared" ref="D45:Z45" si="58">SUM(D40:D44)</f>
        <v>50354.899999999994</v>
      </c>
      <c r="E45" s="17">
        <f t="shared" si="58"/>
        <v>49584.499999999993</v>
      </c>
      <c r="F45" s="17">
        <f t="shared" si="58"/>
        <v>37991.199999999997</v>
      </c>
      <c r="G45" s="17">
        <f t="shared" si="58"/>
        <v>46811.200000000004</v>
      </c>
      <c r="H45" s="17">
        <f t="shared" si="58"/>
        <v>55345.700000000004</v>
      </c>
      <c r="I45" s="17">
        <f t="shared" si="58"/>
        <v>52953.899999999994</v>
      </c>
      <c r="J45" s="17">
        <f t="shared" si="58"/>
        <v>58692.799999999996</v>
      </c>
      <c r="K45" s="17">
        <f t="shared" si="58"/>
        <v>66970.3</v>
      </c>
      <c r="L45" s="17">
        <f t="shared" si="58"/>
        <v>81079.599999999991</v>
      </c>
      <c r="M45" s="17">
        <f t="shared" si="58"/>
        <v>95281.700000000012</v>
      </c>
      <c r="N45" s="17">
        <f t="shared" si="58"/>
        <v>105478.3</v>
      </c>
      <c r="O45" s="17">
        <f t="shared" si="58"/>
        <v>125981.2</v>
      </c>
      <c r="P45" s="17">
        <f t="shared" si="58"/>
        <v>127362.1</v>
      </c>
      <c r="Q45" s="17">
        <f t="shared" si="58"/>
        <v>97973.599999999991</v>
      </c>
      <c r="R45" s="17">
        <f t="shared" si="58"/>
        <v>126858.9</v>
      </c>
      <c r="S45" s="17">
        <f t="shared" si="58"/>
        <v>127848.5</v>
      </c>
      <c r="T45" s="17">
        <f t="shared" si="58"/>
        <v>130348</v>
      </c>
      <c r="U45" s="17">
        <f t="shared" si="58"/>
        <v>137378.4</v>
      </c>
      <c r="V45" s="17">
        <f t="shared" si="58"/>
        <v>147070.1</v>
      </c>
      <c r="W45" s="17">
        <f t="shared" si="58"/>
        <v>128663.59999999999</v>
      </c>
      <c r="X45" s="17">
        <f t="shared" si="58"/>
        <v>125483.90000000001</v>
      </c>
      <c r="Y45" s="17">
        <f t="shared" si="58"/>
        <v>130644.5</v>
      </c>
      <c r="Z45" s="17">
        <f t="shared" si="58"/>
        <v>140503.59999999998</v>
      </c>
      <c r="AB45" t="s">
        <v>196</v>
      </c>
      <c r="AC45" s="46" t="s">
        <v>202</v>
      </c>
      <c r="AD45" s="19" t="s">
        <v>200</v>
      </c>
      <c r="AE45" s="19">
        <v>24738</v>
      </c>
      <c r="AF45" s="19">
        <v>70445</v>
      </c>
      <c r="AG45" s="8" t="s">
        <v>19</v>
      </c>
    </row>
    <row r="46" spans="1:33" ht="20" x14ac:dyDescent="0.35">
      <c r="A46" s="16" t="s">
        <v>120</v>
      </c>
      <c r="B46" s="15" t="s">
        <v>83</v>
      </c>
      <c r="C46" s="18">
        <v>44989.7</v>
      </c>
      <c r="D46" s="18">
        <v>47850.5</v>
      </c>
      <c r="E46" s="18">
        <v>42311.6</v>
      </c>
      <c r="F46" s="18">
        <v>25982</v>
      </c>
      <c r="G46" s="18">
        <v>35290.1</v>
      </c>
      <c r="H46" s="18">
        <v>40211.4</v>
      </c>
      <c r="I46" s="18">
        <v>39297.599999999999</v>
      </c>
      <c r="J46" s="18">
        <v>45603</v>
      </c>
      <c r="K46" s="18">
        <v>50235.4</v>
      </c>
      <c r="L46" s="18">
        <v>53770.3</v>
      </c>
      <c r="M46" s="18">
        <v>62135.5</v>
      </c>
      <c r="N46" s="18">
        <v>71543.199999999997</v>
      </c>
      <c r="O46" s="18">
        <v>78589.100000000006</v>
      </c>
      <c r="P46" s="18">
        <v>70767.199999999997</v>
      </c>
      <c r="Q46" s="18">
        <v>74659.399999999994</v>
      </c>
      <c r="R46" s="18">
        <v>81515.100000000006</v>
      </c>
      <c r="S46" s="18">
        <v>99159.8</v>
      </c>
      <c r="T46" s="18">
        <v>100471.5</v>
      </c>
      <c r="U46" s="18">
        <v>109631.7</v>
      </c>
      <c r="V46" s="18">
        <v>118011.6</v>
      </c>
      <c r="W46" s="18">
        <v>105622.2</v>
      </c>
      <c r="X46" s="18">
        <v>111787.4</v>
      </c>
      <c r="Y46" s="18">
        <v>120152.7</v>
      </c>
      <c r="Z46" s="18">
        <v>133326.39999999999</v>
      </c>
      <c r="AB46" t="s">
        <v>98</v>
      </c>
      <c r="AC46" s="46" t="s">
        <v>185</v>
      </c>
      <c r="AD46" s="19" t="str">
        <f t="shared" si="0"/>
        <v>y=5160.655357x+51457.630476</v>
      </c>
      <c r="AE46" s="19">
        <v>5160.6553569999996</v>
      </c>
      <c r="AF46" s="19">
        <v>51457.630475999998</v>
      </c>
      <c r="AG46" s="8" t="s">
        <v>20</v>
      </c>
    </row>
    <row r="47" spans="1:33" ht="30" x14ac:dyDescent="0.35">
      <c r="A47" s="16" t="s">
        <v>121</v>
      </c>
      <c r="B47" s="15" t="s">
        <v>83</v>
      </c>
      <c r="C47" s="17">
        <v>10450.9</v>
      </c>
      <c r="D47" s="17">
        <v>11691.8</v>
      </c>
      <c r="E47" s="17">
        <v>11127.4</v>
      </c>
      <c r="F47" s="17">
        <v>6659.7</v>
      </c>
      <c r="G47" s="17">
        <v>9343.6</v>
      </c>
      <c r="H47" s="17">
        <v>11905.4</v>
      </c>
      <c r="I47" s="17">
        <v>10676.8</v>
      </c>
      <c r="J47" s="17">
        <v>13868.3</v>
      </c>
      <c r="K47" s="17">
        <v>14612.7</v>
      </c>
      <c r="L47" s="17">
        <v>16149.7</v>
      </c>
      <c r="M47" s="17">
        <v>19645</v>
      </c>
      <c r="N47" s="17">
        <v>24680.2</v>
      </c>
      <c r="O47" s="17">
        <v>26852.3</v>
      </c>
      <c r="P47" s="17">
        <v>24145.1</v>
      </c>
      <c r="Q47" s="17">
        <v>24055.4</v>
      </c>
      <c r="R47" s="17">
        <v>29022.400000000001</v>
      </c>
      <c r="S47" s="17">
        <v>33546.1</v>
      </c>
      <c r="T47" s="17">
        <v>33605.800000000003</v>
      </c>
      <c r="U47" s="17">
        <v>37944.300000000003</v>
      </c>
      <c r="V47" s="17">
        <v>43311.5</v>
      </c>
      <c r="W47" s="17">
        <v>40273.699999999997</v>
      </c>
      <c r="X47" s="17">
        <v>41647.5</v>
      </c>
      <c r="Y47" s="17">
        <v>44823.3</v>
      </c>
      <c r="Z47" s="17">
        <v>50668</v>
      </c>
      <c r="AB47" t="s">
        <v>98</v>
      </c>
      <c r="AC47" s="46" t="s">
        <v>186</v>
      </c>
      <c r="AD47" s="19" t="str">
        <f t="shared" si="0"/>
        <v>y=2218.144286x+14946.199048</v>
      </c>
      <c r="AE47" s="19">
        <v>2218.1442860000002</v>
      </c>
      <c r="AF47" s="19">
        <v>14946.199048</v>
      </c>
      <c r="AG47" s="8" t="s">
        <v>21</v>
      </c>
    </row>
    <row r="48" spans="1:33" x14ac:dyDescent="0.35">
      <c r="A48" s="16" t="s">
        <v>122</v>
      </c>
      <c r="B48" s="15" t="s">
        <v>83</v>
      </c>
      <c r="C48" s="18">
        <v>12329.1</v>
      </c>
      <c r="D48" s="18">
        <v>14285.2</v>
      </c>
      <c r="E48" s="18">
        <v>14107.9</v>
      </c>
      <c r="F48" s="18">
        <v>11254.5</v>
      </c>
      <c r="G48" s="18">
        <v>16242.1</v>
      </c>
      <c r="H48" s="18">
        <v>21861.9</v>
      </c>
      <c r="I48" s="18">
        <v>21027.1</v>
      </c>
      <c r="J48" s="18">
        <v>23656.400000000001</v>
      </c>
      <c r="K48" s="18">
        <v>25494.1</v>
      </c>
      <c r="L48" s="18">
        <v>27886.9</v>
      </c>
      <c r="M48" s="18">
        <v>32784.5</v>
      </c>
      <c r="N48" s="18">
        <v>36229</v>
      </c>
      <c r="O48" s="18">
        <v>39288.300000000003</v>
      </c>
      <c r="P48" s="18">
        <v>34908.9</v>
      </c>
      <c r="Q48" s="18">
        <v>28259</v>
      </c>
      <c r="R48" s="18">
        <v>32968</v>
      </c>
      <c r="S48" s="18">
        <v>33507.199999999997</v>
      </c>
      <c r="T48" s="18">
        <v>33114</v>
      </c>
      <c r="U48" s="18">
        <v>37638.6</v>
      </c>
      <c r="V48" s="18">
        <v>36683.599999999999</v>
      </c>
      <c r="W48" s="18">
        <v>37273.1</v>
      </c>
      <c r="X48" s="18">
        <v>37047.300000000003</v>
      </c>
      <c r="Y48" s="18">
        <v>38513.599999999999</v>
      </c>
      <c r="Z48" s="18">
        <v>39108.6</v>
      </c>
      <c r="AB48" t="s">
        <v>196</v>
      </c>
      <c r="AC48" s="46" t="s">
        <v>203</v>
      </c>
      <c r="AD48" s="19" t="s">
        <v>200</v>
      </c>
      <c r="AE48" s="19">
        <v>2727.8</v>
      </c>
      <c r="AF48" s="19">
        <v>29941</v>
      </c>
      <c r="AG48" s="8" t="s">
        <v>22</v>
      </c>
    </row>
    <row r="49" spans="1:33" ht="20" x14ac:dyDescent="0.35">
      <c r="A49" s="16" t="s">
        <v>123</v>
      </c>
      <c r="B49" s="15" t="s">
        <v>83</v>
      </c>
      <c r="C49" s="17">
        <v>6611.9</v>
      </c>
      <c r="D49" s="17">
        <v>8902.2000000000007</v>
      </c>
      <c r="E49" s="17">
        <v>9127.5</v>
      </c>
      <c r="F49" s="17">
        <v>7081.9</v>
      </c>
      <c r="G49" s="17">
        <v>10405.1</v>
      </c>
      <c r="H49" s="17">
        <v>14042.8</v>
      </c>
      <c r="I49" s="17">
        <v>14234.9</v>
      </c>
      <c r="J49" s="17">
        <v>17570.5</v>
      </c>
      <c r="K49" s="17">
        <v>19729.5</v>
      </c>
      <c r="L49" s="17">
        <v>22482.3</v>
      </c>
      <c r="M49" s="17">
        <v>28517.3</v>
      </c>
      <c r="N49" s="17">
        <v>33971.300000000003</v>
      </c>
      <c r="O49" s="17">
        <v>37240.699999999997</v>
      </c>
      <c r="P49" s="17">
        <v>30798.1</v>
      </c>
      <c r="Q49" s="17">
        <v>29390.7</v>
      </c>
      <c r="R49" s="17">
        <v>33520.400000000001</v>
      </c>
      <c r="S49" s="17">
        <v>37125</v>
      </c>
      <c r="T49" s="17">
        <v>39440</v>
      </c>
      <c r="U49" s="17">
        <v>39946.400000000001</v>
      </c>
      <c r="V49" s="17">
        <v>45093</v>
      </c>
      <c r="W49" s="17">
        <v>40081.5</v>
      </c>
      <c r="X49" s="17">
        <v>39828.800000000003</v>
      </c>
      <c r="Y49" s="17">
        <v>44182</v>
      </c>
      <c r="Z49" s="17">
        <v>45512.2</v>
      </c>
      <c r="AB49" t="s">
        <v>98</v>
      </c>
      <c r="AC49" s="19" t="s">
        <v>187</v>
      </c>
      <c r="AD49" s="19" t="str">
        <f t="shared" si="0"/>
        <v>y=1306.299643x+26024.91619</v>
      </c>
      <c r="AE49" s="19">
        <v>1306.2996430000001</v>
      </c>
      <c r="AF49" s="19">
        <v>26024.91619</v>
      </c>
      <c r="AG49" s="8" t="s">
        <v>23</v>
      </c>
    </row>
    <row r="50" spans="1:33" ht="20" x14ac:dyDescent="0.35">
      <c r="A50" s="16" t="s">
        <v>124</v>
      </c>
      <c r="B50" s="15" t="s">
        <v>83</v>
      </c>
      <c r="C50" s="18">
        <v>48058.7</v>
      </c>
      <c r="D50" s="18">
        <v>56808.2</v>
      </c>
      <c r="E50" s="18">
        <v>53504.2</v>
      </c>
      <c r="F50" s="18">
        <v>36648.9</v>
      </c>
      <c r="G50" s="18">
        <v>47902.5</v>
      </c>
      <c r="H50" s="18">
        <v>51325.1</v>
      </c>
      <c r="I50" s="18">
        <v>51475.7</v>
      </c>
      <c r="J50" s="18">
        <v>66550.899999999994</v>
      </c>
      <c r="K50" s="18">
        <v>70368.399999999994</v>
      </c>
      <c r="L50" s="18">
        <v>71700.3</v>
      </c>
      <c r="M50" s="18">
        <v>86219.8</v>
      </c>
      <c r="N50" s="18">
        <v>101709.1</v>
      </c>
      <c r="O50" s="18">
        <v>121567.1</v>
      </c>
      <c r="P50" s="18">
        <v>111701.2</v>
      </c>
      <c r="Q50" s="18">
        <v>98399.2</v>
      </c>
      <c r="R50" s="18">
        <v>116571.8</v>
      </c>
      <c r="S50" s="18">
        <v>130424.5</v>
      </c>
      <c r="T50" s="18">
        <v>130947.9</v>
      </c>
      <c r="U50" s="18">
        <v>131682</v>
      </c>
      <c r="V50" s="18">
        <v>140597.5</v>
      </c>
      <c r="W50" s="18">
        <v>136862.20000000001</v>
      </c>
      <c r="X50" s="18">
        <v>136245.1</v>
      </c>
      <c r="Y50" s="18">
        <v>149931.70000000001</v>
      </c>
      <c r="Z50" s="18">
        <v>164084.70000000001</v>
      </c>
      <c r="AB50" t="s">
        <v>98</v>
      </c>
      <c r="AC50" s="19" t="s">
        <v>188</v>
      </c>
      <c r="AD50" s="19" t="str">
        <f t="shared" si="0"/>
        <v>y=5108.761429x+81039.515238</v>
      </c>
      <c r="AE50" s="19">
        <v>5108.7614290000001</v>
      </c>
      <c r="AF50" s="19">
        <v>81039.515238000007</v>
      </c>
      <c r="AG50" s="8" t="s">
        <v>24</v>
      </c>
    </row>
    <row r="51" spans="1:33" x14ac:dyDescent="0.35">
      <c r="A51" s="16" t="s">
        <v>125</v>
      </c>
      <c r="B51" s="15" t="s">
        <v>83</v>
      </c>
      <c r="C51" s="17">
        <v>49612.3</v>
      </c>
      <c r="D51" s="17">
        <v>56956.7</v>
      </c>
      <c r="E51" s="17">
        <v>58047.4</v>
      </c>
      <c r="F51" s="17">
        <v>42952</v>
      </c>
      <c r="G51" s="17">
        <v>48636.9</v>
      </c>
      <c r="H51" s="17">
        <v>58719.3</v>
      </c>
      <c r="I51" s="17">
        <v>56201.8</v>
      </c>
      <c r="J51" s="17">
        <v>61724.7</v>
      </c>
      <c r="K51" s="17">
        <v>70247.600000000006</v>
      </c>
      <c r="L51" s="17">
        <v>77042.5</v>
      </c>
      <c r="M51" s="17">
        <v>91082.5</v>
      </c>
      <c r="N51" s="17">
        <v>103203.9</v>
      </c>
      <c r="O51" s="17">
        <v>112374.8</v>
      </c>
      <c r="P51" s="17">
        <v>100827</v>
      </c>
      <c r="Q51" s="17">
        <v>90175.3</v>
      </c>
      <c r="R51" s="17">
        <v>103856.6</v>
      </c>
      <c r="S51" s="17">
        <v>115222.5</v>
      </c>
      <c r="T51" s="17">
        <v>119530.3</v>
      </c>
      <c r="U51" s="17">
        <v>129193.4</v>
      </c>
      <c r="V51" s="17">
        <v>146487.70000000001</v>
      </c>
      <c r="W51" s="17">
        <v>146061.6</v>
      </c>
      <c r="X51" s="17">
        <v>150856.29999999999</v>
      </c>
      <c r="Y51" s="17">
        <v>164592.4</v>
      </c>
      <c r="Z51" s="17">
        <v>177037.3</v>
      </c>
      <c r="AB51" t="s">
        <v>98</v>
      </c>
      <c r="AC51" s="19" t="s">
        <v>189</v>
      </c>
      <c r="AD51" s="19" t="str">
        <f t="shared" si="0"/>
        <v>y=6231.157857x+71987.010476</v>
      </c>
      <c r="AE51" s="19">
        <v>6231.1578570000001</v>
      </c>
      <c r="AF51" s="19">
        <v>71987.010475999996</v>
      </c>
      <c r="AG51" s="8" t="s">
        <v>25</v>
      </c>
    </row>
    <row r="52" spans="1:33" ht="30" x14ac:dyDescent="0.35">
      <c r="A52" s="16" t="s">
        <v>126</v>
      </c>
      <c r="B52" s="15" t="s">
        <v>83</v>
      </c>
      <c r="C52" s="18">
        <v>37484</v>
      </c>
      <c r="D52" s="18">
        <v>41840.199999999997</v>
      </c>
      <c r="E52" s="18">
        <v>40095.599999999999</v>
      </c>
      <c r="F52" s="18">
        <v>25535.7</v>
      </c>
      <c r="G52" s="18">
        <v>31567.7</v>
      </c>
      <c r="H52" s="18">
        <v>37900</v>
      </c>
      <c r="I52" s="18">
        <v>38569.5</v>
      </c>
      <c r="J52" s="18">
        <v>46145.599999999999</v>
      </c>
      <c r="K52" s="18">
        <v>54179.4</v>
      </c>
      <c r="L52" s="18">
        <v>64012.800000000003</v>
      </c>
      <c r="M52" s="18">
        <v>77721.600000000006</v>
      </c>
      <c r="N52" s="18">
        <v>92891.1</v>
      </c>
      <c r="O52" s="18">
        <v>107517.9</v>
      </c>
      <c r="P52" s="18">
        <v>103180.9</v>
      </c>
      <c r="Q52" s="18">
        <v>94502.6</v>
      </c>
      <c r="R52" s="18">
        <v>115825.7</v>
      </c>
      <c r="S52" s="18">
        <v>130716.1</v>
      </c>
      <c r="T52" s="18">
        <v>136043.20000000001</v>
      </c>
      <c r="U52" s="18">
        <v>150988.29999999999</v>
      </c>
      <c r="V52" s="18">
        <v>168993.6</v>
      </c>
      <c r="W52" s="18">
        <v>163633.5</v>
      </c>
      <c r="X52" s="18">
        <v>166880.20000000001</v>
      </c>
      <c r="Y52" s="18">
        <v>179623</v>
      </c>
      <c r="Z52" s="18">
        <v>197776.9</v>
      </c>
      <c r="AB52" t="s">
        <v>98</v>
      </c>
      <c r="AD52" s="19" t="str">
        <f t="shared" si="0"/>
        <v>y=x+</v>
      </c>
    </row>
    <row r="53" spans="1:33" ht="20" x14ac:dyDescent="0.35">
      <c r="A53" s="16" t="s">
        <v>127</v>
      </c>
      <c r="B53" s="15" t="s">
        <v>83</v>
      </c>
      <c r="C53" s="17">
        <v>14745.6</v>
      </c>
      <c r="D53" s="17">
        <v>16718.2</v>
      </c>
      <c r="E53" s="17">
        <v>17375.3</v>
      </c>
      <c r="F53" s="17">
        <v>12159.5</v>
      </c>
      <c r="G53" s="17">
        <v>13641.2</v>
      </c>
      <c r="H53" s="17">
        <v>16277</v>
      </c>
      <c r="I53" s="17">
        <v>14749.6</v>
      </c>
      <c r="J53" s="17">
        <v>17905.099999999999</v>
      </c>
      <c r="K53" s="17">
        <v>21681</v>
      </c>
      <c r="L53" s="17">
        <v>25138.2</v>
      </c>
      <c r="M53" s="17">
        <v>31271.1</v>
      </c>
      <c r="N53" s="17">
        <v>36236</v>
      </c>
      <c r="O53" s="17">
        <v>41704.400000000001</v>
      </c>
      <c r="P53" s="17">
        <v>39692.1</v>
      </c>
      <c r="Q53" s="17">
        <v>34189.199999999997</v>
      </c>
      <c r="R53" s="17">
        <v>45369</v>
      </c>
      <c r="S53" s="17">
        <v>49710.3</v>
      </c>
      <c r="T53" s="17">
        <v>51938</v>
      </c>
      <c r="U53" s="17">
        <v>57396.7</v>
      </c>
      <c r="V53" s="17">
        <v>60903.3</v>
      </c>
      <c r="W53" s="17">
        <v>66302.399999999994</v>
      </c>
      <c r="X53" s="17">
        <v>67766.3</v>
      </c>
      <c r="Y53" s="17">
        <v>75178.899999999994</v>
      </c>
      <c r="Z53" s="17">
        <v>84187</v>
      </c>
      <c r="AB53" t="s">
        <v>98</v>
      </c>
      <c r="AD53" s="19" t="str">
        <f t="shared" si="0"/>
        <v>y=x+</v>
      </c>
    </row>
    <row r="54" spans="1:33" x14ac:dyDescent="0.35">
      <c r="A54" s="24" t="s">
        <v>148</v>
      </c>
      <c r="B54" s="15"/>
      <c r="C54" s="17">
        <f>SUM(C52:C53)</f>
        <v>52229.599999999999</v>
      </c>
      <c r="D54" s="17">
        <f t="shared" ref="D54:Z54" si="59">SUM(D52:D53)</f>
        <v>58558.399999999994</v>
      </c>
      <c r="E54" s="17">
        <f t="shared" si="59"/>
        <v>57470.899999999994</v>
      </c>
      <c r="F54" s="17">
        <f t="shared" si="59"/>
        <v>37695.199999999997</v>
      </c>
      <c r="G54" s="17">
        <f t="shared" si="59"/>
        <v>45208.9</v>
      </c>
      <c r="H54" s="17">
        <f t="shared" si="59"/>
        <v>54177</v>
      </c>
      <c r="I54" s="17">
        <f t="shared" si="59"/>
        <v>53319.1</v>
      </c>
      <c r="J54" s="17">
        <f t="shared" si="59"/>
        <v>64050.7</v>
      </c>
      <c r="K54" s="17">
        <f t="shared" si="59"/>
        <v>75860.399999999994</v>
      </c>
      <c r="L54" s="17">
        <f t="shared" si="59"/>
        <v>89151</v>
      </c>
      <c r="M54" s="17">
        <f t="shared" si="59"/>
        <v>108992.70000000001</v>
      </c>
      <c r="N54" s="17">
        <f t="shared" si="59"/>
        <v>129127.1</v>
      </c>
      <c r="O54" s="17">
        <f t="shared" si="59"/>
        <v>149222.29999999999</v>
      </c>
      <c r="P54" s="17">
        <f t="shared" si="59"/>
        <v>142873</v>
      </c>
      <c r="Q54" s="17">
        <f t="shared" si="59"/>
        <v>128691.8</v>
      </c>
      <c r="R54" s="17">
        <f t="shared" si="59"/>
        <v>161194.70000000001</v>
      </c>
      <c r="S54" s="17">
        <f t="shared" si="59"/>
        <v>180426.40000000002</v>
      </c>
      <c r="T54" s="17">
        <f t="shared" si="59"/>
        <v>187981.2</v>
      </c>
      <c r="U54" s="17">
        <f t="shared" si="59"/>
        <v>208385</v>
      </c>
      <c r="V54" s="17">
        <f t="shared" si="59"/>
        <v>229896.90000000002</v>
      </c>
      <c r="W54" s="17">
        <f t="shared" si="59"/>
        <v>229935.9</v>
      </c>
      <c r="X54" s="17">
        <f t="shared" si="59"/>
        <v>234646.5</v>
      </c>
      <c r="Y54" s="17">
        <f t="shared" si="59"/>
        <v>254801.9</v>
      </c>
      <c r="Z54" s="17">
        <f t="shared" si="59"/>
        <v>281963.90000000002</v>
      </c>
      <c r="AB54" t="s">
        <v>98</v>
      </c>
      <c r="AC54" s="19" t="s">
        <v>190</v>
      </c>
      <c r="AD54" s="19" t="str">
        <f t="shared" si="0"/>
        <v>y=12579.433929x+80517.215238</v>
      </c>
      <c r="AE54" s="19">
        <v>12579.433929000001</v>
      </c>
      <c r="AF54" s="19">
        <v>80517.215238000004</v>
      </c>
      <c r="AG54" s="8" t="s">
        <v>26</v>
      </c>
    </row>
    <row r="55" spans="1:33" ht="30" x14ac:dyDescent="0.35">
      <c r="A55" s="16" t="s">
        <v>128</v>
      </c>
      <c r="B55" s="15" t="s">
        <v>83</v>
      </c>
      <c r="C55" s="18">
        <v>36331.199999999997</v>
      </c>
      <c r="D55" s="18">
        <v>40437.300000000003</v>
      </c>
      <c r="E55" s="18">
        <v>36774.5</v>
      </c>
      <c r="F55" s="18">
        <v>27850.799999999999</v>
      </c>
      <c r="G55" s="18">
        <v>33658.800000000003</v>
      </c>
      <c r="H55" s="18">
        <v>38178.199999999997</v>
      </c>
      <c r="I55" s="18">
        <v>37125.5</v>
      </c>
      <c r="J55" s="18">
        <v>42362.8</v>
      </c>
      <c r="K55" s="18">
        <v>48748.3</v>
      </c>
      <c r="L55" s="18">
        <v>55701.2</v>
      </c>
      <c r="M55" s="18">
        <v>67929.7</v>
      </c>
      <c r="N55" s="18">
        <v>76943.399999999994</v>
      </c>
      <c r="O55" s="18">
        <v>84411.8</v>
      </c>
      <c r="P55" s="18">
        <v>79250.8</v>
      </c>
      <c r="Q55" s="18">
        <v>72339.5</v>
      </c>
      <c r="R55" s="18">
        <v>84398.3</v>
      </c>
      <c r="S55" s="18">
        <v>93073</v>
      </c>
      <c r="T55" s="18">
        <v>96401.600000000006</v>
      </c>
      <c r="U55" s="18">
        <v>103452.4</v>
      </c>
      <c r="V55" s="18">
        <v>111377.3</v>
      </c>
      <c r="W55" s="18">
        <v>111355.7</v>
      </c>
      <c r="X55" s="18">
        <v>117025.8</v>
      </c>
      <c r="Y55" s="18">
        <v>128750.5</v>
      </c>
      <c r="Z55" s="18">
        <v>140188.4</v>
      </c>
      <c r="AB55" t="s">
        <v>98</v>
      </c>
      <c r="AC55" s="19" t="s">
        <v>191</v>
      </c>
      <c r="AD55" s="19" t="str">
        <f t="shared" si="0"/>
        <v>y=5125.469286x+53836.205714</v>
      </c>
      <c r="AE55" s="19">
        <v>5125.4692859999996</v>
      </c>
      <c r="AF55" s="19">
        <v>53836.205714000003</v>
      </c>
      <c r="AG55" s="8" t="s">
        <v>27</v>
      </c>
    </row>
    <row r="56" spans="1:33" x14ac:dyDescent="0.35">
      <c r="A56" s="16" t="s">
        <v>129</v>
      </c>
      <c r="B56" s="15" t="s">
        <v>83</v>
      </c>
      <c r="C56" s="17">
        <v>32032.7</v>
      </c>
      <c r="D56" s="17">
        <v>35493.199999999997</v>
      </c>
      <c r="E56" s="17">
        <v>33069.9</v>
      </c>
      <c r="F56" s="17">
        <v>22021.599999999999</v>
      </c>
      <c r="G56" s="17">
        <v>28205.200000000001</v>
      </c>
      <c r="H56" s="17">
        <v>32677.4</v>
      </c>
      <c r="I56" s="17">
        <v>33183.199999999997</v>
      </c>
      <c r="J56" s="17">
        <v>38286</v>
      </c>
      <c r="K56" s="17">
        <v>45377.5</v>
      </c>
      <c r="L56" s="17">
        <v>52178.1</v>
      </c>
      <c r="M56" s="17">
        <v>62181.599999999999</v>
      </c>
      <c r="N56" s="17">
        <v>73311.600000000006</v>
      </c>
      <c r="O56" s="17">
        <v>82167.7</v>
      </c>
      <c r="P56" s="17">
        <v>76973.7</v>
      </c>
      <c r="Q56" s="17">
        <v>69565</v>
      </c>
      <c r="R56" s="17">
        <v>80386.100000000006</v>
      </c>
      <c r="S56" s="17">
        <v>89805.5</v>
      </c>
      <c r="T56" s="17">
        <v>93077.9</v>
      </c>
      <c r="U56" s="17">
        <v>100917.9</v>
      </c>
      <c r="V56" s="17">
        <v>110305.2</v>
      </c>
      <c r="W56" s="17">
        <v>108089.1</v>
      </c>
      <c r="X56" s="17">
        <v>106586.4</v>
      </c>
      <c r="Y56" s="17">
        <v>114514.8</v>
      </c>
      <c r="Z56" s="17">
        <v>119266.1</v>
      </c>
      <c r="AB56" t="s">
        <v>98</v>
      </c>
      <c r="AC56" s="19" t="s">
        <v>164</v>
      </c>
      <c r="AD56" s="19" t="str">
        <f t="shared" si="0"/>
        <v>y=4389.524643x+54172.249524</v>
      </c>
      <c r="AE56" s="19">
        <v>4389.5246429999997</v>
      </c>
      <c r="AF56" s="19">
        <v>54172.249523999999</v>
      </c>
      <c r="AG56" s="8" t="s">
        <v>28</v>
      </c>
    </row>
    <row r="57" spans="1:33" ht="20" x14ac:dyDescent="0.35">
      <c r="A57" s="16" t="s">
        <v>130</v>
      </c>
      <c r="B57" s="15" t="s">
        <v>83</v>
      </c>
      <c r="C57" s="18">
        <v>15361.8</v>
      </c>
      <c r="D57" s="18">
        <v>17107.099999999999</v>
      </c>
      <c r="E57" s="18">
        <v>16728.900000000001</v>
      </c>
      <c r="F57" s="18">
        <v>12305.1</v>
      </c>
      <c r="G57" s="18">
        <v>16479.5</v>
      </c>
      <c r="H57" s="18">
        <v>22557.5</v>
      </c>
      <c r="I57" s="18">
        <v>25123.5</v>
      </c>
      <c r="J57" s="18">
        <v>28952.1</v>
      </c>
      <c r="K57" s="18">
        <v>33050.9</v>
      </c>
      <c r="L57" s="18">
        <v>37595</v>
      </c>
      <c r="M57" s="18">
        <v>46689.5</v>
      </c>
      <c r="N57" s="18">
        <v>55980.6</v>
      </c>
      <c r="O57" s="18">
        <v>65357.5</v>
      </c>
      <c r="P57" s="18">
        <v>60594.5</v>
      </c>
      <c r="Q57" s="18">
        <v>58829.1</v>
      </c>
      <c r="R57" s="18">
        <v>70909.2</v>
      </c>
      <c r="S57" s="18">
        <v>80204.100000000006</v>
      </c>
      <c r="T57" s="18">
        <v>85581.6</v>
      </c>
      <c r="U57" s="18">
        <v>94747.5</v>
      </c>
      <c r="V57" s="18">
        <v>106201.3</v>
      </c>
      <c r="W57" s="18">
        <v>106624.7</v>
      </c>
      <c r="X57" s="18">
        <v>112276.3</v>
      </c>
      <c r="Y57" s="18">
        <v>125688.6</v>
      </c>
      <c r="Z57" s="18">
        <v>139569.29999999999</v>
      </c>
      <c r="AB57" t="s">
        <v>98</v>
      </c>
      <c r="AC57" s="19" t="s">
        <v>192</v>
      </c>
      <c r="AD57" s="19" t="str">
        <f t="shared" si="0"/>
        <v>y=6634.612857x+30046.350476</v>
      </c>
      <c r="AE57" s="19">
        <v>6634.6128570000001</v>
      </c>
      <c r="AF57" s="19">
        <v>30046.350476</v>
      </c>
      <c r="AG57" s="8" t="s">
        <v>29</v>
      </c>
    </row>
    <row r="58" spans="1:33" ht="20" x14ac:dyDescent="0.35">
      <c r="A58" s="16" t="s">
        <v>131</v>
      </c>
      <c r="B58" s="15" t="s">
        <v>83</v>
      </c>
      <c r="C58" s="17">
        <v>8761.9</v>
      </c>
      <c r="D58" s="17">
        <v>9751.7999999999993</v>
      </c>
      <c r="E58" s="17">
        <v>9248.1</v>
      </c>
      <c r="F58" s="17">
        <v>6200.9</v>
      </c>
      <c r="G58" s="17">
        <v>8113.7</v>
      </c>
      <c r="H58" s="17">
        <v>9396.9</v>
      </c>
      <c r="I58" s="17">
        <v>9304.2999999999993</v>
      </c>
      <c r="J58" s="17">
        <v>11223.9</v>
      </c>
      <c r="K58" s="17">
        <v>12531.3</v>
      </c>
      <c r="L58" s="17">
        <v>13530.1</v>
      </c>
      <c r="M58" s="17">
        <v>16096.4</v>
      </c>
      <c r="N58" s="17">
        <v>18436.2</v>
      </c>
      <c r="O58" s="17">
        <v>20591.900000000001</v>
      </c>
      <c r="P58" s="17">
        <v>18769.8</v>
      </c>
      <c r="Q58" s="17">
        <v>16700.900000000001</v>
      </c>
      <c r="R58" s="17">
        <v>20138.599999999999</v>
      </c>
      <c r="S58" s="17">
        <v>22367.9</v>
      </c>
      <c r="T58" s="17">
        <v>23667</v>
      </c>
      <c r="U58" s="17">
        <v>25915.7</v>
      </c>
      <c r="V58" s="17">
        <v>28634</v>
      </c>
      <c r="W58" s="17">
        <v>27672.400000000001</v>
      </c>
      <c r="X58" s="17">
        <v>28458.5</v>
      </c>
      <c r="Y58" s="17">
        <v>30601.1</v>
      </c>
      <c r="Z58" s="17">
        <v>34208.400000000001</v>
      </c>
      <c r="AB58" t="s">
        <v>98</v>
      </c>
      <c r="AC58" s="19" t="s">
        <v>193</v>
      </c>
      <c r="AD58" s="19" t="str">
        <f t="shared" si="0"/>
        <v>y=1292.001429x+12716.581905</v>
      </c>
      <c r="AE58" s="19">
        <v>1292.0014289999999</v>
      </c>
      <c r="AF58" s="19">
        <v>12716.581904999999</v>
      </c>
      <c r="AG58" s="8" t="s">
        <v>30</v>
      </c>
    </row>
    <row r="59" spans="1:33" ht="20" x14ac:dyDescent="0.35">
      <c r="A59" s="16" t="s">
        <v>132</v>
      </c>
      <c r="B59" s="15" t="s">
        <v>83</v>
      </c>
      <c r="C59" s="18">
        <v>14370.4</v>
      </c>
      <c r="D59" s="18">
        <v>15993.8</v>
      </c>
      <c r="E59" s="18">
        <v>15167.8</v>
      </c>
      <c r="F59" s="18">
        <v>10170.1</v>
      </c>
      <c r="G59" s="18">
        <v>13307.2</v>
      </c>
      <c r="H59" s="18">
        <v>15411.8</v>
      </c>
      <c r="I59" s="18">
        <v>15260</v>
      </c>
      <c r="J59" s="18">
        <v>18408.3</v>
      </c>
      <c r="K59" s="18">
        <v>20552.5</v>
      </c>
      <c r="L59" s="18">
        <v>22190.7</v>
      </c>
      <c r="M59" s="18">
        <v>26399.7</v>
      </c>
      <c r="N59" s="18">
        <v>30237.1</v>
      </c>
      <c r="O59" s="18">
        <v>33772.6</v>
      </c>
      <c r="P59" s="18">
        <v>30784.3</v>
      </c>
      <c r="Q59" s="18">
        <v>27391.1</v>
      </c>
      <c r="R59" s="18">
        <v>32638.7</v>
      </c>
      <c r="S59" s="18">
        <v>36685.5</v>
      </c>
      <c r="T59" s="18">
        <v>38636.699999999997</v>
      </c>
      <c r="U59" s="18">
        <v>41090.9</v>
      </c>
      <c r="V59" s="18">
        <v>45267.5</v>
      </c>
      <c r="W59" s="18">
        <v>43851.9</v>
      </c>
      <c r="X59" s="18">
        <v>43658.7</v>
      </c>
      <c r="Y59" s="18">
        <v>45682.7</v>
      </c>
      <c r="Z59" s="18">
        <v>47784</v>
      </c>
      <c r="AB59" t="s">
        <v>98</v>
      </c>
      <c r="AC59" s="19" t="s">
        <v>194</v>
      </c>
      <c r="AD59" s="19" t="str">
        <f t="shared" si="0"/>
        <v>y=1711.155357x+22715.56381</v>
      </c>
      <c r="AE59" s="19">
        <v>1711.1553570000001</v>
      </c>
      <c r="AF59" s="19">
        <v>22715.56381</v>
      </c>
      <c r="AG59" s="8" t="s">
        <v>31</v>
      </c>
    </row>
    <row r="60" spans="1:33" ht="50" x14ac:dyDescent="0.35">
      <c r="A60" s="16" t="s">
        <v>133</v>
      </c>
      <c r="B60" s="15" t="s">
        <v>83</v>
      </c>
      <c r="C60" s="17">
        <v>551.6</v>
      </c>
      <c r="D60" s="17">
        <v>597.1</v>
      </c>
      <c r="E60" s="17">
        <v>561</v>
      </c>
      <c r="F60" s="17">
        <v>363.3</v>
      </c>
      <c r="G60" s="17">
        <v>464.2</v>
      </c>
      <c r="H60" s="17">
        <v>526.5</v>
      </c>
      <c r="I60" s="17">
        <v>522.9</v>
      </c>
      <c r="J60" s="17">
        <v>614.4</v>
      </c>
      <c r="K60" s="17">
        <v>681.7</v>
      </c>
      <c r="L60" s="17">
        <v>739.3</v>
      </c>
      <c r="M60" s="17">
        <v>873.9</v>
      </c>
      <c r="N60" s="17">
        <v>1011.7</v>
      </c>
      <c r="O60" s="17">
        <v>1143.7</v>
      </c>
      <c r="P60" s="17">
        <v>1045.3</v>
      </c>
      <c r="Q60" s="17">
        <v>948.2</v>
      </c>
      <c r="R60" s="17">
        <v>1112.0999999999999</v>
      </c>
      <c r="S60" s="17">
        <v>1218.4000000000001</v>
      </c>
      <c r="T60" s="17">
        <v>1244.7</v>
      </c>
      <c r="U60" s="17">
        <v>1339.7</v>
      </c>
      <c r="V60" s="17">
        <v>1450.9</v>
      </c>
      <c r="W60" s="17">
        <v>1494.5</v>
      </c>
      <c r="X60" s="17">
        <v>1825.2</v>
      </c>
      <c r="Y60" s="17">
        <v>1889.6</v>
      </c>
      <c r="Z60" s="17">
        <v>2012.3</v>
      </c>
      <c r="AB60" t="s">
        <v>98</v>
      </c>
      <c r="AC60" s="19"/>
      <c r="AD60" s="19"/>
      <c r="AE60" s="19"/>
      <c r="AF60" s="19"/>
    </row>
    <row r="61" spans="1:33" ht="20" x14ac:dyDescent="0.35">
      <c r="A61" s="16" t="s">
        <v>134</v>
      </c>
      <c r="B61" s="15" t="s">
        <v>83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</row>
    <row r="62" spans="1:33" ht="40" x14ac:dyDescent="0.35">
      <c r="A62" s="16" t="s">
        <v>135</v>
      </c>
      <c r="B62" s="15" t="s">
        <v>83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</row>
    <row r="63" spans="1:33" ht="30" x14ac:dyDescent="0.35">
      <c r="A63" s="16" t="s">
        <v>136</v>
      </c>
      <c r="B63" s="15" t="s">
        <v>83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</row>
    <row r="64" spans="1:33" ht="20" x14ac:dyDescent="0.35">
      <c r="A64" s="16" t="s">
        <v>137</v>
      </c>
      <c r="B64" s="15" t="s">
        <v>83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</row>
    <row r="65" spans="1:26" ht="20" x14ac:dyDescent="0.35">
      <c r="A65" s="16" t="s">
        <v>138</v>
      </c>
      <c r="B65" s="15" t="s">
        <v>83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</row>
    <row r="66" spans="1:26" ht="20" x14ac:dyDescent="0.35">
      <c r="A66" s="16" t="s">
        <v>139</v>
      </c>
      <c r="B66" s="15" t="s">
        <v>83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</row>
    <row r="67" spans="1:26" ht="30" x14ac:dyDescent="0.35">
      <c r="A67" s="20" t="s">
        <v>140</v>
      </c>
      <c r="B67" s="15" t="s">
        <v>83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</row>
    <row r="68" spans="1:26" x14ac:dyDescent="0.35">
      <c r="A68" s="16" t="s">
        <v>141</v>
      </c>
      <c r="B68" s="15" t="s">
        <v>83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</row>
    <row r="69" spans="1:26" x14ac:dyDescent="0.35">
      <c r="A69" s="16" t="s">
        <v>142</v>
      </c>
      <c r="B69" s="15" t="s">
        <v>83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</row>
    <row r="70" spans="1:26" x14ac:dyDescent="0.35">
      <c r="A70" s="21" t="s">
        <v>143</v>
      </c>
    </row>
    <row r="71" spans="1:26" x14ac:dyDescent="0.35">
      <c r="A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</sheetData>
  <mergeCells count="9">
    <mergeCell ref="A6:B6"/>
    <mergeCell ref="C6:Z6"/>
    <mergeCell ref="A7:B7"/>
    <mergeCell ref="A3:B3"/>
    <mergeCell ref="C3:Z3"/>
    <mergeCell ref="A4:B4"/>
    <mergeCell ref="C4:Z4"/>
    <mergeCell ref="A5:B5"/>
    <mergeCell ref="C5:Z5"/>
  </mergeCells>
  <phoneticPr fontId="21" type="noConversion"/>
  <hyperlinks>
    <hyperlink ref="A2" r:id="rId1" display="http://stats.oecd.org/OECDStat_Metadata/ShowMetadata.ashx?Dataset=IOTS_2021&amp;ShowOnWeb=true&amp;Lang=en" xr:uid="{32D57DD0-7C40-4C8F-808D-F6E28656B743}"/>
    <hyperlink ref="A67" r:id="rId2" display="http://stats.oecd.org/OECDStat_Metadata/ShowMetadata.ashx?Dataset=IOTS_2021&amp;Coords=[COL].[CONS_NONRES]&amp;ShowOnWeb=true&amp;Lang=en" xr:uid="{51A5374E-3927-4854-B98C-D00F295CC8D7}"/>
    <hyperlink ref="A70" r:id="rId3" display="https://stats-2.oecd.org/index.aspx?DatasetCode=IOTS_2021" xr:uid="{F99FD4BB-4B4D-48A6-81D8-7087A3E3CC50}"/>
    <hyperlink ref="C3" r:id="rId4" display="http://stats.oecd.org/OECDStat_Metadata/ShowMetadata.ashx?Dataset=IOTS_2021&amp;Coords=[VAR].[TTL]&amp;ShowOnWeb=true&amp;Lang=en" xr:uid="{8EDAACFB-2B2E-45CF-8535-E4AA232D10A8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17CF1B-E807-4179-99A1-9F5CBA67F8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Output!C9:Z9</xm:f>
              <xm:sqref>AA9</xm:sqref>
            </x14:sparkline>
            <x14:sparkline>
              <xm:f>Output!C10:Z10</xm:f>
              <xm:sqref>AA10</xm:sqref>
            </x14:sparkline>
            <x14:sparkline>
              <xm:f>Output!C11:Z11</xm:f>
              <xm:sqref>AA11</xm:sqref>
            </x14:sparkline>
            <x14:sparkline>
              <xm:f>Output!C12:Z12</xm:f>
              <xm:sqref>AA12</xm:sqref>
            </x14:sparkline>
            <x14:sparkline>
              <xm:f>Output!C13:Z13</xm:f>
              <xm:sqref>AA13</xm:sqref>
            </x14:sparkline>
            <x14:sparkline>
              <xm:f>Output!C14:Z14</xm:f>
              <xm:sqref>AA14</xm:sqref>
            </x14:sparkline>
            <x14:sparkline>
              <xm:f>Output!C15:Z15</xm:f>
              <xm:sqref>AA15</xm:sqref>
            </x14:sparkline>
            <x14:sparkline>
              <xm:f>Output!C16:Z16</xm:f>
              <xm:sqref>AA16</xm:sqref>
            </x14:sparkline>
            <x14:sparkline>
              <xm:f>Output!C17:Z17</xm:f>
              <xm:sqref>AA17</xm:sqref>
            </x14:sparkline>
            <x14:sparkline>
              <xm:f>Output!C18:Z18</xm:f>
              <xm:sqref>AA18</xm:sqref>
            </x14:sparkline>
            <x14:sparkline>
              <xm:f>Output!C19:Z19</xm:f>
              <xm:sqref>AA19</xm:sqref>
            </x14:sparkline>
            <x14:sparkline>
              <xm:f>Output!C20:Z20</xm:f>
              <xm:sqref>AA20</xm:sqref>
            </x14:sparkline>
            <x14:sparkline>
              <xm:f>Output!C21:Z21</xm:f>
              <xm:sqref>AA21</xm:sqref>
            </x14:sparkline>
            <x14:sparkline>
              <xm:f>Output!C22:Z22</xm:f>
              <xm:sqref>AA22</xm:sqref>
            </x14:sparkline>
            <x14:sparkline>
              <xm:f>Output!C23:Z23</xm:f>
              <xm:sqref>AA23</xm:sqref>
            </x14:sparkline>
            <x14:sparkline>
              <xm:f>Output!C24:Z24</xm:f>
              <xm:sqref>AA24</xm:sqref>
            </x14:sparkline>
            <x14:sparkline>
              <xm:f>Output!C25:Z25</xm:f>
              <xm:sqref>AA25</xm:sqref>
            </x14:sparkline>
            <x14:sparkline>
              <xm:f>Output!C26:Z26</xm:f>
              <xm:sqref>AA26</xm:sqref>
            </x14:sparkline>
            <x14:sparkline>
              <xm:f>Output!C28:Z28</xm:f>
              <xm:sqref>AA28</xm:sqref>
            </x14:sparkline>
            <x14:sparkline>
              <xm:f>Output!C29:Z29</xm:f>
              <xm:sqref>AA29</xm:sqref>
            </x14:sparkline>
            <x14:sparkline>
              <xm:f>Output!C30:Z30</xm:f>
              <xm:sqref>AA30</xm:sqref>
            </x14:sparkline>
            <x14:sparkline>
              <xm:f>Output!C31:Z31</xm:f>
              <xm:sqref>AA31</xm:sqref>
            </x14:sparkline>
            <x14:sparkline>
              <xm:f>Output!C32:Z32</xm:f>
              <xm:sqref>AA32</xm:sqref>
            </x14:sparkline>
            <x14:sparkline>
              <xm:f>Output!C33:Z33</xm:f>
              <xm:sqref>AA33</xm:sqref>
            </x14:sparkline>
            <x14:sparkline>
              <xm:f>Output!C34:Z34</xm:f>
              <xm:sqref>AA34</xm:sqref>
            </x14:sparkline>
            <x14:sparkline>
              <xm:f>Output!C35:Z35</xm:f>
              <xm:sqref>AA35</xm:sqref>
            </x14:sparkline>
            <x14:sparkline>
              <xm:f>Output!C37:Z37</xm:f>
              <xm:sqref>AA37</xm:sqref>
            </x14:sparkline>
            <x14:sparkline>
              <xm:f>Output!C38:Z38</xm:f>
              <xm:sqref>AA38</xm:sqref>
            </x14:sparkline>
            <x14:sparkline>
              <xm:f>Output!C39:Z39</xm:f>
              <xm:sqref>AA39</xm:sqref>
            </x14:sparkline>
            <x14:sparkline>
              <xm:f>Output!C40:Z40</xm:f>
              <xm:sqref>AA40</xm:sqref>
            </x14:sparkline>
            <x14:sparkline>
              <xm:f>Output!C41:Z41</xm:f>
              <xm:sqref>AA41</xm:sqref>
            </x14:sparkline>
            <x14:sparkline>
              <xm:f>Output!C42:Z42</xm:f>
              <xm:sqref>AA42</xm:sqref>
            </x14:sparkline>
            <x14:sparkline>
              <xm:f>Output!C43:Z43</xm:f>
              <xm:sqref>AA43</xm:sqref>
            </x14:sparkline>
            <x14:sparkline>
              <xm:f>Output!C44:Z44</xm:f>
              <xm:sqref>AA44</xm:sqref>
            </x14:sparkline>
            <x14:sparkline>
              <xm:f>Output!C45:Z45</xm:f>
              <xm:sqref>AA45</xm:sqref>
            </x14:sparkline>
            <x14:sparkline>
              <xm:f>Output!C46:Z46</xm:f>
              <xm:sqref>AA46</xm:sqref>
            </x14:sparkline>
            <x14:sparkline>
              <xm:f>Output!C47:Z47</xm:f>
              <xm:sqref>AA47</xm:sqref>
            </x14:sparkline>
            <x14:sparkline>
              <xm:f>Output!C48:Z48</xm:f>
              <xm:sqref>AA48</xm:sqref>
            </x14:sparkline>
            <x14:sparkline>
              <xm:f>Output!C49:Z49</xm:f>
              <xm:sqref>AA49</xm:sqref>
            </x14:sparkline>
            <x14:sparkline>
              <xm:f>Output!C50:Z50</xm:f>
              <xm:sqref>AA50</xm:sqref>
            </x14:sparkline>
            <x14:sparkline>
              <xm:f>Output!C51:Z51</xm:f>
              <xm:sqref>AA51</xm:sqref>
            </x14:sparkline>
            <x14:sparkline>
              <xm:f>Output!C52:Z52</xm:f>
              <xm:sqref>AA52</xm:sqref>
            </x14:sparkline>
            <x14:sparkline>
              <xm:f>Output!C53:Z53</xm:f>
              <xm:sqref>AA53</xm:sqref>
            </x14:sparkline>
            <x14:sparkline>
              <xm:f>Output!C54:Z54</xm:f>
              <xm:sqref>AA54</xm:sqref>
            </x14:sparkline>
            <x14:sparkline>
              <xm:f>Output!C55:Z55</xm:f>
              <xm:sqref>AA55</xm:sqref>
            </x14:sparkline>
            <x14:sparkline>
              <xm:f>Output!C56:Z56</xm:f>
              <xm:sqref>AA56</xm:sqref>
            </x14:sparkline>
            <x14:sparkline>
              <xm:f>Output!C57:Z57</xm:f>
              <xm:sqref>AA57</xm:sqref>
            </x14:sparkline>
            <x14:sparkline>
              <xm:f>Output!C58:Z58</xm:f>
              <xm:sqref>AA58</xm:sqref>
            </x14:sparkline>
            <x14:sparkline>
              <xm:f>Output!C59:Z59</xm:f>
              <xm:sqref>AA59</xm:sqref>
            </x14:sparkline>
            <x14:sparkline>
              <xm:f>Output!C60:Z60</xm:f>
              <xm:sqref>AA60</xm:sqref>
            </x14:sparkline>
            <x14:sparkline>
              <xm:f>Output!C61:Z61</xm:f>
              <xm:sqref>AA61</xm:sqref>
            </x14:sparkline>
            <x14:sparkline>
              <xm:f>Output!C62:Z62</xm:f>
              <xm:sqref>AA62</xm:sqref>
            </x14:sparkline>
            <x14:sparkline>
              <xm:f>Output!C63:Z63</xm:f>
              <xm:sqref>AA63</xm:sqref>
            </x14:sparkline>
            <x14:sparkline>
              <xm:f>Output!C64:Z64</xm:f>
              <xm:sqref>AA64</xm:sqref>
            </x14:sparkline>
            <x14:sparkline>
              <xm:f>Output!C65:Z65</xm:f>
              <xm:sqref>AA65</xm:sqref>
            </x14:sparkline>
            <x14:sparkline>
              <xm:f>Output!C66:Z66</xm:f>
              <xm:sqref>AA66</xm:sqref>
            </x14:sparkline>
            <x14:sparkline>
              <xm:f>Output!C67:Z67</xm:f>
              <xm:sqref>AA67</xm:sqref>
            </x14:sparkline>
            <x14:sparkline>
              <xm:f>Output!C68:Z68</xm:f>
              <xm:sqref>AA68</xm:sqref>
            </x14:sparkline>
            <x14:sparkline>
              <xm:f>Output!C69:Z69</xm:f>
              <xm:sqref>AA69</xm:sqref>
            </x14:sparkline>
          </x14:sparklines>
        </x14:sparklineGroup>
        <x14:sparklineGroup displayEmptyCellsAs="gap" xr2:uid="{16652A62-7B0A-4974-9E0E-850951945D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Output!C27:Z27</xm:f>
              <xm:sqref>AA27</xm:sqref>
            </x14:sparkline>
          </x14:sparklines>
        </x14:sparklineGroup>
        <x14:sparklineGroup displayEmptyCellsAs="gap" xr2:uid="{B9A8CABA-FC5F-4ACE-8AD2-D8FF676EFE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Output!C36:Z36</xm:f>
              <xm:sqref>AA36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0D80-1CB3-4556-B991-32C93F2DA1C1}">
  <dimension ref="A1:AW89"/>
  <sheetViews>
    <sheetView topLeftCell="AD1" zoomScale="85" zoomScaleNormal="85" workbookViewId="0">
      <selection activeCell="E4" sqref="E4:AS5"/>
    </sheetView>
  </sheetViews>
  <sheetFormatPr defaultRowHeight="14.5" x14ac:dyDescent="0.35"/>
  <cols>
    <col min="1" max="1" width="13.1796875" customWidth="1"/>
    <col min="2" max="2" width="37" bestFit="1" customWidth="1"/>
    <col min="3" max="4" width="37" customWidth="1"/>
    <col min="5" max="5" width="12" bestFit="1" customWidth="1"/>
    <col min="45" max="45" width="8.54296875" bestFit="1" customWidth="1"/>
  </cols>
  <sheetData>
    <row r="1" spans="1:49" s="31" customFormat="1" x14ac:dyDescent="0.35">
      <c r="A1" s="30" t="s">
        <v>151</v>
      </c>
    </row>
    <row r="2" spans="1:49" x14ac:dyDescent="0.35">
      <c r="A2" s="1" t="s">
        <v>150</v>
      </c>
      <c r="B2" s="1" t="s">
        <v>149</v>
      </c>
      <c r="C2" s="1" t="s">
        <v>209</v>
      </c>
      <c r="D2" s="1" t="s">
        <v>210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  <c r="AJ2">
        <v>2051</v>
      </c>
      <c r="AK2">
        <v>2052</v>
      </c>
      <c r="AL2">
        <v>2053</v>
      </c>
      <c r="AM2">
        <v>2054</v>
      </c>
      <c r="AN2">
        <v>2055</v>
      </c>
      <c r="AO2">
        <v>2056</v>
      </c>
      <c r="AP2">
        <v>2057</v>
      </c>
      <c r="AQ2">
        <v>2058</v>
      </c>
      <c r="AR2">
        <v>2059</v>
      </c>
      <c r="AS2">
        <v>2060</v>
      </c>
    </row>
    <row r="3" spans="1:49" x14ac:dyDescent="0.35">
      <c r="A3" s="8" t="s">
        <v>1</v>
      </c>
      <c r="B3" t="str">
        <f>INDEX(Output!$AD$11:$AD$59,MATCH($A3,Output!$AG$11:$AG$59,0),1)</f>
        <v>y=1167.826071x+40181.064762</v>
      </c>
      <c r="C3">
        <f>INDEX(Output!$AE$11:$AE$59,MATCH($A3,Output!$AG$11:$AG$59,0),1)</f>
        <v>1167.826071</v>
      </c>
      <c r="D3">
        <f>INDEX(Output!$AF$11:$AF$59,MATCH($A3,Output!$AG$11:$AG$59,0),1)</f>
        <v>40181.064762000002</v>
      </c>
      <c r="E3" s="29">
        <f>$C3*(E$2-2004) + $D3</f>
        <v>58866.281898000001</v>
      </c>
      <c r="F3" s="29">
        <f t="shared" ref="F3:AS9" si="0">$C3*(F$2-2004) + $D3</f>
        <v>60034.107969000004</v>
      </c>
      <c r="G3" s="29">
        <f t="shared" si="0"/>
        <v>61201.93404</v>
      </c>
      <c r="H3" s="29">
        <f t="shared" si="0"/>
        <v>62369.760110999996</v>
      </c>
      <c r="I3" s="29">
        <f t="shared" si="0"/>
        <v>63537.586181999999</v>
      </c>
      <c r="J3" s="29">
        <f t="shared" si="0"/>
        <v>64705.412253000002</v>
      </c>
      <c r="K3" s="29">
        <f t="shared" si="0"/>
        <v>65873.238324000005</v>
      </c>
      <c r="L3" s="29">
        <f t="shared" si="0"/>
        <v>67041.064394999994</v>
      </c>
      <c r="M3" s="29">
        <f t="shared" si="0"/>
        <v>68208.890465999997</v>
      </c>
      <c r="N3" s="29">
        <f t="shared" si="0"/>
        <v>69376.716537</v>
      </c>
      <c r="O3" s="29">
        <f t="shared" si="0"/>
        <v>70544.542608000003</v>
      </c>
      <c r="P3" s="29">
        <f t="shared" si="0"/>
        <v>71712.368679000007</v>
      </c>
      <c r="Q3" s="29">
        <f t="shared" si="0"/>
        <v>72880.194749999995</v>
      </c>
      <c r="R3" s="29">
        <f t="shared" si="0"/>
        <v>74048.020820999998</v>
      </c>
      <c r="S3" s="29">
        <f t="shared" si="0"/>
        <v>75215.846892000001</v>
      </c>
      <c r="T3" s="29">
        <f t="shared" si="0"/>
        <v>76383.67296299999</v>
      </c>
      <c r="U3" s="29">
        <f t="shared" si="0"/>
        <v>77551.499034000008</v>
      </c>
      <c r="V3" s="29">
        <f t="shared" si="0"/>
        <v>78719.325104999996</v>
      </c>
      <c r="W3" s="29">
        <f t="shared" si="0"/>
        <v>79887.151175999999</v>
      </c>
      <c r="X3" s="29">
        <f t="shared" si="0"/>
        <v>81054.977247000003</v>
      </c>
      <c r="Y3" s="29">
        <f t="shared" si="0"/>
        <v>82222.803317999991</v>
      </c>
      <c r="Z3" s="29">
        <f t="shared" si="0"/>
        <v>83390.629389000009</v>
      </c>
      <c r="AA3" s="29">
        <f t="shared" si="0"/>
        <v>84558.455459999997</v>
      </c>
      <c r="AB3" s="29">
        <f t="shared" si="0"/>
        <v>85726.281531000001</v>
      </c>
      <c r="AC3" s="29">
        <f t="shared" si="0"/>
        <v>86894.107602000004</v>
      </c>
      <c r="AD3" s="29">
        <f t="shared" si="0"/>
        <v>88061.933672999992</v>
      </c>
      <c r="AE3" s="29">
        <f t="shared" si="0"/>
        <v>89229.75974400001</v>
      </c>
      <c r="AF3" s="29">
        <f t="shared" si="0"/>
        <v>90397.585814999999</v>
      </c>
      <c r="AG3" s="29">
        <f t="shared" si="0"/>
        <v>91565.411886000002</v>
      </c>
      <c r="AH3" s="29">
        <f t="shared" si="0"/>
        <v>92733.237957000005</v>
      </c>
      <c r="AI3" s="29">
        <f t="shared" si="0"/>
        <v>93901.064027999993</v>
      </c>
      <c r="AJ3" s="29">
        <f t="shared" si="0"/>
        <v>95068.890098999997</v>
      </c>
      <c r="AK3" s="29">
        <f t="shared" si="0"/>
        <v>96236.71617</v>
      </c>
      <c r="AL3" s="29">
        <f t="shared" si="0"/>
        <v>97404.542241000003</v>
      </c>
      <c r="AM3" s="29">
        <f t="shared" si="0"/>
        <v>98572.368312000006</v>
      </c>
      <c r="AN3" s="29">
        <f t="shared" si="0"/>
        <v>99740.194382999995</v>
      </c>
      <c r="AO3" s="29">
        <f t="shared" si="0"/>
        <v>100908.020454</v>
      </c>
      <c r="AP3" s="29">
        <f t="shared" si="0"/>
        <v>102075.846525</v>
      </c>
      <c r="AQ3" s="29">
        <f t="shared" si="0"/>
        <v>103243.67259599999</v>
      </c>
      <c r="AR3" s="29">
        <f t="shared" si="0"/>
        <v>104411.49866700001</v>
      </c>
      <c r="AS3" s="29">
        <f t="shared" si="0"/>
        <v>105579.324738</v>
      </c>
      <c r="AT3" s="29"/>
      <c r="AU3" s="29"/>
      <c r="AV3" s="29"/>
      <c r="AW3" s="29"/>
    </row>
    <row r="4" spans="1:49" x14ac:dyDescent="0.35">
      <c r="A4" s="48" t="s">
        <v>34</v>
      </c>
      <c r="B4" t="str">
        <f>INDEX(Output!$AD$11:$AD$59,MATCH($A4,Output!$AG$11:$AG$59,0),1)</f>
        <v>y=-2.3398x+561.98</v>
      </c>
      <c r="C4">
        <f>INDEX(Output!$AE$11:$AE$59,MATCH($A4,Output!$AG$11:$AG$59,0),1)</f>
        <v>-2.3397999999999999</v>
      </c>
      <c r="D4">
        <f>INDEX(Output!$AF$11:$AF$59,MATCH($A4,Output!$AG$11:$AG$59,0),1)</f>
        <v>561.98</v>
      </c>
      <c r="E4" s="29">
        <f>$C4*(E$2-1990) + $D4</f>
        <v>491.786</v>
      </c>
      <c r="F4" s="29">
        <f t="shared" ref="F4:AS5" si="1">$C4*(F$2-1990) + $D4</f>
        <v>489.44620000000003</v>
      </c>
      <c r="G4" s="29">
        <f t="shared" si="1"/>
        <v>487.10640000000001</v>
      </c>
      <c r="H4" s="29">
        <f t="shared" si="1"/>
        <v>484.76660000000004</v>
      </c>
      <c r="I4" s="29">
        <f t="shared" si="1"/>
        <v>482.42680000000001</v>
      </c>
      <c r="J4" s="29">
        <f t="shared" si="1"/>
        <v>480.08699999999999</v>
      </c>
      <c r="K4" s="29">
        <f t="shared" si="1"/>
        <v>477.74720000000002</v>
      </c>
      <c r="L4" s="29">
        <f t="shared" si="1"/>
        <v>475.40740000000005</v>
      </c>
      <c r="M4" s="29">
        <f t="shared" si="1"/>
        <v>473.06760000000003</v>
      </c>
      <c r="N4" s="29">
        <f t="shared" si="1"/>
        <v>470.7278</v>
      </c>
      <c r="O4" s="29">
        <f t="shared" si="1"/>
        <v>468.38800000000003</v>
      </c>
      <c r="P4" s="29">
        <f t="shared" si="1"/>
        <v>466.04820000000001</v>
      </c>
      <c r="Q4" s="29">
        <f t="shared" si="1"/>
        <v>463.70840000000004</v>
      </c>
      <c r="R4" s="29">
        <f t="shared" si="1"/>
        <v>461.36860000000001</v>
      </c>
      <c r="S4" s="29">
        <f t="shared" si="1"/>
        <v>459.02880000000005</v>
      </c>
      <c r="T4" s="29">
        <f t="shared" si="1"/>
        <v>456.68900000000002</v>
      </c>
      <c r="U4" s="29">
        <f t="shared" si="1"/>
        <v>454.3492</v>
      </c>
      <c r="V4" s="29">
        <f t="shared" si="1"/>
        <v>452.00940000000003</v>
      </c>
      <c r="W4" s="29">
        <f t="shared" si="1"/>
        <v>449.66960000000006</v>
      </c>
      <c r="X4" s="29">
        <f t="shared" si="1"/>
        <v>447.32980000000003</v>
      </c>
      <c r="Y4" s="29">
        <f t="shared" si="1"/>
        <v>444.99</v>
      </c>
      <c r="Z4" s="29">
        <f t="shared" si="1"/>
        <v>442.65020000000004</v>
      </c>
      <c r="AA4" s="29">
        <f t="shared" si="1"/>
        <v>440.31040000000002</v>
      </c>
      <c r="AB4" s="29">
        <f t="shared" si="1"/>
        <v>437.97059999999999</v>
      </c>
      <c r="AC4" s="29">
        <f t="shared" si="1"/>
        <v>435.63080000000002</v>
      </c>
      <c r="AD4" s="29">
        <f t="shared" si="1"/>
        <v>433.29100000000005</v>
      </c>
      <c r="AE4" s="29">
        <f t="shared" si="1"/>
        <v>430.95120000000003</v>
      </c>
      <c r="AF4" s="29">
        <f t="shared" si="1"/>
        <v>428.6114</v>
      </c>
      <c r="AG4" s="29">
        <f t="shared" si="1"/>
        <v>426.27160000000003</v>
      </c>
      <c r="AH4" s="29">
        <f t="shared" si="1"/>
        <v>423.93180000000007</v>
      </c>
      <c r="AI4" s="29">
        <f t="shared" si="1"/>
        <v>421.59199999999998</v>
      </c>
      <c r="AJ4" s="29">
        <f t="shared" si="1"/>
        <v>419.25220000000002</v>
      </c>
      <c r="AK4" s="29">
        <f t="shared" si="1"/>
        <v>416.91240000000005</v>
      </c>
      <c r="AL4" s="29">
        <f t="shared" si="1"/>
        <v>414.57260000000002</v>
      </c>
      <c r="AM4" s="29">
        <f t="shared" si="1"/>
        <v>412.2328</v>
      </c>
      <c r="AN4" s="29">
        <f t="shared" si="1"/>
        <v>409.89300000000003</v>
      </c>
      <c r="AO4" s="29">
        <f t="shared" si="1"/>
        <v>407.55320000000006</v>
      </c>
      <c r="AP4" s="29">
        <f t="shared" si="1"/>
        <v>405.21340000000004</v>
      </c>
      <c r="AQ4" s="29">
        <f t="shared" si="1"/>
        <v>402.87360000000001</v>
      </c>
      <c r="AR4" s="29">
        <f t="shared" si="1"/>
        <v>400.53380000000004</v>
      </c>
      <c r="AS4" s="29">
        <f t="shared" si="1"/>
        <v>398.19400000000002</v>
      </c>
      <c r="AT4" s="29"/>
      <c r="AU4" s="29"/>
      <c r="AV4" s="29"/>
      <c r="AW4" s="29"/>
    </row>
    <row r="5" spans="1:49" x14ac:dyDescent="0.35">
      <c r="A5" s="48" t="s">
        <v>35</v>
      </c>
      <c r="B5" t="str">
        <f>INDEX(Output!$AD$11:$AD$59,MATCH($A5,Output!$AG$11:$AG$59,0),1)</f>
        <v>y=-2.3398x+561.98</v>
      </c>
      <c r="C5">
        <f>INDEX(Output!$AE$11:$AE$59,MATCH($A5,Output!$AG$11:$AG$59,0),1)</f>
        <v>-2.3397999999999999</v>
      </c>
      <c r="D5">
        <f>INDEX(Output!$AF$11:$AF$59,MATCH($A5,Output!$AG$11:$AG$59,0),1)</f>
        <v>561.98</v>
      </c>
      <c r="E5" s="29">
        <f>$C5*(E$2-1990) + $D5</f>
        <v>491.786</v>
      </c>
      <c r="F5" s="29">
        <f t="shared" si="1"/>
        <v>489.44620000000003</v>
      </c>
      <c r="G5" s="29">
        <f t="shared" si="1"/>
        <v>487.10640000000001</v>
      </c>
      <c r="H5" s="29">
        <f t="shared" si="1"/>
        <v>484.76660000000004</v>
      </c>
      <c r="I5" s="29">
        <f t="shared" si="1"/>
        <v>482.42680000000001</v>
      </c>
      <c r="J5" s="29">
        <f t="shared" si="1"/>
        <v>480.08699999999999</v>
      </c>
      <c r="K5" s="29">
        <f t="shared" si="1"/>
        <v>477.74720000000002</v>
      </c>
      <c r="L5" s="29">
        <f t="shared" si="1"/>
        <v>475.40740000000005</v>
      </c>
      <c r="M5" s="29">
        <f t="shared" si="1"/>
        <v>473.06760000000003</v>
      </c>
      <c r="N5" s="29">
        <f t="shared" si="1"/>
        <v>470.7278</v>
      </c>
      <c r="O5" s="29">
        <f t="shared" si="1"/>
        <v>468.38800000000003</v>
      </c>
      <c r="P5" s="29">
        <f t="shared" si="1"/>
        <v>466.04820000000001</v>
      </c>
      <c r="Q5" s="29">
        <f t="shared" si="1"/>
        <v>463.70840000000004</v>
      </c>
      <c r="R5" s="29">
        <f t="shared" si="1"/>
        <v>461.36860000000001</v>
      </c>
      <c r="S5" s="29">
        <f t="shared" si="1"/>
        <v>459.02880000000005</v>
      </c>
      <c r="T5" s="29">
        <f t="shared" si="1"/>
        <v>456.68900000000002</v>
      </c>
      <c r="U5" s="29">
        <f t="shared" si="1"/>
        <v>454.3492</v>
      </c>
      <c r="V5" s="29">
        <f t="shared" si="1"/>
        <v>452.00940000000003</v>
      </c>
      <c r="W5" s="29">
        <f t="shared" si="1"/>
        <v>449.66960000000006</v>
      </c>
      <c r="X5" s="29">
        <f t="shared" si="1"/>
        <v>447.32980000000003</v>
      </c>
      <c r="Y5" s="29">
        <f t="shared" si="1"/>
        <v>444.99</v>
      </c>
      <c r="Z5" s="29">
        <f t="shared" si="1"/>
        <v>442.65020000000004</v>
      </c>
      <c r="AA5" s="29">
        <f t="shared" si="1"/>
        <v>440.31040000000002</v>
      </c>
      <c r="AB5" s="29">
        <f t="shared" si="1"/>
        <v>437.97059999999999</v>
      </c>
      <c r="AC5" s="29">
        <f t="shared" si="1"/>
        <v>435.63080000000002</v>
      </c>
      <c r="AD5" s="29">
        <f t="shared" si="1"/>
        <v>433.29100000000005</v>
      </c>
      <c r="AE5" s="29">
        <f t="shared" si="1"/>
        <v>430.95120000000003</v>
      </c>
      <c r="AF5" s="29">
        <f t="shared" si="1"/>
        <v>428.6114</v>
      </c>
      <c r="AG5" s="29">
        <f t="shared" si="1"/>
        <v>426.27160000000003</v>
      </c>
      <c r="AH5" s="29">
        <f t="shared" si="1"/>
        <v>423.93180000000007</v>
      </c>
      <c r="AI5" s="29">
        <f t="shared" si="1"/>
        <v>421.59199999999998</v>
      </c>
      <c r="AJ5" s="29">
        <f t="shared" si="1"/>
        <v>419.25220000000002</v>
      </c>
      <c r="AK5" s="29">
        <f t="shared" si="1"/>
        <v>416.91240000000005</v>
      </c>
      <c r="AL5" s="29">
        <f t="shared" si="1"/>
        <v>414.57260000000002</v>
      </c>
      <c r="AM5" s="29">
        <f t="shared" si="1"/>
        <v>412.2328</v>
      </c>
      <c r="AN5" s="29">
        <f t="shared" si="1"/>
        <v>409.89300000000003</v>
      </c>
      <c r="AO5" s="29">
        <f t="shared" si="1"/>
        <v>407.55320000000006</v>
      </c>
      <c r="AP5" s="29">
        <f t="shared" si="1"/>
        <v>405.21340000000004</v>
      </c>
      <c r="AQ5" s="29">
        <f t="shared" si="1"/>
        <v>402.87360000000001</v>
      </c>
      <c r="AR5" s="29">
        <f t="shared" si="1"/>
        <v>400.53380000000004</v>
      </c>
      <c r="AS5" s="29">
        <f t="shared" si="1"/>
        <v>398.19400000000002</v>
      </c>
      <c r="AT5" s="29"/>
      <c r="AU5" s="29"/>
      <c r="AV5" s="29"/>
      <c r="AW5" s="29"/>
    </row>
    <row r="6" spans="1:49" x14ac:dyDescent="0.35">
      <c r="A6" s="8" t="s">
        <v>2</v>
      </c>
      <c r="B6" t="str">
        <f>INDEX(Output!$AD$11:$AD$59,MATCH($A6,Output!$AG$11:$AG$59,0),1)</f>
        <v>y=99.173571x+2074.911429</v>
      </c>
      <c r="C6">
        <f>INDEX(Output!$AE$11:$AE$59,MATCH($A6,Output!$AG$11:$AG$59,0),1)</f>
        <v>99.173570999999995</v>
      </c>
      <c r="D6">
        <f>INDEX(Output!$AF$11:$AF$59,MATCH($A6,Output!$AG$11:$AG$59,0),1)</f>
        <v>2074.9114290000002</v>
      </c>
      <c r="E6" s="29">
        <f t="shared" ref="E4:T44" si="2">$C6*(E$2-2004) + $D6</f>
        <v>3661.6885650000004</v>
      </c>
      <c r="F6" s="29">
        <f t="shared" si="0"/>
        <v>3760.8621360000002</v>
      </c>
      <c r="G6" s="29">
        <f t="shared" si="0"/>
        <v>3860.035707</v>
      </c>
      <c r="H6" s="29">
        <f t="shared" si="0"/>
        <v>3959.2092780000003</v>
      </c>
      <c r="I6" s="29">
        <f t="shared" si="0"/>
        <v>4058.3828490000001</v>
      </c>
      <c r="J6" s="29">
        <f t="shared" si="0"/>
        <v>4157.5564200000008</v>
      </c>
      <c r="K6" s="29">
        <f t="shared" si="0"/>
        <v>4256.7299910000002</v>
      </c>
      <c r="L6" s="29">
        <f t="shared" si="0"/>
        <v>4355.9035619999995</v>
      </c>
      <c r="M6" s="29">
        <f t="shared" si="0"/>
        <v>4455.0771330000007</v>
      </c>
      <c r="N6" s="29">
        <f t="shared" si="0"/>
        <v>4554.250704</v>
      </c>
      <c r="O6" s="29">
        <f t="shared" si="0"/>
        <v>4653.4242750000003</v>
      </c>
      <c r="P6" s="29">
        <f t="shared" si="0"/>
        <v>4752.5978460000006</v>
      </c>
      <c r="Q6" s="29">
        <f t="shared" si="0"/>
        <v>4851.7714169999999</v>
      </c>
      <c r="R6" s="29">
        <f t="shared" si="0"/>
        <v>4950.9449880000002</v>
      </c>
      <c r="S6" s="29">
        <f t="shared" si="0"/>
        <v>5050.1185590000005</v>
      </c>
      <c r="T6" s="29">
        <f t="shared" si="0"/>
        <v>5149.2921299999998</v>
      </c>
      <c r="U6" s="29">
        <f t="shared" si="0"/>
        <v>5248.4657010000001</v>
      </c>
      <c r="V6" s="29">
        <f t="shared" si="0"/>
        <v>5347.6392720000003</v>
      </c>
      <c r="W6" s="29">
        <f t="shared" si="0"/>
        <v>5446.8128429999997</v>
      </c>
      <c r="X6" s="29">
        <f t="shared" si="0"/>
        <v>5545.986414</v>
      </c>
      <c r="Y6" s="29">
        <f t="shared" si="0"/>
        <v>5645.1599850000002</v>
      </c>
      <c r="Z6" s="29">
        <f t="shared" si="0"/>
        <v>5744.3335559999996</v>
      </c>
      <c r="AA6" s="29">
        <f t="shared" si="0"/>
        <v>5843.5071269999999</v>
      </c>
      <c r="AB6" s="29">
        <f t="shared" si="0"/>
        <v>5942.6806980000001</v>
      </c>
      <c r="AC6" s="29">
        <f t="shared" si="0"/>
        <v>6041.8542689999995</v>
      </c>
      <c r="AD6" s="29">
        <f t="shared" si="0"/>
        <v>6141.0278400000007</v>
      </c>
      <c r="AE6" s="29">
        <f t="shared" si="0"/>
        <v>6240.201411</v>
      </c>
      <c r="AF6" s="29">
        <f t="shared" si="0"/>
        <v>6339.3749819999994</v>
      </c>
      <c r="AG6" s="29">
        <f t="shared" si="0"/>
        <v>6438.5485530000005</v>
      </c>
      <c r="AH6" s="29">
        <f t="shared" si="0"/>
        <v>6537.7221239999999</v>
      </c>
      <c r="AI6" s="29">
        <f t="shared" si="0"/>
        <v>6636.8956949999993</v>
      </c>
      <c r="AJ6" s="29">
        <f t="shared" si="0"/>
        <v>6736.0692660000004</v>
      </c>
      <c r="AK6" s="29">
        <f t="shared" si="0"/>
        <v>6835.2428369999998</v>
      </c>
      <c r="AL6" s="29">
        <f t="shared" si="0"/>
        <v>6934.4164079999991</v>
      </c>
      <c r="AM6" s="29">
        <f t="shared" si="0"/>
        <v>7033.5899790000003</v>
      </c>
      <c r="AN6" s="29">
        <f t="shared" si="0"/>
        <v>7132.7635499999997</v>
      </c>
      <c r="AO6" s="29">
        <f t="shared" si="0"/>
        <v>7231.9371210000008</v>
      </c>
      <c r="AP6" s="29">
        <f t="shared" si="0"/>
        <v>7331.1106920000002</v>
      </c>
      <c r="AQ6" s="29">
        <f t="shared" si="0"/>
        <v>7430.2842629999996</v>
      </c>
      <c r="AR6" s="29">
        <f t="shared" si="0"/>
        <v>7529.4578340000007</v>
      </c>
      <c r="AS6" s="29">
        <f t="shared" si="0"/>
        <v>7628.6314050000001</v>
      </c>
      <c r="AT6" s="29"/>
      <c r="AU6" s="29"/>
      <c r="AV6" s="29"/>
      <c r="AW6" s="29"/>
    </row>
    <row r="7" spans="1:49" x14ac:dyDescent="0.35">
      <c r="A7" s="8" t="s">
        <v>3</v>
      </c>
      <c r="B7" t="str">
        <f>INDEX(Output!$AD$11:$AD$59,MATCH($A7,Output!$AG$11:$AG$59,0),1)</f>
        <v>y=0.4114x+15.429</v>
      </c>
      <c r="C7">
        <f>INDEX(Output!$AE$11:$AE$59,MATCH($A7,Output!$AG$11:$AG$59,0),1)</f>
        <v>0.41139999999999999</v>
      </c>
      <c r="D7">
        <f>INDEX(Output!$AF$11:$AF$59,MATCH($A7,Output!$AG$11:$AG$59,0),1)</f>
        <v>15.429</v>
      </c>
      <c r="E7" s="29">
        <f t="shared" si="2"/>
        <v>22.011400000000002</v>
      </c>
      <c r="F7" s="29">
        <f t="shared" si="0"/>
        <v>22.422800000000002</v>
      </c>
      <c r="G7" s="29">
        <f t="shared" si="0"/>
        <v>22.834199999999999</v>
      </c>
      <c r="H7" s="29">
        <f t="shared" si="0"/>
        <v>23.2456</v>
      </c>
      <c r="I7" s="29">
        <f t="shared" si="0"/>
        <v>23.657</v>
      </c>
      <c r="J7" s="29">
        <f t="shared" si="0"/>
        <v>24.0684</v>
      </c>
      <c r="K7" s="29">
        <f t="shared" si="0"/>
        <v>24.479799999999997</v>
      </c>
      <c r="L7" s="29">
        <f t="shared" si="0"/>
        <v>24.891199999999998</v>
      </c>
      <c r="M7" s="29">
        <f t="shared" si="0"/>
        <v>25.302599999999998</v>
      </c>
      <c r="N7" s="29">
        <f t="shared" si="0"/>
        <v>25.713999999999999</v>
      </c>
      <c r="O7" s="29">
        <f t="shared" si="0"/>
        <v>26.125399999999999</v>
      </c>
      <c r="P7" s="29">
        <f t="shared" si="0"/>
        <v>26.536799999999999</v>
      </c>
      <c r="Q7" s="29">
        <f t="shared" si="0"/>
        <v>26.9482</v>
      </c>
      <c r="R7" s="29">
        <f t="shared" si="0"/>
        <v>27.3596</v>
      </c>
      <c r="S7" s="29">
        <f t="shared" si="0"/>
        <v>27.771000000000001</v>
      </c>
      <c r="T7" s="29">
        <f t="shared" si="0"/>
        <v>28.182400000000001</v>
      </c>
      <c r="U7" s="29">
        <f t="shared" si="0"/>
        <v>28.593800000000002</v>
      </c>
      <c r="V7" s="29">
        <f t="shared" si="0"/>
        <v>29.005200000000002</v>
      </c>
      <c r="W7" s="29">
        <f t="shared" si="0"/>
        <v>29.416600000000003</v>
      </c>
      <c r="X7" s="29">
        <f t="shared" si="0"/>
        <v>29.827999999999999</v>
      </c>
      <c r="Y7" s="29">
        <f t="shared" si="0"/>
        <v>30.2394</v>
      </c>
      <c r="Z7" s="29">
        <f t="shared" si="0"/>
        <v>30.6508</v>
      </c>
      <c r="AA7" s="29">
        <f t="shared" si="0"/>
        <v>31.062199999999997</v>
      </c>
      <c r="AB7" s="29">
        <f t="shared" si="0"/>
        <v>31.473599999999998</v>
      </c>
      <c r="AC7" s="29">
        <f t="shared" si="0"/>
        <v>31.884999999999998</v>
      </c>
      <c r="AD7" s="29">
        <f t="shared" si="0"/>
        <v>32.296399999999998</v>
      </c>
      <c r="AE7" s="29">
        <f t="shared" si="0"/>
        <v>32.707799999999999</v>
      </c>
      <c r="AF7" s="29">
        <f t="shared" si="0"/>
        <v>33.119199999999999</v>
      </c>
      <c r="AG7" s="29">
        <f t="shared" si="0"/>
        <v>33.5306</v>
      </c>
      <c r="AH7" s="29">
        <f t="shared" si="0"/>
        <v>33.942</v>
      </c>
      <c r="AI7" s="29">
        <f t="shared" si="0"/>
        <v>34.353400000000001</v>
      </c>
      <c r="AJ7" s="29">
        <f t="shared" si="0"/>
        <v>34.764800000000001</v>
      </c>
      <c r="AK7" s="29">
        <f t="shared" si="0"/>
        <v>35.176200000000001</v>
      </c>
      <c r="AL7" s="29">
        <f t="shared" si="0"/>
        <v>35.587600000000002</v>
      </c>
      <c r="AM7" s="29">
        <f t="shared" si="0"/>
        <v>35.999000000000002</v>
      </c>
      <c r="AN7" s="29">
        <f t="shared" si="0"/>
        <v>36.410400000000003</v>
      </c>
      <c r="AO7" s="29">
        <f t="shared" si="0"/>
        <v>36.821800000000003</v>
      </c>
      <c r="AP7" s="29">
        <f t="shared" si="0"/>
        <v>37.233199999999997</v>
      </c>
      <c r="AQ7" s="29">
        <f t="shared" si="0"/>
        <v>37.644599999999997</v>
      </c>
      <c r="AR7" s="29">
        <f t="shared" si="0"/>
        <v>38.055999999999997</v>
      </c>
      <c r="AS7" s="29">
        <f t="shared" si="0"/>
        <v>38.467399999999998</v>
      </c>
      <c r="AT7" s="29"/>
      <c r="AU7" s="29"/>
      <c r="AV7" s="29"/>
      <c r="AW7" s="29"/>
    </row>
    <row r="8" spans="1:49" x14ac:dyDescent="0.35">
      <c r="A8" s="8" t="s">
        <v>4</v>
      </c>
      <c r="B8" t="str">
        <f>INDEX(Output!$AD$11:$AD$59,MATCH($A8,Output!$AG$11:$AG$59,0),1)</f>
        <v>y=3872.583929x+53084.135238</v>
      </c>
      <c r="C8">
        <f>INDEX(Output!$AE$11:$AE$59,MATCH($A8,Output!$AG$11:$AG$59,0),1)</f>
        <v>3872.5839289999999</v>
      </c>
      <c r="D8">
        <f>INDEX(Output!$AF$11:$AF$59,MATCH($A8,Output!$AG$11:$AG$59,0),1)</f>
        <v>53084.135238000003</v>
      </c>
      <c r="E8" s="29">
        <f t="shared" si="2"/>
        <v>115045.47810199999</v>
      </c>
      <c r="F8" s="29">
        <f t="shared" si="0"/>
        <v>118918.06203099999</v>
      </c>
      <c r="G8" s="29">
        <f t="shared" si="0"/>
        <v>122790.64595999999</v>
      </c>
      <c r="H8" s="29">
        <f t="shared" si="0"/>
        <v>126663.22988899999</v>
      </c>
      <c r="I8" s="29">
        <f t="shared" si="0"/>
        <v>130535.813818</v>
      </c>
      <c r="J8" s="29">
        <f t="shared" si="0"/>
        <v>134408.39774699998</v>
      </c>
      <c r="K8" s="29">
        <f t="shared" si="0"/>
        <v>138280.981676</v>
      </c>
      <c r="L8" s="29">
        <f t="shared" si="0"/>
        <v>142153.56560500001</v>
      </c>
      <c r="M8" s="29">
        <f t="shared" si="0"/>
        <v>146026.149534</v>
      </c>
      <c r="N8" s="29">
        <f t="shared" si="0"/>
        <v>149898.73346299998</v>
      </c>
      <c r="O8" s="29">
        <f t="shared" si="0"/>
        <v>153771.317392</v>
      </c>
      <c r="P8" s="29">
        <f t="shared" si="0"/>
        <v>157643.90132100001</v>
      </c>
      <c r="Q8" s="29">
        <f t="shared" si="0"/>
        <v>161516.48525</v>
      </c>
      <c r="R8" s="29">
        <f t="shared" si="0"/>
        <v>165389.06917899998</v>
      </c>
      <c r="S8" s="29">
        <f t="shared" si="0"/>
        <v>169261.653108</v>
      </c>
      <c r="T8" s="29">
        <f t="shared" si="0"/>
        <v>173134.23703700001</v>
      </c>
      <c r="U8" s="29">
        <f t="shared" si="0"/>
        <v>177006.820966</v>
      </c>
      <c r="V8" s="29">
        <f t="shared" si="0"/>
        <v>180879.40489499999</v>
      </c>
      <c r="W8" s="29">
        <f t="shared" si="0"/>
        <v>184751.988824</v>
      </c>
      <c r="X8" s="29">
        <f t="shared" si="0"/>
        <v>188624.57275300001</v>
      </c>
      <c r="Y8" s="29">
        <f t="shared" si="0"/>
        <v>192497.15668199997</v>
      </c>
      <c r="Z8" s="29">
        <f t="shared" si="0"/>
        <v>196369.74061099999</v>
      </c>
      <c r="AA8" s="29">
        <f t="shared" si="0"/>
        <v>200242.32454</v>
      </c>
      <c r="AB8" s="29">
        <f t="shared" si="0"/>
        <v>204114.90846900002</v>
      </c>
      <c r="AC8" s="29">
        <f t="shared" si="0"/>
        <v>207987.49239799997</v>
      </c>
      <c r="AD8" s="29">
        <f t="shared" si="0"/>
        <v>211860.07632699999</v>
      </c>
      <c r="AE8" s="29">
        <f t="shared" si="0"/>
        <v>215732.660256</v>
      </c>
      <c r="AF8" s="29">
        <f t="shared" si="0"/>
        <v>219605.24418500002</v>
      </c>
      <c r="AG8" s="29">
        <f t="shared" si="0"/>
        <v>223477.82811399997</v>
      </c>
      <c r="AH8" s="29">
        <f t="shared" si="0"/>
        <v>227350.41204299999</v>
      </c>
      <c r="AI8" s="29">
        <f t="shared" si="0"/>
        <v>231222.995972</v>
      </c>
      <c r="AJ8" s="29">
        <f t="shared" si="0"/>
        <v>235095.57990100002</v>
      </c>
      <c r="AK8" s="29">
        <f t="shared" si="0"/>
        <v>238968.16382999998</v>
      </c>
      <c r="AL8" s="29">
        <f t="shared" si="0"/>
        <v>242840.74775899999</v>
      </c>
      <c r="AM8" s="29">
        <f t="shared" si="0"/>
        <v>246713.33168800001</v>
      </c>
      <c r="AN8" s="29">
        <f t="shared" si="0"/>
        <v>250585.91561700002</v>
      </c>
      <c r="AO8" s="29">
        <f t="shared" si="0"/>
        <v>254458.49954599998</v>
      </c>
      <c r="AP8" s="29">
        <f t="shared" si="0"/>
        <v>258331.08347499999</v>
      </c>
      <c r="AQ8" s="29">
        <f t="shared" si="0"/>
        <v>262203.66740400001</v>
      </c>
      <c r="AR8" s="29">
        <f t="shared" si="0"/>
        <v>266076.25133300002</v>
      </c>
      <c r="AS8" s="29">
        <f t="shared" si="0"/>
        <v>269948.83526199998</v>
      </c>
      <c r="AT8" s="29"/>
      <c r="AU8" s="29"/>
      <c r="AV8" s="29"/>
      <c r="AW8" s="29"/>
    </row>
    <row r="9" spans="1:49" x14ac:dyDescent="0.35">
      <c r="A9" s="8" t="s">
        <v>5</v>
      </c>
      <c r="B9" t="str">
        <f>INDEX(Output!$AD$11:$AD$59,MATCH($A9,Output!$AG$11:$AG$59,0),1)</f>
        <v>y=2393.302143x+44692.262857</v>
      </c>
      <c r="C9">
        <f>INDEX(Output!$AE$11:$AE$59,MATCH($A9,Output!$AG$11:$AG$59,0),1)</f>
        <v>2393.3021429999999</v>
      </c>
      <c r="D9">
        <f>INDEX(Output!$AF$11:$AF$59,MATCH($A9,Output!$AG$11:$AG$59,0),1)</f>
        <v>44692.262857000002</v>
      </c>
      <c r="E9" s="29">
        <f t="shared" si="2"/>
        <v>82985.097145000007</v>
      </c>
      <c r="F9" s="29">
        <f t="shared" si="0"/>
        <v>85378.399288000001</v>
      </c>
      <c r="G9" s="29">
        <f t="shared" si="0"/>
        <v>87771.701430999994</v>
      </c>
      <c r="H9" s="29">
        <f t="shared" si="0"/>
        <v>90165.003574000002</v>
      </c>
      <c r="I9" s="29">
        <f t="shared" si="0"/>
        <v>92558.30571700001</v>
      </c>
      <c r="J9" s="29">
        <f t="shared" si="0"/>
        <v>94951.607859999989</v>
      </c>
      <c r="K9" s="29">
        <f t="shared" si="0"/>
        <v>97344.910002999997</v>
      </c>
      <c r="L9" s="29">
        <f t="shared" si="0"/>
        <v>99738.212146000005</v>
      </c>
      <c r="M9" s="29">
        <f t="shared" si="0"/>
        <v>102131.514289</v>
      </c>
      <c r="N9" s="29">
        <f t="shared" si="0"/>
        <v>104524.81643199999</v>
      </c>
      <c r="O9" s="29">
        <f t="shared" si="0"/>
        <v>106918.118575</v>
      </c>
      <c r="P9" s="29">
        <f t="shared" si="0"/>
        <v>109311.42071800001</v>
      </c>
      <c r="Q9" s="29">
        <f t="shared" si="0"/>
        <v>111704.72286099999</v>
      </c>
      <c r="R9" s="29">
        <f t="shared" si="0"/>
        <v>114098.025004</v>
      </c>
      <c r="S9" s="29">
        <f t="shared" si="0"/>
        <v>116491.327147</v>
      </c>
      <c r="T9" s="29">
        <f t="shared" si="0"/>
        <v>118884.62929000001</v>
      </c>
      <c r="U9" s="29">
        <f t="shared" si="0"/>
        <v>121277.93143299999</v>
      </c>
      <c r="V9" s="29">
        <f t="shared" si="0"/>
        <v>123671.233576</v>
      </c>
      <c r="W9" s="29">
        <f t="shared" si="0"/>
        <v>126064.53571900001</v>
      </c>
      <c r="X9" s="29">
        <f t="shared" si="0"/>
        <v>128457.83786199999</v>
      </c>
      <c r="Y9" s="29">
        <f t="shared" si="0"/>
        <v>130851.14000499999</v>
      </c>
      <c r="Z9" s="29">
        <f t="shared" si="0"/>
        <v>133244.442148</v>
      </c>
      <c r="AA9" s="29">
        <f t="shared" si="0"/>
        <v>135637.74429100001</v>
      </c>
      <c r="AB9" s="29">
        <f t="shared" si="0"/>
        <v>138031.04643399999</v>
      </c>
      <c r="AC9" s="29">
        <f t="shared" si="0"/>
        <v>140424.348577</v>
      </c>
      <c r="AD9" s="29">
        <f t="shared" si="0"/>
        <v>142817.65072000001</v>
      </c>
      <c r="AE9" s="29">
        <f t="shared" si="0"/>
        <v>145210.95286299998</v>
      </c>
      <c r="AF9" s="29">
        <f t="shared" si="0"/>
        <v>147604.25500599999</v>
      </c>
      <c r="AG9" s="29">
        <f t="shared" si="0"/>
        <v>149997.557149</v>
      </c>
      <c r="AH9" s="29">
        <f t="shared" si="0"/>
        <v>152390.85929200001</v>
      </c>
      <c r="AI9" s="29">
        <f t="shared" si="0"/>
        <v>154784.16143499999</v>
      </c>
      <c r="AJ9" s="29">
        <f t="shared" ref="F9:AS16" si="3">$C9*(AJ$2-2004) + $D9</f>
        <v>157177.463578</v>
      </c>
      <c r="AK9" s="29">
        <f t="shared" si="3"/>
        <v>159570.765721</v>
      </c>
      <c r="AL9" s="29">
        <f t="shared" si="3"/>
        <v>161964.06786399998</v>
      </c>
      <c r="AM9" s="29">
        <f t="shared" si="3"/>
        <v>164357.37000699999</v>
      </c>
      <c r="AN9" s="29">
        <f t="shared" si="3"/>
        <v>166750.67215</v>
      </c>
      <c r="AO9" s="29">
        <f t="shared" si="3"/>
        <v>169143.97429300001</v>
      </c>
      <c r="AP9" s="29">
        <f t="shared" si="3"/>
        <v>171537.27643599999</v>
      </c>
      <c r="AQ9" s="29">
        <f t="shared" si="3"/>
        <v>173930.57857899999</v>
      </c>
      <c r="AR9" s="29">
        <f t="shared" si="3"/>
        <v>176323.880722</v>
      </c>
      <c r="AS9" s="29">
        <f t="shared" si="3"/>
        <v>178717.18286499998</v>
      </c>
      <c r="AT9" s="29"/>
      <c r="AU9" s="29"/>
      <c r="AV9" s="29"/>
      <c r="AW9" s="29"/>
    </row>
    <row r="10" spans="1:49" x14ac:dyDescent="0.35">
      <c r="A10" s="8" t="s">
        <v>6</v>
      </c>
      <c r="B10" t="str">
        <f>INDEX(Output!$AD$11:$AD$59,MATCH($A10,Output!$AG$11:$AG$59,0),1)</f>
        <v>y=235.360357x+4305.377143</v>
      </c>
      <c r="C10">
        <f>INDEX(Output!$AE$11:$AE$59,MATCH($A10,Output!$AG$11:$AG$59,0),1)</f>
        <v>235.36035699999999</v>
      </c>
      <c r="D10">
        <f>INDEX(Output!$AF$11:$AF$59,MATCH($A10,Output!$AG$11:$AG$59,0),1)</f>
        <v>4305.3771429999997</v>
      </c>
      <c r="E10" s="29">
        <f t="shared" si="2"/>
        <v>8071.1428550000001</v>
      </c>
      <c r="F10" s="29">
        <f t="shared" si="3"/>
        <v>8306.5032119999996</v>
      </c>
      <c r="G10" s="29">
        <f t="shared" si="3"/>
        <v>8541.8635689999992</v>
      </c>
      <c r="H10" s="29">
        <f t="shared" si="3"/>
        <v>8777.2239259999988</v>
      </c>
      <c r="I10" s="29">
        <f t="shared" si="3"/>
        <v>9012.5842830000001</v>
      </c>
      <c r="J10" s="29">
        <f t="shared" si="3"/>
        <v>9247.9446399999997</v>
      </c>
      <c r="K10" s="29">
        <f t="shared" si="3"/>
        <v>9483.3049969999993</v>
      </c>
      <c r="L10" s="29">
        <f t="shared" si="3"/>
        <v>9718.6653540000007</v>
      </c>
      <c r="M10" s="29">
        <f t="shared" si="3"/>
        <v>9954.0257109999984</v>
      </c>
      <c r="N10" s="29">
        <f t="shared" si="3"/>
        <v>10189.386068</v>
      </c>
      <c r="O10" s="29">
        <f t="shared" si="3"/>
        <v>10424.746424999999</v>
      </c>
      <c r="P10" s="29">
        <f t="shared" si="3"/>
        <v>10660.106781999999</v>
      </c>
      <c r="Q10" s="29">
        <f t="shared" si="3"/>
        <v>10895.467139</v>
      </c>
      <c r="R10" s="29">
        <f t="shared" si="3"/>
        <v>11130.827496</v>
      </c>
      <c r="S10" s="29">
        <f t="shared" si="3"/>
        <v>11366.187852999999</v>
      </c>
      <c r="T10" s="29">
        <f t="shared" si="3"/>
        <v>11601.548210000001</v>
      </c>
      <c r="U10" s="29">
        <f t="shared" si="3"/>
        <v>11836.908566999999</v>
      </c>
      <c r="V10" s="29">
        <f t="shared" si="3"/>
        <v>12072.268924</v>
      </c>
      <c r="W10" s="29">
        <f t="shared" si="3"/>
        <v>12307.629281</v>
      </c>
      <c r="X10" s="29">
        <f t="shared" si="3"/>
        <v>12542.989637999999</v>
      </c>
      <c r="Y10" s="29">
        <f t="shared" si="3"/>
        <v>12778.349994999999</v>
      </c>
      <c r="Z10" s="29">
        <f t="shared" si="3"/>
        <v>13013.710352</v>
      </c>
      <c r="AA10" s="29">
        <f t="shared" si="3"/>
        <v>13249.070709</v>
      </c>
      <c r="AB10" s="29">
        <f t="shared" si="3"/>
        <v>13484.431065999999</v>
      </c>
      <c r="AC10" s="29">
        <f t="shared" si="3"/>
        <v>13719.791422999999</v>
      </c>
      <c r="AD10" s="29">
        <f t="shared" si="3"/>
        <v>13955.15178</v>
      </c>
      <c r="AE10" s="29">
        <f t="shared" si="3"/>
        <v>14190.512137</v>
      </c>
      <c r="AF10" s="29">
        <f t="shared" si="3"/>
        <v>14425.872493999999</v>
      </c>
      <c r="AG10" s="29">
        <f t="shared" si="3"/>
        <v>14661.232850999999</v>
      </c>
      <c r="AH10" s="29">
        <f t="shared" si="3"/>
        <v>14896.593208</v>
      </c>
      <c r="AI10" s="29">
        <f t="shared" si="3"/>
        <v>15131.953565</v>
      </c>
      <c r="AJ10" s="29">
        <f t="shared" si="3"/>
        <v>15367.313921999999</v>
      </c>
      <c r="AK10" s="29">
        <f t="shared" si="3"/>
        <v>15602.674278999999</v>
      </c>
      <c r="AL10" s="29">
        <f t="shared" si="3"/>
        <v>15838.034635999998</v>
      </c>
      <c r="AM10" s="29">
        <f t="shared" si="3"/>
        <v>16073.394993</v>
      </c>
      <c r="AN10" s="29">
        <f t="shared" si="3"/>
        <v>16308.755349999999</v>
      </c>
      <c r="AO10" s="29">
        <f t="shared" si="3"/>
        <v>16544.115706999997</v>
      </c>
      <c r="AP10" s="29">
        <f t="shared" si="3"/>
        <v>16779.476063999999</v>
      </c>
      <c r="AQ10" s="29">
        <f t="shared" si="3"/>
        <v>17014.836421</v>
      </c>
      <c r="AR10" s="29">
        <f t="shared" si="3"/>
        <v>17250.196777999998</v>
      </c>
      <c r="AS10" s="29">
        <f t="shared" si="3"/>
        <v>17485.557134999999</v>
      </c>
      <c r="AT10" s="29"/>
      <c r="AU10" s="29"/>
      <c r="AV10" s="29"/>
      <c r="AW10" s="29"/>
    </row>
    <row r="11" spans="1:49" x14ac:dyDescent="0.35">
      <c r="A11" s="8" t="s">
        <v>7</v>
      </c>
      <c r="B11" t="str">
        <f>INDEX(Output!$AD$11:$AD$59,MATCH($A11,Output!$AG$11:$AG$59,0),1)</f>
        <v>y=980.503571x+20278.364762</v>
      </c>
      <c r="C11">
        <f>INDEX(Output!$AE$11:$AE$59,MATCH($A11,Output!$AG$11:$AG$59,0),1)</f>
        <v>980.50357099999997</v>
      </c>
      <c r="D11">
        <f>INDEX(Output!$AF$11:$AF$59,MATCH($A11,Output!$AG$11:$AG$59,0),1)</f>
        <v>20278.364762000001</v>
      </c>
      <c r="E11" s="29">
        <f t="shared" si="2"/>
        <v>35966.421898000001</v>
      </c>
      <c r="F11" s="29">
        <f t="shared" si="3"/>
        <v>36946.925469000002</v>
      </c>
      <c r="G11" s="29">
        <f t="shared" si="3"/>
        <v>37927.429040000003</v>
      </c>
      <c r="H11" s="29">
        <f t="shared" si="3"/>
        <v>38907.932610999997</v>
      </c>
      <c r="I11" s="29">
        <f t="shared" si="3"/>
        <v>39888.436182000005</v>
      </c>
      <c r="J11" s="29">
        <f t="shared" si="3"/>
        <v>40868.939752999999</v>
      </c>
      <c r="K11" s="29">
        <f t="shared" si="3"/>
        <v>41849.443324</v>
      </c>
      <c r="L11" s="29">
        <f t="shared" si="3"/>
        <v>42829.946895000001</v>
      </c>
      <c r="M11" s="29">
        <f t="shared" si="3"/>
        <v>43810.450465999995</v>
      </c>
      <c r="N11" s="29">
        <f t="shared" si="3"/>
        <v>44790.954037000003</v>
      </c>
      <c r="O11" s="29">
        <f t="shared" si="3"/>
        <v>45771.457607999997</v>
      </c>
      <c r="P11" s="29">
        <f t="shared" si="3"/>
        <v>46751.961179000005</v>
      </c>
      <c r="Q11" s="29">
        <f t="shared" si="3"/>
        <v>47732.464749999999</v>
      </c>
      <c r="R11" s="29">
        <f t="shared" si="3"/>
        <v>48712.968321</v>
      </c>
      <c r="S11" s="29">
        <f t="shared" si="3"/>
        <v>49693.471892000001</v>
      </c>
      <c r="T11" s="29">
        <f t="shared" si="3"/>
        <v>50673.975462999995</v>
      </c>
      <c r="U11" s="29">
        <f t="shared" si="3"/>
        <v>51654.479034000004</v>
      </c>
      <c r="V11" s="29">
        <f t="shared" si="3"/>
        <v>52634.982604999997</v>
      </c>
      <c r="W11" s="29">
        <f t="shared" si="3"/>
        <v>53615.486176000006</v>
      </c>
      <c r="X11" s="29">
        <f t="shared" si="3"/>
        <v>54595.989747</v>
      </c>
      <c r="Y11" s="29">
        <f t="shared" si="3"/>
        <v>55576.493317999993</v>
      </c>
      <c r="Z11" s="29">
        <f t="shared" si="3"/>
        <v>56556.996889000002</v>
      </c>
      <c r="AA11" s="29">
        <f t="shared" si="3"/>
        <v>57537.500459999996</v>
      </c>
      <c r="AB11" s="29">
        <f t="shared" si="3"/>
        <v>58518.004031000004</v>
      </c>
      <c r="AC11" s="29">
        <f t="shared" si="3"/>
        <v>59498.507601999998</v>
      </c>
      <c r="AD11" s="29">
        <f t="shared" si="3"/>
        <v>60479.011173000006</v>
      </c>
      <c r="AE11" s="29">
        <f t="shared" si="3"/>
        <v>61459.514744</v>
      </c>
      <c r="AF11" s="29">
        <f t="shared" si="3"/>
        <v>62440.018314999994</v>
      </c>
      <c r="AG11" s="29">
        <f t="shared" si="3"/>
        <v>63420.521886000002</v>
      </c>
      <c r="AH11" s="29">
        <f t="shared" si="3"/>
        <v>64401.025456999996</v>
      </c>
      <c r="AI11" s="29">
        <f t="shared" si="3"/>
        <v>65381.529028000004</v>
      </c>
      <c r="AJ11" s="29">
        <f t="shared" si="3"/>
        <v>66362.032598999998</v>
      </c>
      <c r="AK11" s="29">
        <f t="shared" si="3"/>
        <v>67342.536169999992</v>
      </c>
      <c r="AL11" s="29">
        <f t="shared" si="3"/>
        <v>68323.039741000001</v>
      </c>
      <c r="AM11" s="29">
        <f t="shared" si="3"/>
        <v>69303.543311999994</v>
      </c>
      <c r="AN11" s="29">
        <f t="shared" si="3"/>
        <v>70284.046883000003</v>
      </c>
      <c r="AO11" s="29">
        <f t="shared" si="3"/>
        <v>71264.550453999997</v>
      </c>
      <c r="AP11" s="29">
        <f t="shared" si="3"/>
        <v>72245.054025000005</v>
      </c>
      <c r="AQ11" s="29">
        <f t="shared" si="3"/>
        <v>73225.557595999999</v>
      </c>
      <c r="AR11" s="29">
        <f t="shared" si="3"/>
        <v>74206.061166999993</v>
      </c>
      <c r="AS11" s="29">
        <f t="shared" si="3"/>
        <v>75186.564738000001</v>
      </c>
      <c r="AT11" s="29"/>
      <c r="AU11" s="29"/>
      <c r="AV11" s="29"/>
      <c r="AW11" s="29"/>
    </row>
    <row r="12" spans="1:49" x14ac:dyDescent="0.35">
      <c r="A12" s="48" t="s">
        <v>8</v>
      </c>
      <c r="B12" t="str">
        <f>INDEX(Output!$AD$11:$AD$59,MATCH($A12,Output!$AG$11:$AG$59,0),1)</f>
        <v>y=26683ln(x)+44652</v>
      </c>
      <c r="C12">
        <f>INDEX(Output!$AE$11:$AE$59,MATCH($A12,Output!$AG$11:$AG$59,0),1)</f>
        <v>26683</v>
      </c>
      <c r="D12">
        <f>INDEX(Output!$AF$11:$AF$59,MATCH($A12,Output!$AG$11:$AG$59,0),1)</f>
        <v>44652</v>
      </c>
      <c r="E12" s="29">
        <f>$C$12*LN(E$2-2004)+$D$12</f>
        <v>118632.98487552408</v>
      </c>
      <c r="F12" s="29">
        <f t="shared" ref="F12:AS12" si="4">$C$12*LN(F$2-2004)+$D$12</f>
        <v>120250.63165945202</v>
      </c>
      <c r="G12" s="29">
        <f t="shared" si="4"/>
        <v>121775.78961594336</v>
      </c>
      <c r="H12" s="29">
        <f t="shared" si="4"/>
        <v>123218.46528109812</v>
      </c>
      <c r="I12" s="29">
        <f t="shared" si="4"/>
        <v>124587.12425524114</v>
      </c>
      <c r="J12" s="29">
        <f t="shared" si="4"/>
        <v>125888.99220577409</v>
      </c>
      <c r="K12" s="29">
        <f t="shared" si="4"/>
        <v>127130.28578295995</v>
      </c>
      <c r="L12" s="29">
        <f t="shared" si="4"/>
        <v>128316.3921636375</v>
      </c>
      <c r="M12" s="29">
        <f t="shared" si="4"/>
        <v>129452.01035517424</v>
      </c>
      <c r="N12" s="29">
        <f t="shared" si="4"/>
        <v>130541.2636349582</v>
      </c>
      <c r="O12" s="29">
        <f t="shared" si="4"/>
        <v>131587.78992402722</v>
      </c>
      <c r="P12" s="29">
        <f t="shared" si="4"/>
        <v>132594.81509559351</v>
      </c>
      <c r="Q12" s="29">
        <f t="shared" si="4"/>
        <v>133565.21294500498</v>
      </c>
      <c r="R12" s="29">
        <f t="shared" si="4"/>
        <v>134501.55463152908</v>
      </c>
      <c r="S12" s="29">
        <f t="shared" si="4"/>
        <v>135406.14973489131</v>
      </c>
      <c r="T12" s="29">
        <f t="shared" si="4"/>
        <v>136281.08057727717</v>
      </c>
      <c r="U12" s="29">
        <f t="shared" si="4"/>
        <v>137128.23109440511</v>
      </c>
      <c r="V12" s="29">
        <f t="shared" si="4"/>
        <v>137949.31126261008</v>
      </c>
      <c r="W12" s="29">
        <f t="shared" si="4"/>
        <v>138745.87787833303</v>
      </c>
      <c r="X12" s="29">
        <f t="shared" si="4"/>
        <v>139519.35232472201</v>
      </c>
      <c r="Y12" s="29">
        <f t="shared" si="4"/>
        <v>140271.03583482438</v>
      </c>
      <c r="Z12" s="29">
        <f t="shared" si="4"/>
        <v>141002.12266308584</v>
      </c>
      <c r="AA12" s="29">
        <f t="shared" si="4"/>
        <v>141713.71149997914</v>
      </c>
      <c r="AB12" s="29">
        <f t="shared" si="4"/>
        <v>142406.81540367735</v>
      </c>
      <c r="AC12" s="29">
        <f t="shared" si="4"/>
        <v>143082.37047412217</v>
      </c>
      <c r="AD12" s="29">
        <f t="shared" si="4"/>
        <v>143741.24345587107</v>
      </c>
      <c r="AE12" s="29">
        <f t="shared" si="4"/>
        <v>144384.23842465511</v>
      </c>
      <c r="AF12" s="29">
        <f t="shared" si="4"/>
        <v>145012.10268705135</v>
      </c>
      <c r="AG12" s="29">
        <f t="shared" si="4"/>
        <v>145625.53200184094</v>
      </c>
      <c r="AH12" s="29">
        <f t="shared" si="4"/>
        <v>146225.17521454144</v>
      </c>
      <c r="AI12" s="29">
        <f t="shared" si="4"/>
        <v>146811.63838251852</v>
      </c>
      <c r="AJ12" s="29">
        <f t="shared" si="4"/>
        <v>147385.48845642951</v>
      </c>
      <c r="AK12" s="29">
        <f t="shared" si="4"/>
        <v>147947.25657405524</v>
      </c>
      <c r="AL12" s="29">
        <f t="shared" si="4"/>
        <v>148497.44101448584</v>
      </c>
      <c r="AM12" s="29">
        <f t="shared" si="4"/>
        <v>149036.50985383923</v>
      </c>
      <c r="AN12" s="29">
        <f t="shared" si="4"/>
        <v>149564.90335798319</v>
      </c>
      <c r="AO12" s="29">
        <f t="shared" si="4"/>
        <v>150083.03614290821</v>
      </c>
      <c r="AP12" s="29">
        <f t="shared" si="4"/>
        <v>150591.29912931129</v>
      </c>
      <c r="AQ12" s="29">
        <f t="shared" si="4"/>
        <v>151090.06131447456</v>
      </c>
      <c r="AR12" s="29">
        <f t="shared" si="4"/>
        <v>151579.67138155803</v>
      </c>
      <c r="AS12" s="29">
        <f t="shared" si="4"/>
        <v>152060.459163886</v>
      </c>
      <c r="AT12" s="29"/>
      <c r="AU12" s="29"/>
      <c r="AV12" s="29"/>
      <c r="AW12" s="29"/>
    </row>
    <row r="13" spans="1:49" x14ac:dyDescent="0.35">
      <c r="A13" s="8" t="s">
        <v>32</v>
      </c>
      <c r="B13" t="str">
        <f>INDEX(Output!$AD$11:$AD$59,MATCH($A13,Output!$AG$11:$AG$59,0),1)</f>
        <v>y=6216.470714x+67486.660952</v>
      </c>
      <c r="C13">
        <f>INDEX(Output!$AE$11:$AE$59,MATCH($A13,Output!$AG$11:$AG$59,0),1)</f>
        <v>6216.470714</v>
      </c>
      <c r="D13">
        <f>INDEX(Output!$AF$11:$AF$59,MATCH($A13,Output!$AG$11:$AG$59,0),1)</f>
        <v>67486.660952000006</v>
      </c>
      <c r="E13" s="29">
        <f t="shared" si="2"/>
        <v>166950.19237599999</v>
      </c>
      <c r="F13" s="29">
        <f t="shared" si="3"/>
        <v>173166.66308999999</v>
      </c>
      <c r="G13" s="29">
        <f t="shared" si="3"/>
        <v>179383.13380400001</v>
      </c>
      <c r="H13" s="29">
        <f t="shared" si="3"/>
        <v>185599.60451800001</v>
      </c>
      <c r="I13" s="29">
        <f t="shared" si="3"/>
        <v>191816.075232</v>
      </c>
      <c r="J13" s="29">
        <f t="shared" si="3"/>
        <v>198032.54594600003</v>
      </c>
      <c r="K13" s="29">
        <f t="shared" si="3"/>
        <v>204249.01665999999</v>
      </c>
      <c r="L13" s="29">
        <f t="shared" si="3"/>
        <v>210465.48737400002</v>
      </c>
      <c r="M13" s="29">
        <f t="shared" si="3"/>
        <v>216681.95808800001</v>
      </c>
      <c r="N13" s="29">
        <f t="shared" si="3"/>
        <v>222898.42880200001</v>
      </c>
      <c r="O13" s="29">
        <f t="shared" si="3"/>
        <v>229114.899516</v>
      </c>
      <c r="P13" s="29">
        <f t="shared" si="3"/>
        <v>235331.37023</v>
      </c>
      <c r="Q13" s="29">
        <f t="shared" si="3"/>
        <v>241547.840944</v>
      </c>
      <c r="R13" s="29">
        <f t="shared" si="3"/>
        <v>247764.31165800002</v>
      </c>
      <c r="S13" s="29">
        <f t="shared" si="3"/>
        <v>253980.78237200002</v>
      </c>
      <c r="T13" s="29">
        <f t="shared" si="3"/>
        <v>260197.25308600001</v>
      </c>
      <c r="U13" s="29">
        <f t="shared" si="3"/>
        <v>266413.72380000004</v>
      </c>
      <c r="V13" s="29">
        <f t="shared" si="3"/>
        <v>272630.19451399997</v>
      </c>
      <c r="W13" s="29">
        <f t="shared" si="3"/>
        <v>278846.66522800003</v>
      </c>
      <c r="X13" s="29">
        <f t="shared" si="3"/>
        <v>285063.13594199996</v>
      </c>
      <c r="Y13" s="29">
        <f t="shared" si="3"/>
        <v>291279.60665600002</v>
      </c>
      <c r="Z13" s="29">
        <f t="shared" si="3"/>
        <v>297496.07737000001</v>
      </c>
      <c r="AA13" s="29">
        <f t="shared" si="3"/>
        <v>303712.54808400001</v>
      </c>
      <c r="AB13" s="29">
        <f t="shared" si="3"/>
        <v>309929.018798</v>
      </c>
      <c r="AC13" s="29">
        <f t="shared" si="3"/>
        <v>316145.489512</v>
      </c>
      <c r="AD13" s="29">
        <f t="shared" si="3"/>
        <v>322361.960226</v>
      </c>
      <c r="AE13" s="29">
        <f t="shared" si="3"/>
        <v>328578.43093999999</v>
      </c>
      <c r="AF13" s="29">
        <f t="shared" si="3"/>
        <v>334794.90165399999</v>
      </c>
      <c r="AG13" s="29">
        <f t="shared" si="3"/>
        <v>341011.37236799998</v>
      </c>
      <c r="AH13" s="29">
        <f t="shared" si="3"/>
        <v>347227.84308200004</v>
      </c>
      <c r="AI13" s="29">
        <f t="shared" si="3"/>
        <v>353444.31379600003</v>
      </c>
      <c r="AJ13" s="29">
        <f t="shared" si="3"/>
        <v>359660.78451000003</v>
      </c>
      <c r="AK13" s="29">
        <f t="shared" si="3"/>
        <v>365877.25522400002</v>
      </c>
      <c r="AL13" s="29">
        <f t="shared" si="3"/>
        <v>372093.72593800002</v>
      </c>
      <c r="AM13" s="29">
        <f t="shared" si="3"/>
        <v>378310.19665200001</v>
      </c>
      <c r="AN13" s="29">
        <f t="shared" si="3"/>
        <v>384526.66736600001</v>
      </c>
      <c r="AO13" s="29">
        <f t="shared" si="3"/>
        <v>390743.13808</v>
      </c>
      <c r="AP13" s="29">
        <f t="shared" si="3"/>
        <v>396959.608794</v>
      </c>
      <c r="AQ13" s="29">
        <f t="shared" si="3"/>
        <v>403176.079508</v>
      </c>
      <c r="AR13" s="29">
        <f t="shared" si="3"/>
        <v>409392.55022199999</v>
      </c>
      <c r="AS13" s="29">
        <f t="shared" si="3"/>
        <v>415609.02093599999</v>
      </c>
      <c r="AT13" s="29"/>
      <c r="AU13" s="29"/>
      <c r="AV13" s="29"/>
      <c r="AW13" s="29"/>
    </row>
    <row r="14" spans="1:49" x14ac:dyDescent="0.35">
      <c r="A14" s="8" t="s">
        <v>33</v>
      </c>
      <c r="B14" t="str">
        <f>INDEX(Output!$AD$11:$AD$59,MATCH($A14,Output!$AG$11:$AG$59,0),1)</f>
        <v>y=655.709286x+8390.812381</v>
      </c>
      <c r="C14">
        <f>INDEX(Output!$AE$11:$AE$59,MATCH($A14,Output!$AG$11:$AG$59,0),1)</f>
        <v>655.70928600000002</v>
      </c>
      <c r="D14">
        <f>INDEX(Output!$AF$11:$AF$59,MATCH($A14,Output!$AG$11:$AG$59,0),1)</f>
        <v>8390.8123809999997</v>
      </c>
      <c r="E14" s="29">
        <f t="shared" si="2"/>
        <v>18882.160957</v>
      </c>
      <c r="F14" s="29">
        <f t="shared" si="3"/>
        <v>19537.870242999998</v>
      </c>
      <c r="G14" s="29">
        <f t="shared" si="3"/>
        <v>20193.579529000002</v>
      </c>
      <c r="H14" s="29">
        <f t="shared" si="3"/>
        <v>20849.288815</v>
      </c>
      <c r="I14" s="29">
        <f t="shared" si="3"/>
        <v>21504.998101000001</v>
      </c>
      <c r="J14" s="29">
        <f t="shared" si="3"/>
        <v>22160.707387000002</v>
      </c>
      <c r="K14" s="29">
        <f t="shared" si="3"/>
        <v>22816.416673</v>
      </c>
      <c r="L14" s="29">
        <f t="shared" si="3"/>
        <v>23472.125959000001</v>
      </c>
      <c r="M14" s="29">
        <f t="shared" si="3"/>
        <v>24127.835245000002</v>
      </c>
      <c r="N14" s="29">
        <f t="shared" si="3"/>
        <v>24783.544531</v>
      </c>
      <c r="O14" s="29">
        <f t="shared" si="3"/>
        <v>25439.253817000001</v>
      </c>
      <c r="P14" s="29">
        <f t="shared" si="3"/>
        <v>26094.963103000002</v>
      </c>
      <c r="Q14" s="29">
        <f t="shared" si="3"/>
        <v>26750.672388999999</v>
      </c>
      <c r="R14" s="29">
        <f t="shared" si="3"/>
        <v>27406.381675000001</v>
      </c>
      <c r="S14" s="29">
        <f t="shared" si="3"/>
        <v>28062.090961000002</v>
      </c>
      <c r="T14" s="29">
        <f t="shared" si="3"/>
        <v>28717.800246999999</v>
      </c>
      <c r="U14" s="29">
        <f t="shared" si="3"/>
        <v>29373.509533</v>
      </c>
      <c r="V14" s="29">
        <f t="shared" si="3"/>
        <v>30029.218819000002</v>
      </c>
      <c r="W14" s="29">
        <f t="shared" si="3"/>
        <v>30684.928104999999</v>
      </c>
      <c r="X14" s="29">
        <f t="shared" si="3"/>
        <v>31340.637391</v>
      </c>
      <c r="Y14" s="29">
        <f t="shared" si="3"/>
        <v>31996.346677000001</v>
      </c>
      <c r="Z14" s="29">
        <f t="shared" si="3"/>
        <v>32652.055962999999</v>
      </c>
      <c r="AA14" s="29">
        <f t="shared" si="3"/>
        <v>33307.765249000004</v>
      </c>
      <c r="AB14" s="29">
        <f t="shared" si="3"/>
        <v>33963.474535000001</v>
      </c>
      <c r="AC14" s="29">
        <f t="shared" si="3"/>
        <v>34619.183820999999</v>
      </c>
      <c r="AD14" s="29">
        <f t="shared" si="3"/>
        <v>35274.893106999996</v>
      </c>
      <c r="AE14" s="29">
        <f t="shared" si="3"/>
        <v>35930.602393000001</v>
      </c>
      <c r="AF14" s="29">
        <f t="shared" si="3"/>
        <v>36586.311679000006</v>
      </c>
      <c r="AG14" s="29">
        <f t="shared" si="3"/>
        <v>37242.020965000003</v>
      </c>
      <c r="AH14" s="29">
        <f t="shared" si="3"/>
        <v>37897.730251000001</v>
      </c>
      <c r="AI14" s="29">
        <f t="shared" si="3"/>
        <v>38553.439536999998</v>
      </c>
      <c r="AJ14" s="29">
        <f t="shared" si="3"/>
        <v>39209.148822999996</v>
      </c>
      <c r="AK14" s="29">
        <f t="shared" si="3"/>
        <v>39864.858109000001</v>
      </c>
      <c r="AL14" s="29">
        <f t="shared" si="3"/>
        <v>40520.567395000005</v>
      </c>
      <c r="AM14" s="29">
        <f t="shared" si="3"/>
        <v>41176.276681000003</v>
      </c>
      <c r="AN14" s="29">
        <f t="shared" si="3"/>
        <v>41831.985967000001</v>
      </c>
      <c r="AO14" s="29">
        <f t="shared" si="3"/>
        <v>42487.695252999998</v>
      </c>
      <c r="AP14" s="29">
        <f t="shared" si="3"/>
        <v>43143.404538999996</v>
      </c>
      <c r="AQ14" s="29">
        <f t="shared" si="3"/>
        <v>43799.113825000008</v>
      </c>
      <c r="AR14" s="29">
        <f t="shared" si="3"/>
        <v>44454.823111000005</v>
      </c>
      <c r="AS14" s="29">
        <f t="shared" si="3"/>
        <v>45110.532397000003</v>
      </c>
      <c r="AT14" s="29"/>
      <c r="AU14" s="29"/>
      <c r="AV14" s="29"/>
      <c r="AW14" s="29"/>
    </row>
    <row r="15" spans="1:49" x14ac:dyDescent="0.35">
      <c r="A15" s="8" t="s">
        <v>9</v>
      </c>
      <c r="B15" t="str">
        <f>INDEX(Output!$AD$11:$AD$59,MATCH($A15,Output!$AG$11:$AG$59,0),1)</f>
        <v>y=3068.597857x+33920.810476</v>
      </c>
      <c r="C15">
        <f>INDEX(Output!$AE$11:$AE$59,MATCH($A15,Output!$AG$11:$AG$59,0),1)</f>
        <v>3068.5978570000002</v>
      </c>
      <c r="D15">
        <f>INDEX(Output!$AF$11:$AF$59,MATCH($A15,Output!$AG$11:$AG$59,0),1)</f>
        <v>33920.810475999999</v>
      </c>
      <c r="E15" s="29">
        <f t="shared" si="2"/>
        <v>83018.376187999995</v>
      </c>
      <c r="F15" s="29">
        <f t="shared" si="3"/>
        <v>86086.97404500001</v>
      </c>
      <c r="G15" s="29">
        <f t="shared" si="3"/>
        <v>89155.571901999996</v>
      </c>
      <c r="H15" s="29">
        <f t="shared" si="3"/>
        <v>92224.169759000011</v>
      </c>
      <c r="I15" s="29">
        <f t="shared" si="3"/>
        <v>95292.767615999997</v>
      </c>
      <c r="J15" s="29">
        <f t="shared" si="3"/>
        <v>98361.365473000013</v>
      </c>
      <c r="K15" s="29">
        <f t="shared" si="3"/>
        <v>101429.96333</v>
      </c>
      <c r="L15" s="29">
        <f t="shared" si="3"/>
        <v>104498.561187</v>
      </c>
      <c r="M15" s="29">
        <f t="shared" si="3"/>
        <v>107567.159044</v>
      </c>
      <c r="N15" s="29">
        <f t="shared" si="3"/>
        <v>110635.756901</v>
      </c>
      <c r="O15" s="29">
        <f t="shared" si="3"/>
        <v>113704.354758</v>
      </c>
      <c r="P15" s="29">
        <f t="shared" si="3"/>
        <v>116772.952615</v>
      </c>
      <c r="Q15" s="29">
        <f t="shared" si="3"/>
        <v>119841.550472</v>
      </c>
      <c r="R15" s="29">
        <f t="shared" si="3"/>
        <v>122910.148329</v>
      </c>
      <c r="S15" s="29">
        <f t="shared" si="3"/>
        <v>125978.746186</v>
      </c>
      <c r="T15" s="29">
        <f t="shared" si="3"/>
        <v>129047.344043</v>
      </c>
      <c r="U15" s="29">
        <f t="shared" si="3"/>
        <v>132115.94190000001</v>
      </c>
      <c r="V15" s="29">
        <f t="shared" si="3"/>
        <v>135184.53975699999</v>
      </c>
      <c r="W15" s="29">
        <f t="shared" si="3"/>
        <v>138253.13761400001</v>
      </c>
      <c r="X15" s="29">
        <f t="shared" si="3"/>
        <v>141321.73547100002</v>
      </c>
      <c r="Y15" s="29">
        <f t="shared" si="3"/>
        <v>144390.33332800001</v>
      </c>
      <c r="Z15" s="29">
        <f t="shared" si="3"/>
        <v>147458.93118499999</v>
      </c>
      <c r="AA15" s="29">
        <f t="shared" si="3"/>
        <v>150527.52904200001</v>
      </c>
      <c r="AB15" s="29">
        <f t="shared" si="3"/>
        <v>153596.12689900002</v>
      </c>
      <c r="AC15" s="29">
        <f t="shared" si="3"/>
        <v>156664.72475600001</v>
      </c>
      <c r="AD15" s="29">
        <f t="shared" si="3"/>
        <v>159733.322613</v>
      </c>
      <c r="AE15" s="29">
        <f t="shared" si="3"/>
        <v>162801.92047000001</v>
      </c>
      <c r="AF15" s="29">
        <f t="shared" si="3"/>
        <v>165870.51832700003</v>
      </c>
      <c r="AG15" s="29">
        <f t="shared" si="3"/>
        <v>168939.11618399998</v>
      </c>
      <c r="AH15" s="29">
        <f t="shared" si="3"/>
        <v>172007.714041</v>
      </c>
      <c r="AI15" s="29">
        <f t="shared" si="3"/>
        <v>175076.31189800001</v>
      </c>
      <c r="AJ15" s="29">
        <f t="shared" si="3"/>
        <v>178144.90975500003</v>
      </c>
      <c r="AK15" s="29">
        <f t="shared" si="3"/>
        <v>181213.50761199999</v>
      </c>
      <c r="AL15" s="29">
        <f t="shared" si="3"/>
        <v>184282.105469</v>
      </c>
      <c r="AM15" s="29">
        <f t="shared" si="3"/>
        <v>187350.70332600002</v>
      </c>
      <c r="AN15" s="29">
        <f t="shared" si="3"/>
        <v>190419.30118300003</v>
      </c>
      <c r="AO15" s="29">
        <f t="shared" si="3"/>
        <v>193487.89903999999</v>
      </c>
      <c r="AP15" s="29">
        <f t="shared" si="3"/>
        <v>196556.496897</v>
      </c>
      <c r="AQ15" s="29">
        <f t="shared" si="3"/>
        <v>199625.09475400002</v>
      </c>
      <c r="AR15" s="29">
        <f t="shared" si="3"/>
        <v>202693.69261100003</v>
      </c>
      <c r="AS15" s="29">
        <f t="shared" si="3"/>
        <v>205762.29046799999</v>
      </c>
      <c r="AT15" s="29"/>
      <c r="AU15" s="29"/>
      <c r="AV15" s="29"/>
      <c r="AW15" s="29"/>
    </row>
    <row r="16" spans="1:49" x14ac:dyDescent="0.35">
      <c r="A16" s="8" t="s">
        <v>36</v>
      </c>
      <c r="B16" t="str">
        <f>INDEX(Output!$AD$11:$AD$59,MATCH($A16,Output!$AG$11:$AG$59,0),1)</f>
        <v>y=967.832143x+24621.102857</v>
      </c>
      <c r="C16">
        <f>INDEX(Output!$AE$11:$AE$59,MATCH($A16,Output!$AG$11:$AG$59,0),1)</f>
        <v>967.83214299999997</v>
      </c>
      <c r="D16">
        <f>INDEX(Output!$AF$11:$AF$59,MATCH($A16,Output!$AG$11:$AG$59,0),1)</f>
        <v>24621.102857000002</v>
      </c>
      <c r="E16" s="29">
        <f t="shared" si="2"/>
        <v>40106.417144999999</v>
      </c>
      <c r="F16" s="29">
        <f t="shared" si="3"/>
        <v>41074.249288000006</v>
      </c>
      <c r="G16" s="29">
        <f t="shared" si="3"/>
        <v>42042.081430999999</v>
      </c>
      <c r="H16" s="29">
        <f t="shared" si="3"/>
        <v>43009.913574000006</v>
      </c>
      <c r="I16" s="29">
        <f t="shared" si="3"/>
        <v>43977.745716999998</v>
      </c>
      <c r="J16" s="29">
        <f t="shared" si="3"/>
        <v>44945.577860000005</v>
      </c>
      <c r="K16" s="29">
        <f t="shared" ref="F16:AS22" si="5">$C16*(K$2-2004) + $D16</f>
        <v>45913.410002999997</v>
      </c>
      <c r="L16" s="29">
        <f t="shared" si="5"/>
        <v>46881.242146000004</v>
      </c>
      <c r="M16" s="29">
        <f t="shared" si="5"/>
        <v>47849.074288999996</v>
      </c>
      <c r="N16" s="29">
        <f t="shared" si="5"/>
        <v>48816.906432000003</v>
      </c>
      <c r="O16" s="29">
        <f t="shared" si="5"/>
        <v>49784.738574999996</v>
      </c>
      <c r="P16" s="29">
        <f t="shared" si="5"/>
        <v>50752.570718000003</v>
      </c>
      <c r="Q16" s="29">
        <f t="shared" si="5"/>
        <v>51720.402861000002</v>
      </c>
      <c r="R16" s="29">
        <f t="shared" si="5"/>
        <v>52688.235004000002</v>
      </c>
      <c r="S16" s="29">
        <f t="shared" si="5"/>
        <v>53656.067147000002</v>
      </c>
      <c r="T16" s="29">
        <f t="shared" si="5"/>
        <v>54623.899290000001</v>
      </c>
      <c r="U16" s="29">
        <f t="shared" si="5"/>
        <v>55591.731433000001</v>
      </c>
      <c r="V16" s="29">
        <f t="shared" si="5"/>
        <v>56559.563576</v>
      </c>
      <c r="W16" s="29">
        <f t="shared" si="5"/>
        <v>57527.395719000007</v>
      </c>
      <c r="X16" s="29">
        <f t="shared" si="5"/>
        <v>58495.227862</v>
      </c>
      <c r="Y16" s="29">
        <f t="shared" si="5"/>
        <v>59463.060005000007</v>
      </c>
      <c r="Z16" s="29">
        <f t="shared" si="5"/>
        <v>60430.892147999999</v>
      </c>
      <c r="AA16" s="29">
        <f t="shared" si="5"/>
        <v>61398.724291000006</v>
      </c>
      <c r="AB16" s="29">
        <f t="shared" si="5"/>
        <v>62366.556433999998</v>
      </c>
      <c r="AC16" s="29">
        <f t="shared" si="5"/>
        <v>63334.388577000005</v>
      </c>
      <c r="AD16" s="29">
        <f t="shared" si="5"/>
        <v>64302.220719999998</v>
      </c>
      <c r="AE16" s="29">
        <f t="shared" si="5"/>
        <v>65270.052863000004</v>
      </c>
      <c r="AF16" s="29">
        <f t="shared" si="5"/>
        <v>66237.885005999997</v>
      </c>
      <c r="AG16" s="29">
        <f t="shared" si="5"/>
        <v>67205.717149000004</v>
      </c>
      <c r="AH16" s="29">
        <f t="shared" si="5"/>
        <v>68173.549291999996</v>
      </c>
      <c r="AI16" s="29">
        <f t="shared" si="5"/>
        <v>69141.381435000003</v>
      </c>
      <c r="AJ16" s="29">
        <f t="shared" si="5"/>
        <v>70109.213577999995</v>
      </c>
      <c r="AK16" s="29">
        <f t="shared" si="5"/>
        <v>71077.045721000002</v>
      </c>
      <c r="AL16" s="29">
        <f t="shared" si="5"/>
        <v>72044.877863999995</v>
      </c>
      <c r="AM16" s="29">
        <f t="shared" si="5"/>
        <v>73012.710007000001</v>
      </c>
      <c r="AN16" s="29">
        <f t="shared" si="5"/>
        <v>73980.542149999994</v>
      </c>
      <c r="AO16" s="29">
        <f t="shared" si="5"/>
        <v>74948.374293000001</v>
      </c>
      <c r="AP16" s="29">
        <f t="shared" si="5"/>
        <v>75916.206435999993</v>
      </c>
      <c r="AQ16" s="29">
        <f t="shared" si="5"/>
        <v>76884.038579</v>
      </c>
      <c r="AR16" s="29">
        <f t="shared" si="5"/>
        <v>77851.870722000007</v>
      </c>
      <c r="AS16" s="29">
        <f t="shared" si="5"/>
        <v>78819.702864999999</v>
      </c>
      <c r="AT16" s="29"/>
      <c r="AU16" s="29"/>
      <c r="AV16" s="29"/>
      <c r="AW16" s="29"/>
    </row>
    <row r="17" spans="1:49" x14ac:dyDescent="0.35">
      <c r="A17" s="8" t="s">
        <v>37</v>
      </c>
      <c r="B17" t="str">
        <f>INDEX(Output!$AD$11:$AD$59,MATCH($A17,Output!$AG$11:$AG$59,0),1)</f>
        <v>y=967.832143x+24621.102857</v>
      </c>
      <c r="C17">
        <f>INDEX(Output!$AE$11:$AE$59,MATCH($A17,Output!$AG$11:$AG$59,0),1)</f>
        <v>967.83214299999997</v>
      </c>
      <c r="D17">
        <f>INDEX(Output!$AF$11:$AF$59,MATCH($A17,Output!$AG$11:$AG$59,0),1)</f>
        <v>24621.102857000002</v>
      </c>
      <c r="E17" s="29">
        <f t="shared" si="2"/>
        <v>40106.417144999999</v>
      </c>
      <c r="F17" s="29">
        <f t="shared" si="5"/>
        <v>41074.249288000006</v>
      </c>
      <c r="G17" s="29">
        <f t="shared" si="5"/>
        <v>42042.081430999999</v>
      </c>
      <c r="H17" s="29">
        <f t="shared" si="5"/>
        <v>43009.913574000006</v>
      </c>
      <c r="I17" s="29">
        <f t="shared" si="5"/>
        <v>43977.745716999998</v>
      </c>
      <c r="J17" s="29">
        <f t="shared" si="5"/>
        <v>44945.577860000005</v>
      </c>
      <c r="K17" s="29">
        <f t="shared" si="5"/>
        <v>45913.410002999997</v>
      </c>
      <c r="L17" s="29">
        <f t="shared" si="5"/>
        <v>46881.242146000004</v>
      </c>
      <c r="M17" s="29">
        <f t="shared" si="5"/>
        <v>47849.074288999996</v>
      </c>
      <c r="N17" s="29">
        <f t="shared" si="5"/>
        <v>48816.906432000003</v>
      </c>
      <c r="O17" s="29">
        <f t="shared" si="5"/>
        <v>49784.738574999996</v>
      </c>
      <c r="P17" s="29">
        <f t="shared" si="5"/>
        <v>50752.570718000003</v>
      </c>
      <c r="Q17" s="29">
        <f t="shared" si="5"/>
        <v>51720.402861000002</v>
      </c>
      <c r="R17" s="29">
        <f t="shared" si="5"/>
        <v>52688.235004000002</v>
      </c>
      <c r="S17" s="29">
        <f t="shared" si="5"/>
        <v>53656.067147000002</v>
      </c>
      <c r="T17" s="29">
        <f t="shared" si="5"/>
        <v>54623.899290000001</v>
      </c>
      <c r="U17" s="29">
        <f t="shared" si="5"/>
        <v>55591.731433000001</v>
      </c>
      <c r="V17" s="29">
        <f t="shared" si="5"/>
        <v>56559.563576</v>
      </c>
      <c r="W17" s="29">
        <f t="shared" si="5"/>
        <v>57527.395719000007</v>
      </c>
      <c r="X17" s="29">
        <f t="shared" si="5"/>
        <v>58495.227862</v>
      </c>
      <c r="Y17" s="29">
        <f t="shared" si="5"/>
        <v>59463.060005000007</v>
      </c>
      <c r="Z17" s="29">
        <f t="shared" si="5"/>
        <v>60430.892147999999</v>
      </c>
      <c r="AA17" s="29">
        <f t="shared" si="5"/>
        <v>61398.724291000006</v>
      </c>
      <c r="AB17" s="29">
        <f t="shared" si="5"/>
        <v>62366.556433999998</v>
      </c>
      <c r="AC17" s="29">
        <f t="shared" si="5"/>
        <v>63334.388577000005</v>
      </c>
      <c r="AD17" s="29">
        <f t="shared" si="5"/>
        <v>64302.220719999998</v>
      </c>
      <c r="AE17" s="29">
        <f t="shared" si="5"/>
        <v>65270.052863000004</v>
      </c>
      <c r="AF17" s="29">
        <f t="shared" si="5"/>
        <v>66237.885005999997</v>
      </c>
      <c r="AG17" s="29">
        <f t="shared" si="5"/>
        <v>67205.717149000004</v>
      </c>
      <c r="AH17" s="29">
        <f t="shared" si="5"/>
        <v>68173.549291999996</v>
      </c>
      <c r="AI17" s="29">
        <f t="shared" si="5"/>
        <v>69141.381435000003</v>
      </c>
      <c r="AJ17" s="29">
        <f t="shared" si="5"/>
        <v>70109.213577999995</v>
      </c>
      <c r="AK17" s="29">
        <f t="shared" si="5"/>
        <v>71077.045721000002</v>
      </c>
      <c r="AL17" s="29">
        <f t="shared" si="5"/>
        <v>72044.877863999995</v>
      </c>
      <c r="AM17" s="29">
        <f t="shared" si="5"/>
        <v>73012.710007000001</v>
      </c>
      <c r="AN17" s="29">
        <f t="shared" si="5"/>
        <v>73980.542149999994</v>
      </c>
      <c r="AO17" s="29">
        <f t="shared" si="5"/>
        <v>74948.374293000001</v>
      </c>
      <c r="AP17" s="29">
        <f t="shared" si="5"/>
        <v>75916.206435999993</v>
      </c>
      <c r="AQ17" s="29">
        <f t="shared" si="5"/>
        <v>76884.038579</v>
      </c>
      <c r="AR17" s="29">
        <f t="shared" si="5"/>
        <v>77851.870722000007</v>
      </c>
      <c r="AS17" s="29">
        <f t="shared" si="5"/>
        <v>78819.702864999999</v>
      </c>
      <c r="AT17" s="29"/>
      <c r="AU17" s="29"/>
      <c r="AV17" s="29"/>
      <c r="AW17" s="29"/>
    </row>
    <row r="18" spans="1:49" x14ac:dyDescent="0.35">
      <c r="A18" s="48" t="s">
        <v>38</v>
      </c>
      <c r="B18" t="str">
        <f>INDEX(Output!$AD$11:$AD$59,MATCH($A18,Output!$AG$11:$AG$59,0),1)</f>
        <v>y=24738ln(x)+70445</v>
      </c>
      <c r="C18">
        <f>INDEX(Output!$AE$11:$AE$59,MATCH($A18,Output!$AG$11:$AG$59,0),1)</f>
        <v>24738</v>
      </c>
      <c r="D18">
        <f>INDEX(Output!$AF$11:$AF$59,MATCH($A18,Output!$AG$11:$AG$59,0),1)</f>
        <v>70445</v>
      </c>
      <c r="E18" s="29">
        <f>$C$18*LN(E$2-2004)+$D$18</f>
        <v>139033.2998107677</v>
      </c>
      <c r="F18" s="29">
        <f t="shared" ref="F18:AS18" si="6">$C$18*LN(F$2-2004)+$D$18</f>
        <v>140533.03170526266</v>
      </c>
      <c r="G18" s="29">
        <f t="shared" si="6"/>
        <v>141947.01654683531</v>
      </c>
      <c r="H18" s="29">
        <f t="shared" si="6"/>
        <v>143284.5314666194</v>
      </c>
      <c r="I18" s="29">
        <f t="shared" si="6"/>
        <v>144553.42498317861</v>
      </c>
      <c r="J18" s="29">
        <f t="shared" si="6"/>
        <v>145760.39606440204</v>
      </c>
      <c r="K18" s="29">
        <f t="shared" si="6"/>
        <v>146911.20821117802</v>
      </c>
      <c r="L18" s="29">
        <f t="shared" si="6"/>
        <v>148010.85591365531</v>
      </c>
      <c r="M18" s="29">
        <f t="shared" si="6"/>
        <v>149063.69565514749</v>
      </c>
      <c r="N18" s="29">
        <f t="shared" si="6"/>
        <v>150073.55015558953</v>
      </c>
      <c r="O18" s="29">
        <f t="shared" si="6"/>
        <v>151043.79215757543</v>
      </c>
      <c r="P18" s="29">
        <f t="shared" si="6"/>
        <v>151977.4123912151</v>
      </c>
      <c r="Q18" s="29">
        <f t="shared" si="6"/>
        <v>152877.07517271419</v>
      </c>
      <c r="R18" s="29">
        <f t="shared" si="6"/>
        <v>153745.16424220538</v>
      </c>
      <c r="S18" s="29">
        <f t="shared" si="6"/>
        <v>154583.8208275584</v>
      </c>
      <c r="T18" s="29">
        <f t="shared" si="6"/>
        <v>155394.97546455354</v>
      </c>
      <c r="U18" s="29">
        <f t="shared" si="6"/>
        <v>156180.37476345964</v>
      </c>
      <c r="V18" s="29">
        <f t="shared" si="6"/>
        <v>156941.60405555781</v>
      </c>
      <c r="W18" s="29">
        <f t="shared" si="6"/>
        <v>157680.1066579546</v>
      </c>
      <c r="X18" s="29">
        <f t="shared" si="6"/>
        <v>158397.20034512511</v>
      </c>
      <c r="Y18" s="29">
        <f t="shared" si="6"/>
        <v>159094.09149952725</v>
      </c>
      <c r="Z18" s="29">
        <f t="shared" si="6"/>
        <v>159771.88732299284</v>
      </c>
      <c r="AA18" s="29">
        <f t="shared" si="6"/>
        <v>160431.60641931131</v>
      </c>
      <c r="AB18" s="29">
        <f t="shared" si="6"/>
        <v>161074.18800195519</v>
      </c>
      <c r="AC18" s="29">
        <f t="shared" si="6"/>
        <v>161700.49993587055</v>
      </c>
      <c r="AD18" s="29">
        <f t="shared" si="6"/>
        <v>162311.34578613116</v>
      </c>
      <c r="AE18" s="29">
        <f t="shared" si="6"/>
        <v>162907.47101709398</v>
      </c>
      <c r="AF18" s="29">
        <f t="shared" si="6"/>
        <v>163489.56846202735</v>
      </c>
      <c r="AG18" s="29">
        <f t="shared" si="6"/>
        <v>164058.28316386993</v>
      </c>
      <c r="AH18" s="29">
        <f t="shared" si="6"/>
        <v>164614.21667193816</v>
      </c>
      <c r="AI18" s="29">
        <f t="shared" si="6"/>
        <v>165157.93086634722</v>
      </c>
      <c r="AJ18" s="29">
        <f t="shared" si="6"/>
        <v>165689.95137110341</v>
      </c>
      <c r="AK18" s="29">
        <f t="shared" si="6"/>
        <v>166210.7706078394</v>
      </c>
      <c r="AL18" s="29">
        <f t="shared" si="6"/>
        <v>166720.85053466068</v>
      </c>
      <c r="AM18" s="29">
        <f t="shared" si="6"/>
        <v>167220.62510828147</v>
      </c>
      <c r="AN18" s="29">
        <f t="shared" si="6"/>
        <v>167710.50250233436</v>
      </c>
      <c r="AO18" s="29">
        <f t="shared" si="6"/>
        <v>168190.86711026734</v>
      </c>
      <c r="AP18" s="29">
        <f t="shared" si="6"/>
        <v>168662.08135745238</v>
      </c>
      <c r="AQ18" s="29">
        <f t="shared" si="6"/>
        <v>169124.48734390701</v>
      </c>
      <c r="AR18" s="29">
        <f t="shared" si="6"/>
        <v>169578.40833628087</v>
      </c>
      <c r="AS18" s="29">
        <f t="shared" si="6"/>
        <v>170024.15012540613</v>
      </c>
      <c r="AT18" s="29"/>
      <c r="AU18" s="29"/>
      <c r="AV18" s="29"/>
      <c r="AW18" s="29"/>
    </row>
    <row r="19" spans="1:49" x14ac:dyDescent="0.35">
      <c r="A19" s="48" t="s">
        <v>39</v>
      </c>
      <c r="B19" t="str">
        <f>INDEX(Output!$AD$11:$AD$59,MATCH($A19,Output!$AG$11:$AG$59,0),1)</f>
        <v>y=24738ln(x)+70446</v>
      </c>
      <c r="C19">
        <f>INDEX(Output!$AE$11:$AE$59,MATCH($A19,Output!$AG$11:$AG$59,0),1)</f>
        <v>24738</v>
      </c>
      <c r="D19">
        <f>INDEX(Output!$AF$11:$AF$59,MATCH($A19,Output!$AG$11:$AG$59,0),1)</f>
        <v>70445</v>
      </c>
      <c r="E19" s="29">
        <f>$C$19*LN(E$2-2004)+$D$19</f>
        <v>139033.2998107677</v>
      </c>
      <c r="F19" s="29">
        <f t="shared" ref="F19:AS19" si="7">$C$19*LN(F$2-2004)+$D$19</f>
        <v>140533.03170526266</v>
      </c>
      <c r="G19" s="29">
        <f t="shared" si="7"/>
        <v>141947.01654683531</v>
      </c>
      <c r="H19" s="29">
        <f t="shared" si="7"/>
        <v>143284.5314666194</v>
      </c>
      <c r="I19" s="29">
        <f t="shared" si="7"/>
        <v>144553.42498317861</v>
      </c>
      <c r="J19" s="29">
        <f t="shared" si="7"/>
        <v>145760.39606440204</v>
      </c>
      <c r="K19" s="29">
        <f t="shared" si="7"/>
        <v>146911.20821117802</v>
      </c>
      <c r="L19" s="29">
        <f t="shared" si="7"/>
        <v>148010.85591365531</v>
      </c>
      <c r="M19" s="29">
        <f t="shared" si="7"/>
        <v>149063.69565514749</v>
      </c>
      <c r="N19" s="29">
        <f t="shared" si="7"/>
        <v>150073.55015558953</v>
      </c>
      <c r="O19" s="29">
        <f t="shared" si="7"/>
        <v>151043.79215757543</v>
      </c>
      <c r="P19" s="29">
        <f t="shared" si="7"/>
        <v>151977.4123912151</v>
      </c>
      <c r="Q19" s="29">
        <f t="shared" si="7"/>
        <v>152877.07517271419</v>
      </c>
      <c r="R19" s="29">
        <f t="shared" si="7"/>
        <v>153745.16424220538</v>
      </c>
      <c r="S19" s="29">
        <f t="shared" si="7"/>
        <v>154583.8208275584</v>
      </c>
      <c r="T19" s="29">
        <f t="shared" si="7"/>
        <v>155394.97546455354</v>
      </c>
      <c r="U19" s="29">
        <f t="shared" si="7"/>
        <v>156180.37476345964</v>
      </c>
      <c r="V19" s="29">
        <f t="shared" si="7"/>
        <v>156941.60405555781</v>
      </c>
      <c r="W19" s="29">
        <f t="shared" si="7"/>
        <v>157680.1066579546</v>
      </c>
      <c r="X19" s="29">
        <f t="shared" si="7"/>
        <v>158397.20034512511</v>
      </c>
      <c r="Y19" s="29">
        <f t="shared" si="7"/>
        <v>159094.09149952725</v>
      </c>
      <c r="Z19" s="29">
        <f t="shared" si="7"/>
        <v>159771.88732299284</v>
      </c>
      <c r="AA19" s="29">
        <f t="shared" si="7"/>
        <v>160431.60641931131</v>
      </c>
      <c r="AB19" s="29">
        <f t="shared" si="7"/>
        <v>161074.18800195519</v>
      </c>
      <c r="AC19" s="29">
        <f t="shared" si="7"/>
        <v>161700.49993587055</v>
      </c>
      <c r="AD19" s="29">
        <f t="shared" si="7"/>
        <v>162311.34578613116</v>
      </c>
      <c r="AE19" s="29">
        <f t="shared" si="7"/>
        <v>162907.47101709398</v>
      </c>
      <c r="AF19" s="29">
        <f t="shared" si="7"/>
        <v>163489.56846202735</v>
      </c>
      <c r="AG19" s="29">
        <f t="shared" si="7"/>
        <v>164058.28316386993</v>
      </c>
      <c r="AH19" s="29">
        <f t="shared" si="7"/>
        <v>164614.21667193816</v>
      </c>
      <c r="AI19" s="29">
        <f t="shared" si="7"/>
        <v>165157.93086634722</v>
      </c>
      <c r="AJ19" s="29">
        <f t="shared" si="7"/>
        <v>165689.95137110341</v>
      </c>
      <c r="AK19" s="29">
        <f t="shared" si="7"/>
        <v>166210.7706078394</v>
      </c>
      <c r="AL19" s="29">
        <f t="shared" si="7"/>
        <v>166720.85053466068</v>
      </c>
      <c r="AM19" s="29">
        <f t="shared" si="7"/>
        <v>167220.62510828147</v>
      </c>
      <c r="AN19" s="29">
        <f t="shared" si="7"/>
        <v>167710.50250233436</v>
      </c>
      <c r="AO19" s="29">
        <f t="shared" si="7"/>
        <v>168190.86711026734</v>
      </c>
      <c r="AP19" s="29">
        <f t="shared" si="7"/>
        <v>168662.08135745238</v>
      </c>
      <c r="AQ19" s="29">
        <f t="shared" si="7"/>
        <v>169124.48734390701</v>
      </c>
      <c r="AR19" s="29">
        <f t="shared" si="7"/>
        <v>169578.40833628087</v>
      </c>
      <c r="AS19" s="29">
        <f t="shared" si="7"/>
        <v>170024.15012540613</v>
      </c>
      <c r="AT19" s="29"/>
      <c r="AU19" s="29"/>
      <c r="AV19" s="29"/>
      <c r="AW19" s="29"/>
    </row>
    <row r="20" spans="1:49" x14ac:dyDescent="0.35">
      <c r="A20" s="8" t="s">
        <v>10</v>
      </c>
      <c r="B20" t="str">
        <f>INDEX(Output!$AD$11:$AD$59,MATCH($A20,Output!$AG$11:$AG$59,0),1)</f>
        <v>y=3667.449286x+45746.885714</v>
      </c>
      <c r="C20">
        <f>INDEX(Output!$AE$11:$AE$59,MATCH($A20,Output!$AG$11:$AG$59,0),1)</f>
        <v>3667.449286</v>
      </c>
      <c r="D20">
        <f>INDEX(Output!$AF$11:$AF$59,MATCH($A20,Output!$AG$11:$AG$59,0),1)</f>
        <v>45746.885713999996</v>
      </c>
      <c r="E20" s="29">
        <f t="shared" si="2"/>
        <v>104426.07428999999</v>
      </c>
      <c r="F20" s="29">
        <f t="shared" si="5"/>
        <v>108093.52357600001</v>
      </c>
      <c r="G20" s="29">
        <f t="shared" si="5"/>
        <v>111760.972862</v>
      </c>
      <c r="H20" s="29">
        <f t="shared" si="5"/>
        <v>115428.42214799998</v>
      </c>
      <c r="I20" s="29">
        <f t="shared" si="5"/>
        <v>119095.871434</v>
      </c>
      <c r="J20" s="29">
        <f t="shared" si="5"/>
        <v>122763.32071999999</v>
      </c>
      <c r="K20" s="29">
        <f t="shared" si="5"/>
        <v>126430.77000600001</v>
      </c>
      <c r="L20" s="29">
        <f t="shared" si="5"/>
        <v>130098.21929199999</v>
      </c>
      <c r="M20" s="29">
        <f t="shared" si="5"/>
        <v>133765.66857800001</v>
      </c>
      <c r="N20" s="29">
        <f t="shared" si="5"/>
        <v>137433.117864</v>
      </c>
      <c r="O20" s="29">
        <f t="shared" si="5"/>
        <v>141100.56714999999</v>
      </c>
      <c r="P20" s="29">
        <f t="shared" si="5"/>
        <v>144768.01643600001</v>
      </c>
      <c r="Q20" s="29">
        <f t="shared" si="5"/>
        <v>148435.46572199999</v>
      </c>
      <c r="R20" s="29">
        <f t="shared" si="5"/>
        <v>152102.91500800001</v>
      </c>
      <c r="S20" s="29">
        <f t="shared" si="5"/>
        <v>155770.364294</v>
      </c>
      <c r="T20" s="29">
        <f t="shared" si="5"/>
        <v>159437.81357999999</v>
      </c>
      <c r="U20" s="29">
        <f t="shared" si="5"/>
        <v>163105.262866</v>
      </c>
      <c r="V20" s="29">
        <f t="shared" si="5"/>
        <v>166772.71215199999</v>
      </c>
      <c r="W20" s="29">
        <f t="shared" si="5"/>
        <v>170440.16143800001</v>
      </c>
      <c r="X20" s="29">
        <f t="shared" si="5"/>
        <v>174107.610724</v>
      </c>
      <c r="Y20" s="29">
        <f t="shared" si="5"/>
        <v>177775.06001000002</v>
      </c>
      <c r="Z20" s="29">
        <f t="shared" si="5"/>
        <v>181442.509296</v>
      </c>
      <c r="AA20" s="29">
        <f t="shared" si="5"/>
        <v>185109.95858199999</v>
      </c>
      <c r="AB20" s="29">
        <f t="shared" si="5"/>
        <v>188777.40786800001</v>
      </c>
      <c r="AC20" s="29">
        <f t="shared" si="5"/>
        <v>192444.857154</v>
      </c>
      <c r="AD20" s="29">
        <f t="shared" si="5"/>
        <v>196112.30644000001</v>
      </c>
      <c r="AE20" s="29">
        <f t="shared" si="5"/>
        <v>199779.755726</v>
      </c>
      <c r="AF20" s="29">
        <f t="shared" si="5"/>
        <v>203447.20501199999</v>
      </c>
      <c r="AG20" s="29">
        <f t="shared" si="5"/>
        <v>207114.65429800001</v>
      </c>
      <c r="AH20" s="29">
        <f t="shared" si="5"/>
        <v>210782.103584</v>
      </c>
      <c r="AI20" s="29">
        <f t="shared" si="5"/>
        <v>214449.55287000001</v>
      </c>
      <c r="AJ20" s="29">
        <f t="shared" si="5"/>
        <v>218117.002156</v>
      </c>
      <c r="AK20" s="29">
        <f t="shared" si="5"/>
        <v>221784.45144200002</v>
      </c>
      <c r="AL20" s="29">
        <f t="shared" si="5"/>
        <v>225451.90072800001</v>
      </c>
      <c r="AM20" s="29">
        <f t="shared" si="5"/>
        <v>229119.350014</v>
      </c>
      <c r="AN20" s="29">
        <f t="shared" si="5"/>
        <v>232786.79930000001</v>
      </c>
      <c r="AO20" s="29">
        <f t="shared" si="5"/>
        <v>236454.248586</v>
      </c>
      <c r="AP20" s="29">
        <f t="shared" si="5"/>
        <v>240121.69787200002</v>
      </c>
      <c r="AQ20" s="29">
        <f t="shared" si="5"/>
        <v>243789.14715800001</v>
      </c>
      <c r="AR20" s="29">
        <f t="shared" si="5"/>
        <v>247456.596444</v>
      </c>
      <c r="AS20" s="29">
        <f t="shared" si="5"/>
        <v>251124.04573000001</v>
      </c>
      <c r="AT20" s="29"/>
      <c r="AU20" s="29"/>
      <c r="AV20" s="29"/>
      <c r="AW20" s="29"/>
    </row>
    <row r="21" spans="1:49" x14ac:dyDescent="0.35">
      <c r="A21" s="8" t="s">
        <v>11</v>
      </c>
      <c r="B21" t="str">
        <f>INDEX(Output!$AD$11:$AD$59,MATCH($A21,Output!$AG$11:$AG$59,0),1)</f>
        <v>y=11663.720714x+144361.280952</v>
      </c>
      <c r="C21">
        <f>INDEX(Output!$AE$11:$AE$59,MATCH($A21,Output!$AG$11:$AG$59,0),1)</f>
        <v>11663.720713999999</v>
      </c>
      <c r="D21">
        <f>INDEX(Output!$AF$11:$AF$59,MATCH($A21,Output!$AG$11:$AG$59,0),1)</f>
        <v>144361.280952</v>
      </c>
      <c r="E21" s="29">
        <f t="shared" si="2"/>
        <v>330980.81237599999</v>
      </c>
      <c r="F21" s="29">
        <f t="shared" si="5"/>
        <v>342644.53308999998</v>
      </c>
      <c r="G21" s="29">
        <f t="shared" si="5"/>
        <v>354308.25380399998</v>
      </c>
      <c r="H21" s="29">
        <f t="shared" si="5"/>
        <v>365971.97451799997</v>
      </c>
      <c r="I21" s="29">
        <f t="shared" si="5"/>
        <v>377635.69523199997</v>
      </c>
      <c r="J21" s="29">
        <f t="shared" si="5"/>
        <v>389299.41594600002</v>
      </c>
      <c r="K21" s="29">
        <f t="shared" si="5"/>
        <v>400963.13665999996</v>
      </c>
      <c r="L21" s="29">
        <f t="shared" si="5"/>
        <v>412626.85737399996</v>
      </c>
      <c r="M21" s="29">
        <f t="shared" si="5"/>
        <v>424290.57808800001</v>
      </c>
      <c r="N21" s="29">
        <f t="shared" si="5"/>
        <v>435954.298802</v>
      </c>
      <c r="O21" s="29">
        <f t="shared" si="5"/>
        <v>447618.019516</v>
      </c>
      <c r="P21" s="29">
        <f t="shared" si="5"/>
        <v>459281.74023</v>
      </c>
      <c r="Q21" s="29">
        <f t="shared" si="5"/>
        <v>470945.46094399999</v>
      </c>
      <c r="R21" s="29">
        <f t="shared" si="5"/>
        <v>482609.18165799999</v>
      </c>
      <c r="S21" s="29">
        <f t="shared" si="5"/>
        <v>494272.90237199998</v>
      </c>
      <c r="T21" s="29">
        <f t="shared" si="5"/>
        <v>505936.62308599998</v>
      </c>
      <c r="U21" s="29">
        <f t="shared" si="5"/>
        <v>517600.34379999997</v>
      </c>
      <c r="V21" s="29">
        <f t="shared" si="5"/>
        <v>529264.06451399997</v>
      </c>
      <c r="W21" s="29">
        <f t="shared" si="5"/>
        <v>540927.78522800002</v>
      </c>
      <c r="X21" s="29">
        <f t="shared" si="5"/>
        <v>552591.50594199996</v>
      </c>
      <c r="Y21" s="29">
        <f t="shared" si="5"/>
        <v>564255.2266559999</v>
      </c>
      <c r="Z21" s="29">
        <f t="shared" si="5"/>
        <v>575918.94736999995</v>
      </c>
      <c r="AA21" s="29">
        <f t="shared" si="5"/>
        <v>587582.668084</v>
      </c>
      <c r="AB21" s="29">
        <f t="shared" si="5"/>
        <v>599246.38879799994</v>
      </c>
      <c r="AC21" s="29">
        <f t="shared" si="5"/>
        <v>610910.10951199988</v>
      </c>
      <c r="AD21" s="29">
        <f t="shared" si="5"/>
        <v>622573.83022599993</v>
      </c>
      <c r="AE21" s="29">
        <f t="shared" si="5"/>
        <v>634237.55093999999</v>
      </c>
      <c r="AF21" s="29">
        <f t="shared" si="5"/>
        <v>645901.27165400004</v>
      </c>
      <c r="AG21" s="29">
        <f t="shared" si="5"/>
        <v>657564.99236799998</v>
      </c>
      <c r="AH21" s="29">
        <f t="shared" si="5"/>
        <v>669228.71308199991</v>
      </c>
      <c r="AI21" s="29">
        <f t="shared" si="5"/>
        <v>680892.43379599997</v>
      </c>
      <c r="AJ21" s="29">
        <f t="shared" si="5"/>
        <v>692556.15451000002</v>
      </c>
      <c r="AK21" s="29">
        <f t="shared" si="5"/>
        <v>704219.87522400008</v>
      </c>
      <c r="AL21" s="29">
        <f t="shared" si="5"/>
        <v>715883.5959379999</v>
      </c>
      <c r="AM21" s="29">
        <f t="shared" si="5"/>
        <v>727547.31665199995</v>
      </c>
      <c r="AN21" s="29">
        <f t="shared" si="5"/>
        <v>739211.037366</v>
      </c>
      <c r="AO21" s="29">
        <f t="shared" si="5"/>
        <v>750874.75808000006</v>
      </c>
      <c r="AP21" s="29">
        <f t="shared" si="5"/>
        <v>762538.47879399988</v>
      </c>
      <c r="AQ21" s="29">
        <f t="shared" si="5"/>
        <v>774202.19950799993</v>
      </c>
      <c r="AR21" s="29">
        <f t="shared" si="5"/>
        <v>785865.92022199999</v>
      </c>
      <c r="AS21" s="29">
        <f t="shared" si="5"/>
        <v>797529.64093600004</v>
      </c>
      <c r="AT21" s="29"/>
      <c r="AU21" s="29"/>
      <c r="AV21" s="29"/>
      <c r="AW21" s="29"/>
    </row>
    <row r="22" spans="1:49" x14ac:dyDescent="0.35">
      <c r="A22" s="8" t="s">
        <v>12</v>
      </c>
      <c r="B22" t="str">
        <f>INDEX(Output!$AD$11:$AD$59,MATCH($A22,Output!$AG$11:$AG$59,0),1)</f>
        <v>y=3319.207143x+40903.61619</v>
      </c>
      <c r="C22">
        <f>INDEX(Output!$AE$11:$AE$59,MATCH($A22,Output!$AG$11:$AG$59,0),1)</f>
        <v>3319.2071430000001</v>
      </c>
      <c r="D22">
        <f>INDEX(Output!$AF$11:$AF$59,MATCH($A22,Output!$AG$11:$AG$59,0),1)</f>
        <v>40903.616190000001</v>
      </c>
      <c r="E22" s="29">
        <f t="shared" si="2"/>
        <v>94010.930477999995</v>
      </c>
      <c r="F22" s="29">
        <f t="shared" si="5"/>
        <v>97330.137621000002</v>
      </c>
      <c r="G22" s="29">
        <f t="shared" si="5"/>
        <v>100649.34476400001</v>
      </c>
      <c r="H22" s="29">
        <f t="shared" si="5"/>
        <v>103968.551907</v>
      </c>
      <c r="I22" s="29">
        <f t="shared" si="5"/>
        <v>107287.75905000001</v>
      </c>
      <c r="J22" s="29">
        <f t="shared" si="5"/>
        <v>110606.966193</v>
      </c>
      <c r="K22" s="29">
        <f t="shared" si="5"/>
        <v>113926.17333600001</v>
      </c>
      <c r="L22" s="29">
        <f t="shared" si="5"/>
        <v>117245.380479</v>
      </c>
      <c r="M22" s="29">
        <f t="shared" si="5"/>
        <v>120564.58762200001</v>
      </c>
      <c r="N22" s="29">
        <f t="shared" si="5"/>
        <v>123883.794765</v>
      </c>
      <c r="O22" s="29">
        <f t="shared" si="5"/>
        <v>127203.00190800001</v>
      </c>
      <c r="P22" s="29">
        <f t="shared" si="5"/>
        <v>130522.209051</v>
      </c>
      <c r="Q22" s="29">
        <f t="shared" si="5"/>
        <v>133841.41619399999</v>
      </c>
      <c r="R22" s="29">
        <f t="shared" si="5"/>
        <v>137160.623337</v>
      </c>
      <c r="S22" s="29">
        <f t="shared" si="5"/>
        <v>140479.83048</v>
      </c>
      <c r="T22" s="29">
        <f t="shared" si="5"/>
        <v>143799.03762299998</v>
      </c>
      <c r="U22" s="29">
        <f t="shared" si="5"/>
        <v>147118.24476600002</v>
      </c>
      <c r="V22" s="29">
        <f t="shared" si="5"/>
        <v>150437.451909</v>
      </c>
      <c r="W22" s="29">
        <f t="shared" si="5"/>
        <v>153756.659052</v>
      </c>
      <c r="X22" s="29">
        <f t="shared" si="5"/>
        <v>157075.86619500001</v>
      </c>
      <c r="Y22" s="29">
        <f t="shared" si="5"/>
        <v>160395.07333799999</v>
      </c>
      <c r="Z22" s="29">
        <f t="shared" ref="F22:AS28" si="8">$C22*(Z$2-2004) + $D22</f>
        <v>163714.28048100002</v>
      </c>
      <c r="AA22" s="29">
        <f t="shared" si="8"/>
        <v>167033.487624</v>
      </c>
      <c r="AB22" s="29">
        <f t="shared" si="8"/>
        <v>170352.69476700001</v>
      </c>
      <c r="AC22" s="29">
        <f t="shared" si="8"/>
        <v>173671.90191000002</v>
      </c>
      <c r="AD22" s="29">
        <f t="shared" si="8"/>
        <v>176991.10905299999</v>
      </c>
      <c r="AE22" s="29">
        <f t="shared" si="8"/>
        <v>180310.316196</v>
      </c>
      <c r="AF22" s="29">
        <f t="shared" si="8"/>
        <v>183629.52333900001</v>
      </c>
      <c r="AG22" s="29">
        <f t="shared" si="8"/>
        <v>186948.73048200001</v>
      </c>
      <c r="AH22" s="29">
        <f t="shared" si="8"/>
        <v>190267.93762499999</v>
      </c>
      <c r="AI22" s="29">
        <f t="shared" si="8"/>
        <v>193587.144768</v>
      </c>
      <c r="AJ22" s="29">
        <f t="shared" si="8"/>
        <v>196906.35191100001</v>
      </c>
      <c r="AK22" s="29">
        <f t="shared" si="8"/>
        <v>200225.55905400001</v>
      </c>
      <c r="AL22" s="29">
        <f t="shared" si="8"/>
        <v>203544.76619700002</v>
      </c>
      <c r="AM22" s="29">
        <f t="shared" si="8"/>
        <v>206863.97334</v>
      </c>
      <c r="AN22" s="29">
        <f t="shared" si="8"/>
        <v>210183.180483</v>
      </c>
      <c r="AO22" s="29">
        <f t="shared" si="8"/>
        <v>213502.38762600001</v>
      </c>
      <c r="AP22" s="29">
        <f t="shared" si="8"/>
        <v>216821.59476900002</v>
      </c>
      <c r="AQ22" s="29">
        <f t="shared" si="8"/>
        <v>220140.801912</v>
      </c>
      <c r="AR22" s="29">
        <f t="shared" si="8"/>
        <v>223460.009055</v>
      </c>
      <c r="AS22" s="29">
        <f t="shared" si="8"/>
        <v>226779.21619800001</v>
      </c>
      <c r="AT22" s="29"/>
      <c r="AU22" s="29"/>
      <c r="AV22" s="29"/>
      <c r="AW22" s="29"/>
    </row>
    <row r="23" spans="1:49" x14ac:dyDescent="0.35">
      <c r="A23" s="8" t="s">
        <v>13</v>
      </c>
      <c r="B23" t="str">
        <f>INDEX(Output!$AD$11:$AD$59,MATCH($A23,Output!$AG$11:$AG$59,0),1)</f>
        <v>y=4943.398214x+56614.300952</v>
      </c>
      <c r="C23">
        <f>INDEX(Output!$AE$11:$AE$59,MATCH($A23,Output!$AG$11:$AG$59,0),1)</f>
        <v>4943.3982139999998</v>
      </c>
      <c r="D23">
        <f>INDEX(Output!$AF$11:$AF$59,MATCH($A23,Output!$AG$11:$AG$59,0),1)</f>
        <v>56614.300951999998</v>
      </c>
      <c r="E23" s="29">
        <f t="shared" si="2"/>
        <v>135708.672376</v>
      </c>
      <c r="F23" s="29">
        <f t="shared" si="8"/>
        <v>140652.07058999999</v>
      </c>
      <c r="G23" s="29">
        <f t="shared" si="8"/>
        <v>145595.468804</v>
      </c>
      <c r="H23" s="29">
        <f t="shared" si="8"/>
        <v>150538.86701799999</v>
      </c>
      <c r="I23" s="29">
        <f t="shared" si="8"/>
        <v>155482.26523200001</v>
      </c>
      <c r="J23" s="29">
        <f t="shared" si="8"/>
        <v>160425.66344599999</v>
      </c>
      <c r="K23" s="29">
        <f t="shared" si="8"/>
        <v>165369.06166000001</v>
      </c>
      <c r="L23" s="29">
        <f t="shared" si="8"/>
        <v>170312.45987399999</v>
      </c>
      <c r="M23" s="29">
        <f t="shared" si="8"/>
        <v>175255.85808799998</v>
      </c>
      <c r="N23" s="29">
        <f t="shared" si="8"/>
        <v>180199.25630199999</v>
      </c>
      <c r="O23" s="29">
        <f t="shared" si="8"/>
        <v>185142.65451599998</v>
      </c>
      <c r="P23" s="29">
        <f t="shared" si="8"/>
        <v>190086.05273</v>
      </c>
      <c r="Q23" s="29">
        <f t="shared" si="8"/>
        <v>195029.45094399998</v>
      </c>
      <c r="R23" s="29">
        <f t="shared" si="8"/>
        <v>199972.849158</v>
      </c>
      <c r="S23" s="29">
        <f t="shared" si="8"/>
        <v>204916.24737199998</v>
      </c>
      <c r="T23" s="29">
        <f t="shared" si="8"/>
        <v>209859.645586</v>
      </c>
      <c r="U23" s="29">
        <f t="shared" si="8"/>
        <v>214803.04379999998</v>
      </c>
      <c r="V23" s="29">
        <f t="shared" si="8"/>
        <v>219746.44201399997</v>
      </c>
      <c r="W23" s="29">
        <f t="shared" si="8"/>
        <v>224689.84022799999</v>
      </c>
      <c r="X23" s="29">
        <f t="shared" si="8"/>
        <v>229633.23844199997</v>
      </c>
      <c r="Y23" s="29">
        <f t="shared" si="8"/>
        <v>234576.63665599999</v>
      </c>
      <c r="Z23" s="29">
        <f t="shared" si="8"/>
        <v>239520.03486999997</v>
      </c>
      <c r="AA23" s="29">
        <f t="shared" si="8"/>
        <v>244463.43308399999</v>
      </c>
      <c r="AB23" s="29">
        <f t="shared" si="8"/>
        <v>249406.83129799998</v>
      </c>
      <c r="AC23" s="29">
        <f t="shared" si="8"/>
        <v>254350.22951199999</v>
      </c>
      <c r="AD23" s="29">
        <f t="shared" si="8"/>
        <v>259293.62772599998</v>
      </c>
      <c r="AE23" s="29">
        <f t="shared" si="8"/>
        <v>264237.02594000002</v>
      </c>
      <c r="AF23" s="29">
        <f t="shared" si="8"/>
        <v>269180.42415400001</v>
      </c>
      <c r="AG23" s="29">
        <f t="shared" si="8"/>
        <v>274123.82236799999</v>
      </c>
      <c r="AH23" s="29">
        <f t="shared" si="8"/>
        <v>279067.22058199998</v>
      </c>
      <c r="AI23" s="29">
        <f t="shared" si="8"/>
        <v>284010.61879600002</v>
      </c>
      <c r="AJ23" s="29">
        <f t="shared" si="8"/>
        <v>288954.01701000001</v>
      </c>
      <c r="AK23" s="29">
        <f t="shared" si="8"/>
        <v>293897.415224</v>
      </c>
      <c r="AL23" s="29">
        <f t="shared" si="8"/>
        <v>298840.81343799998</v>
      </c>
      <c r="AM23" s="29">
        <f t="shared" si="8"/>
        <v>303784.21165199997</v>
      </c>
      <c r="AN23" s="29">
        <f t="shared" si="8"/>
        <v>308727.60986600001</v>
      </c>
      <c r="AO23" s="29">
        <f t="shared" si="8"/>
        <v>313671.00808</v>
      </c>
      <c r="AP23" s="29">
        <f t="shared" si="8"/>
        <v>318614.40629399999</v>
      </c>
      <c r="AQ23" s="29">
        <f t="shared" si="8"/>
        <v>323557.80450800003</v>
      </c>
      <c r="AR23" s="29">
        <f t="shared" si="8"/>
        <v>328501.20272200002</v>
      </c>
      <c r="AS23" s="29">
        <f t="shared" si="8"/>
        <v>333444.600936</v>
      </c>
      <c r="AT23" s="29"/>
      <c r="AU23" s="29"/>
      <c r="AV23" s="29"/>
      <c r="AW23" s="29"/>
    </row>
    <row r="24" spans="1:49" x14ac:dyDescent="0.35">
      <c r="A24" s="8" t="s">
        <v>14</v>
      </c>
      <c r="B24" t="str">
        <f>INDEX(Output!$AD$11:$AD$59,MATCH($A24,Output!$AG$11:$AG$59,0),1)</f>
        <v>y=7783.476786x+83276.292381</v>
      </c>
      <c r="C24">
        <f>INDEX(Output!$AE$11:$AE$59,MATCH($A24,Output!$AG$11:$AG$59,0),1)</f>
        <v>7783.4767860000002</v>
      </c>
      <c r="D24">
        <f>INDEX(Output!$AF$11:$AF$59,MATCH($A24,Output!$AG$11:$AG$59,0),1)</f>
        <v>83276.292381000007</v>
      </c>
      <c r="E24" s="29">
        <f t="shared" si="2"/>
        <v>207811.92095699999</v>
      </c>
      <c r="F24" s="29">
        <f t="shared" si="8"/>
        <v>215595.39774300001</v>
      </c>
      <c r="G24" s="29">
        <f t="shared" si="8"/>
        <v>223378.87452900002</v>
      </c>
      <c r="H24" s="29">
        <f t="shared" si="8"/>
        <v>231162.35131500001</v>
      </c>
      <c r="I24" s="29">
        <f t="shared" si="8"/>
        <v>238945.82810100002</v>
      </c>
      <c r="J24" s="29">
        <f t="shared" si="8"/>
        <v>246729.30488700001</v>
      </c>
      <c r="K24" s="29">
        <f t="shared" si="8"/>
        <v>254512.78167300002</v>
      </c>
      <c r="L24" s="29">
        <f t="shared" si="8"/>
        <v>262296.25845900003</v>
      </c>
      <c r="M24" s="29">
        <f t="shared" si="8"/>
        <v>270079.73524499999</v>
      </c>
      <c r="N24" s="29">
        <f t="shared" si="8"/>
        <v>277863.212031</v>
      </c>
      <c r="O24" s="29">
        <f t="shared" si="8"/>
        <v>285646.68881700002</v>
      </c>
      <c r="P24" s="29">
        <f t="shared" si="8"/>
        <v>293430.16560299997</v>
      </c>
      <c r="Q24" s="29">
        <f t="shared" si="8"/>
        <v>301213.64238900004</v>
      </c>
      <c r="R24" s="29">
        <f t="shared" si="8"/>
        <v>308997.119175</v>
      </c>
      <c r="S24" s="29">
        <f t="shared" si="8"/>
        <v>316780.59596100001</v>
      </c>
      <c r="T24" s="29">
        <f t="shared" si="8"/>
        <v>324564.07274700003</v>
      </c>
      <c r="U24" s="29">
        <f t="shared" si="8"/>
        <v>332347.54953299998</v>
      </c>
      <c r="V24" s="29">
        <f t="shared" si="8"/>
        <v>340131.02631900006</v>
      </c>
      <c r="W24" s="29">
        <f t="shared" si="8"/>
        <v>347914.50310500001</v>
      </c>
      <c r="X24" s="29">
        <f t="shared" si="8"/>
        <v>355697.97989100002</v>
      </c>
      <c r="Y24" s="29">
        <f t="shared" si="8"/>
        <v>363481.45667700004</v>
      </c>
      <c r="Z24" s="29">
        <f t="shared" si="8"/>
        <v>371264.93346299999</v>
      </c>
      <c r="AA24" s="29">
        <f t="shared" si="8"/>
        <v>379048.41024900001</v>
      </c>
      <c r="AB24" s="29">
        <f t="shared" si="8"/>
        <v>386831.88703500002</v>
      </c>
      <c r="AC24" s="29">
        <f t="shared" si="8"/>
        <v>394615.36382100004</v>
      </c>
      <c r="AD24" s="29">
        <f t="shared" si="8"/>
        <v>402398.84060699999</v>
      </c>
      <c r="AE24" s="29">
        <f t="shared" si="8"/>
        <v>410182.317393</v>
      </c>
      <c r="AF24" s="29">
        <f t="shared" si="8"/>
        <v>417965.79417900002</v>
      </c>
      <c r="AG24" s="29">
        <f t="shared" si="8"/>
        <v>425749.27096500003</v>
      </c>
      <c r="AH24" s="29">
        <f t="shared" si="8"/>
        <v>433532.74775099999</v>
      </c>
      <c r="AI24" s="29">
        <f t="shared" si="8"/>
        <v>441316.224537</v>
      </c>
      <c r="AJ24" s="29">
        <f t="shared" si="8"/>
        <v>449099.70132300002</v>
      </c>
      <c r="AK24" s="29">
        <f t="shared" si="8"/>
        <v>456883.17810900003</v>
      </c>
      <c r="AL24" s="29">
        <f t="shared" si="8"/>
        <v>464666.65489500004</v>
      </c>
      <c r="AM24" s="29">
        <f t="shared" si="8"/>
        <v>472450.131681</v>
      </c>
      <c r="AN24" s="29">
        <f t="shared" si="8"/>
        <v>480233.60846700001</v>
      </c>
      <c r="AO24" s="29">
        <f t="shared" si="8"/>
        <v>488017.08525300003</v>
      </c>
      <c r="AP24" s="29">
        <f t="shared" si="8"/>
        <v>495800.56203900004</v>
      </c>
      <c r="AQ24" s="29">
        <f t="shared" si="8"/>
        <v>503584.038825</v>
      </c>
      <c r="AR24" s="29">
        <f t="shared" si="8"/>
        <v>511367.51561100001</v>
      </c>
      <c r="AS24" s="29">
        <f t="shared" si="8"/>
        <v>519150.99239700002</v>
      </c>
      <c r="AT24" s="29"/>
      <c r="AU24" s="29"/>
      <c r="AV24" s="29"/>
      <c r="AW24" s="29"/>
    </row>
    <row r="25" spans="1:49" x14ac:dyDescent="0.35">
      <c r="A25" s="48" t="s">
        <v>15</v>
      </c>
      <c r="B25" t="str">
        <f>INDEX(Output!$AD$11:$AD$59,MATCH($A25,Output!$AG$11:$AG$59,0),1)</f>
        <v>y=8775.4x^0.6151</v>
      </c>
      <c r="C25">
        <f>INDEX(Output!$AE$11:$AE$59,MATCH($A25,Output!$AG$11:$AG$59,0),1)</f>
        <v>8775.4</v>
      </c>
      <c r="D25">
        <f>INDEX(Output!$AF$11:$AF$59,MATCH($A25,Output!$AG$11:$AG$59,0),1)</f>
        <v>0.61509999999999998</v>
      </c>
      <c r="E25" s="29">
        <f>$C$25*(E$2-1990)^$D$25</f>
        <v>71095.84254975061</v>
      </c>
      <c r="F25" s="29">
        <f t="shared" ref="F25:AS25" si="9">$C$25*(F$2-1990)^$D$25</f>
        <v>72544.3342481414</v>
      </c>
      <c r="G25" s="29">
        <f t="shared" si="9"/>
        <v>73974.948800768485</v>
      </c>
      <c r="H25" s="29">
        <f t="shared" si="9"/>
        <v>75388.455515442154</v>
      </c>
      <c r="I25" s="29">
        <f t="shared" si="9"/>
        <v>76785.568400942211</v>
      </c>
      <c r="J25" s="29">
        <f t="shared" si="9"/>
        <v>78166.951644288711</v>
      </c>
      <c r="K25" s="29">
        <f t="shared" si="9"/>
        <v>79533.224405130386</v>
      </c>
      <c r="L25" s="29">
        <f t="shared" si="9"/>
        <v>80884.965028924664</v>
      </c>
      <c r="M25" s="29">
        <f t="shared" si="9"/>
        <v>82222.714763117358</v>
      </c>
      <c r="N25" s="29">
        <f t="shared" si="9"/>
        <v>83546.98104643976</v>
      </c>
      <c r="O25" s="29">
        <f t="shared" si="9"/>
        <v>84858.240430010337</v>
      </c>
      <c r="P25" s="29">
        <f t="shared" si="9"/>
        <v>86156.941179600297</v>
      </c>
      <c r="Q25" s="29">
        <f t="shared" si="9"/>
        <v>87443.505600764547</v>
      </c>
      <c r="R25" s="29">
        <f t="shared" si="9"/>
        <v>88718.332122227017</v>
      </c>
      <c r="S25" s="29">
        <f t="shared" si="9"/>
        <v>89981.797167673765</v>
      </c>
      <c r="T25" s="29">
        <f t="shared" si="9"/>
        <v>91234.256841748662</v>
      </c>
      <c r="U25" s="29">
        <f t="shared" si="9"/>
        <v>92476.048452400792</v>
      </c>
      <c r="V25" s="29">
        <f t="shared" si="9"/>
        <v>93707.491888668272</v>
      </c>
      <c r="W25" s="29">
        <f t="shared" si="9"/>
        <v>94928.890870401476</v>
      </c>
      <c r="X25" s="29">
        <f t="shared" si="9"/>
        <v>96140.534084239902</v>
      </c>
      <c r="Y25" s="29">
        <f t="shared" si="9"/>
        <v>97342.696218299156</v>
      </c>
      <c r="Z25" s="29">
        <f t="shared" si="9"/>
        <v>98535.638906438311</v>
      </c>
      <c r="AA25" s="29">
        <f t="shared" si="9"/>
        <v>99719.611591622801</v>
      </c>
      <c r="AB25" s="29">
        <f t="shared" si="9"/>
        <v>100894.85231673226</v>
      </c>
      <c r="AC25" s="29">
        <f t="shared" si="9"/>
        <v>102061.58845016109</v>
      </c>
      <c r="AD25" s="29">
        <f t="shared" si="9"/>
        <v>103220.03735269311</v>
      </c>
      <c r="AE25" s="29">
        <f t="shared" si="9"/>
        <v>104370.40699138126</v>
      </c>
      <c r="AF25" s="29">
        <f t="shared" si="9"/>
        <v>105512.89650551311</v>
      </c>
      <c r="AG25" s="29">
        <f t="shared" si="9"/>
        <v>106647.69672917364</v>
      </c>
      <c r="AH25" s="29">
        <f t="shared" si="9"/>
        <v>107774.9906744239</v>
      </c>
      <c r="AI25" s="29">
        <f t="shared" si="9"/>
        <v>108894.95397867789</v>
      </c>
      <c r="AJ25" s="29">
        <f t="shared" si="9"/>
        <v>110007.75531948323</v>
      </c>
      <c r="AK25" s="29">
        <f t="shared" si="9"/>
        <v>111113.55679957259</v>
      </c>
      <c r="AL25" s="29">
        <f t="shared" si="9"/>
        <v>112212.51430476255</v>
      </c>
      <c r="AM25" s="29">
        <f t="shared" si="9"/>
        <v>113304.77783701284</v>
      </c>
      <c r="AN25" s="29">
        <f t="shared" si="9"/>
        <v>114390.49182473061</v>
      </c>
      <c r="AO25" s="29">
        <f t="shared" si="9"/>
        <v>115469.79541219985</v>
      </c>
      <c r="AP25" s="29">
        <f t="shared" si="9"/>
        <v>116542.82272983456</v>
      </c>
      <c r="AQ25" s="29">
        <f t="shared" si="9"/>
        <v>117609.70314679189</v>
      </c>
      <c r="AR25" s="29">
        <f t="shared" si="9"/>
        <v>118670.56150733982</v>
      </c>
      <c r="AS25" s="29">
        <f t="shared" si="9"/>
        <v>119725.51835224326</v>
      </c>
      <c r="AT25" s="29"/>
      <c r="AU25" s="29"/>
      <c r="AV25" s="29"/>
      <c r="AW25" s="29"/>
    </row>
    <row r="26" spans="1:49" x14ac:dyDescent="0.35">
      <c r="A26" s="8" t="s">
        <v>16</v>
      </c>
      <c r="B26" t="str">
        <f>INDEX(Output!$AD$11:$AD$59,MATCH($A26,Output!$AG$11:$AG$59,0),1)</f>
        <v>y=1146.550714x+12061.327619</v>
      </c>
      <c r="C26">
        <f>INDEX(Output!$AE$11:$AE$59,MATCH($A26,Output!$AG$11:$AG$59,0),1)</f>
        <v>1146.550714</v>
      </c>
      <c r="D26">
        <f>INDEX(Output!$AF$11:$AF$59,MATCH($A26,Output!$AG$11:$AG$59,0),1)</f>
        <v>12061.327619</v>
      </c>
      <c r="E26" s="29">
        <f t="shared" si="2"/>
        <v>30406.139042999999</v>
      </c>
      <c r="F26" s="29">
        <f t="shared" si="8"/>
        <v>31552.689757</v>
      </c>
      <c r="G26" s="29">
        <f t="shared" si="8"/>
        <v>32699.240471000001</v>
      </c>
      <c r="H26" s="29">
        <f t="shared" si="8"/>
        <v>33845.791184999995</v>
      </c>
      <c r="I26" s="29">
        <f t="shared" si="8"/>
        <v>34992.341898999999</v>
      </c>
      <c r="J26" s="29">
        <f t="shared" si="8"/>
        <v>36138.892613000004</v>
      </c>
      <c r="K26" s="29">
        <f t="shared" si="8"/>
        <v>37285.443327000001</v>
      </c>
      <c r="L26" s="29">
        <f t="shared" si="8"/>
        <v>38431.994040999998</v>
      </c>
      <c r="M26" s="29">
        <f t="shared" si="8"/>
        <v>39578.544754999995</v>
      </c>
      <c r="N26" s="29">
        <f t="shared" si="8"/>
        <v>40725.095469</v>
      </c>
      <c r="O26" s="29">
        <f t="shared" si="8"/>
        <v>41871.646183000004</v>
      </c>
      <c r="P26" s="29">
        <f t="shared" si="8"/>
        <v>43018.196897000002</v>
      </c>
      <c r="Q26" s="29">
        <f t="shared" si="8"/>
        <v>44164.747610999999</v>
      </c>
      <c r="R26" s="29">
        <f t="shared" si="8"/>
        <v>45311.298324999996</v>
      </c>
      <c r="S26" s="29">
        <f t="shared" si="8"/>
        <v>46457.849038999993</v>
      </c>
      <c r="T26" s="29">
        <f t="shared" si="8"/>
        <v>47604.399753000005</v>
      </c>
      <c r="U26" s="29">
        <f t="shared" si="8"/>
        <v>48750.950467000002</v>
      </c>
      <c r="V26" s="29">
        <f t="shared" si="8"/>
        <v>49897.501181</v>
      </c>
      <c r="W26" s="29">
        <f t="shared" si="8"/>
        <v>51044.051894999997</v>
      </c>
      <c r="X26" s="29">
        <f t="shared" si="8"/>
        <v>52190.602608999994</v>
      </c>
      <c r="Y26" s="29">
        <f t="shared" si="8"/>
        <v>53337.153323000006</v>
      </c>
      <c r="Z26" s="29">
        <f t="shared" si="8"/>
        <v>54483.704037000003</v>
      </c>
      <c r="AA26" s="29">
        <f t="shared" si="8"/>
        <v>55630.254751</v>
      </c>
      <c r="AB26" s="29">
        <f t="shared" si="8"/>
        <v>56776.805464999998</v>
      </c>
      <c r="AC26" s="29">
        <f t="shared" si="8"/>
        <v>57923.356178999995</v>
      </c>
      <c r="AD26" s="29">
        <f t="shared" si="8"/>
        <v>59069.906892999992</v>
      </c>
      <c r="AE26" s="29">
        <f t="shared" si="8"/>
        <v>60216.457607000004</v>
      </c>
      <c r="AF26" s="29">
        <f t="shared" si="8"/>
        <v>61363.008321000001</v>
      </c>
      <c r="AG26" s="29">
        <f t="shared" si="8"/>
        <v>62509.559034999998</v>
      </c>
      <c r="AH26" s="29">
        <f t="shared" si="8"/>
        <v>63656.109748999996</v>
      </c>
      <c r="AI26" s="29">
        <f t="shared" si="8"/>
        <v>64802.660462999993</v>
      </c>
      <c r="AJ26" s="29">
        <f t="shared" si="8"/>
        <v>65949.211177000005</v>
      </c>
      <c r="AK26" s="29">
        <f t="shared" si="8"/>
        <v>67095.761891000002</v>
      </c>
      <c r="AL26" s="29">
        <f t="shared" si="8"/>
        <v>68242.312604999999</v>
      </c>
      <c r="AM26" s="29">
        <f t="shared" si="8"/>
        <v>69388.863318999996</v>
      </c>
      <c r="AN26" s="29">
        <f t="shared" si="8"/>
        <v>70535.414032999994</v>
      </c>
      <c r="AO26" s="29">
        <f t="shared" si="8"/>
        <v>71681.964747000005</v>
      </c>
      <c r="AP26" s="29">
        <f t="shared" si="8"/>
        <v>72828.515461000003</v>
      </c>
      <c r="AQ26" s="29">
        <f t="shared" si="8"/>
        <v>73975.066175</v>
      </c>
      <c r="AR26" s="29">
        <f t="shared" si="8"/>
        <v>75121.616888999997</v>
      </c>
      <c r="AS26" s="29">
        <f t="shared" si="8"/>
        <v>76268.167602999994</v>
      </c>
      <c r="AT26" s="29"/>
      <c r="AU26" s="29"/>
      <c r="AV26" s="29"/>
      <c r="AW26" s="29"/>
    </row>
    <row r="27" spans="1:49" x14ac:dyDescent="0.35">
      <c r="A27" s="8" t="s">
        <v>40</v>
      </c>
      <c r="B27" t="str">
        <f>INDEX(Output!$AD$11:$AD$59,MATCH($A27,Output!$AG$11:$AG$59,0),1)</f>
        <v>y=3858.960357x+37995.697143</v>
      </c>
      <c r="C27">
        <f>INDEX(Output!$AE$11:$AE$59,MATCH($A27,Output!$AG$11:$AG$59,0),1)</f>
        <v>3858.9603569999999</v>
      </c>
      <c r="D27">
        <f>INDEX(Output!$AF$11:$AF$59,MATCH($A27,Output!$AG$11:$AG$59,0),1)</f>
        <v>37995.697142999998</v>
      </c>
      <c r="E27" s="29">
        <f t="shared" si="2"/>
        <v>99739.062854999996</v>
      </c>
      <c r="F27" s="29">
        <f t="shared" si="8"/>
        <v>103598.023212</v>
      </c>
      <c r="G27" s="29">
        <f t="shared" si="8"/>
        <v>107456.983569</v>
      </c>
      <c r="H27" s="29">
        <f t="shared" si="8"/>
        <v>111315.94392599999</v>
      </c>
      <c r="I27" s="29">
        <f t="shared" si="8"/>
        <v>115174.904283</v>
      </c>
      <c r="J27" s="29">
        <f t="shared" si="8"/>
        <v>119033.86464</v>
      </c>
      <c r="K27" s="29">
        <f t="shared" si="8"/>
        <v>122892.82499699999</v>
      </c>
      <c r="L27" s="29">
        <f t="shared" si="8"/>
        <v>126751.78535399999</v>
      </c>
      <c r="M27" s="29">
        <f t="shared" si="8"/>
        <v>130610.745711</v>
      </c>
      <c r="N27" s="29">
        <f t="shared" si="8"/>
        <v>134469.706068</v>
      </c>
      <c r="O27" s="29">
        <f t="shared" si="8"/>
        <v>138328.666425</v>
      </c>
      <c r="P27" s="29">
        <f t="shared" si="8"/>
        <v>142187.62678200001</v>
      </c>
      <c r="Q27" s="29">
        <f t="shared" si="8"/>
        <v>146046.58713900001</v>
      </c>
      <c r="R27" s="29">
        <f t="shared" si="8"/>
        <v>149905.54749600001</v>
      </c>
      <c r="S27" s="29">
        <f t="shared" si="8"/>
        <v>153764.50785299999</v>
      </c>
      <c r="T27" s="29">
        <f t="shared" si="8"/>
        <v>157623.46820999999</v>
      </c>
      <c r="U27" s="29">
        <f t="shared" si="8"/>
        <v>161482.428567</v>
      </c>
      <c r="V27" s="29">
        <f t="shared" si="8"/>
        <v>165341.388924</v>
      </c>
      <c r="W27" s="29">
        <f t="shared" si="8"/>
        <v>169200.349281</v>
      </c>
      <c r="X27" s="29">
        <f t="shared" si="8"/>
        <v>173059.30963800001</v>
      </c>
      <c r="Y27" s="29">
        <f t="shared" si="8"/>
        <v>176918.26999500001</v>
      </c>
      <c r="Z27" s="29">
        <f t="shared" si="8"/>
        <v>180777.23035199998</v>
      </c>
      <c r="AA27" s="29">
        <f t="shared" si="8"/>
        <v>184636.19070899999</v>
      </c>
      <c r="AB27" s="29">
        <f t="shared" si="8"/>
        <v>188495.15106599999</v>
      </c>
      <c r="AC27" s="29">
        <f t="shared" si="8"/>
        <v>192354.11142299999</v>
      </c>
      <c r="AD27" s="29">
        <f t="shared" si="8"/>
        <v>196213.07178</v>
      </c>
      <c r="AE27" s="29">
        <f t="shared" si="8"/>
        <v>200072.032137</v>
      </c>
      <c r="AF27" s="29">
        <f t="shared" si="8"/>
        <v>203930.99249400001</v>
      </c>
      <c r="AG27" s="29">
        <f t="shared" si="8"/>
        <v>207789.95285099998</v>
      </c>
      <c r="AH27" s="29">
        <f t="shared" si="8"/>
        <v>211648.91320799998</v>
      </c>
      <c r="AI27" s="29">
        <f t="shared" si="8"/>
        <v>215507.87356499999</v>
      </c>
      <c r="AJ27" s="29">
        <f t="shared" si="8"/>
        <v>219366.83392199999</v>
      </c>
      <c r="AK27" s="29">
        <f t="shared" si="8"/>
        <v>223225.79427899999</v>
      </c>
      <c r="AL27" s="29">
        <f t="shared" si="8"/>
        <v>227084.754636</v>
      </c>
      <c r="AM27" s="29">
        <f t="shared" si="8"/>
        <v>230943.714993</v>
      </c>
      <c r="AN27" s="29">
        <f t="shared" si="8"/>
        <v>234802.67535</v>
      </c>
      <c r="AO27" s="29">
        <f t="shared" si="8"/>
        <v>238661.63570700001</v>
      </c>
      <c r="AP27" s="29">
        <f t="shared" si="8"/>
        <v>242520.59606399998</v>
      </c>
      <c r="AQ27" s="29">
        <f t="shared" si="8"/>
        <v>246379.55642099999</v>
      </c>
      <c r="AR27" s="29">
        <f t="shared" si="8"/>
        <v>250238.51677799999</v>
      </c>
      <c r="AS27" s="29">
        <f t="shared" si="8"/>
        <v>254097.47713499999</v>
      </c>
      <c r="AT27" s="29"/>
      <c r="AU27" s="29"/>
      <c r="AV27" s="29"/>
      <c r="AW27" s="29"/>
    </row>
    <row r="28" spans="1:49" x14ac:dyDescent="0.35">
      <c r="A28" s="8" t="s">
        <v>41</v>
      </c>
      <c r="B28" t="str">
        <f>INDEX(Output!$AD$11:$AD$59,MATCH($A28,Output!$AG$11:$AG$59,0),1)</f>
        <v>y=3858.960357x+37995.697143</v>
      </c>
      <c r="C28">
        <f>INDEX(Output!$AE$11:$AE$59,MATCH($A28,Output!$AG$11:$AG$59,0),1)</f>
        <v>3858.9603569999999</v>
      </c>
      <c r="D28">
        <f>INDEX(Output!$AF$11:$AF$59,MATCH($A28,Output!$AG$11:$AG$59,0),1)</f>
        <v>37995.697142999998</v>
      </c>
      <c r="E28" s="29">
        <f t="shared" si="2"/>
        <v>99739.062854999996</v>
      </c>
      <c r="F28" s="29">
        <f t="shared" si="8"/>
        <v>103598.023212</v>
      </c>
      <c r="G28" s="29">
        <f t="shared" si="8"/>
        <v>107456.983569</v>
      </c>
      <c r="H28" s="29">
        <f t="shared" si="8"/>
        <v>111315.94392599999</v>
      </c>
      <c r="I28" s="29">
        <f t="shared" si="8"/>
        <v>115174.904283</v>
      </c>
      <c r="J28" s="29">
        <f t="shared" si="8"/>
        <v>119033.86464</v>
      </c>
      <c r="K28" s="29">
        <f t="shared" si="8"/>
        <v>122892.82499699999</v>
      </c>
      <c r="L28" s="29">
        <f t="shared" si="8"/>
        <v>126751.78535399999</v>
      </c>
      <c r="M28" s="29">
        <f t="shared" si="8"/>
        <v>130610.745711</v>
      </c>
      <c r="N28" s="29">
        <f t="shared" si="8"/>
        <v>134469.706068</v>
      </c>
      <c r="O28" s="29">
        <f t="shared" si="8"/>
        <v>138328.666425</v>
      </c>
      <c r="P28" s="29">
        <f t="shared" si="8"/>
        <v>142187.62678200001</v>
      </c>
      <c r="Q28" s="29">
        <f t="shared" si="8"/>
        <v>146046.58713900001</v>
      </c>
      <c r="R28" s="29">
        <f t="shared" si="8"/>
        <v>149905.54749600001</v>
      </c>
      <c r="S28" s="29">
        <f t="shared" si="8"/>
        <v>153764.50785299999</v>
      </c>
      <c r="T28" s="29">
        <f t="shared" si="8"/>
        <v>157623.46820999999</v>
      </c>
      <c r="U28" s="29">
        <f t="shared" si="8"/>
        <v>161482.428567</v>
      </c>
      <c r="V28" s="29">
        <f t="shared" si="8"/>
        <v>165341.388924</v>
      </c>
      <c r="W28" s="29">
        <f t="shared" si="8"/>
        <v>169200.349281</v>
      </c>
      <c r="X28" s="29">
        <f t="shared" si="8"/>
        <v>173059.30963800001</v>
      </c>
      <c r="Y28" s="29">
        <f t="shared" si="8"/>
        <v>176918.26999500001</v>
      </c>
      <c r="Z28" s="29">
        <f t="shared" si="8"/>
        <v>180777.23035199998</v>
      </c>
      <c r="AA28" s="29">
        <f t="shared" si="8"/>
        <v>184636.19070899999</v>
      </c>
      <c r="AB28" s="29">
        <f t="shared" si="8"/>
        <v>188495.15106599999</v>
      </c>
      <c r="AC28" s="29">
        <f t="shared" si="8"/>
        <v>192354.11142299999</v>
      </c>
      <c r="AD28" s="29">
        <f t="shared" si="8"/>
        <v>196213.07178</v>
      </c>
      <c r="AE28" s="29">
        <f t="shared" si="8"/>
        <v>200072.032137</v>
      </c>
      <c r="AF28" s="29">
        <f t="shared" si="8"/>
        <v>203930.99249400001</v>
      </c>
      <c r="AG28" s="29">
        <f t="shared" si="8"/>
        <v>207789.95285099998</v>
      </c>
      <c r="AH28" s="29">
        <f t="shared" si="8"/>
        <v>211648.91320799998</v>
      </c>
      <c r="AI28" s="29">
        <f t="shared" si="8"/>
        <v>215507.87356499999</v>
      </c>
      <c r="AJ28" s="29">
        <f t="shared" si="8"/>
        <v>219366.83392199999</v>
      </c>
      <c r="AK28" s="29">
        <f t="shared" si="8"/>
        <v>223225.79427899999</v>
      </c>
      <c r="AL28" s="29">
        <f t="shared" si="8"/>
        <v>227084.754636</v>
      </c>
      <c r="AM28" s="29">
        <f t="shared" si="8"/>
        <v>230943.714993</v>
      </c>
      <c r="AN28" s="29">
        <f t="shared" si="8"/>
        <v>234802.67535</v>
      </c>
      <c r="AO28" s="29">
        <f t="shared" ref="F28:AS35" si="10">$C28*(AO$2-2004) + $D28</f>
        <v>238661.63570700001</v>
      </c>
      <c r="AP28" s="29">
        <f t="shared" si="10"/>
        <v>242520.59606399998</v>
      </c>
      <c r="AQ28" s="29">
        <f t="shared" si="10"/>
        <v>246379.55642099999</v>
      </c>
      <c r="AR28" s="29">
        <f t="shared" si="10"/>
        <v>250238.51677799999</v>
      </c>
      <c r="AS28" s="29">
        <f t="shared" si="10"/>
        <v>254097.47713499999</v>
      </c>
      <c r="AT28" s="29"/>
      <c r="AU28" s="29"/>
      <c r="AV28" s="29"/>
      <c r="AW28" s="29"/>
    </row>
    <row r="29" spans="1:49" x14ac:dyDescent="0.35">
      <c r="A29" s="8" t="s">
        <v>42</v>
      </c>
      <c r="B29" t="str">
        <f>INDEX(Output!$AD$11:$AD$59,MATCH($A29,Output!$AG$11:$AG$59,0),1)</f>
        <v>y=667.721786x+7885.519048</v>
      </c>
      <c r="C29">
        <f>INDEX(Output!$AE$11:$AE$59,MATCH($A29,Output!$AG$11:$AG$59,0),1)</f>
        <v>667.72178599999995</v>
      </c>
      <c r="D29">
        <f>INDEX(Output!$AF$11:$AF$59,MATCH($A29,Output!$AG$11:$AG$59,0),1)</f>
        <v>7885.5190480000001</v>
      </c>
      <c r="E29" s="29">
        <f t="shared" si="2"/>
        <v>18569.067623999999</v>
      </c>
      <c r="F29" s="29">
        <f t="shared" si="10"/>
        <v>19236.789409999998</v>
      </c>
      <c r="G29" s="29">
        <f t="shared" si="10"/>
        <v>19904.511195999999</v>
      </c>
      <c r="H29" s="29">
        <f t="shared" si="10"/>
        <v>20572.232982000001</v>
      </c>
      <c r="I29" s="29">
        <f t="shared" si="10"/>
        <v>21239.954768</v>
      </c>
      <c r="J29" s="29">
        <f t="shared" si="10"/>
        <v>21907.676553999998</v>
      </c>
      <c r="K29" s="29">
        <f t="shared" si="10"/>
        <v>22575.39834</v>
      </c>
      <c r="L29" s="29">
        <f t="shared" si="10"/>
        <v>23243.120126000002</v>
      </c>
      <c r="M29" s="29">
        <f t="shared" si="10"/>
        <v>23910.841911999996</v>
      </c>
      <c r="N29" s="29">
        <f t="shared" si="10"/>
        <v>24578.563697999998</v>
      </c>
      <c r="O29" s="29">
        <f t="shared" si="10"/>
        <v>25246.285484</v>
      </c>
      <c r="P29" s="29">
        <f t="shared" si="10"/>
        <v>25914.007270000002</v>
      </c>
      <c r="Q29" s="29">
        <f t="shared" si="10"/>
        <v>26581.729055999996</v>
      </c>
      <c r="R29" s="29">
        <f t="shared" si="10"/>
        <v>27249.450841999998</v>
      </c>
      <c r="S29" s="29">
        <f t="shared" si="10"/>
        <v>27917.172628</v>
      </c>
      <c r="T29" s="29">
        <f t="shared" si="10"/>
        <v>28584.894414000002</v>
      </c>
      <c r="U29" s="29">
        <f t="shared" si="10"/>
        <v>29252.616199999997</v>
      </c>
      <c r="V29" s="29">
        <f t="shared" si="10"/>
        <v>29920.337985999999</v>
      </c>
      <c r="W29" s="29">
        <f t="shared" si="10"/>
        <v>30588.059772000001</v>
      </c>
      <c r="X29" s="29">
        <f t="shared" si="10"/>
        <v>31255.781557999995</v>
      </c>
      <c r="Y29" s="29">
        <f t="shared" si="10"/>
        <v>31923.503343999997</v>
      </c>
      <c r="Z29" s="29">
        <f t="shared" si="10"/>
        <v>32591.225129999999</v>
      </c>
      <c r="AA29" s="29">
        <f t="shared" si="10"/>
        <v>33258.946916000001</v>
      </c>
      <c r="AB29" s="29">
        <f t="shared" si="10"/>
        <v>33926.668701999995</v>
      </c>
      <c r="AC29" s="29">
        <f t="shared" si="10"/>
        <v>34594.390487999997</v>
      </c>
      <c r="AD29" s="29">
        <f t="shared" si="10"/>
        <v>35262.112273999999</v>
      </c>
      <c r="AE29" s="29">
        <f t="shared" si="10"/>
        <v>35929.834060000001</v>
      </c>
      <c r="AF29" s="29">
        <f t="shared" si="10"/>
        <v>36597.555845999996</v>
      </c>
      <c r="AG29" s="29">
        <f t="shared" si="10"/>
        <v>37265.277631999998</v>
      </c>
      <c r="AH29" s="29">
        <f t="shared" si="10"/>
        <v>37932.999417999999</v>
      </c>
      <c r="AI29" s="29">
        <f t="shared" si="10"/>
        <v>38600.721204000001</v>
      </c>
      <c r="AJ29" s="29">
        <f t="shared" si="10"/>
        <v>39268.442989999996</v>
      </c>
      <c r="AK29" s="29">
        <f t="shared" si="10"/>
        <v>39936.164775999998</v>
      </c>
      <c r="AL29" s="29">
        <f t="shared" si="10"/>
        <v>40603.886562</v>
      </c>
      <c r="AM29" s="29">
        <f t="shared" si="10"/>
        <v>41271.608348000002</v>
      </c>
      <c r="AN29" s="29">
        <f t="shared" si="10"/>
        <v>41939.330133999996</v>
      </c>
      <c r="AO29" s="29">
        <f t="shared" si="10"/>
        <v>42607.051919999998</v>
      </c>
      <c r="AP29" s="29">
        <f t="shared" si="10"/>
        <v>43274.773706</v>
      </c>
      <c r="AQ29" s="29">
        <f t="shared" si="10"/>
        <v>43942.495492000002</v>
      </c>
      <c r="AR29" s="29">
        <f t="shared" si="10"/>
        <v>44610.217277999996</v>
      </c>
      <c r="AS29" s="29">
        <f t="shared" si="10"/>
        <v>45277.939063999998</v>
      </c>
      <c r="AT29" s="29"/>
      <c r="AU29" s="29"/>
      <c r="AV29" s="29"/>
      <c r="AW29" s="29"/>
    </row>
    <row r="30" spans="1:49" x14ac:dyDescent="0.35">
      <c r="A30" s="8" t="s">
        <v>17</v>
      </c>
      <c r="B30" t="str">
        <f>INDEX(Output!$AD$11:$AD$59,MATCH($A30,Output!$AG$11:$AG$59,0),1)</f>
        <v>y=6387.428571x+121739.411429</v>
      </c>
      <c r="C30">
        <f>INDEX(Output!$AE$11:$AE$59,MATCH($A30,Output!$AG$11:$AG$59,0),1)</f>
        <v>6387.4285710000004</v>
      </c>
      <c r="D30">
        <f>INDEX(Output!$AF$11:$AF$59,MATCH($A30,Output!$AG$11:$AG$59,0),1)</f>
        <v>121739.411429</v>
      </c>
      <c r="E30" s="29">
        <f t="shared" si="2"/>
        <v>223938.26856500001</v>
      </c>
      <c r="F30" s="29">
        <f t="shared" si="10"/>
        <v>230325.697136</v>
      </c>
      <c r="G30" s="29">
        <f t="shared" si="10"/>
        <v>236713.125707</v>
      </c>
      <c r="H30" s="29">
        <f t="shared" si="10"/>
        <v>243100.55427800003</v>
      </c>
      <c r="I30" s="29">
        <f t="shared" si="10"/>
        <v>249487.98284900002</v>
      </c>
      <c r="J30" s="29">
        <f t="shared" si="10"/>
        <v>255875.41142000002</v>
      </c>
      <c r="K30" s="29">
        <f t="shared" si="10"/>
        <v>262262.83999100002</v>
      </c>
      <c r="L30" s="29">
        <f t="shared" si="10"/>
        <v>268650.26856200001</v>
      </c>
      <c r="M30" s="29">
        <f t="shared" si="10"/>
        <v>275037.69713300001</v>
      </c>
      <c r="N30" s="29">
        <f t="shared" si="10"/>
        <v>281425.12570400001</v>
      </c>
      <c r="O30" s="29">
        <f t="shared" si="10"/>
        <v>287812.554275</v>
      </c>
      <c r="P30" s="29">
        <f t="shared" si="10"/>
        <v>294199.982846</v>
      </c>
      <c r="Q30" s="29">
        <f t="shared" si="10"/>
        <v>300587.411417</v>
      </c>
      <c r="R30" s="29">
        <f t="shared" si="10"/>
        <v>306974.83998799999</v>
      </c>
      <c r="S30" s="29">
        <f t="shared" si="10"/>
        <v>313362.26855899999</v>
      </c>
      <c r="T30" s="29">
        <f t="shared" si="10"/>
        <v>319749.69712999999</v>
      </c>
      <c r="U30" s="29">
        <f t="shared" si="10"/>
        <v>326137.12570099998</v>
      </c>
      <c r="V30" s="29">
        <f t="shared" si="10"/>
        <v>332524.55427199998</v>
      </c>
      <c r="W30" s="29">
        <f t="shared" si="10"/>
        <v>338911.98284299998</v>
      </c>
      <c r="X30" s="29">
        <f t="shared" si="10"/>
        <v>345299.41141399997</v>
      </c>
      <c r="Y30" s="29">
        <f t="shared" si="10"/>
        <v>351686.83998499997</v>
      </c>
      <c r="Z30" s="29">
        <f t="shared" si="10"/>
        <v>358074.26855600002</v>
      </c>
      <c r="AA30" s="29">
        <f t="shared" si="10"/>
        <v>364461.69712700002</v>
      </c>
      <c r="AB30" s="29">
        <f t="shared" si="10"/>
        <v>370849.12569800002</v>
      </c>
      <c r="AC30" s="29">
        <f t="shared" si="10"/>
        <v>377236.55426900001</v>
      </c>
      <c r="AD30" s="29">
        <f t="shared" si="10"/>
        <v>383623.98284000001</v>
      </c>
      <c r="AE30" s="29">
        <f t="shared" si="10"/>
        <v>390011.41141100007</v>
      </c>
      <c r="AF30" s="29">
        <f t="shared" si="10"/>
        <v>396398.83998200006</v>
      </c>
      <c r="AG30" s="29">
        <f t="shared" si="10"/>
        <v>402786.26855300006</v>
      </c>
      <c r="AH30" s="29">
        <f t="shared" si="10"/>
        <v>409173.69712400006</v>
      </c>
      <c r="AI30" s="29">
        <f t="shared" si="10"/>
        <v>415561.12569500005</v>
      </c>
      <c r="AJ30" s="29">
        <f t="shared" si="10"/>
        <v>421948.55426600005</v>
      </c>
      <c r="AK30" s="29">
        <f t="shared" si="10"/>
        <v>428335.98283700005</v>
      </c>
      <c r="AL30" s="29">
        <f t="shared" si="10"/>
        <v>434723.41140800004</v>
      </c>
      <c r="AM30" s="29">
        <f t="shared" si="10"/>
        <v>441110.83997900004</v>
      </c>
      <c r="AN30" s="29">
        <f t="shared" si="10"/>
        <v>447498.26855000004</v>
      </c>
      <c r="AO30" s="29">
        <f t="shared" si="10"/>
        <v>453885.69712100003</v>
      </c>
      <c r="AP30" s="29">
        <f t="shared" si="10"/>
        <v>460273.12569200003</v>
      </c>
      <c r="AQ30" s="29">
        <f t="shared" si="10"/>
        <v>466660.55426300003</v>
      </c>
      <c r="AR30" s="29">
        <f t="shared" si="10"/>
        <v>473047.98283400002</v>
      </c>
      <c r="AS30" s="29">
        <f t="shared" si="10"/>
        <v>479435.41140500002</v>
      </c>
      <c r="AT30" s="29"/>
      <c r="AU30" s="29"/>
      <c r="AV30" s="29"/>
      <c r="AW30" s="29"/>
    </row>
    <row r="31" spans="1:49" x14ac:dyDescent="0.35">
      <c r="A31" s="8" t="s">
        <v>18</v>
      </c>
      <c r="B31" t="str">
        <f>INDEX(Output!$AD$11:$AD$59,MATCH($A31,Output!$AG$11:$AG$59,0),1)</f>
        <v>y=9756.3075x+86191.453333</v>
      </c>
      <c r="C31">
        <f>INDEX(Output!$AE$11:$AE$59,MATCH($A31,Output!$AG$11:$AG$59,0),1)</f>
        <v>9756.3075000000008</v>
      </c>
      <c r="D31">
        <f>INDEX(Output!$AF$11:$AF$59,MATCH($A31,Output!$AG$11:$AG$59,0),1)</f>
        <v>86191.453332999998</v>
      </c>
      <c r="E31" s="29">
        <f t="shared" si="2"/>
        <v>242292.373333</v>
      </c>
      <c r="F31" s="29">
        <f t="shared" si="10"/>
        <v>252048.68083299999</v>
      </c>
      <c r="G31" s="29">
        <f t="shared" si="10"/>
        <v>261804.98833299999</v>
      </c>
      <c r="H31" s="29">
        <f t="shared" si="10"/>
        <v>271561.29583300004</v>
      </c>
      <c r="I31" s="29">
        <f t="shared" si="10"/>
        <v>281317.60333300004</v>
      </c>
      <c r="J31" s="29">
        <f t="shared" si="10"/>
        <v>291073.91083300003</v>
      </c>
      <c r="K31" s="29">
        <f t="shared" si="10"/>
        <v>300830.21833300003</v>
      </c>
      <c r="L31" s="29">
        <f t="shared" si="10"/>
        <v>310586.52583300002</v>
      </c>
      <c r="M31" s="29">
        <f t="shared" si="10"/>
        <v>320342.83333300002</v>
      </c>
      <c r="N31" s="29">
        <f t="shared" si="10"/>
        <v>330099.14083300001</v>
      </c>
      <c r="O31" s="29">
        <f t="shared" si="10"/>
        <v>339855.44833300001</v>
      </c>
      <c r="P31" s="29">
        <f t="shared" si="10"/>
        <v>349611.75583300006</v>
      </c>
      <c r="Q31" s="29">
        <f t="shared" si="10"/>
        <v>359368.06333300006</v>
      </c>
      <c r="R31" s="29">
        <f t="shared" si="10"/>
        <v>369124.37083300005</v>
      </c>
      <c r="S31" s="29">
        <f t="shared" si="10"/>
        <v>378880.67833300005</v>
      </c>
      <c r="T31" s="29">
        <f t="shared" si="10"/>
        <v>388636.98583300004</v>
      </c>
      <c r="U31" s="29">
        <f t="shared" si="10"/>
        <v>398393.29333300004</v>
      </c>
      <c r="V31" s="29">
        <f t="shared" si="10"/>
        <v>408149.60083300003</v>
      </c>
      <c r="W31" s="29">
        <f t="shared" si="10"/>
        <v>417905.90833300003</v>
      </c>
      <c r="X31" s="29">
        <f t="shared" si="10"/>
        <v>427662.21583300002</v>
      </c>
      <c r="Y31" s="29">
        <f t="shared" si="10"/>
        <v>437418.52333300002</v>
      </c>
      <c r="Z31" s="29">
        <f t="shared" si="10"/>
        <v>447174.83083300001</v>
      </c>
      <c r="AA31" s="29">
        <f t="shared" si="10"/>
        <v>456931.13833300007</v>
      </c>
      <c r="AB31" s="29">
        <f t="shared" si="10"/>
        <v>466687.44583300006</v>
      </c>
      <c r="AC31" s="29">
        <f t="shared" si="10"/>
        <v>476443.75333300006</v>
      </c>
      <c r="AD31" s="29">
        <f t="shared" si="10"/>
        <v>486200.06083300005</v>
      </c>
      <c r="AE31" s="29">
        <f t="shared" si="10"/>
        <v>495956.36833300005</v>
      </c>
      <c r="AF31" s="29">
        <f t="shared" si="10"/>
        <v>505712.67583300004</v>
      </c>
      <c r="AG31" s="29">
        <f t="shared" si="10"/>
        <v>515468.98333300004</v>
      </c>
      <c r="AH31" s="29">
        <f t="shared" si="10"/>
        <v>525225.29083299998</v>
      </c>
      <c r="AI31" s="29">
        <f t="shared" si="10"/>
        <v>534981.59833299997</v>
      </c>
      <c r="AJ31" s="29">
        <f t="shared" si="10"/>
        <v>544737.90583299997</v>
      </c>
      <c r="AK31" s="29">
        <f t="shared" si="10"/>
        <v>554494.21333299996</v>
      </c>
      <c r="AL31" s="29">
        <f t="shared" si="10"/>
        <v>564250.52083300008</v>
      </c>
      <c r="AM31" s="29">
        <f t="shared" si="10"/>
        <v>574006.82833300007</v>
      </c>
      <c r="AN31" s="29">
        <f t="shared" si="10"/>
        <v>583763.13583300007</v>
      </c>
      <c r="AO31" s="29">
        <f t="shared" si="10"/>
        <v>593519.44333300006</v>
      </c>
      <c r="AP31" s="29">
        <f t="shared" si="10"/>
        <v>603275.75083300006</v>
      </c>
      <c r="AQ31" s="29">
        <f t="shared" si="10"/>
        <v>613032.05833300005</v>
      </c>
      <c r="AR31" s="29">
        <f t="shared" si="10"/>
        <v>622788.36583300005</v>
      </c>
      <c r="AS31" s="29">
        <f t="shared" si="10"/>
        <v>632544.67333300004</v>
      </c>
      <c r="AT31" s="29"/>
      <c r="AU31" s="29"/>
      <c r="AV31" s="29"/>
      <c r="AW31" s="29"/>
    </row>
    <row r="32" spans="1:49" x14ac:dyDescent="0.35">
      <c r="A32" s="48" t="s">
        <v>19</v>
      </c>
      <c r="B32" t="str">
        <f>INDEX(Output!$AD$11:$AD$59,MATCH($A32,Output!$AG$11:$AG$59,0),1)</f>
        <v>y=24738ln(x)+70445</v>
      </c>
      <c r="C32">
        <f>INDEX(Output!$AE$11:$AE$59,MATCH($A32,Output!$AG$11:$AG$59,0),1)</f>
        <v>24738</v>
      </c>
      <c r="D32">
        <f>INDEX(Output!$AF$11:$AF$59,MATCH($A32,Output!$AG$11:$AG$59,0),1)</f>
        <v>70445</v>
      </c>
      <c r="E32" s="29">
        <f>$C$32*LN(E$2-2004)+$D$32</f>
        <v>139033.2998107677</v>
      </c>
      <c r="F32" s="29">
        <f t="shared" ref="F32:AS32" si="11">$C$32*LN(F$2-2004)+$D$32</f>
        <v>140533.03170526266</v>
      </c>
      <c r="G32" s="29">
        <f t="shared" si="11"/>
        <v>141947.01654683531</v>
      </c>
      <c r="H32" s="29">
        <f t="shared" si="11"/>
        <v>143284.5314666194</v>
      </c>
      <c r="I32" s="29">
        <f t="shared" si="11"/>
        <v>144553.42498317861</v>
      </c>
      <c r="J32" s="29">
        <f t="shared" si="11"/>
        <v>145760.39606440204</v>
      </c>
      <c r="K32" s="29">
        <f t="shared" si="11"/>
        <v>146911.20821117802</v>
      </c>
      <c r="L32" s="29">
        <f t="shared" si="11"/>
        <v>148010.85591365531</v>
      </c>
      <c r="M32" s="29">
        <f t="shared" si="11"/>
        <v>149063.69565514749</v>
      </c>
      <c r="N32" s="29">
        <f t="shared" si="11"/>
        <v>150073.55015558953</v>
      </c>
      <c r="O32" s="29">
        <f t="shared" si="11"/>
        <v>151043.79215757543</v>
      </c>
      <c r="P32" s="29">
        <f t="shared" si="11"/>
        <v>151977.4123912151</v>
      </c>
      <c r="Q32" s="29">
        <f t="shared" si="11"/>
        <v>152877.07517271419</v>
      </c>
      <c r="R32" s="29">
        <f t="shared" si="11"/>
        <v>153745.16424220538</v>
      </c>
      <c r="S32" s="29">
        <f t="shared" si="11"/>
        <v>154583.8208275584</v>
      </c>
      <c r="T32" s="29">
        <f t="shared" si="11"/>
        <v>155394.97546455354</v>
      </c>
      <c r="U32" s="29">
        <f t="shared" si="11"/>
        <v>156180.37476345964</v>
      </c>
      <c r="V32" s="29">
        <f t="shared" si="11"/>
        <v>156941.60405555781</v>
      </c>
      <c r="W32" s="29">
        <f t="shared" si="11"/>
        <v>157680.1066579546</v>
      </c>
      <c r="X32" s="29">
        <f t="shared" si="11"/>
        <v>158397.20034512511</v>
      </c>
      <c r="Y32" s="29">
        <f t="shared" si="11"/>
        <v>159094.09149952725</v>
      </c>
      <c r="Z32" s="29">
        <f t="shared" si="11"/>
        <v>159771.88732299284</v>
      </c>
      <c r="AA32" s="29">
        <f t="shared" si="11"/>
        <v>160431.60641931131</v>
      </c>
      <c r="AB32" s="29">
        <f t="shared" si="11"/>
        <v>161074.18800195519</v>
      </c>
      <c r="AC32" s="29">
        <f t="shared" si="11"/>
        <v>161700.49993587055</v>
      </c>
      <c r="AD32" s="29">
        <f t="shared" si="11"/>
        <v>162311.34578613116</v>
      </c>
      <c r="AE32" s="29">
        <f t="shared" si="11"/>
        <v>162907.47101709398</v>
      </c>
      <c r="AF32" s="29">
        <f t="shared" si="11"/>
        <v>163489.56846202735</v>
      </c>
      <c r="AG32" s="29">
        <f t="shared" si="11"/>
        <v>164058.28316386993</v>
      </c>
      <c r="AH32" s="29">
        <f t="shared" si="11"/>
        <v>164614.21667193816</v>
      </c>
      <c r="AI32" s="29">
        <f t="shared" si="11"/>
        <v>165157.93086634722</v>
      </c>
      <c r="AJ32" s="29">
        <f t="shared" si="11"/>
        <v>165689.95137110341</v>
      </c>
      <c r="AK32" s="29">
        <f t="shared" si="11"/>
        <v>166210.7706078394</v>
      </c>
      <c r="AL32" s="29">
        <f t="shared" si="11"/>
        <v>166720.85053466068</v>
      </c>
      <c r="AM32" s="29">
        <f t="shared" si="11"/>
        <v>167220.62510828147</v>
      </c>
      <c r="AN32" s="29">
        <f t="shared" si="11"/>
        <v>167710.50250233436</v>
      </c>
      <c r="AO32" s="29">
        <f t="shared" si="11"/>
        <v>168190.86711026734</v>
      </c>
      <c r="AP32" s="29">
        <f t="shared" si="11"/>
        <v>168662.08135745238</v>
      </c>
      <c r="AQ32" s="29">
        <f t="shared" si="11"/>
        <v>169124.48734390701</v>
      </c>
      <c r="AR32" s="29">
        <f t="shared" si="11"/>
        <v>169578.40833628087</v>
      </c>
      <c r="AS32" s="29">
        <f t="shared" si="11"/>
        <v>170024.15012540613</v>
      </c>
      <c r="AT32" s="29"/>
      <c r="AU32" s="29"/>
      <c r="AV32" s="29"/>
      <c r="AW32" s="29"/>
    </row>
    <row r="33" spans="1:49" x14ac:dyDescent="0.35">
      <c r="A33" s="8" t="s">
        <v>20</v>
      </c>
      <c r="B33" t="str">
        <f>INDEX(Output!$AD$11:$AD$59,MATCH($A33,Output!$AG$11:$AG$59,0),1)</f>
        <v>y=5160.655357x+51457.630476</v>
      </c>
      <c r="C33">
        <f>INDEX(Output!$AE$11:$AE$59,MATCH($A33,Output!$AG$11:$AG$59,0),1)</f>
        <v>5160.6553569999996</v>
      </c>
      <c r="D33">
        <f>INDEX(Output!$AF$11:$AF$59,MATCH($A33,Output!$AG$11:$AG$59,0),1)</f>
        <v>51457.630475999998</v>
      </c>
      <c r="E33" s="29">
        <f t="shared" si="2"/>
        <v>134028.11618799999</v>
      </c>
      <c r="F33" s="29">
        <f t="shared" si="10"/>
        <v>139188.771545</v>
      </c>
      <c r="G33" s="29">
        <f t="shared" si="10"/>
        <v>144349.42690199998</v>
      </c>
      <c r="H33" s="29">
        <f t="shared" si="10"/>
        <v>149510.08225899999</v>
      </c>
      <c r="I33" s="29">
        <f t="shared" si="10"/>
        <v>154670.737616</v>
      </c>
      <c r="J33" s="29">
        <f t="shared" si="10"/>
        <v>159831.39297299998</v>
      </c>
      <c r="K33" s="29">
        <f t="shared" si="10"/>
        <v>164992.04832999999</v>
      </c>
      <c r="L33" s="29">
        <f t="shared" si="10"/>
        <v>170152.703687</v>
      </c>
      <c r="M33" s="29">
        <f t="shared" si="10"/>
        <v>175313.35904399998</v>
      </c>
      <c r="N33" s="29">
        <f t="shared" si="10"/>
        <v>180474.01440099999</v>
      </c>
      <c r="O33" s="29">
        <f t="shared" si="10"/>
        <v>185634.66975799997</v>
      </c>
      <c r="P33" s="29">
        <f t="shared" si="10"/>
        <v>190795.32511499999</v>
      </c>
      <c r="Q33" s="29">
        <f t="shared" si="10"/>
        <v>195955.980472</v>
      </c>
      <c r="R33" s="29">
        <f t="shared" si="10"/>
        <v>201116.63582899998</v>
      </c>
      <c r="S33" s="29">
        <f t="shared" si="10"/>
        <v>206277.29118599999</v>
      </c>
      <c r="T33" s="29">
        <f t="shared" si="10"/>
        <v>211437.94654299997</v>
      </c>
      <c r="U33" s="29">
        <f t="shared" si="10"/>
        <v>216598.60189999998</v>
      </c>
      <c r="V33" s="29">
        <f t="shared" si="10"/>
        <v>221759.25725699999</v>
      </c>
      <c r="W33" s="29">
        <f t="shared" si="10"/>
        <v>226919.91261399997</v>
      </c>
      <c r="X33" s="29">
        <f t="shared" si="10"/>
        <v>232080.56797099998</v>
      </c>
      <c r="Y33" s="29">
        <f t="shared" si="10"/>
        <v>237241.22332799996</v>
      </c>
      <c r="Z33" s="29">
        <f t="shared" si="10"/>
        <v>242401.87868499997</v>
      </c>
      <c r="AA33" s="29">
        <f t="shared" si="10"/>
        <v>247562.53404199998</v>
      </c>
      <c r="AB33" s="29">
        <f t="shared" si="10"/>
        <v>252723.18939899997</v>
      </c>
      <c r="AC33" s="29">
        <f t="shared" si="10"/>
        <v>257883.84475599998</v>
      </c>
      <c r="AD33" s="29">
        <f t="shared" si="10"/>
        <v>263044.50011299999</v>
      </c>
      <c r="AE33" s="29">
        <f t="shared" si="10"/>
        <v>268205.15547</v>
      </c>
      <c r="AF33" s="29">
        <f t="shared" si="10"/>
        <v>273365.81082700001</v>
      </c>
      <c r="AG33" s="29">
        <f t="shared" si="10"/>
        <v>278526.46618400002</v>
      </c>
      <c r="AH33" s="29">
        <f t="shared" si="10"/>
        <v>283687.12154099997</v>
      </c>
      <c r="AI33" s="29">
        <f t="shared" si="10"/>
        <v>288847.77689799998</v>
      </c>
      <c r="AJ33" s="29">
        <f t="shared" si="10"/>
        <v>294008.43225499999</v>
      </c>
      <c r="AK33" s="29">
        <f t="shared" si="10"/>
        <v>299169.087612</v>
      </c>
      <c r="AL33" s="29">
        <f t="shared" si="10"/>
        <v>304329.74296900001</v>
      </c>
      <c r="AM33" s="29">
        <f t="shared" si="10"/>
        <v>309490.39832599997</v>
      </c>
      <c r="AN33" s="29">
        <f t="shared" si="10"/>
        <v>314651.05368299998</v>
      </c>
      <c r="AO33" s="29">
        <f t="shared" si="10"/>
        <v>319811.70903999999</v>
      </c>
      <c r="AP33" s="29">
        <f t="shared" si="10"/>
        <v>324972.364397</v>
      </c>
      <c r="AQ33" s="29">
        <f t="shared" si="10"/>
        <v>330133.01975400001</v>
      </c>
      <c r="AR33" s="29">
        <f t="shared" si="10"/>
        <v>335293.67511100002</v>
      </c>
      <c r="AS33" s="29">
        <f t="shared" si="10"/>
        <v>340454.33046800003</v>
      </c>
      <c r="AT33" s="29"/>
      <c r="AU33" s="29"/>
      <c r="AV33" s="29"/>
      <c r="AW33" s="29"/>
    </row>
    <row r="34" spans="1:49" x14ac:dyDescent="0.35">
      <c r="A34" s="8" t="s">
        <v>21</v>
      </c>
      <c r="B34" t="str">
        <f>INDEX(Output!$AD$11:$AD$59,MATCH($A34,Output!$AG$11:$AG$59,0),1)</f>
        <v>y=2218.144286x+14946.199048</v>
      </c>
      <c r="C34">
        <f>INDEX(Output!$AE$11:$AE$59,MATCH($A34,Output!$AG$11:$AG$59,0),1)</f>
        <v>2218.1442860000002</v>
      </c>
      <c r="D34">
        <f>INDEX(Output!$AF$11:$AF$59,MATCH($A34,Output!$AG$11:$AG$59,0),1)</f>
        <v>14946.199048</v>
      </c>
      <c r="E34" s="29">
        <f t="shared" si="2"/>
        <v>50436.507624000005</v>
      </c>
      <c r="F34" s="29">
        <f t="shared" si="10"/>
        <v>52654.651910000008</v>
      </c>
      <c r="G34" s="29">
        <f t="shared" si="10"/>
        <v>54872.796196000003</v>
      </c>
      <c r="H34" s="29">
        <f t="shared" si="10"/>
        <v>57090.940482000005</v>
      </c>
      <c r="I34" s="29">
        <f t="shared" si="10"/>
        <v>59309.084768000008</v>
      </c>
      <c r="J34" s="29">
        <f t="shared" si="10"/>
        <v>61527.229054000003</v>
      </c>
      <c r="K34" s="29">
        <f t="shared" si="10"/>
        <v>63745.373340000006</v>
      </c>
      <c r="L34" s="29">
        <f t="shared" si="10"/>
        <v>65963.517626000001</v>
      </c>
      <c r="M34" s="29">
        <f t="shared" si="10"/>
        <v>68181.661911999996</v>
      </c>
      <c r="N34" s="29">
        <f t="shared" si="10"/>
        <v>70399.806198000006</v>
      </c>
      <c r="O34" s="29">
        <f t="shared" si="10"/>
        <v>72617.950484000001</v>
      </c>
      <c r="P34" s="29">
        <f t="shared" si="10"/>
        <v>74836.094770000011</v>
      </c>
      <c r="Q34" s="29">
        <f t="shared" si="10"/>
        <v>77054.239056000006</v>
      </c>
      <c r="R34" s="29">
        <f t="shared" si="10"/>
        <v>79272.383342000001</v>
      </c>
      <c r="S34" s="29">
        <f t="shared" si="10"/>
        <v>81490.527627999996</v>
      </c>
      <c r="T34" s="29">
        <f t="shared" si="10"/>
        <v>83708.671914000006</v>
      </c>
      <c r="U34" s="29">
        <f t="shared" si="10"/>
        <v>85926.816200000001</v>
      </c>
      <c r="V34" s="29">
        <f t="shared" si="10"/>
        <v>88144.960485999996</v>
      </c>
      <c r="W34" s="29">
        <f t="shared" si="10"/>
        <v>90363.104772000006</v>
      </c>
      <c r="X34" s="29">
        <f t="shared" si="10"/>
        <v>92581.249058000001</v>
      </c>
      <c r="Y34" s="29">
        <f t="shared" si="10"/>
        <v>94799.393343999996</v>
      </c>
      <c r="Z34" s="29">
        <f t="shared" si="10"/>
        <v>97017.537630000006</v>
      </c>
      <c r="AA34" s="29">
        <f t="shared" si="10"/>
        <v>99235.681916000001</v>
      </c>
      <c r="AB34" s="29">
        <f t="shared" si="10"/>
        <v>101453.826202</v>
      </c>
      <c r="AC34" s="29">
        <f t="shared" si="10"/>
        <v>103671.97048800001</v>
      </c>
      <c r="AD34" s="29">
        <f t="shared" si="10"/>
        <v>105890.114774</v>
      </c>
      <c r="AE34" s="29">
        <f t="shared" si="10"/>
        <v>108108.25906</v>
      </c>
      <c r="AF34" s="29">
        <f t="shared" si="10"/>
        <v>110326.40334600001</v>
      </c>
      <c r="AG34" s="29">
        <f t="shared" si="10"/>
        <v>112544.547632</v>
      </c>
      <c r="AH34" s="29">
        <f t="shared" si="10"/>
        <v>114762.691918</v>
      </c>
      <c r="AI34" s="29">
        <f t="shared" si="10"/>
        <v>116980.83620400001</v>
      </c>
      <c r="AJ34" s="29">
        <f t="shared" si="10"/>
        <v>119198.98049</v>
      </c>
      <c r="AK34" s="29">
        <f t="shared" si="10"/>
        <v>121417.124776</v>
      </c>
      <c r="AL34" s="29">
        <f t="shared" si="10"/>
        <v>123635.26906200001</v>
      </c>
      <c r="AM34" s="29">
        <f t="shared" si="10"/>
        <v>125853.413348</v>
      </c>
      <c r="AN34" s="29">
        <f t="shared" si="10"/>
        <v>128071.55763400001</v>
      </c>
      <c r="AO34" s="29">
        <f t="shared" si="10"/>
        <v>130289.70192000001</v>
      </c>
      <c r="AP34" s="29">
        <f t="shared" si="10"/>
        <v>132507.84620600002</v>
      </c>
      <c r="AQ34" s="29">
        <f t="shared" si="10"/>
        <v>134725.99049200001</v>
      </c>
      <c r="AR34" s="29">
        <f t="shared" si="10"/>
        <v>136944.13477800001</v>
      </c>
      <c r="AS34" s="29">
        <f t="shared" si="10"/>
        <v>139162.279064</v>
      </c>
      <c r="AT34" s="29"/>
      <c r="AU34" s="29"/>
      <c r="AV34" s="29"/>
      <c r="AW34" s="29"/>
    </row>
    <row r="35" spans="1:49" x14ac:dyDescent="0.35">
      <c r="A35" s="48" t="s">
        <v>22</v>
      </c>
      <c r="B35" t="str">
        <f>INDEX(Output!$AD$11:$AD$59,MATCH($A35,Output!$AG$11:$AG$59,0),1)</f>
        <v>y=24738ln(x)+70445</v>
      </c>
      <c r="C35">
        <f>INDEX(Output!$AE$11:$AE$59,MATCH($A35,Output!$AG$11:$AG$59,0),1)</f>
        <v>2727.8</v>
      </c>
      <c r="D35">
        <f>INDEX(Output!$AF$11:$AF$59,MATCH($A35,Output!$AG$11:$AG$59,0),1)</f>
        <v>29941</v>
      </c>
      <c r="E35" s="29">
        <f>$C$35*LN(E$2-2004)+$D$35</f>
        <v>37504.067516525676</v>
      </c>
      <c r="F35" s="29">
        <f t="shared" ref="F35:AS35" si="12">$C$35*LN(F$2-2004)+$D$35</f>
        <v>37669.439359916549</v>
      </c>
      <c r="G35" s="29">
        <f t="shared" si="12"/>
        <v>37825.356081189158</v>
      </c>
      <c r="H35" s="29">
        <f t="shared" si="12"/>
        <v>37972.84064737022</v>
      </c>
      <c r="I35" s="29">
        <f t="shared" si="12"/>
        <v>38112.758495800575</v>
      </c>
      <c r="J35" s="29">
        <f t="shared" si="12"/>
        <v>38245.848305621956</v>
      </c>
      <c r="K35" s="29">
        <f t="shared" si="12"/>
        <v>38372.745604270815</v>
      </c>
      <c r="L35" s="29">
        <f t="shared" si="12"/>
        <v>38494.001122211535</v>
      </c>
      <c r="M35" s="29">
        <f t="shared" si="12"/>
        <v>38610.095238423128</v>
      </c>
      <c r="N35" s="29">
        <f t="shared" si="12"/>
        <v>38721.449475075482</v>
      </c>
      <c r="O35" s="29">
        <f t="shared" si="12"/>
        <v>38828.435736414998</v>
      </c>
      <c r="P35" s="29">
        <f t="shared" si="12"/>
        <v>38931.38380308661</v>
      </c>
      <c r="Q35" s="29">
        <f t="shared" si="12"/>
        <v>39030.587462855925</v>
      </c>
      <c r="R35" s="29">
        <f t="shared" si="12"/>
        <v>39126.309565037103</v>
      </c>
      <c r="S35" s="29">
        <f t="shared" si="12"/>
        <v>39218.786217698027</v>
      </c>
      <c r="T35" s="29">
        <f t="shared" si="12"/>
        <v>39308.230296394584</v>
      </c>
      <c r="U35" s="29">
        <f t="shared" si="12"/>
        <v>39394.834395657097</v>
      </c>
      <c r="V35" s="29">
        <f t="shared" si="12"/>
        <v>39478.773326168266</v>
      </c>
      <c r="W35" s="29">
        <f t="shared" si="12"/>
        <v>39560.20623904797</v>
      </c>
      <c r="X35" s="29">
        <f t="shared" si="12"/>
        <v>39639.278442130824</v>
      </c>
      <c r="Y35" s="29">
        <f t="shared" si="12"/>
        <v>39716.122960320579</v>
      </c>
      <c r="Z35" s="29">
        <f t="shared" si="12"/>
        <v>39790.861882110912</v>
      </c>
      <c r="AA35" s="29">
        <f t="shared" si="12"/>
        <v>39863.607526501633</v>
      </c>
      <c r="AB35" s="29">
        <f t="shared" si="12"/>
        <v>39934.46345831245</v>
      </c>
      <c r="AC35" s="29">
        <f t="shared" si="12"/>
        <v>40003.525374931996</v>
      </c>
      <c r="AD35" s="29">
        <f t="shared" si="12"/>
        <v>40070.881883556009</v>
      </c>
      <c r="AE35" s="29">
        <f t="shared" si="12"/>
        <v>40136.615184753377</v>
      </c>
      <c r="AF35" s="29">
        <f t="shared" si="12"/>
        <v>40200.801675588897</v>
      </c>
      <c r="AG35" s="29">
        <f t="shared" si="12"/>
        <v>40263.512483402235</v>
      </c>
      <c r="AH35" s="29">
        <f t="shared" si="12"/>
        <v>40324.813939595479</v>
      </c>
      <c r="AI35" s="29">
        <f t="shared" si="12"/>
        <v>40384.768001342956</v>
      </c>
      <c r="AJ35" s="29">
        <f t="shared" si="12"/>
        <v>40443.432627944698</v>
      </c>
      <c r="AK35" s="29">
        <f t="shared" si="12"/>
        <v>40500.862117554549</v>
      </c>
      <c r="AL35" s="29">
        <f t="shared" si="12"/>
        <v>40557.107409186166</v>
      </c>
      <c r="AM35" s="29">
        <f t="shared" si="12"/>
        <v>40612.216354206896</v>
      </c>
      <c r="AN35" s="29">
        <f t="shared" si="12"/>
        <v>40666.233960945414</v>
      </c>
      <c r="AO35" s="29">
        <f t="shared" si="12"/>
        <v>40719.202615546419</v>
      </c>
      <c r="AP35" s="29">
        <f t="shared" si="12"/>
        <v>40771.162281787481</v>
      </c>
      <c r="AQ35" s="29">
        <f t="shared" si="12"/>
        <v>40822.150682218031</v>
      </c>
      <c r="AR35" s="29">
        <f t="shared" si="12"/>
        <v>40872.203462677135</v>
      </c>
      <c r="AS35" s="29">
        <f t="shared" si="12"/>
        <v>40921.354341987346</v>
      </c>
      <c r="AT35" s="29"/>
      <c r="AU35" s="29"/>
      <c r="AV35" s="29"/>
      <c r="AW35" s="29"/>
    </row>
    <row r="36" spans="1:49" x14ac:dyDescent="0.35">
      <c r="A36" s="8" t="s">
        <v>23</v>
      </c>
      <c r="B36" t="str">
        <f>INDEX(Output!$AD$11:$AD$59,MATCH($A36,Output!$AG$11:$AG$59,0),1)</f>
        <v>y=1306.299643x+26024.91619</v>
      </c>
      <c r="C36">
        <f>INDEX(Output!$AE$11:$AE$59,MATCH($A36,Output!$AG$11:$AG$59,0),1)</f>
        <v>1306.2996430000001</v>
      </c>
      <c r="D36">
        <f>INDEX(Output!$AF$11:$AF$59,MATCH($A36,Output!$AG$11:$AG$59,0),1)</f>
        <v>26024.91619</v>
      </c>
      <c r="E36" s="29">
        <f t="shared" si="2"/>
        <v>46925.710478000001</v>
      </c>
      <c r="F36" s="29">
        <f t="shared" ref="F35:AS41" si="13">$C36*(F$2-2004) + $D36</f>
        <v>48232.010120999999</v>
      </c>
      <c r="G36" s="29">
        <f t="shared" si="13"/>
        <v>49538.309764000005</v>
      </c>
      <c r="H36" s="29">
        <f t="shared" si="13"/>
        <v>50844.609406999996</v>
      </c>
      <c r="I36" s="29">
        <f t="shared" si="13"/>
        <v>52150.909050000002</v>
      </c>
      <c r="J36" s="29">
        <f t="shared" si="13"/>
        <v>53457.208693</v>
      </c>
      <c r="K36" s="29">
        <f t="shared" si="13"/>
        <v>54763.508335999999</v>
      </c>
      <c r="L36" s="29">
        <f t="shared" si="13"/>
        <v>56069.807979000005</v>
      </c>
      <c r="M36" s="29">
        <f t="shared" si="13"/>
        <v>57376.107621999996</v>
      </c>
      <c r="N36" s="29">
        <f t="shared" si="13"/>
        <v>58682.407265000002</v>
      </c>
      <c r="O36" s="29">
        <f t="shared" si="13"/>
        <v>59988.706908000007</v>
      </c>
      <c r="P36" s="29">
        <f t="shared" si="13"/>
        <v>61295.006550999999</v>
      </c>
      <c r="Q36" s="29">
        <f t="shared" si="13"/>
        <v>62601.306194000004</v>
      </c>
      <c r="R36" s="29">
        <f t="shared" si="13"/>
        <v>63907.605836999996</v>
      </c>
      <c r="S36" s="29">
        <f t="shared" si="13"/>
        <v>65213.905480000001</v>
      </c>
      <c r="T36" s="29">
        <f t="shared" si="13"/>
        <v>66520.205123000007</v>
      </c>
      <c r="U36" s="29">
        <f t="shared" si="13"/>
        <v>67826.504765999998</v>
      </c>
      <c r="V36" s="29">
        <f t="shared" si="13"/>
        <v>69132.804409000004</v>
      </c>
      <c r="W36" s="29">
        <f t="shared" si="13"/>
        <v>70439.104051999995</v>
      </c>
      <c r="X36" s="29">
        <f t="shared" si="13"/>
        <v>71745.403695000001</v>
      </c>
      <c r="Y36" s="29">
        <f t="shared" si="13"/>
        <v>73051.703338000007</v>
      </c>
      <c r="Z36" s="29">
        <f t="shared" si="13"/>
        <v>74358.002980999998</v>
      </c>
      <c r="AA36" s="29">
        <f t="shared" si="13"/>
        <v>75664.302624000004</v>
      </c>
      <c r="AB36" s="29">
        <f t="shared" si="13"/>
        <v>76970.602267000009</v>
      </c>
      <c r="AC36" s="29">
        <f t="shared" si="13"/>
        <v>78276.90191</v>
      </c>
      <c r="AD36" s="29">
        <f t="shared" si="13"/>
        <v>79583.201553000006</v>
      </c>
      <c r="AE36" s="29">
        <f t="shared" si="13"/>
        <v>80889.501195999997</v>
      </c>
      <c r="AF36" s="29">
        <f t="shared" si="13"/>
        <v>82195.800839000003</v>
      </c>
      <c r="AG36" s="29">
        <f t="shared" si="13"/>
        <v>83502.100482000009</v>
      </c>
      <c r="AH36" s="29">
        <f t="shared" si="13"/>
        <v>84808.400125</v>
      </c>
      <c r="AI36" s="29">
        <f t="shared" si="13"/>
        <v>86114.699768000006</v>
      </c>
      <c r="AJ36" s="29">
        <f t="shared" si="13"/>
        <v>87420.999410999997</v>
      </c>
      <c r="AK36" s="29">
        <f t="shared" si="13"/>
        <v>88727.299054000003</v>
      </c>
      <c r="AL36" s="29">
        <f t="shared" si="13"/>
        <v>90033.598697000009</v>
      </c>
      <c r="AM36" s="29">
        <f t="shared" si="13"/>
        <v>91339.89834</v>
      </c>
      <c r="AN36" s="29">
        <f t="shared" si="13"/>
        <v>92646.197983000005</v>
      </c>
      <c r="AO36" s="29">
        <f t="shared" si="13"/>
        <v>93952.497626000011</v>
      </c>
      <c r="AP36" s="29">
        <f t="shared" si="13"/>
        <v>95258.797269000002</v>
      </c>
      <c r="AQ36" s="29">
        <f t="shared" si="13"/>
        <v>96565.096912000008</v>
      </c>
      <c r="AR36" s="29">
        <f t="shared" si="13"/>
        <v>97871.396555000014</v>
      </c>
      <c r="AS36" s="29">
        <f t="shared" si="13"/>
        <v>99177.696198000005</v>
      </c>
      <c r="AT36" s="29"/>
      <c r="AU36" s="29"/>
      <c r="AV36" s="29"/>
      <c r="AW36" s="29"/>
    </row>
    <row r="37" spans="1:49" x14ac:dyDescent="0.35">
      <c r="A37" s="8" t="s">
        <v>24</v>
      </c>
      <c r="B37" t="str">
        <f>INDEX(Output!$AD$11:$AD$59,MATCH($A37,Output!$AG$11:$AG$59,0),1)</f>
        <v>y=5108.761429x+81039.515238</v>
      </c>
      <c r="C37">
        <f>INDEX(Output!$AE$11:$AE$59,MATCH($A37,Output!$AG$11:$AG$59,0),1)</f>
        <v>5108.7614290000001</v>
      </c>
      <c r="D37">
        <f>INDEX(Output!$AF$11:$AF$59,MATCH($A37,Output!$AG$11:$AG$59,0),1)</f>
        <v>81039.515238000007</v>
      </c>
      <c r="E37" s="29">
        <f t="shared" si="2"/>
        <v>162779.69810199999</v>
      </c>
      <c r="F37" s="29">
        <f t="shared" si="13"/>
        <v>167888.459531</v>
      </c>
      <c r="G37" s="29">
        <f t="shared" si="13"/>
        <v>172997.22096000001</v>
      </c>
      <c r="H37" s="29">
        <f t="shared" si="13"/>
        <v>178105.98238900001</v>
      </c>
      <c r="I37" s="29">
        <f t="shared" si="13"/>
        <v>183214.74381800002</v>
      </c>
      <c r="J37" s="29">
        <f t="shared" si="13"/>
        <v>188323.50524700002</v>
      </c>
      <c r="K37" s="29">
        <f t="shared" si="13"/>
        <v>193432.26667600003</v>
      </c>
      <c r="L37" s="29">
        <f t="shared" si="13"/>
        <v>198541.028105</v>
      </c>
      <c r="M37" s="29">
        <f t="shared" si="13"/>
        <v>203649.78953400001</v>
      </c>
      <c r="N37" s="29">
        <f t="shared" si="13"/>
        <v>208758.55096300002</v>
      </c>
      <c r="O37" s="29">
        <f t="shared" si="13"/>
        <v>213867.31239199999</v>
      </c>
      <c r="P37" s="29">
        <f t="shared" si="13"/>
        <v>218976.073821</v>
      </c>
      <c r="Q37" s="29">
        <f t="shared" si="13"/>
        <v>224084.83525</v>
      </c>
      <c r="R37" s="29">
        <f t="shared" si="13"/>
        <v>229193.59667900001</v>
      </c>
      <c r="S37" s="29">
        <f t="shared" si="13"/>
        <v>234302.35810800001</v>
      </c>
      <c r="T37" s="29">
        <f t="shared" si="13"/>
        <v>239411.11953700002</v>
      </c>
      <c r="U37" s="29">
        <f t="shared" si="13"/>
        <v>244519.88096600003</v>
      </c>
      <c r="V37" s="29">
        <f t="shared" si="13"/>
        <v>249628.64239500003</v>
      </c>
      <c r="W37" s="29">
        <f t="shared" si="13"/>
        <v>254737.40382400004</v>
      </c>
      <c r="X37" s="29">
        <f t="shared" si="13"/>
        <v>259846.16525299998</v>
      </c>
      <c r="Y37" s="29">
        <f t="shared" si="13"/>
        <v>264954.92668199999</v>
      </c>
      <c r="Z37" s="29">
        <f t="shared" si="13"/>
        <v>270063.688111</v>
      </c>
      <c r="AA37" s="29">
        <f t="shared" si="13"/>
        <v>275172.44954</v>
      </c>
      <c r="AB37" s="29">
        <f t="shared" si="13"/>
        <v>280281.21096900001</v>
      </c>
      <c r="AC37" s="29">
        <f t="shared" si="13"/>
        <v>285389.97239800001</v>
      </c>
      <c r="AD37" s="29">
        <f t="shared" si="13"/>
        <v>290498.73382700002</v>
      </c>
      <c r="AE37" s="29">
        <f t="shared" si="13"/>
        <v>295607.49525600002</v>
      </c>
      <c r="AF37" s="29">
        <f t="shared" si="13"/>
        <v>300716.25668500003</v>
      </c>
      <c r="AG37" s="29">
        <f t="shared" si="13"/>
        <v>305825.01811400003</v>
      </c>
      <c r="AH37" s="29">
        <f t="shared" si="13"/>
        <v>310933.77954300004</v>
      </c>
      <c r="AI37" s="29">
        <f t="shared" si="13"/>
        <v>316042.54097199999</v>
      </c>
      <c r="AJ37" s="29">
        <f t="shared" si="13"/>
        <v>321151.30240099999</v>
      </c>
      <c r="AK37" s="29">
        <f t="shared" si="13"/>
        <v>326260.06383</v>
      </c>
      <c r="AL37" s="29">
        <f t="shared" si="13"/>
        <v>331368.825259</v>
      </c>
      <c r="AM37" s="29">
        <f t="shared" si="13"/>
        <v>336477.58668800001</v>
      </c>
      <c r="AN37" s="29">
        <f t="shared" si="13"/>
        <v>341586.34811700002</v>
      </c>
      <c r="AO37" s="29">
        <f t="shared" si="13"/>
        <v>346695.10954600002</v>
      </c>
      <c r="AP37" s="29">
        <f t="shared" si="13"/>
        <v>351803.87097500003</v>
      </c>
      <c r="AQ37" s="29">
        <f t="shared" si="13"/>
        <v>356912.63240400003</v>
      </c>
      <c r="AR37" s="29">
        <f t="shared" si="13"/>
        <v>362021.39383300004</v>
      </c>
      <c r="AS37" s="29">
        <f t="shared" si="13"/>
        <v>367130.15526200004</v>
      </c>
      <c r="AT37" s="29"/>
      <c r="AU37" s="29"/>
      <c r="AV37" s="29"/>
      <c r="AW37" s="29"/>
    </row>
    <row r="38" spans="1:49" x14ac:dyDescent="0.35">
      <c r="A38" s="8" t="s">
        <v>25</v>
      </c>
      <c r="B38" t="str">
        <f>INDEX(Output!$AD$11:$AD$59,MATCH($A38,Output!$AG$11:$AG$59,0),1)</f>
        <v>y=6231.157857x+71987.010476</v>
      </c>
      <c r="C38">
        <f>INDEX(Output!$AE$11:$AE$59,MATCH($A38,Output!$AG$11:$AG$59,0),1)</f>
        <v>6231.1578570000001</v>
      </c>
      <c r="D38">
        <f>INDEX(Output!$AF$11:$AF$59,MATCH($A38,Output!$AG$11:$AG$59,0),1)</f>
        <v>71987.010475999996</v>
      </c>
      <c r="E38" s="29">
        <f t="shared" si="2"/>
        <v>171685.536188</v>
      </c>
      <c r="F38" s="29">
        <f t="shared" si="13"/>
        <v>177916.69404500001</v>
      </c>
      <c r="G38" s="29">
        <f t="shared" si="13"/>
        <v>184147.85190199999</v>
      </c>
      <c r="H38" s="29">
        <f t="shared" si="13"/>
        <v>190379.00975899998</v>
      </c>
      <c r="I38" s="29">
        <f t="shared" si="13"/>
        <v>196610.16761599999</v>
      </c>
      <c r="J38" s="29">
        <f t="shared" si="13"/>
        <v>202841.325473</v>
      </c>
      <c r="K38" s="29">
        <f t="shared" si="13"/>
        <v>209072.48332999999</v>
      </c>
      <c r="L38" s="29">
        <f t="shared" si="13"/>
        <v>215303.641187</v>
      </c>
      <c r="M38" s="29">
        <f t="shared" si="13"/>
        <v>221534.79904400001</v>
      </c>
      <c r="N38" s="29">
        <f t="shared" si="13"/>
        <v>227765.956901</v>
      </c>
      <c r="O38" s="29">
        <f t="shared" si="13"/>
        <v>233997.11475800001</v>
      </c>
      <c r="P38" s="29">
        <f t="shared" si="13"/>
        <v>240228.27261499999</v>
      </c>
      <c r="Q38" s="29">
        <f t="shared" si="13"/>
        <v>246459.43047200001</v>
      </c>
      <c r="R38" s="29">
        <f t="shared" si="13"/>
        <v>252690.58832899999</v>
      </c>
      <c r="S38" s="29">
        <f t="shared" si="13"/>
        <v>258921.746186</v>
      </c>
      <c r="T38" s="29">
        <f t="shared" si="13"/>
        <v>265152.90404299996</v>
      </c>
      <c r="U38" s="29">
        <f t="shared" si="13"/>
        <v>271384.06189999997</v>
      </c>
      <c r="V38" s="29">
        <f t="shared" si="13"/>
        <v>277615.21975699998</v>
      </c>
      <c r="W38" s="29">
        <f t="shared" si="13"/>
        <v>283846.377614</v>
      </c>
      <c r="X38" s="29">
        <f t="shared" si="13"/>
        <v>290077.53547100001</v>
      </c>
      <c r="Y38" s="29">
        <f t="shared" si="13"/>
        <v>296308.69332800002</v>
      </c>
      <c r="Z38" s="29">
        <f t="shared" si="13"/>
        <v>302539.85118500004</v>
      </c>
      <c r="AA38" s="29">
        <f t="shared" si="13"/>
        <v>308771.00904199999</v>
      </c>
      <c r="AB38" s="29">
        <f t="shared" si="13"/>
        <v>315002.166899</v>
      </c>
      <c r="AC38" s="29">
        <f t="shared" si="13"/>
        <v>321233.32475599996</v>
      </c>
      <c r="AD38" s="29">
        <f t="shared" si="13"/>
        <v>327464.48261299997</v>
      </c>
      <c r="AE38" s="29">
        <f t="shared" si="13"/>
        <v>333695.64046999998</v>
      </c>
      <c r="AF38" s="29">
        <f t="shared" si="13"/>
        <v>339926.798327</v>
      </c>
      <c r="AG38" s="29">
        <f t="shared" si="13"/>
        <v>346157.95618400001</v>
      </c>
      <c r="AH38" s="29">
        <f t="shared" si="13"/>
        <v>352389.11404100002</v>
      </c>
      <c r="AI38" s="29">
        <f t="shared" si="13"/>
        <v>358620.27189800004</v>
      </c>
      <c r="AJ38" s="29">
        <f t="shared" si="13"/>
        <v>364851.42975500005</v>
      </c>
      <c r="AK38" s="29">
        <f t="shared" si="13"/>
        <v>371082.58761200006</v>
      </c>
      <c r="AL38" s="29">
        <f t="shared" si="13"/>
        <v>377313.74546899996</v>
      </c>
      <c r="AM38" s="29">
        <f t="shared" si="13"/>
        <v>383544.90332599997</v>
      </c>
      <c r="AN38" s="29">
        <f t="shared" si="13"/>
        <v>389776.06118299998</v>
      </c>
      <c r="AO38" s="29">
        <f t="shared" si="13"/>
        <v>396007.21904</v>
      </c>
      <c r="AP38" s="29">
        <f t="shared" si="13"/>
        <v>402238.37689700001</v>
      </c>
      <c r="AQ38" s="29">
        <f t="shared" si="13"/>
        <v>408469.53475400002</v>
      </c>
      <c r="AR38" s="29">
        <f t="shared" si="13"/>
        <v>414700.69261100003</v>
      </c>
      <c r="AS38" s="29">
        <f t="shared" si="13"/>
        <v>420931.85046800005</v>
      </c>
      <c r="AT38" s="29"/>
      <c r="AU38" s="29"/>
      <c r="AV38" s="29"/>
      <c r="AW38" s="29"/>
    </row>
    <row r="39" spans="1:49" x14ac:dyDescent="0.35">
      <c r="A39" s="8" t="s">
        <v>26</v>
      </c>
      <c r="B39" t="str">
        <f>INDEX(Output!$AD$11:$AD$59,MATCH($A39,Output!$AG$11:$AG$59,0),1)</f>
        <v>y=12579.433929x+80517.215238</v>
      </c>
      <c r="C39">
        <f>INDEX(Output!$AE$11:$AE$59,MATCH($A39,Output!$AG$11:$AG$59,0),1)</f>
        <v>12579.433929000001</v>
      </c>
      <c r="D39">
        <f>INDEX(Output!$AF$11:$AF$59,MATCH($A39,Output!$AG$11:$AG$59,0),1)</f>
        <v>80517.215238000004</v>
      </c>
      <c r="E39" s="29">
        <f t="shared" si="2"/>
        <v>281788.15810200002</v>
      </c>
      <c r="F39" s="29">
        <f t="shared" si="13"/>
        <v>294367.59203100001</v>
      </c>
      <c r="G39" s="29">
        <f t="shared" si="13"/>
        <v>306947.02596</v>
      </c>
      <c r="H39" s="29">
        <f t="shared" si="13"/>
        <v>319526.45988900005</v>
      </c>
      <c r="I39" s="29">
        <f t="shared" si="13"/>
        <v>332105.89381799998</v>
      </c>
      <c r="J39" s="29">
        <f t="shared" si="13"/>
        <v>344685.32774700003</v>
      </c>
      <c r="K39" s="29">
        <f t="shared" si="13"/>
        <v>357264.76167599997</v>
      </c>
      <c r="L39" s="29">
        <f t="shared" si="13"/>
        <v>369844.19560500002</v>
      </c>
      <c r="M39" s="29">
        <f t="shared" si="13"/>
        <v>382423.62953400007</v>
      </c>
      <c r="N39" s="29">
        <f t="shared" si="13"/>
        <v>395003.063463</v>
      </c>
      <c r="O39" s="29">
        <f t="shared" si="13"/>
        <v>407582.49739200005</v>
      </c>
      <c r="P39" s="29">
        <f t="shared" si="13"/>
        <v>420161.93132099998</v>
      </c>
      <c r="Q39" s="29">
        <f t="shared" si="13"/>
        <v>432741.36525000003</v>
      </c>
      <c r="R39" s="29">
        <f t="shared" si="13"/>
        <v>445320.79917900008</v>
      </c>
      <c r="S39" s="29">
        <f t="shared" si="13"/>
        <v>457900.23310800001</v>
      </c>
      <c r="T39" s="29">
        <f t="shared" si="13"/>
        <v>470479.66703700006</v>
      </c>
      <c r="U39" s="29">
        <f t="shared" si="13"/>
        <v>483059.100966</v>
      </c>
      <c r="V39" s="29">
        <f t="shared" si="13"/>
        <v>495638.53489500005</v>
      </c>
      <c r="W39" s="29">
        <f t="shared" si="13"/>
        <v>508217.96882399998</v>
      </c>
      <c r="X39" s="29">
        <f t="shared" si="13"/>
        <v>520797.40275300003</v>
      </c>
      <c r="Y39" s="29">
        <f t="shared" si="13"/>
        <v>533376.83668200008</v>
      </c>
      <c r="Z39" s="29">
        <f t="shared" si="13"/>
        <v>545956.27061100001</v>
      </c>
      <c r="AA39" s="29">
        <f t="shared" si="13"/>
        <v>558535.70454000006</v>
      </c>
      <c r="AB39" s="29">
        <f t="shared" si="13"/>
        <v>571115.138469</v>
      </c>
      <c r="AC39" s="29">
        <f t="shared" si="13"/>
        <v>583694.57239800005</v>
      </c>
      <c r="AD39" s="29">
        <f t="shared" si="13"/>
        <v>596274.00632699998</v>
      </c>
      <c r="AE39" s="29">
        <f t="shared" si="13"/>
        <v>608853.44025600003</v>
      </c>
      <c r="AF39" s="29">
        <f t="shared" si="13"/>
        <v>621432.87418500008</v>
      </c>
      <c r="AG39" s="29">
        <f t="shared" si="13"/>
        <v>634012.30811400001</v>
      </c>
      <c r="AH39" s="29">
        <f t="shared" si="13"/>
        <v>646591.74204300006</v>
      </c>
      <c r="AI39" s="29">
        <f t="shared" si="13"/>
        <v>659171.17597200011</v>
      </c>
      <c r="AJ39" s="29">
        <f t="shared" si="13"/>
        <v>671750.60990100005</v>
      </c>
      <c r="AK39" s="29">
        <f t="shared" si="13"/>
        <v>684330.0438300001</v>
      </c>
      <c r="AL39" s="29">
        <f t="shared" si="13"/>
        <v>696909.47775900003</v>
      </c>
      <c r="AM39" s="29">
        <f t="shared" si="13"/>
        <v>709488.91168800008</v>
      </c>
      <c r="AN39" s="29">
        <f t="shared" si="13"/>
        <v>722068.34561700001</v>
      </c>
      <c r="AO39" s="29">
        <f t="shared" si="13"/>
        <v>734647.77954600006</v>
      </c>
      <c r="AP39" s="29">
        <f t="shared" si="13"/>
        <v>747227.21347500011</v>
      </c>
      <c r="AQ39" s="29">
        <f t="shared" si="13"/>
        <v>759806.64740400005</v>
      </c>
      <c r="AR39" s="29">
        <f t="shared" si="13"/>
        <v>772386.0813330001</v>
      </c>
      <c r="AS39" s="29">
        <f t="shared" si="13"/>
        <v>784965.51526200003</v>
      </c>
      <c r="AT39" s="29"/>
      <c r="AU39" s="29"/>
      <c r="AV39" s="29"/>
      <c r="AW39" s="29"/>
    </row>
    <row r="40" spans="1:49" x14ac:dyDescent="0.35">
      <c r="A40" s="8" t="s">
        <v>27</v>
      </c>
      <c r="B40" t="str">
        <f>INDEX(Output!$AD$11:$AD$59,MATCH($A40,Output!$AG$11:$AG$59,0),1)</f>
        <v>y=5125.469286x+53836.205714</v>
      </c>
      <c r="C40">
        <f>INDEX(Output!$AE$11:$AE$59,MATCH($A40,Output!$AG$11:$AG$59,0),1)</f>
        <v>5125.4692859999996</v>
      </c>
      <c r="D40">
        <f>INDEX(Output!$AF$11:$AF$59,MATCH($A40,Output!$AG$11:$AG$59,0),1)</f>
        <v>53836.205714000003</v>
      </c>
      <c r="E40" s="29">
        <f t="shared" si="2"/>
        <v>135843.71429</v>
      </c>
      <c r="F40" s="29">
        <f t="shared" si="13"/>
        <v>140969.18357600001</v>
      </c>
      <c r="G40" s="29">
        <f t="shared" si="13"/>
        <v>146094.65286199999</v>
      </c>
      <c r="H40" s="29">
        <f t="shared" si="13"/>
        <v>151220.12214799999</v>
      </c>
      <c r="I40" s="29">
        <f t="shared" si="13"/>
        <v>156345.591434</v>
      </c>
      <c r="J40" s="29">
        <f t="shared" si="13"/>
        <v>161471.06072000001</v>
      </c>
      <c r="K40" s="29">
        <f t="shared" si="13"/>
        <v>166596.53000599999</v>
      </c>
      <c r="L40" s="29">
        <f t="shared" si="13"/>
        <v>171721.99929199999</v>
      </c>
      <c r="M40" s="29">
        <f t="shared" si="13"/>
        <v>176847.468578</v>
      </c>
      <c r="N40" s="29">
        <f t="shared" si="13"/>
        <v>181972.93786400001</v>
      </c>
      <c r="O40" s="29">
        <f t="shared" si="13"/>
        <v>187098.40715000001</v>
      </c>
      <c r="P40" s="29">
        <f t="shared" si="13"/>
        <v>192223.87643599999</v>
      </c>
      <c r="Q40" s="29">
        <f t="shared" si="13"/>
        <v>197349.345722</v>
      </c>
      <c r="R40" s="29">
        <f t="shared" si="13"/>
        <v>202474.81500800001</v>
      </c>
      <c r="S40" s="29">
        <f t="shared" si="13"/>
        <v>207600.28429399998</v>
      </c>
      <c r="T40" s="29">
        <f t="shared" si="13"/>
        <v>212725.75357999999</v>
      </c>
      <c r="U40" s="29">
        <f t="shared" si="13"/>
        <v>217851.222866</v>
      </c>
      <c r="V40" s="29">
        <f t="shared" si="13"/>
        <v>222976.692152</v>
      </c>
      <c r="W40" s="29">
        <f t="shared" si="13"/>
        <v>228102.16143800001</v>
      </c>
      <c r="X40" s="29">
        <f t="shared" si="13"/>
        <v>233227.63072399999</v>
      </c>
      <c r="Y40" s="29">
        <f t="shared" si="13"/>
        <v>238353.10000999999</v>
      </c>
      <c r="Z40" s="29">
        <f t="shared" si="13"/>
        <v>243478.569296</v>
      </c>
      <c r="AA40" s="29">
        <f t="shared" si="13"/>
        <v>248604.03858199998</v>
      </c>
      <c r="AB40" s="29">
        <f t="shared" si="13"/>
        <v>253729.50786799999</v>
      </c>
      <c r="AC40" s="29">
        <f t="shared" si="13"/>
        <v>258854.97715399999</v>
      </c>
      <c r="AD40" s="29">
        <f t="shared" si="13"/>
        <v>263980.44643999997</v>
      </c>
      <c r="AE40" s="29">
        <f t="shared" si="13"/>
        <v>269105.91572599998</v>
      </c>
      <c r="AF40" s="29">
        <f t="shared" si="13"/>
        <v>274231.38501199998</v>
      </c>
      <c r="AG40" s="29">
        <f t="shared" si="13"/>
        <v>279356.85429799999</v>
      </c>
      <c r="AH40" s="29">
        <f t="shared" si="13"/>
        <v>284482.323584</v>
      </c>
      <c r="AI40" s="29">
        <f t="shared" si="13"/>
        <v>289607.79286999995</v>
      </c>
      <c r="AJ40" s="29">
        <f t="shared" si="13"/>
        <v>294733.26215599995</v>
      </c>
      <c r="AK40" s="29">
        <f t="shared" si="13"/>
        <v>299858.73144199996</v>
      </c>
      <c r="AL40" s="29">
        <f t="shared" si="13"/>
        <v>304984.20072799997</v>
      </c>
      <c r="AM40" s="29">
        <f t="shared" si="13"/>
        <v>310109.67001399997</v>
      </c>
      <c r="AN40" s="29">
        <f t="shared" si="13"/>
        <v>315235.13929999998</v>
      </c>
      <c r="AO40" s="29">
        <f t="shared" si="13"/>
        <v>320360.60858599999</v>
      </c>
      <c r="AP40" s="29">
        <f t="shared" si="13"/>
        <v>325486.07787199994</v>
      </c>
      <c r="AQ40" s="29">
        <f t="shared" si="13"/>
        <v>330611.54715799994</v>
      </c>
      <c r="AR40" s="29">
        <f t="shared" si="13"/>
        <v>335737.01644399995</v>
      </c>
      <c r="AS40" s="29">
        <f t="shared" si="13"/>
        <v>340862.48572999996</v>
      </c>
      <c r="AT40" s="29"/>
      <c r="AU40" s="29"/>
      <c r="AV40" s="29"/>
      <c r="AW40" s="29"/>
    </row>
    <row r="41" spans="1:49" x14ac:dyDescent="0.35">
      <c r="A41" s="8" t="s">
        <v>28</v>
      </c>
      <c r="B41" t="str">
        <f>INDEX(Output!$AD$11:$AD$59,MATCH($A41,Output!$AG$11:$AG$59,0),1)</f>
        <v>y=4389.524643x+54172.249524</v>
      </c>
      <c r="C41">
        <f>INDEX(Output!$AE$11:$AE$59,MATCH($A41,Output!$AG$11:$AG$59,0),1)</f>
        <v>4389.5246429999997</v>
      </c>
      <c r="D41">
        <f>INDEX(Output!$AF$11:$AF$59,MATCH($A41,Output!$AG$11:$AG$59,0),1)</f>
        <v>54172.249523999999</v>
      </c>
      <c r="E41" s="29">
        <f t="shared" si="2"/>
        <v>124404.64381199999</v>
      </c>
      <c r="F41" s="29">
        <f t="shared" si="13"/>
        <v>128794.16845499999</v>
      </c>
      <c r="G41" s="29">
        <f t="shared" si="13"/>
        <v>133183.69309799999</v>
      </c>
      <c r="H41" s="29">
        <f t="shared" si="13"/>
        <v>137573.217741</v>
      </c>
      <c r="I41" s="29">
        <f t="shared" si="13"/>
        <v>141962.74238399998</v>
      </c>
      <c r="J41" s="29">
        <f t="shared" si="13"/>
        <v>146352.26702699999</v>
      </c>
      <c r="K41" s="29">
        <f t="shared" si="13"/>
        <v>150741.79167000001</v>
      </c>
      <c r="L41" s="29">
        <f t="shared" si="13"/>
        <v>155131.31631299999</v>
      </c>
      <c r="M41" s="29">
        <f t="shared" si="13"/>
        <v>159520.84095599997</v>
      </c>
      <c r="N41" s="29">
        <f t="shared" si="13"/>
        <v>163910.36559900001</v>
      </c>
      <c r="O41" s="29">
        <f t="shared" si="13"/>
        <v>168299.89024199999</v>
      </c>
      <c r="P41" s="29">
        <f t="shared" si="13"/>
        <v>172689.41488499998</v>
      </c>
      <c r="Q41" s="29">
        <f t="shared" si="13"/>
        <v>177078.93952799999</v>
      </c>
      <c r="R41" s="29">
        <f t="shared" si="13"/>
        <v>181468.464171</v>
      </c>
      <c r="S41" s="29">
        <f t="shared" si="13"/>
        <v>185857.98881399998</v>
      </c>
      <c r="T41" s="29">
        <f t="shared" si="13"/>
        <v>190247.51345699996</v>
      </c>
      <c r="U41" s="29">
        <f t="shared" si="13"/>
        <v>194637.03810000001</v>
      </c>
      <c r="V41" s="29">
        <f t="shared" si="13"/>
        <v>199026.56274299999</v>
      </c>
      <c r="W41" s="29">
        <f t="shared" si="13"/>
        <v>203416.08738599997</v>
      </c>
      <c r="X41" s="29">
        <f t="shared" si="13"/>
        <v>207805.61202900001</v>
      </c>
      <c r="Y41" s="29">
        <f t="shared" si="13"/>
        <v>212195.13667199999</v>
      </c>
      <c r="Z41" s="29">
        <f t="shared" si="13"/>
        <v>216584.66131499998</v>
      </c>
      <c r="AA41" s="29">
        <f t="shared" si="13"/>
        <v>220974.18595800002</v>
      </c>
      <c r="AB41" s="29">
        <f t="shared" si="13"/>
        <v>225363.710601</v>
      </c>
      <c r="AC41" s="29">
        <f t="shared" si="13"/>
        <v>229753.23524399998</v>
      </c>
      <c r="AD41" s="29">
        <f t="shared" si="13"/>
        <v>234142.75988699996</v>
      </c>
      <c r="AE41" s="29">
        <f t="shared" ref="F41:AS44" si="14">$C41*(AE$2-2004) + $D41</f>
        <v>238532.28453</v>
      </c>
      <c r="AF41" s="29">
        <f t="shared" si="14"/>
        <v>242921.80917299999</v>
      </c>
      <c r="AG41" s="29">
        <f t="shared" si="14"/>
        <v>247311.33381599997</v>
      </c>
      <c r="AH41" s="29">
        <f t="shared" si="14"/>
        <v>251700.85845900001</v>
      </c>
      <c r="AI41" s="29">
        <f t="shared" si="14"/>
        <v>256090.38310199999</v>
      </c>
      <c r="AJ41" s="29">
        <f t="shared" si="14"/>
        <v>260479.90774499997</v>
      </c>
      <c r="AK41" s="29">
        <f t="shared" si="14"/>
        <v>264869.43238799996</v>
      </c>
      <c r="AL41" s="29">
        <f t="shared" si="14"/>
        <v>269258.957031</v>
      </c>
      <c r="AM41" s="29">
        <f t="shared" si="14"/>
        <v>273648.48167399998</v>
      </c>
      <c r="AN41" s="29">
        <f t="shared" si="14"/>
        <v>278038.00631699996</v>
      </c>
      <c r="AO41" s="29">
        <f t="shared" si="14"/>
        <v>282427.53096</v>
      </c>
      <c r="AP41" s="29">
        <f t="shared" si="14"/>
        <v>286817.05560299999</v>
      </c>
      <c r="AQ41" s="29">
        <f t="shared" si="14"/>
        <v>291206.58024599997</v>
      </c>
      <c r="AR41" s="29">
        <f t="shared" si="14"/>
        <v>295596.10488900001</v>
      </c>
      <c r="AS41" s="29">
        <f t="shared" si="14"/>
        <v>299985.62953199999</v>
      </c>
      <c r="AT41" s="29"/>
      <c r="AU41" s="29"/>
      <c r="AV41" s="29"/>
      <c r="AW41" s="29"/>
    </row>
    <row r="42" spans="1:49" x14ac:dyDescent="0.35">
      <c r="A42" s="8" t="s">
        <v>29</v>
      </c>
      <c r="B42" t="str">
        <f>INDEX(Output!$AD$11:$AD$59,MATCH($A42,Output!$AG$11:$AG$59,0),1)</f>
        <v>y=6634.612857x+30046.350476</v>
      </c>
      <c r="C42">
        <f>INDEX(Output!$AE$11:$AE$59,MATCH($A42,Output!$AG$11:$AG$59,0),1)</f>
        <v>6634.6128570000001</v>
      </c>
      <c r="D42">
        <f>INDEX(Output!$AF$11:$AF$59,MATCH($A42,Output!$AG$11:$AG$59,0),1)</f>
        <v>30046.350476</v>
      </c>
      <c r="E42" s="29">
        <f t="shared" si="2"/>
        <v>136200.15618799999</v>
      </c>
      <c r="F42" s="29">
        <f t="shared" si="14"/>
        <v>142834.76904499999</v>
      </c>
      <c r="G42" s="29">
        <f t="shared" si="14"/>
        <v>149469.38190199999</v>
      </c>
      <c r="H42" s="29">
        <f t="shared" si="14"/>
        <v>156103.99475899999</v>
      </c>
      <c r="I42" s="29">
        <f t="shared" si="14"/>
        <v>162738.60761599999</v>
      </c>
      <c r="J42" s="29">
        <f t="shared" si="14"/>
        <v>169373.22047299999</v>
      </c>
      <c r="K42" s="29">
        <f t="shared" si="14"/>
        <v>176007.83332999999</v>
      </c>
      <c r="L42" s="29">
        <f t="shared" si="14"/>
        <v>182642.44618699999</v>
      </c>
      <c r="M42" s="29">
        <f t="shared" si="14"/>
        <v>189277.05904399999</v>
      </c>
      <c r="N42" s="29">
        <f t="shared" si="14"/>
        <v>195911.67190099999</v>
      </c>
      <c r="O42" s="29">
        <f t="shared" si="14"/>
        <v>202546.28475799999</v>
      </c>
      <c r="P42" s="29">
        <f t="shared" si="14"/>
        <v>209180.89761499999</v>
      </c>
      <c r="Q42" s="29">
        <f t="shared" si="14"/>
        <v>215815.51047199999</v>
      </c>
      <c r="R42" s="29">
        <f t="shared" si="14"/>
        <v>222450.12332899999</v>
      </c>
      <c r="S42" s="29">
        <f t="shared" si="14"/>
        <v>229084.73618599999</v>
      </c>
      <c r="T42" s="29">
        <f t="shared" si="14"/>
        <v>235719.34904299999</v>
      </c>
      <c r="U42" s="29">
        <f t="shared" si="14"/>
        <v>242353.96189999999</v>
      </c>
      <c r="V42" s="29">
        <f t="shared" si="14"/>
        <v>248988.57475699999</v>
      </c>
      <c r="W42" s="29">
        <f t="shared" si="14"/>
        <v>255623.18761399999</v>
      </c>
      <c r="X42" s="29">
        <f t="shared" si="14"/>
        <v>262257.80047100002</v>
      </c>
      <c r="Y42" s="29">
        <f t="shared" si="14"/>
        <v>268892.413328</v>
      </c>
      <c r="Z42" s="29">
        <f t="shared" si="14"/>
        <v>275527.02618500002</v>
      </c>
      <c r="AA42" s="29">
        <f t="shared" si="14"/>
        <v>282161.639042</v>
      </c>
      <c r="AB42" s="29">
        <f t="shared" si="14"/>
        <v>288796.25189900002</v>
      </c>
      <c r="AC42" s="29">
        <f t="shared" si="14"/>
        <v>295430.864756</v>
      </c>
      <c r="AD42" s="29">
        <f t="shared" si="14"/>
        <v>302065.47761299997</v>
      </c>
      <c r="AE42" s="29">
        <f t="shared" si="14"/>
        <v>308700.09047</v>
      </c>
      <c r="AF42" s="29">
        <f t="shared" si="14"/>
        <v>315334.70332700002</v>
      </c>
      <c r="AG42" s="29">
        <f t="shared" si="14"/>
        <v>321969.316184</v>
      </c>
      <c r="AH42" s="29">
        <f t="shared" si="14"/>
        <v>328603.92904099997</v>
      </c>
      <c r="AI42" s="29">
        <f t="shared" si="14"/>
        <v>335238.541898</v>
      </c>
      <c r="AJ42" s="29">
        <f t="shared" si="14"/>
        <v>341873.15475500003</v>
      </c>
      <c r="AK42" s="29">
        <f t="shared" si="14"/>
        <v>348507.767612</v>
      </c>
      <c r="AL42" s="29">
        <f t="shared" si="14"/>
        <v>355142.38046899997</v>
      </c>
      <c r="AM42" s="29">
        <f t="shared" si="14"/>
        <v>361776.993326</v>
      </c>
      <c r="AN42" s="29">
        <f t="shared" si="14"/>
        <v>368411.60618300003</v>
      </c>
      <c r="AO42" s="29">
        <f t="shared" si="14"/>
        <v>375046.21904</v>
      </c>
      <c r="AP42" s="29">
        <f t="shared" si="14"/>
        <v>381680.83189699997</v>
      </c>
      <c r="AQ42" s="29">
        <f t="shared" si="14"/>
        <v>388315.444754</v>
      </c>
      <c r="AR42" s="29">
        <f t="shared" si="14"/>
        <v>394950.05761100003</v>
      </c>
      <c r="AS42" s="29">
        <f t="shared" si="14"/>
        <v>401584.670468</v>
      </c>
      <c r="AT42" s="29"/>
      <c r="AU42" s="29"/>
      <c r="AV42" s="29"/>
      <c r="AW42" s="29"/>
    </row>
    <row r="43" spans="1:49" x14ac:dyDescent="0.35">
      <c r="A43" s="8" t="s">
        <v>30</v>
      </c>
      <c r="B43" t="str">
        <f>INDEX(Output!$AD$11:$AD$59,MATCH($A43,Output!$AG$11:$AG$59,0),1)</f>
        <v>y=1292.001429x+12716.581905</v>
      </c>
      <c r="C43">
        <f>INDEX(Output!$AE$11:$AE$59,MATCH($A43,Output!$AG$11:$AG$59,0),1)</f>
        <v>1292.0014289999999</v>
      </c>
      <c r="D43">
        <f>INDEX(Output!$AF$11:$AF$59,MATCH($A43,Output!$AG$11:$AG$59,0),1)</f>
        <v>12716.581904999999</v>
      </c>
      <c r="E43" s="29">
        <f t="shared" si="2"/>
        <v>33388.604768999998</v>
      </c>
      <c r="F43" s="29">
        <f t="shared" si="14"/>
        <v>34680.606197999994</v>
      </c>
      <c r="G43" s="29">
        <f t="shared" si="14"/>
        <v>35972.607626999998</v>
      </c>
      <c r="H43" s="29">
        <f t="shared" si="14"/>
        <v>37264.609056000001</v>
      </c>
      <c r="I43" s="29">
        <f t="shared" si="14"/>
        <v>38556.610484999997</v>
      </c>
      <c r="J43" s="29">
        <f t="shared" si="14"/>
        <v>39848.611913999994</v>
      </c>
      <c r="K43" s="29">
        <f t="shared" si="14"/>
        <v>41140.613342999997</v>
      </c>
      <c r="L43" s="29">
        <f t="shared" si="14"/>
        <v>42432.614772000001</v>
      </c>
      <c r="M43" s="29">
        <f t="shared" si="14"/>
        <v>43724.616200999997</v>
      </c>
      <c r="N43" s="29">
        <f t="shared" si="14"/>
        <v>45016.617629999993</v>
      </c>
      <c r="O43" s="29">
        <f t="shared" si="14"/>
        <v>46308.619058999997</v>
      </c>
      <c r="P43" s="29">
        <f t="shared" si="14"/>
        <v>47600.620488</v>
      </c>
      <c r="Q43" s="29">
        <f t="shared" si="14"/>
        <v>48892.621916999997</v>
      </c>
      <c r="R43" s="29">
        <f t="shared" si="14"/>
        <v>50184.623345999993</v>
      </c>
      <c r="S43" s="29">
        <f t="shared" si="14"/>
        <v>51476.624774999997</v>
      </c>
      <c r="T43" s="29">
        <f t="shared" si="14"/>
        <v>52768.626204</v>
      </c>
      <c r="U43" s="29">
        <f t="shared" si="14"/>
        <v>54060.627632999996</v>
      </c>
      <c r="V43" s="29">
        <f t="shared" si="14"/>
        <v>55352.629061999993</v>
      </c>
      <c r="W43" s="29">
        <f t="shared" si="14"/>
        <v>56644.630490999996</v>
      </c>
      <c r="X43" s="29">
        <f t="shared" si="14"/>
        <v>57936.63192</v>
      </c>
      <c r="Y43" s="29">
        <f t="shared" si="14"/>
        <v>59228.633348999996</v>
      </c>
      <c r="Z43" s="29">
        <f t="shared" si="14"/>
        <v>60520.634777999992</v>
      </c>
      <c r="AA43" s="29">
        <f t="shared" si="14"/>
        <v>61812.636206999996</v>
      </c>
      <c r="AB43" s="29">
        <f t="shared" si="14"/>
        <v>63104.637635999999</v>
      </c>
      <c r="AC43" s="29">
        <f t="shared" si="14"/>
        <v>64396.639064999996</v>
      </c>
      <c r="AD43" s="29">
        <f t="shared" si="14"/>
        <v>65688.640493999992</v>
      </c>
      <c r="AE43" s="29">
        <f t="shared" si="14"/>
        <v>66980.641922999988</v>
      </c>
      <c r="AF43" s="29">
        <f t="shared" si="14"/>
        <v>68272.643351999999</v>
      </c>
      <c r="AG43" s="29">
        <f t="shared" si="14"/>
        <v>69564.644780999995</v>
      </c>
      <c r="AH43" s="29">
        <f t="shared" si="14"/>
        <v>70856.646209999992</v>
      </c>
      <c r="AI43" s="29">
        <f t="shared" si="14"/>
        <v>72148.647639000003</v>
      </c>
      <c r="AJ43" s="29">
        <f t="shared" si="14"/>
        <v>73440.649067999999</v>
      </c>
      <c r="AK43" s="29">
        <f t="shared" si="14"/>
        <v>74732.650496999995</v>
      </c>
      <c r="AL43" s="29">
        <f t="shared" si="14"/>
        <v>76024.651925999991</v>
      </c>
      <c r="AM43" s="29">
        <f t="shared" si="14"/>
        <v>77316.653354999988</v>
      </c>
      <c r="AN43" s="29">
        <f t="shared" si="14"/>
        <v>78608.654783999998</v>
      </c>
      <c r="AO43" s="29">
        <f t="shared" si="14"/>
        <v>79900.656212999995</v>
      </c>
      <c r="AP43" s="29">
        <f t="shared" si="14"/>
        <v>81192.657641999991</v>
      </c>
      <c r="AQ43" s="29">
        <f t="shared" si="14"/>
        <v>82484.659071000002</v>
      </c>
      <c r="AR43" s="29">
        <f t="shared" si="14"/>
        <v>83776.660499999998</v>
      </c>
      <c r="AS43" s="29">
        <f t="shared" si="14"/>
        <v>85068.661928999994</v>
      </c>
      <c r="AT43" s="29"/>
      <c r="AU43" s="29"/>
      <c r="AV43" s="29"/>
      <c r="AW43" s="29"/>
    </row>
    <row r="44" spans="1:49" x14ac:dyDescent="0.35">
      <c r="A44" s="8" t="s">
        <v>31</v>
      </c>
      <c r="B44" t="str">
        <f>INDEX(Output!$AD$11:$AD$59,MATCH($A44,Output!$AG$11:$AG$59,0),1)</f>
        <v>y=1711.155357x+22715.56381</v>
      </c>
      <c r="C44">
        <f>INDEX(Output!$AE$11:$AE$59,MATCH($A44,Output!$AG$11:$AG$59,0),1)</f>
        <v>1711.1553570000001</v>
      </c>
      <c r="D44">
        <f>INDEX(Output!$AF$11:$AF$59,MATCH($A44,Output!$AG$11:$AG$59,0),1)</f>
        <v>22715.56381</v>
      </c>
      <c r="E44" s="29">
        <f t="shared" si="2"/>
        <v>50094.049522000001</v>
      </c>
      <c r="F44" s="29">
        <f t="shared" si="14"/>
        <v>51805.204878999997</v>
      </c>
      <c r="G44" s="29">
        <f t="shared" si="14"/>
        <v>53516.360236</v>
      </c>
      <c r="H44" s="29">
        <f t="shared" si="14"/>
        <v>55227.515593000004</v>
      </c>
      <c r="I44" s="29">
        <f t="shared" si="14"/>
        <v>56938.67095</v>
      </c>
      <c r="J44" s="29">
        <f t="shared" si="14"/>
        <v>58649.826307000003</v>
      </c>
      <c r="K44" s="29">
        <f t="shared" si="14"/>
        <v>60360.981663999999</v>
      </c>
      <c r="L44" s="29">
        <f t="shared" si="14"/>
        <v>62072.137021000002</v>
      </c>
      <c r="M44" s="29">
        <f t="shared" si="14"/>
        <v>63783.292378000006</v>
      </c>
      <c r="N44" s="29">
        <f t="shared" si="14"/>
        <v>65494.447735000002</v>
      </c>
      <c r="O44" s="29">
        <f t="shared" si="14"/>
        <v>67205.603092000005</v>
      </c>
      <c r="P44" s="29">
        <f t="shared" si="14"/>
        <v>68916.758449000001</v>
      </c>
      <c r="Q44" s="29">
        <f t="shared" si="14"/>
        <v>70627.913805999997</v>
      </c>
      <c r="R44" s="29">
        <f t="shared" si="14"/>
        <v>72339.069163000007</v>
      </c>
      <c r="S44" s="29">
        <f t="shared" si="14"/>
        <v>74050.224520000003</v>
      </c>
      <c r="T44" s="29">
        <f t="shared" si="14"/>
        <v>75761.379876999999</v>
      </c>
      <c r="U44" s="29">
        <f t="shared" si="14"/>
        <v>77472.53523400001</v>
      </c>
      <c r="V44" s="29">
        <f t="shared" si="14"/>
        <v>79183.690591000006</v>
      </c>
      <c r="W44" s="29">
        <f t="shared" si="14"/>
        <v>80894.845948000002</v>
      </c>
      <c r="X44" s="29">
        <f t="shared" si="14"/>
        <v>82606.001305000013</v>
      </c>
      <c r="Y44" s="29">
        <f t="shared" si="14"/>
        <v>84317.156661999994</v>
      </c>
      <c r="Z44" s="29">
        <f t="shared" si="14"/>
        <v>86028.312019000005</v>
      </c>
      <c r="AA44" s="29">
        <f t="shared" si="14"/>
        <v>87739.467376000001</v>
      </c>
      <c r="AB44" s="29">
        <f t="shared" si="14"/>
        <v>89450.622732999997</v>
      </c>
      <c r="AC44" s="29">
        <f t="shared" si="14"/>
        <v>91161.778090000007</v>
      </c>
      <c r="AD44" s="29">
        <f t="shared" si="14"/>
        <v>92872.933447000018</v>
      </c>
      <c r="AE44" s="29">
        <f t="shared" si="14"/>
        <v>94584.088803999999</v>
      </c>
      <c r="AF44" s="29">
        <f t="shared" si="14"/>
        <v>96295.24416100001</v>
      </c>
      <c r="AG44" s="29">
        <f t="shared" si="14"/>
        <v>98006.399517999991</v>
      </c>
      <c r="AH44" s="29">
        <f t="shared" si="14"/>
        <v>99717.554875000002</v>
      </c>
      <c r="AI44" s="29">
        <f t="shared" si="14"/>
        <v>101428.71023200001</v>
      </c>
      <c r="AJ44" s="29">
        <f t="shared" si="14"/>
        <v>103139.86558899999</v>
      </c>
      <c r="AK44" s="29">
        <f t="shared" si="14"/>
        <v>104851.020946</v>
      </c>
      <c r="AL44" s="29">
        <f t="shared" si="14"/>
        <v>106562.17630300001</v>
      </c>
      <c r="AM44" s="29">
        <f t="shared" si="14"/>
        <v>108273.33166</v>
      </c>
      <c r="AN44" s="29">
        <f t="shared" si="14"/>
        <v>109984.48701700001</v>
      </c>
      <c r="AO44" s="29">
        <f t="shared" si="14"/>
        <v>111695.64237400002</v>
      </c>
      <c r="AP44" s="29">
        <f t="shared" si="14"/>
        <v>113406.797731</v>
      </c>
      <c r="AQ44" s="29">
        <f t="shared" si="14"/>
        <v>115117.95308800001</v>
      </c>
      <c r="AR44" s="29">
        <f t="shared" si="14"/>
        <v>116829.10844499999</v>
      </c>
      <c r="AS44" s="29">
        <f t="shared" si="14"/>
        <v>118540.263802</v>
      </c>
      <c r="AT44" s="29"/>
      <c r="AU44" s="29"/>
      <c r="AV44" s="29"/>
      <c r="AW44" s="29"/>
    </row>
    <row r="46" spans="1:49" s="31" customFormat="1" x14ac:dyDescent="0.35">
      <c r="A46" s="30" t="s">
        <v>152</v>
      </c>
    </row>
    <row r="47" spans="1:49" x14ac:dyDescent="0.35">
      <c r="A47" s="1" t="s">
        <v>150</v>
      </c>
      <c r="B47" s="1" t="s">
        <v>149</v>
      </c>
      <c r="C47" s="1"/>
      <c r="D47" s="1"/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  <c r="AJ47">
        <v>2051</v>
      </c>
      <c r="AK47">
        <v>2052</v>
      </c>
      <c r="AL47">
        <v>2053</v>
      </c>
      <c r="AM47">
        <v>2054</v>
      </c>
      <c r="AN47">
        <v>2055</v>
      </c>
      <c r="AO47">
        <v>2056</v>
      </c>
      <c r="AP47">
        <v>2057</v>
      </c>
      <c r="AQ47">
        <v>2058</v>
      </c>
      <c r="AR47">
        <v>2059</v>
      </c>
      <c r="AS47">
        <v>2060</v>
      </c>
    </row>
    <row r="48" spans="1:49" x14ac:dyDescent="0.35">
      <c r="A48" s="8" t="s">
        <v>1</v>
      </c>
      <c r="B48" t="str">
        <f>INDEX(Output!$AD$11:$AD$59,MATCH(A48,Output!$AG$11:$AG$59,0),1)</f>
        <v>y=1167.826071x+40181.064762</v>
      </c>
      <c r="E48" s="29">
        <v>0</v>
      </c>
      <c r="F48" s="33">
        <f>F3/E3-1</f>
        <v>1.9838624648037761E-2</v>
      </c>
      <c r="G48" s="33">
        <f t="shared" ref="G48:AI57" si="15">G3/F3-1</f>
        <v>1.9452709643042132E-2</v>
      </c>
      <c r="H48" s="33">
        <f t="shared" si="15"/>
        <v>1.9081522329616796E-2</v>
      </c>
      <c r="I48" s="33">
        <f t="shared" si="15"/>
        <v>1.8724235413469792E-2</v>
      </c>
      <c r="J48" s="33">
        <f t="shared" si="15"/>
        <v>1.8380082423257837E-2</v>
      </c>
      <c r="K48" s="33">
        <f t="shared" si="15"/>
        <v>1.8048352221816888E-2</v>
      </c>
      <c r="L48" s="33">
        <f t="shared" si="15"/>
        <v>1.7728384101233896E-2</v>
      </c>
      <c r="M48" s="33">
        <f t="shared" si="15"/>
        <v>1.741956339057027E-2</v>
      </c>
      <c r="N48" s="33">
        <f t="shared" si="15"/>
        <v>1.712131751479129E-2</v>
      </c>
      <c r="O48" s="33">
        <f t="shared" si="15"/>
        <v>1.6833112451742682E-2</v>
      </c>
      <c r="P48" s="33">
        <f t="shared" si="15"/>
        <v>1.6554449541041683E-2</v>
      </c>
      <c r="Q48" s="33">
        <f t="shared" si="15"/>
        <v>1.6284862604768024E-2</v>
      </c>
      <c r="R48" s="33">
        <f t="shared" si="15"/>
        <v>1.6023915344984818E-2</v>
      </c>
      <c r="S48" s="33">
        <f t="shared" si="15"/>
        <v>1.5771198987519774E-2</v>
      </c>
      <c r="T48" s="33">
        <f t="shared" si="15"/>
        <v>1.5526330145252842E-2</v>
      </c>
      <c r="U48" s="33">
        <f t="shared" si="15"/>
        <v>1.5288948877408837E-2</v>
      </c>
      <c r="V48" s="33">
        <f t="shared" si="15"/>
        <v>1.5058716924194915E-2</v>
      </c>
      <c r="W48" s="33">
        <f t="shared" si="15"/>
        <v>1.4835316098585682E-2</v>
      </c>
      <c r="X48" s="33">
        <f t="shared" si="15"/>
        <v>1.461844681915303E-2</v>
      </c>
      <c r="Y48" s="33">
        <f t="shared" si="15"/>
        <v>1.440782676973984E-2</v>
      </c>
      <c r="Z48" s="33">
        <f t="shared" si="15"/>
        <v>1.4203189673348993E-2</v>
      </c>
      <c r="AA48" s="33">
        <f t="shared" si="15"/>
        <v>1.4004284169055969E-2</v>
      </c>
      <c r="AB48" s="33">
        <f t="shared" si="15"/>
        <v>1.3810872781994332E-2</v>
      </c>
      <c r="AC48" s="33">
        <f t="shared" si="15"/>
        <v>1.3622730977520536E-2</v>
      </c>
      <c r="AD48" s="33">
        <f t="shared" si="15"/>
        <v>1.3439646291656171E-2</v>
      </c>
      <c r="AE48" s="33">
        <f t="shared" si="15"/>
        <v>1.3261417530717745E-2</v>
      </c>
      <c r="AF48" s="33">
        <f t="shared" si="15"/>
        <v>1.30878540337942E-2</v>
      </c>
      <c r="AG48" s="33">
        <f t="shared" si="15"/>
        <v>1.2918774992398241E-2</v>
      </c>
      <c r="AH48" s="33">
        <f t="shared" si="15"/>
        <v>1.275400882217359E-2</v>
      </c>
      <c r="AI48" s="33">
        <f t="shared" si="15"/>
        <v>1.2593392582080476E-2</v>
      </c>
      <c r="AJ48" s="33">
        <f t="shared" ref="AJ48:AS63" si="16">AJ3/AI3-1</f>
        <v>1.243677143692179E-2</v>
      </c>
      <c r="AK48" s="33">
        <f t="shared" si="16"/>
        <v>1.2283998159480891E-2</v>
      </c>
      <c r="AL48" s="33">
        <f t="shared" si="16"/>
        <v>1.2134932668910636E-2</v>
      </c>
      <c r="AM48" s="33">
        <f t="shared" si="16"/>
        <v>1.198944160232851E-2</v>
      </c>
      <c r="AN48" s="33">
        <f t="shared" si="16"/>
        <v>1.184739791686451E-2</v>
      </c>
      <c r="AO48" s="33">
        <f t="shared" si="16"/>
        <v>1.170868051966667E-2</v>
      </c>
      <c r="AP48" s="33">
        <f t="shared" si="16"/>
        <v>1.1573173923596691E-2</v>
      </c>
      <c r="AQ48" s="33">
        <f t="shared" si="16"/>
        <v>1.1440767926563122E-2</v>
      </c>
      <c r="AR48" s="33">
        <f t="shared" si="16"/>
        <v>1.1311357312615344E-2</v>
      </c>
      <c r="AS48" s="33">
        <f t="shared" si="16"/>
        <v>1.1184841573096627E-2</v>
      </c>
    </row>
    <row r="49" spans="1:45" x14ac:dyDescent="0.35">
      <c r="A49" s="8" t="s">
        <v>34</v>
      </c>
      <c r="B49" t="str">
        <f>INDEX(Output!$AD$11:$AD$59,MATCH(A49,Output!$AG$11:$AG$59,0),1)</f>
        <v>y=-2.3398x+561.98</v>
      </c>
      <c r="E49" s="29">
        <v>0</v>
      </c>
      <c r="F49" s="33">
        <f t="shared" ref="F49:U89" si="17">F4/E4-1</f>
        <v>-4.7577604893184189E-3</v>
      </c>
      <c r="G49" s="33">
        <f t="shared" si="17"/>
        <v>-4.7805049870650596E-3</v>
      </c>
      <c r="H49" s="33">
        <f t="shared" si="17"/>
        <v>-4.8034679897450694E-3</v>
      </c>
      <c r="I49" s="33">
        <f t="shared" si="17"/>
        <v>-4.8266526613013339E-3</v>
      </c>
      <c r="J49" s="33">
        <f t="shared" si="17"/>
        <v>-4.8500622270570837E-3</v>
      </c>
      <c r="K49" s="33">
        <f t="shared" si="17"/>
        <v>-4.8736999752128085E-3</v>
      </c>
      <c r="L49" s="33">
        <f t="shared" si="17"/>
        <v>-4.8975692583859143E-3</v>
      </c>
      <c r="M49" s="33">
        <f t="shared" si="17"/>
        <v>-4.9216734951960106E-3</v>
      </c>
      <c r="N49" s="33">
        <f t="shared" si="17"/>
        <v>-4.9460161718959395E-3</v>
      </c>
      <c r="O49" s="33">
        <f t="shared" si="17"/>
        <v>-4.9706008440546512E-3</v>
      </c>
      <c r="P49" s="33">
        <f t="shared" si="17"/>
        <v>-4.9954311382871541E-3</v>
      </c>
      <c r="Q49" s="33">
        <f t="shared" si="17"/>
        <v>-5.0205107540378657E-3</v>
      </c>
      <c r="R49" s="33">
        <f t="shared" si="17"/>
        <v>-5.045843465419253E-3</v>
      </c>
      <c r="S49" s="33">
        <f t="shared" si="17"/>
        <v>-5.0714331231036525E-3</v>
      </c>
      <c r="T49" s="33">
        <f t="shared" si="17"/>
        <v>-5.0972836562760415E-3</v>
      </c>
      <c r="U49" s="33">
        <f t="shared" si="17"/>
        <v>-5.1233990746438751E-3</v>
      </c>
      <c r="V49" s="33">
        <f t="shared" si="15"/>
        <v>-5.1497834705112044E-3</v>
      </c>
      <c r="W49" s="33">
        <f t="shared" si="15"/>
        <v>-5.1764410209167444E-3</v>
      </c>
      <c r="X49" s="33">
        <f t="shared" si="15"/>
        <v>-5.2033759898378884E-3</v>
      </c>
      <c r="Y49" s="33">
        <f t="shared" si="15"/>
        <v>-5.230592730464223E-3</v>
      </c>
      <c r="Z49" s="33">
        <f t="shared" si="15"/>
        <v>-5.2580956875434293E-3</v>
      </c>
      <c r="AA49" s="33">
        <f t="shared" si="15"/>
        <v>-5.2858893998015688E-3</v>
      </c>
      <c r="AB49" s="33">
        <f t="shared" si="15"/>
        <v>-5.3139785024383102E-3</v>
      </c>
      <c r="AC49" s="33">
        <f t="shared" si="15"/>
        <v>-5.3423677297059768E-3</v>
      </c>
      <c r="AD49" s="33">
        <f t="shared" si="15"/>
        <v>-5.3710619175686425E-3</v>
      </c>
      <c r="AE49" s="33">
        <f t="shared" si="15"/>
        <v>-5.4000660064483785E-3</v>
      </c>
      <c r="AF49" s="33">
        <f t="shared" si="15"/>
        <v>-5.4293850440607638E-3</v>
      </c>
      <c r="AG49" s="33">
        <f t="shared" si="15"/>
        <v>-5.4590241883439861E-3</v>
      </c>
      <c r="AH49" s="33">
        <f t="shared" si="15"/>
        <v>-5.4889887104840884E-3</v>
      </c>
      <c r="AI49" s="33">
        <f t="shared" si="15"/>
        <v>-5.5192839980394703E-3</v>
      </c>
      <c r="AJ49" s="33">
        <f t="shared" si="16"/>
        <v>-5.54991555816986E-3</v>
      </c>
      <c r="AK49" s="33">
        <f t="shared" si="16"/>
        <v>-5.5808890209758655E-3</v>
      </c>
      <c r="AL49" s="33">
        <f t="shared" si="16"/>
        <v>-5.6122101429461058E-3</v>
      </c>
      <c r="AM49" s="33">
        <f t="shared" si="16"/>
        <v>-5.643884810525357E-3</v>
      </c>
      <c r="AN49" s="33">
        <f t="shared" si="16"/>
        <v>-5.6759190438023799E-3</v>
      </c>
      <c r="AO49" s="33">
        <f t="shared" si="16"/>
        <v>-5.7083190003244244E-3</v>
      </c>
      <c r="AP49" s="33">
        <f t="shared" si="16"/>
        <v>-5.741090979042851E-3</v>
      </c>
      <c r="AQ49" s="33">
        <f t="shared" si="16"/>
        <v>-5.7742414243951989E-3</v>
      </c>
      <c r="AR49" s="33">
        <f t="shared" si="16"/>
        <v>-5.8077769305310278E-3</v>
      </c>
      <c r="AS49" s="33">
        <f t="shared" si="16"/>
        <v>-5.8417042456841983E-3</v>
      </c>
    </row>
    <row r="50" spans="1:45" x14ac:dyDescent="0.35">
      <c r="A50" s="8" t="s">
        <v>35</v>
      </c>
      <c r="B50" t="str">
        <f>INDEX(Output!$AD$11:$AD$59,MATCH(A50,Output!$AG$11:$AG$59,0),1)</f>
        <v>y=-2.3398x+561.98</v>
      </c>
      <c r="E50" s="29">
        <v>0</v>
      </c>
      <c r="F50" s="33">
        <f t="shared" si="17"/>
        <v>-4.7577604893184189E-3</v>
      </c>
      <c r="G50" s="33">
        <f t="shared" si="15"/>
        <v>-4.7805049870650596E-3</v>
      </c>
      <c r="H50" s="33">
        <f t="shared" si="15"/>
        <v>-4.8034679897450694E-3</v>
      </c>
      <c r="I50" s="33">
        <f t="shared" si="15"/>
        <v>-4.8266526613013339E-3</v>
      </c>
      <c r="J50" s="33">
        <f t="shared" si="15"/>
        <v>-4.8500622270570837E-3</v>
      </c>
      <c r="K50" s="33">
        <f t="shared" si="15"/>
        <v>-4.8736999752128085E-3</v>
      </c>
      <c r="L50" s="33">
        <f t="shared" si="15"/>
        <v>-4.8975692583859143E-3</v>
      </c>
      <c r="M50" s="33">
        <f t="shared" si="15"/>
        <v>-4.9216734951960106E-3</v>
      </c>
      <c r="N50" s="33">
        <f t="shared" si="15"/>
        <v>-4.9460161718959395E-3</v>
      </c>
      <c r="O50" s="33">
        <f t="shared" si="15"/>
        <v>-4.9706008440546512E-3</v>
      </c>
      <c r="P50" s="33">
        <f t="shared" si="15"/>
        <v>-4.9954311382871541E-3</v>
      </c>
      <c r="Q50" s="33">
        <f t="shared" si="15"/>
        <v>-5.0205107540378657E-3</v>
      </c>
      <c r="R50" s="33">
        <f t="shared" si="15"/>
        <v>-5.045843465419253E-3</v>
      </c>
      <c r="S50" s="33">
        <f t="shared" si="15"/>
        <v>-5.0714331231036525E-3</v>
      </c>
      <c r="T50" s="33">
        <f t="shared" si="15"/>
        <v>-5.0972836562760415E-3</v>
      </c>
      <c r="U50" s="33">
        <f t="shared" si="15"/>
        <v>-5.1233990746438751E-3</v>
      </c>
      <c r="V50" s="33">
        <f t="shared" si="15"/>
        <v>-5.1497834705112044E-3</v>
      </c>
      <c r="W50" s="33">
        <f t="shared" si="15"/>
        <v>-5.1764410209167444E-3</v>
      </c>
      <c r="X50" s="33">
        <f t="shared" si="15"/>
        <v>-5.2033759898378884E-3</v>
      </c>
      <c r="Y50" s="33">
        <f t="shared" si="15"/>
        <v>-5.230592730464223E-3</v>
      </c>
      <c r="Z50" s="33">
        <f t="shared" si="15"/>
        <v>-5.2580956875434293E-3</v>
      </c>
      <c r="AA50" s="33">
        <f t="shared" si="15"/>
        <v>-5.2858893998015688E-3</v>
      </c>
      <c r="AB50" s="33">
        <f t="shared" si="15"/>
        <v>-5.3139785024383102E-3</v>
      </c>
      <c r="AC50" s="33">
        <f t="shared" si="15"/>
        <v>-5.3423677297059768E-3</v>
      </c>
      <c r="AD50" s="33">
        <f t="shared" si="15"/>
        <v>-5.3710619175686425E-3</v>
      </c>
      <c r="AE50" s="33">
        <f t="shared" si="15"/>
        <v>-5.4000660064483785E-3</v>
      </c>
      <c r="AF50" s="33">
        <f t="shared" si="15"/>
        <v>-5.4293850440607638E-3</v>
      </c>
      <c r="AG50" s="33">
        <f t="shared" si="15"/>
        <v>-5.4590241883439861E-3</v>
      </c>
      <c r="AH50" s="33">
        <f t="shared" si="15"/>
        <v>-5.4889887104840884E-3</v>
      </c>
      <c r="AI50" s="33">
        <f t="shared" si="15"/>
        <v>-5.5192839980394703E-3</v>
      </c>
      <c r="AJ50" s="33">
        <f t="shared" si="16"/>
        <v>-5.54991555816986E-3</v>
      </c>
      <c r="AK50" s="33">
        <f t="shared" si="16"/>
        <v>-5.5808890209758655E-3</v>
      </c>
      <c r="AL50" s="33">
        <f t="shared" si="16"/>
        <v>-5.6122101429461058E-3</v>
      </c>
      <c r="AM50" s="33">
        <f t="shared" si="16"/>
        <v>-5.643884810525357E-3</v>
      </c>
      <c r="AN50" s="33">
        <f t="shared" si="16"/>
        <v>-5.6759190438023799E-3</v>
      </c>
      <c r="AO50" s="33">
        <f t="shared" si="16"/>
        <v>-5.7083190003244244E-3</v>
      </c>
      <c r="AP50" s="33">
        <f t="shared" si="16"/>
        <v>-5.741090979042851E-3</v>
      </c>
      <c r="AQ50" s="33">
        <f t="shared" si="16"/>
        <v>-5.7742414243951989E-3</v>
      </c>
      <c r="AR50" s="33">
        <f t="shared" si="16"/>
        <v>-5.8077769305310278E-3</v>
      </c>
      <c r="AS50" s="33">
        <f t="shared" si="16"/>
        <v>-5.8417042456841983E-3</v>
      </c>
    </row>
    <row r="51" spans="1:45" x14ac:dyDescent="0.35">
      <c r="A51" s="8" t="s">
        <v>2</v>
      </c>
      <c r="B51" t="str">
        <f>INDEX(Output!$AD$11:$AD$59,MATCH(A51,Output!$AG$11:$AG$59,0),1)</f>
        <v>y=99.173571x+2074.911429</v>
      </c>
      <c r="E51" s="29">
        <v>0</v>
      </c>
      <c r="F51" s="33">
        <f t="shared" si="17"/>
        <v>2.7084108667226214E-2</v>
      </c>
      <c r="G51" s="33">
        <f t="shared" si="15"/>
        <v>2.6369903339631406E-2</v>
      </c>
      <c r="H51" s="33">
        <f t="shared" si="15"/>
        <v>2.5692397306106063E-2</v>
      </c>
      <c r="I51" s="33">
        <f t="shared" si="15"/>
        <v>2.5048832743213234E-2</v>
      </c>
      <c r="J51" s="33">
        <f t="shared" si="15"/>
        <v>2.4436721396168259E-2</v>
      </c>
      <c r="K51" s="33">
        <f t="shared" si="15"/>
        <v>2.3853812427637289E-2</v>
      </c>
      <c r="L51" s="33">
        <f t="shared" si="15"/>
        <v>2.3298064760903792E-2</v>
      </c>
      <c r="M51" s="33">
        <f t="shared" si="15"/>
        <v>2.2767623201112919E-2</v>
      </c>
      <c r="N51" s="33">
        <f t="shared" si="15"/>
        <v>2.2260797745877969E-2</v>
      </c>
      <c r="O51" s="33">
        <f t="shared" si="15"/>
        <v>2.1776045599091853E-2</v>
      </c>
      <c r="P51" s="33">
        <f t="shared" si="15"/>
        <v>2.1311955484652367E-2</v>
      </c>
      <c r="Q51" s="33">
        <f t="shared" si="15"/>
        <v>2.0867233924172224E-2</v>
      </c>
      <c r="R51" s="33">
        <f t="shared" si="15"/>
        <v>2.0440693197645077E-2</v>
      </c>
      <c r="S51" s="33">
        <f t="shared" si="15"/>
        <v>2.0031240751083867E-2</v>
      </c>
      <c r="T51" s="33">
        <f t="shared" si="15"/>
        <v>1.9637869852235257E-2</v>
      </c>
      <c r="U51" s="33">
        <f t="shared" si="15"/>
        <v>1.9259651326094085E-2</v>
      </c>
      <c r="V51" s="33">
        <f t="shared" si="15"/>
        <v>1.8895726227400989E-2</v>
      </c>
      <c r="W51" s="33">
        <f t="shared" si="15"/>
        <v>1.8545299328484477E-2</v>
      </c>
      <c r="X51" s="33">
        <f t="shared" si="15"/>
        <v>1.8207633318529259E-2</v>
      </c>
      <c r="Y51" s="33">
        <f t="shared" si="15"/>
        <v>1.7882043625215394E-2</v>
      </c>
      <c r="Z51" s="33">
        <f t="shared" si="15"/>
        <v>1.7567893782198807E-2</v>
      </c>
      <c r="AA51" s="33">
        <f t="shared" si="15"/>
        <v>1.7264591276461072E-2</v>
      </c>
      <c r="AB51" s="33">
        <f t="shared" si="15"/>
        <v>1.6971583818520042E-2</v>
      </c>
      <c r="AC51" s="33">
        <f t="shared" si="15"/>
        <v>1.6688355986108405E-2</v>
      </c>
      <c r="AD51" s="33">
        <f t="shared" si="15"/>
        <v>1.6414426198402055E-2</v>
      </c>
      <c r="AE51" s="33">
        <f t="shared" si="15"/>
        <v>1.614934398343304E-2</v>
      </c>
      <c r="AF51" s="33">
        <f t="shared" si="15"/>
        <v>1.5892687506076308E-2</v>
      </c>
      <c r="AG51" s="33">
        <f t="shared" si="15"/>
        <v>1.564406132806373E-2</v>
      </c>
      <c r="AH51" s="33">
        <f t="shared" si="15"/>
        <v>1.5403094375018744E-2</v>
      </c>
      <c r="AI51" s="33">
        <f t="shared" si="15"/>
        <v>1.5169438088525222E-2</v>
      </c>
      <c r="AJ51" s="33">
        <f t="shared" si="16"/>
        <v>1.4942764743871795E-2</v>
      </c>
      <c r="AK51" s="33">
        <f t="shared" si="16"/>
        <v>1.4722765916403757E-2</v>
      </c>
      <c r="AL51" s="33">
        <f t="shared" si="16"/>
        <v>1.4509151081386618E-2</v>
      </c>
      <c r="AM51" s="33">
        <f t="shared" si="16"/>
        <v>1.4301646334014206E-2</v>
      </c>
      <c r="AN51" s="33">
        <f t="shared" si="16"/>
        <v>1.4099993217702389E-2</v>
      </c>
      <c r="AO51" s="33">
        <f t="shared" si="16"/>
        <v>1.3903947650136361E-2</v>
      </c>
      <c r="AP51" s="33">
        <f t="shared" si="16"/>
        <v>1.3713278937675044E-2</v>
      </c>
      <c r="AQ51" s="33">
        <f t="shared" si="16"/>
        <v>1.3527768869759704E-2</v>
      </c>
      <c r="AR51" s="33">
        <f t="shared" si="16"/>
        <v>1.3347210885840344E-2</v>
      </c>
      <c r="AS51" s="33">
        <f t="shared" si="16"/>
        <v>1.3171409308140536E-2</v>
      </c>
    </row>
    <row r="52" spans="1:45" x14ac:dyDescent="0.35">
      <c r="A52" s="8" t="s">
        <v>3</v>
      </c>
      <c r="B52" t="str">
        <f>INDEX(Output!$AD$11:$AD$59,MATCH(A52,Output!$AG$11:$AG$59,0),1)</f>
        <v>y=0.4114x+15.429</v>
      </c>
      <c r="E52" s="29">
        <v>0</v>
      </c>
      <c r="F52" s="33">
        <f t="shared" si="17"/>
        <v>1.8690315018581316E-2</v>
      </c>
      <c r="G52" s="33">
        <f t="shared" si="15"/>
        <v>1.8347396400092641E-2</v>
      </c>
      <c r="H52" s="33">
        <f t="shared" si="15"/>
        <v>1.8016834397526438E-2</v>
      </c>
      <c r="I52" s="33">
        <f t="shared" si="15"/>
        <v>1.7697972949719531E-2</v>
      </c>
      <c r="J52" s="33">
        <f t="shared" si="15"/>
        <v>1.739020163165228E-2</v>
      </c>
      <c r="K52" s="33">
        <f t="shared" si="15"/>
        <v>1.7092951754167141E-2</v>
      </c>
      <c r="L52" s="33">
        <f t="shared" si="15"/>
        <v>1.6805692856967758E-2</v>
      </c>
      <c r="M52" s="33">
        <f t="shared" si="15"/>
        <v>1.6527929549398968E-2</v>
      </c>
      <c r="N52" s="33">
        <f t="shared" si="15"/>
        <v>1.6259198659426266E-2</v>
      </c>
      <c r="O52" s="33">
        <f t="shared" si="15"/>
        <v>1.5999066656296135E-2</v>
      </c>
      <c r="P52" s="33">
        <f t="shared" si="15"/>
        <v>1.5747127316710907E-2</v>
      </c>
      <c r="Q52" s="33">
        <f t="shared" si="15"/>
        <v>1.5502999608091317E-2</v>
      </c>
      <c r="R52" s="33">
        <f t="shared" si="15"/>
        <v>1.5266325765728395E-2</v>
      </c>
      <c r="S52" s="33">
        <f t="shared" si="15"/>
        <v>1.5036769543414374E-2</v>
      </c>
      <c r="T52" s="33">
        <f t="shared" si="15"/>
        <v>1.4814014619567217E-2</v>
      </c>
      <c r="U52" s="33">
        <f t="shared" si="15"/>
        <v>1.4597763142954578E-2</v>
      </c>
      <c r="V52" s="33">
        <f t="shared" si="15"/>
        <v>1.4387734403961794E-2</v>
      </c>
      <c r="W52" s="33">
        <f t="shared" si="15"/>
        <v>1.4183663618937414E-2</v>
      </c>
      <c r="X52" s="33">
        <f t="shared" si="15"/>
        <v>1.3985300816545587E-2</v>
      </c>
      <c r="Y52" s="33">
        <f t="shared" si="15"/>
        <v>1.3792409816280049E-2</v>
      </c>
      <c r="Z52" s="33">
        <f t="shared" si="15"/>
        <v>1.3604767290356312E-2</v>
      </c>
      <c r="AA52" s="33">
        <f t="shared" si="15"/>
        <v>1.3422161901157414E-2</v>
      </c>
      <c r="AB52" s="33">
        <f t="shared" si="15"/>
        <v>1.3244393507221064E-2</v>
      </c>
      <c r="AC52" s="33">
        <f t="shared" si="15"/>
        <v>1.3071272431498082E-2</v>
      </c>
      <c r="AD52" s="33">
        <f t="shared" si="15"/>
        <v>1.2902618786263087E-2</v>
      </c>
      <c r="AE52" s="33">
        <f t="shared" si="15"/>
        <v>1.2738261849617905E-2</v>
      </c>
      <c r="AF52" s="33">
        <f t="shared" si="15"/>
        <v>1.2578039489051562E-2</v>
      </c>
      <c r="AG52" s="33">
        <f t="shared" si="15"/>
        <v>1.2421797627962139E-2</v>
      </c>
      <c r="AH52" s="33">
        <f t="shared" si="15"/>
        <v>1.2269389751450976E-2</v>
      </c>
      <c r="AI52" s="33">
        <f t="shared" si="15"/>
        <v>1.2120676448058365E-2</v>
      </c>
      <c r="AJ52" s="33">
        <f t="shared" si="16"/>
        <v>1.1975524984426666E-2</v>
      </c>
      <c r="AK52" s="33">
        <f t="shared" si="16"/>
        <v>1.1833808910161947E-2</v>
      </c>
      <c r="AL52" s="33">
        <f t="shared" si="16"/>
        <v>1.1695407690426984E-2</v>
      </c>
      <c r="AM52" s="33">
        <f t="shared" si="16"/>
        <v>1.1560206364014336E-2</v>
      </c>
      <c r="AN52" s="33">
        <f t="shared" si="16"/>
        <v>1.1428095224867318E-2</v>
      </c>
      <c r="AO52" s="33">
        <f t="shared" si="16"/>
        <v>1.1298969525190605E-2</v>
      </c>
      <c r="AP52" s="33">
        <f t="shared" si="16"/>
        <v>1.1172729198463793E-2</v>
      </c>
      <c r="AQ52" s="33">
        <f t="shared" si="16"/>
        <v>1.1049278600818724E-2</v>
      </c>
      <c r="AR52" s="33">
        <f t="shared" si="16"/>
        <v>1.0928526269371908E-2</v>
      </c>
      <c r="AS52" s="33">
        <f t="shared" si="16"/>
        <v>1.0810384696237074E-2</v>
      </c>
    </row>
    <row r="53" spans="1:45" x14ac:dyDescent="0.35">
      <c r="A53" s="8" t="s">
        <v>4</v>
      </c>
      <c r="B53" t="str">
        <f>INDEX(Output!$AD$11:$AD$59,MATCH(A53,Output!$AG$11:$AG$59,0),1)</f>
        <v>y=3872.583929x+53084.135238</v>
      </c>
      <c r="E53" s="29">
        <v>0</v>
      </c>
      <c r="F53" s="33">
        <f t="shared" si="17"/>
        <v>3.3661331091749069E-2</v>
      </c>
      <c r="G53" s="33">
        <f t="shared" si="15"/>
        <v>3.2565144965030379E-2</v>
      </c>
      <c r="H53" s="33">
        <f t="shared" si="15"/>
        <v>3.153810209827812E-2</v>
      </c>
      <c r="I53" s="33">
        <f t="shared" si="15"/>
        <v>3.0573860562324917E-2</v>
      </c>
      <c r="J53" s="33">
        <f t="shared" si="15"/>
        <v>2.9666831007767236E-2</v>
      </c>
      <c r="K53" s="33">
        <f t="shared" si="15"/>
        <v>2.8812068248067924E-2</v>
      </c>
      <c r="L53" s="33">
        <f t="shared" si="15"/>
        <v>2.8005181060065665E-2</v>
      </c>
      <c r="M53" s="33">
        <f t="shared" si="15"/>
        <v>2.7242256727915581E-2</v>
      </c>
      <c r="N53" s="33">
        <f t="shared" si="15"/>
        <v>2.6519797593500982E-2</v>
      </c>
      <c r="O53" s="33">
        <f t="shared" si="15"/>
        <v>2.583466744204288E-2</v>
      </c>
      <c r="P53" s="33">
        <f t="shared" si="15"/>
        <v>2.5184045989069981E-2</v>
      </c>
      <c r="Q53" s="33">
        <f t="shared" si="15"/>
        <v>2.4565390075664828E-2</v>
      </c>
      <c r="R53" s="33">
        <f t="shared" si="15"/>
        <v>2.397640044609628E-2</v>
      </c>
      <c r="S53" s="33">
        <f t="shared" si="15"/>
        <v>2.3414993192861777E-2</v>
      </c>
      <c r="T53" s="33">
        <f t="shared" si="15"/>
        <v>2.2879275121631126E-2</v>
      </c>
      <c r="U53" s="33">
        <f t="shared" si="15"/>
        <v>2.2367522422340969E-2</v>
      </c>
      <c r="V53" s="33">
        <f t="shared" si="15"/>
        <v>2.1878162140112289E-2</v>
      </c>
      <c r="W53" s="33">
        <f t="shared" si="15"/>
        <v>2.1409756026387061E-2</v>
      </c>
      <c r="X53" s="33">
        <f t="shared" si="15"/>
        <v>2.0960986421040051E-2</v>
      </c>
      <c r="Y53" s="33">
        <f t="shared" si="15"/>
        <v>2.053064387359016E-2</v>
      </c>
      <c r="Z53" s="33">
        <f t="shared" si="15"/>
        <v>2.0117616258599647E-2</v>
      </c>
      <c r="AA53" s="33">
        <f t="shared" si="15"/>
        <v>1.9720879178994455E-2</v>
      </c>
      <c r="AB53" s="33">
        <f t="shared" si="15"/>
        <v>1.9339487482959328E-2</v>
      </c>
      <c r="AC53" s="33">
        <f t="shared" si="15"/>
        <v>1.8972567746506019E-2</v>
      </c>
      <c r="AD53" s="33">
        <f t="shared" si="15"/>
        <v>1.8619311595860388E-2</v>
      </c>
      <c r="AE53" s="33">
        <f t="shared" si="15"/>
        <v>1.8278969762206554E-2</v>
      </c>
      <c r="AF53" s="33">
        <f t="shared" si="15"/>
        <v>1.7950846776767948E-2</v>
      </c>
      <c r="AG53" s="33">
        <f t="shared" si="15"/>
        <v>1.7634296227177604E-2</v>
      </c>
      <c r="AH53" s="33">
        <f t="shared" si="15"/>
        <v>1.7328716507055697E-2</v>
      </c>
      <c r="AI53" s="33">
        <f t="shared" si="15"/>
        <v>1.7033546999983384E-2</v>
      </c>
      <c r="AJ53" s="33">
        <f t="shared" si="16"/>
        <v>1.6748264646951228E-2</v>
      </c>
      <c r="AK53" s="33">
        <f t="shared" si="16"/>
        <v>1.6472380853058688E-2</v>
      </c>
      <c r="AL53" s="33">
        <f t="shared" si="16"/>
        <v>1.6205438694984142E-2</v>
      </c>
      <c r="AM53" s="33">
        <f t="shared" si="16"/>
        <v>1.5947010395649164E-2</v>
      </c>
      <c r="AN53" s="33">
        <f t="shared" si="16"/>
        <v>1.5696695036721442E-2</v>
      </c>
      <c r="AO53" s="33">
        <f t="shared" si="16"/>
        <v>1.5454116483222036E-2</v>
      </c>
      <c r="AP53" s="33">
        <f t="shared" si="16"/>
        <v>1.5218921497648585E-2</v>
      </c>
      <c r="AQ53" s="33">
        <f t="shared" si="16"/>
        <v>1.4990778023716844E-2</v>
      </c>
      <c r="AR53" s="33">
        <f t="shared" si="16"/>
        <v>1.4769373622197213E-2</v>
      </c>
      <c r="AS53" s="33">
        <f t="shared" si="16"/>
        <v>1.4554414043338681E-2</v>
      </c>
    </row>
    <row r="54" spans="1:45" x14ac:dyDescent="0.35">
      <c r="A54" s="8" t="s">
        <v>5</v>
      </c>
      <c r="B54" t="str">
        <f>INDEX(Output!$AD$11:$AD$59,MATCH(A54,Output!$AG$11:$AG$59,0),1)</f>
        <v>y=2393.302143x+44692.262857</v>
      </c>
      <c r="E54" s="29">
        <v>0</v>
      </c>
      <c r="F54" s="33">
        <f t="shared" si="17"/>
        <v>2.8840143897381543E-2</v>
      </c>
      <c r="G54" s="33">
        <f t="shared" si="15"/>
        <v>2.8031705477715274E-2</v>
      </c>
      <c r="H54" s="33">
        <f t="shared" si="15"/>
        <v>2.7267355012839278E-2</v>
      </c>
      <c r="I54" s="33">
        <f t="shared" si="15"/>
        <v>2.6543581746057088E-2</v>
      </c>
      <c r="J54" s="33">
        <f t="shared" si="15"/>
        <v>2.5857238034559193E-2</v>
      </c>
      <c r="K54" s="33">
        <f t="shared" si="15"/>
        <v>2.5205493587099337E-2</v>
      </c>
      <c r="L54" s="33">
        <f t="shared" si="15"/>
        <v>2.4585796452287534E-2</v>
      </c>
      <c r="M54" s="33">
        <f t="shared" si="15"/>
        <v>2.3995839623599746E-2</v>
      </c>
      <c r="N54" s="33">
        <f t="shared" si="15"/>
        <v>2.3433532339760532E-2</v>
      </c>
      <c r="O54" s="33">
        <f t="shared" si="15"/>
        <v>2.2896975327930891E-2</v>
      </c>
      <c r="P54" s="33">
        <f t="shared" si="15"/>
        <v>2.238443937190282E-2</v>
      </c>
      <c r="Q54" s="33">
        <f t="shared" si="15"/>
        <v>2.1894346695705114E-2</v>
      </c>
      <c r="R54" s="33">
        <f t="shared" si="15"/>
        <v>2.1425254740375932E-2</v>
      </c>
      <c r="S54" s="33">
        <f t="shared" si="15"/>
        <v>2.0975841982506793E-2</v>
      </c>
      <c r="T54" s="33">
        <f t="shared" si="15"/>
        <v>2.0544895500932192E-2</v>
      </c>
      <c r="U54" s="33">
        <f t="shared" si="15"/>
        <v>2.0131300045205247E-2</v>
      </c>
      <c r="V54" s="33">
        <f t="shared" si="15"/>
        <v>1.9734028398416203E-2</v>
      </c>
      <c r="W54" s="33">
        <f t="shared" si="15"/>
        <v>1.9352132859006721E-2</v>
      </c>
      <c r="X54" s="33">
        <f t="shared" si="15"/>
        <v>1.8984737692880449E-2</v>
      </c>
      <c r="Y54" s="33">
        <f t="shared" si="15"/>
        <v>1.8631032429263561E-2</v>
      </c>
      <c r="Z54" s="33">
        <f t="shared" si="15"/>
        <v>1.8290265892284552E-2</v>
      </c>
      <c r="AA54" s="33">
        <f t="shared" si="15"/>
        <v>1.7961740875778398E-2</v>
      </c>
      <c r="AB54" s="33">
        <f t="shared" si="15"/>
        <v>1.7644809381858639E-2</v>
      </c>
      <c r="AC54" s="33">
        <f t="shared" si="15"/>
        <v>1.7338868354840553E-2</v>
      </c>
      <c r="AD54" s="33">
        <f t="shared" si="15"/>
        <v>1.7043355851408259E-2</v>
      </c>
      <c r="AE54" s="33">
        <f t="shared" si="15"/>
        <v>1.675774759586357E-2</v>
      </c>
      <c r="AF54" s="33">
        <f t="shared" si="15"/>
        <v>1.6481553876021904E-2</v>
      </c>
      <c r="AG54" s="33">
        <f t="shared" si="15"/>
        <v>1.621431674109064E-2</v>
      </c>
      <c r="AH54" s="33">
        <f t="shared" si="15"/>
        <v>1.5955607467811106E-2</v>
      </c>
      <c r="AI54" s="33">
        <f t="shared" si="15"/>
        <v>1.5705024265360468E-2</v>
      </c>
      <c r="AJ54" s="33">
        <f t="shared" si="16"/>
        <v>1.5462190193181069E-2</v>
      </c>
      <c r="AK54" s="33">
        <f t="shared" si="16"/>
        <v>1.5226751269034944E-2</v>
      </c>
      <c r="AL54" s="33">
        <f t="shared" si="16"/>
        <v>1.4998374747317689E-2</v>
      </c>
      <c r="AM54" s="33">
        <f t="shared" si="16"/>
        <v>1.4776747550016234E-2</v>
      </c>
      <c r="AN54" s="33">
        <f t="shared" si="16"/>
        <v>1.4561574834752289E-2</v>
      </c>
      <c r="AO54" s="33">
        <f t="shared" si="16"/>
        <v>1.4352578686142481E-2</v>
      </c>
      <c r="AP54" s="33">
        <f t="shared" si="16"/>
        <v>1.4149496918253623E-2</v>
      </c>
      <c r="AQ54" s="33">
        <f t="shared" si="16"/>
        <v>1.395208197731268E-2</v>
      </c>
      <c r="AR54" s="33">
        <f t="shared" si="16"/>
        <v>1.3760099935003378E-2</v>
      </c>
      <c r="AS54" s="33">
        <f t="shared" si="16"/>
        <v>1.3573329563755232E-2</v>
      </c>
    </row>
    <row r="55" spans="1:45" x14ac:dyDescent="0.35">
      <c r="A55" s="8" t="s">
        <v>6</v>
      </c>
      <c r="B55" t="str">
        <f>INDEX(Output!$AD$11:$AD$59,MATCH(A55,Output!$AG$11:$AG$59,0),1)</f>
        <v>y=235.360357x+4305.377143</v>
      </c>
      <c r="E55" s="29">
        <v>0</v>
      </c>
      <c r="F55" s="33">
        <f t="shared" si="17"/>
        <v>2.9160722493493774E-2</v>
      </c>
      <c r="G55" s="33">
        <f t="shared" si="15"/>
        <v>2.8334468908647992E-2</v>
      </c>
      <c r="H55" s="33">
        <f t="shared" si="15"/>
        <v>2.755374809007316E-2</v>
      </c>
      <c r="I55" s="33">
        <f t="shared" si="15"/>
        <v>2.6814897168433216E-2</v>
      </c>
      <c r="J55" s="33">
        <f t="shared" si="15"/>
        <v>2.6114635892387605E-2</v>
      </c>
      <c r="K55" s="33">
        <f t="shared" si="15"/>
        <v>2.5450017940418679E-2</v>
      </c>
      <c r="L55" s="33">
        <f t="shared" si="15"/>
        <v>2.4818389482828662E-2</v>
      </c>
      <c r="M55" s="33">
        <f t="shared" si="15"/>
        <v>2.4217353764848903E-2</v>
      </c>
      <c r="N55" s="33">
        <f t="shared" si="15"/>
        <v>2.3644740714293011E-2</v>
      </c>
      <c r="O55" s="33">
        <f t="shared" si="15"/>
        <v>2.3098580761323317E-2</v>
      </c>
      <c r="P55" s="33">
        <f t="shared" si="15"/>
        <v>2.2577082204663812E-2</v>
      </c>
      <c r="Q55" s="33">
        <f t="shared" si="15"/>
        <v>2.2078611576144436E-2</v>
      </c>
      <c r="R55" s="33">
        <f t="shared" si="15"/>
        <v>2.1601676550198956E-2</v>
      </c>
      <c r="S55" s="33">
        <f t="shared" si="15"/>
        <v>2.1144911021627077E-2</v>
      </c>
      <c r="T55" s="33">
        <f t="shared" si="15"/>
        <v>2.0707062037328638E-2</v>
      </c>
      <c r="U55" s="33">
        <f t="shared" si="15"/>
        <v>2.0286978318732274E-2</v>
      </c>
      <c r="V55" s="33">
        <f t="shared" si="15"/>
        <v>1.9883600153519865E-2</v>
      </c>
      <c r="W55" s="33">
        <f t="shared" si="15"/>
        <v>1.9495950469766044E-2</v>
      </c>
      <c r="X55" s="33">
        <f t="shared" si="15"/>
        <v>1.9123126934229351E-2</v>
      </c>
      <c r="Y55" s="33">
        <f t="shared" si="15"/>
        <v>1.8764294940255333E-2</v>
      </c>
      <c r="Z55" s="33">
        <f t="shared" si="15"/>
        <v>1.8418681370606871E-2</v>
      </c>
      <c r="AA55" s="33">
        <f t="shared" si="15"/>
        <v>1.8085569037106231E-2</v>
      </c>
      <c r="AB55" s="33">
        <f t="shared" si="15"/>
        <v>1.7764291712936586E-2</v>
      </c>
      <c r="AC55" s="33">
        <f t="shared" si="15"/>
        <v>1.7454229685184286E-2</v>
      </c>
      <c r="AD55" s="33">
        <f t="shared" si="15"/>
        <v>1.7154805765154713E-2</v>
      </c>
      <c r="AE55" s="33">
        <f t="shared" si="15"/>
        <v>1.6865481702413865E-2</v>
      </c>
      <c r="AF55" s="33">
        <f t="shared" si="15"/>
        <v>1.6585754955688037E-2</v>
      </c>
      <c r="AG55" s="33">
        <f t="shared" si="15"/>
        <v>1.6315155779859536E-2</v>
      </c>
      <c r="AH55" s="33">
        <f t="shared" si="15"/>
        <v>1.6053244593543736E-2</v>
      </c>
      <c r="AI55" s="33">
        <f t="shared" si="15"/>
        <v>1.5799609596213182E-2</v>
      </c>
      <c r="AJ55" s="33">
        <f t="shared" si="16"/>
        <v>1.5553864607699142E-2</v>
      </c>
      <c r="AK55" s="33">
        <f t="shared" si="16"/>
        <v>1.5315647106229457E-2</v>
      </c>
      <c r="AL55" s="33">
        <f t="shared" si="16"/>
        <v>1.5084616444039689E-2</v>
      </c>
      <c r="AM55" s="33">
        <f t="shared" si="16"/>
        <v>1.4860452222084763E-2</v>
      </c>
      <c r="AN55" s="33">
        <f t="shared" si="16"/>
        <v>1.4642852807543072E-2</v>
      </c>
      <c r="AO55" s="33">
        <f t="shared" si="16"/>
        <v>1.4431533979691435E-2</v>
      </c>
      <c r="AP55" s="33">
        <f t="shared" si="16"/>
        <v>1.4226227691360949E-2</v>
      </c>
      <c r="AQ55" s="33">
        <f t="shared" si="16"/>
        <v>1.4026680934630775E-2</v>
      </c>
      <c r="AR55" s="33">
        <f t="shared" si="16"/>
        <v>1.3832654700665303E-2</v>
      </c>
      <c r="AS55" s="33">
        <f t="shared" si="16"/>
        <v>1.3643923024702298E-2</v>
      </c>
    </row>
    <row r="56" spans="1:45" x14ac:dyDescent="0.35">
      <c r="A56" s="8" t="s">
        <v>7</v>
      </c>
      <c r="B56" t="str">
        <f>INDEX(Output!$AD$11:$AD$59,MATCH(A56,Output!$AG$11:$AG$59,0),1)</f>
        <v>y=980.503571x+20278.364762</v>
      </c>
      <c r="E56" s="29">
        <v>0</v>
      </c>
      <c r="F56" s="33">
        <f t="shared" si="17"/>
        <v>2.7261637918297499E-2</v>
      </c>
      <c r="G56" s="33">
        <f t="shared" si="15"/>
        <v>2.6538164097650974E-2</v>
      </c>
      <c r="H56" s="33">
        <f t="shared" si="15"/>
        <v>2.5852096907647226E-2</v>
      </c>
      <c r="I56" s="33">
        <f t="shared" si="15"/>
        <v>2.5200608338742825E-2</v>
      </c>
      <c r="J56" s="33">
        <f t="shared" si="15"/>
        <v>2.4581148444281498E-2</v>
      </c>
      <c r="K56" s="33">
        <f t="shared" si="15"/>
        <v>2.3991411984893185E-2</v>
      </c>
      <c r="L56" s="33">
        <f t="shared" si="15"/>
        <v>2.3429309761874295E-2</v>
      </c>
      <c r="M56" s="33">
        <f t="shared" si="15"/>
        <v>2.2892943888157324E-2</v>
      </c>
      <c r="N56" s="33">
        <f t="shared" si="15"/>
        <v>2.2380586379976863E-2</v>
      </c>
      <c r="O56" s="33">
        <f t="shared" si="15"/>
        <v>2.1890660560389907E-2</v>
      </c>
      <c r="P56" s="33">
        <f t="shared" si="15"/>
        <v>2.1421724853014856E-2</v>
      </c>
      <c r="Q56" s="33">
        <f t="shared" si="15"/>
        <v>2.0972458615071243E-2</v>
      </c>
      <c r="R56" s="33">
        <f t="shared" si="15"/>
        <v>2.0541649716506738E-2</v>
      </c>
      <c r="S56" s="33">
        <f t="shared" si="15"/>
        <v>2.0128183619172013E-2</v>
      </c>
      <c r="T56" s="33">
        <f t="shared" si="15"/>
        <v>1.9731033748878524E-2</v>
      </c>
      <c r="U56" s="33">
        <f t="shared" si="15"/>
        <v>1.9349252985211951E-2</v>
      </c>
      <c r="V56" s="33">
        <f t="shared" si="15"/>
        <v>1.8981966120587668E-2</v>
      </c>
      <c r="W56" s="33">
        <f t="shared" si="15"/>
        <v>1.8628363162161765E-2</v>
      </c>
      <c r="X56" s="33">
        <f t="shared" si="15"/>
        <v>1.8287693368691293E-2</v>
      </c>
      <c r="Y56" s="33">
        <f t="shared" si="15"/>
        <v>1.7959259929963389E-2</v>
      </c>
      <c r="Z56" s="33">
        <f t="shared" si="15"/>
        <v>1.7642415209425222E-2</v>
      </c>
      <c r="AA56" s="33">
        <f t="shared" si="15"/>
        <v>1.7336556481673648E-2</v>
      </c>
      <c r="AB56" s="33">
        <f t="shared" si="15"/>
        <v>1.7041122105776019E-2</v>
      </c>
      <c r="AC56" s="33">
        <f t="shared" si="15"/>
        <v>1.6755588083294359E-2</v>
      </c>
      <c r="AD56" s="33">
        <f t="shared" si="15"/>
        <v>1.6479464956647982E-2</v>
      </c>
      <c r="AE56" s="33">
        <f t="shared" si="15"/>
        <v>1.6212295009177202E-2</v>
      </c>
      <c r="AF56" s="33">
        <f t="shared" si="15"/>
        <v>1.5953649733228881E-2</v>
      </c>
      <c r="AG56" s="33">
        <f t="shared" si="15"/>
        <v>1.5703127536790928E-2</v>
      </c>
      <c r="AH56" s="33">
        <f t="shared" si="15"/>
        <v>1.5460351662865079E-2</v>
      </c>
      <c r="AI56" s="33">
        <f t="shared" si="15"/>
        <v>1.5224968298908292E-2</v>
      </c>
      <c r="AJ56" s="33">
        <f t="shared" si="16"/>
        <v>1.4996644856379637E-2</v>
      </c>
      <c r="AK56" s="33">
        <f t="shared" si="16"/>
        <v>1.477506840281384E-2</v>
      </c>
      <c r="AL56" s="33">
        <f t="shared" si="16"/>
        <v>1.4559944230861932E-2</v>
      </c>
      <c r="AM56" s="33">
        <f t="shared" si="16"/>
        <v>1.4350994550548446E-2</v>
      </c>
      <c r="AN56" s="33">
        <f t="shared" si="16"/>
        <v>1.4147957292542035E-2</v>
      </c>
      <c r="AO56" s="33">
        <f t="shared" si="16"/>
        <v>1.3950585011591743E-2</v>
      </c>
      <c r="AP56" s="33">
        <f t="shared" si="16"/>
        <v>1.375864388049286E-2</v>
      </c>
      <c r="AQ56" s="33">
        <f t="shared" si="16"/>
        <v>1.3571912765968586E-2</v>
      </c>
      <c r="AR56" s="33">
        <f t="shared" si="16"/>
        <v>1.3390182378803184E-2</v>
      </c>
      <c r="AS56" s="33">
        <f t="shared" si="16"/>
        <v>1.3213254491346582E-2</v>
      </c>
    </row>
    <row r="57" spans="1:45" x14ac:dyDescent="0.35">
      <c r="A57" s="8" t="s">
        <v>8</v>
      </c>
      <c r="B57" t="str">
        <f>INDEX(Output!$AD$11:$AD$59,MATCH(A57,Output!$AG$11:$AG$59,0),1)</f>
        <v>y=26683ln(x)+44652</v>
      </c>
      <c r="E57" s="29">
        <v>0</v>
      </c>
      <c r="F57" s="33">
        <f t="shared" si="17"/>
        <v>1.363572522115386E-2</v>
      </c>
      <c r="G57" s="33">
        <f t="shared" si="15"/>
        <v>1.2683159626226015E-2</v>
      </c>
      <c r="H57" s="33">
        <f t="shared" si="15"/>
        <v>1.1846982636734893E-2</v>
      </c>
      <c r="I57" s="33">
        <f t="shared" si="15"/>
        <v>1.1107580110016002E-2</v>
      </c>
      <c r="J57" s="33">
        <f t="shared" si="15"/>
        <v>1.0449458227046238E-2</v>
      </c>
      <c r="K57" s="33">
        <f t="shared" si="15"/>
        <v>9.8602233240288051E-3</v>
      </c>
      <c r="L57" s="33">
        <f t="shared" si="15"/>
        <v>9.3298490864914818E-3</v>
      </c>
      <c r="M57" s="33">
        <f t="shared" si="15"/>
        <v>8.8501412203711993E-3</v>
      </c>
      <c r="N57" s="33">
        <f t="shared" si="15"/>
        <v>8.4143403937522177E-3</v>
      </c>
      <c r="O57" s="33">
        <f t="shared" si="15"/>
        <v>8.0168236458588726E-3</v>
      </c>
      <c r="P57" s="33">
        <f t="shared" ref="G57:AI66" si="18">P12/O12-1</f>
        <v>7.652877004376224E-3</v>
      </c>
      <c r="Q57" s="33">
        <f t="shared" si="18"/>
        <v>7.3185203260917042E-3</v>
      </c>
      <c r="R57" s="33">
        <f t="shared" si="18"/>
        <v>7.0103709332580699E-3</v>
      </c>
      <c r="S57" s="33">
        <f t="shared" si="18"/>
        <v>6.7255364136153961E-3</v>
      </c>
      <c r="T57" s="33">
        <f t="shared" si="18"/>
        <v>6.4615295841352616E-3</v>
      </c>
      <c r="U57" s="33">
        <f t="shared" si="18"/>
        <v>6.2162004699366502E-3</v>
      </c>
      <c r="V57" s="33">
        <f t="shared" si="18"/>
        <v>5.9876814690309477E-3</v>
      </c>
      <c r="W57" s="33">
        <f t="shared" si="18"/>
        <v>5.7743428251451068E-3</v>
      </c>
      <c r="X57" s="33">
        <f t="shared" si="18"/>
        <v>5.5747562249541804E-3</v>
      </c>
      <c r="Y57" s="33">
        <f t="shared" si="18"/>
        <v>5.3876648477615419E-3</v>
      </c>
      <c r="Z57" s="33">
        <f t="shared" si="18"/>
        <v>5.2119585765542098E-3</v>
      </c>
      <c r="AA57" s="33">
        <f t="shared" si="18"/>
        <v>5.0466533655921797E-3</v>
      </c>
      <c r="AB57" s="33">
        <f t="shared" si="18"/>
        <v>4.8908739765687326E-3</v>
      </c>
      <c r="AC57" s="33">
        <f t="shared" si="18"/>
        <v>4.7438394611230006E-3</v>
      </c>
      <c r="AD57" s="33">
        <f t="shared" si="18"/>
        <v>4.6048508950866651E-3</v>
      </c>
      <c r="AE57" s="33">
        <f t="shared" si="18"/>
        <v>4.4732809688086128E-3</v>
      </c>
      <c r="AF57" s="33">
        <f t="shared" si="18"/>
        <v>4.3485651151866644E-3</v>
      </c>
      <c r="AG57" s="33">
        <f t="shared" si="18"/>
        <v>4.2301939177684655E-3</v>
      </c>
      <c r="AH57" s="33">
        <f t="shared" si="18"/>
        <v>4.117706589342518E-3</v>
      </c>
      <c r="AI57" s="33">
        <f t="shared" si="18"/>
        <v>4.0106853496097994E-3</v>
      </c>
      <c r="AJ57" s="33">
        <f t="shared" si="16"/>
        <v>3.9087505611496987E-3</v>
      </c>
      <c r="AK57" s="33">
        <f t="shared" si="16"/>
        <v>3.8115565074223756E-3</v>
      </c>
      <c r="AL57" s="33">
        <f t="shared" si="16"/>
        <v>3.7187877164535088E-3</v>
      </c>
      <c r="AM57" s="33">
        <f t="shared" si="16"/>
        <v>3.6301557499620607E-3</v>
      </c>
      <c r="AN57" s="33">
        <f t="shared" si="16"/>
        <v>3.5453963908720354E-3</v>
      </c>
      <c r="AO57" s="33">
        <f t="shared" si="16"/>
        <v>3.4642671729268049E-3</v>
      </c>
      <c r="AP57" s="33">
        <f t="shared" si="16"/>
        <v>3.3865452050096945E-3</v>
      </c>
      <c r="AQ57" s="33">
        <f t="shared" si="16"/>
        <v>3.3120252501108727E-3</v>
      </c>
      <c r="AR57" s="33">
        <f t="shared" si="16"/>
        <v>3.2405180249706067E-3</v>
      </c>
      <c r="AS57" s="33">
        <f t="shared" si="16"/>
        <v>3.1718486914893429E-3</v>
      </c>
    </row>
    <row r="58" spans="1:45" x14ac:dyDescent="0.35">
      <c r="A58" s="8" t="s">
        <v>32</v>
      </c>
      <c r="B58" t="str">
        <f>INDEX(Output!$AD$11:$AD$59,MATCH(A58,Output!$AG$11:$AG$59,0),1)</f>
        <v>y=6216.470714x+67486.660952</v>
      </c>
      <c r="E58" s="29">
        <v>0</v>
      </c>
      <c r="F58" s="33">
        <f t="shared" si="17"/>
        <v>3.7235480987044767E-2</v>
      </c>
      <c r="G58" s="33">
        <f t="shared" si="18"/>
        <v>3.5898772910864185E-2</v>
      </c>
      <c r="H58" s="33">
        <f t="shared" si="18"/>
        <v>3.4654711299627161E-2</v>
      </c>
      <c r="I58" s="33">
        <f t="shared" si="18"/>
        <v>3.3493986854897129E-2</v>
      </c>
      <c r="J58" s="33">
        <f t="shared" si="18"/>
        <v>3.2408497079722043E-2</v>
      </c>
      <c r="K58" s="33">
        <f t="shared" si="18"/>
        <v>3.1391156864160497E-2</v>
      </c>
      <c r="L58" s="33">
        <f t="shared" si="18"/>
        <v>3.0435743660632619E-2</v>
      </c>
      <c r="M58" s="33">
        <f t="shared" si="18"/>
        <v>2.9536770097385423E-2</v>
      </c>
      <c r="N58" s="33">
        <f t="shared" si="18"/>
        <v>2.8689378519808795E-2</v>
      </c>
      <c r="O58" s="33">
        <f t="shared" si="18"/>
        <v>2.7889253178729589E-2</v>
      </c>
      <c r="P58" s="33">
        <f t="shared" si="18"/>
        <v>2.7132546714037975E-2</v>
      </c>
      <c r="Q58" s="33">
        <f t="shared" si="18"/>
        <v>2.6415818290287163E-2</v>
      </c>
      <c r="R58" s="33">
        <f t="shared" si="18"/>
        <v>2.5735981285136988E-2</v>
      </c>
      <c r="S58" s="33">
        <f t="shared" si="18"/>
        <v>2.5090258852860314E-2</v>
      </c>
      <c r="T58" s="33">
        <f t="shared" si="18"/>
        <v>2.4476146013657329E-2</v>
      </c>
      <c r="U58" s="33">
        <f t="shared" si="18"/>
        <v>2.3891377177396089E-2</v>
      </c>
      <c r="V58" s="33">
        <f t="shared" si="18"/>
        <v>2.3333898214142668E-2</v>
      </c>
      <c r="W58" s="33">
        <f t="shared" si="18"/>
        <v>2.2801842345752554E-2</v>
      </c>
      <c r="X58" s="33">
        <f t="shared" si="18"/>
        <v>2.2293509262221178E-2</v>
      </c>
      <c r="Y58" s="33">
        <f t="shared" si="18"/>
        <v>2.1807346970549313E-2</v>
      </c>
      <c r="Z58" s="33">
        <f t="shared" si="18"/>
        <v>2.134193596787437E-2</v>
      </c>
      <c r="AA58" s="33">
        <f t="shared" si="18"/>
        <v>2.0895975398924183E-2</v>
      </c>
      <c r="AB58" s="33">
        <f t="shared" si="18"/>
        <v>2.0468270913458042E-2</v>
      </c>
      <c r="AC58" s="33">
        <f t="shared" si="18"/>
        <v>2.0057723985025255E-2</v>
      </c>
      <c r="AD58" s="33">
        <f t="shared" si="18"/>
        <v>1.966332248989433E-2</v>
      </c>
      <c r="AE58" s="33">
        <f t="shared" si="18"/>
        <v>1.9284132376046426E-2</v>
      </c>
      <c r="AF58" s="33">
        <f t="shared" si="18"/>
        <v>1.8919290277867207E-2</v>
      </c>
      <c r="AG58" s="33">
        <f t="shared" si="18"/>
        <v>1.8567996953622989E-2</v>
      </c>
      <c r="AH58" s="33">
        <f t="shared" si="18"/>
        <v>1.8229511440725821E-2</v>
      </c>
      <c r="AI58" s="33">
        <f t="shared" si="18"/>
        <v>1.790314583883168E-2</v>
      </c>
      <c r="AJ58" s="33">
        <f t="shared" si="16"/>
        <v>1.7588260643480069E-2</v>
      </c>
      <c r="AK58" s="33">
        <f t="shared" si="16"/>
        <v>1.7284260563656728E-2</v>
      </c>
      <c r="AL58" s="33">
        <f t="shared" si="16"/>
        <v>1.6990590765731284E-2</v>
      </c>
      <c r="AM58" s="33">
        <f t="shared" si="16"/>
        <v>1.6706733493904169E-2</v>
      </c>
      <c r="AN58" s="33">
        <f t="shared" si="16"/>
        <v>1.6432205023853452E-2</v>
      </c>
      <c r="AO58" s="33">
        <f t="shared" si="16"/>
        <v>1.616655291187663E-2</v>
      </c>
      <c r="AP58" s="33">
        <f t="shared" si="16"/>
        <v>1.5909353506618151E-2</v>
      </c>
      <c r="AQ58" s="33">
        <f t="shared" si="16"/>
        <v>1.5660209694599025E-2</v>
      </c>
      <c r="AR58" s="33">
        <f t="shared" si="16"/>
        <v>1.5418748854312048E-2</v>
      </c>
      <c r="AS58" s="33">
        <f t="shared" si="16"/>
        <v>1.5184620996715692E-2</v>
      </c>
    </row>
    <row r="59" spans="1:45" x14ac:dyDescent="0.35">
      <c r="A59" s="8" t="s">
        <v>33</v>
      </c>
      <c r="B59" t="str">
        <f>INDEX(Output!$AD$11:$AD$59,MATCH(A59,Output!$AG$11:$AG$59,0),1)</f>
        <v>y=655.709286x+8390.812381</v>
      </c>
      <c r="E59" s="29">
        <v>0</v>
      </c>
      <c r="F59" s="33">
        <f t="shared" si="17"/>
        <v>3.4726390029892862E-2</v>
      </c>
      <c r="G59" s="33">
        <f t="shared" si="18"/>
        <v>3.3560939746487106E-2</v>
      </c>
      <c r="H59" s="33">
        <f t="shared" si="18"/>
        <v>3.2471176546898572E-2</v>
      </c>
      <c r="I59" s="33">
        <f t="shared" si="18"/>
        <v>3.1449959363997637E-2</v>
      </c>
      <c r="J59" s="33">
        <f t="shared" si="18"/>
        <v>3.0491018084280119E-2</v>
      </c>
      <c r="K59" s="33">
        <f t="shared" si="18"/>
        <v>2.9588824695399918E-2</v>
      </c>
      <c r="L59" s="33">
        <f t="shared" si="18"/>
        <v>2.8738486651847417E-2</v>
      </c>
      <c r="M59" s="33">
        <f t="shared" si="18"/>
        <v>2.7935658114026873E-2</v>
      </c>
      <c r="N59" s="33">
        <f t="shared" si="18"/>
        <v>2.717646566058507E-2</v>
      </c>
      <c r="O59" s="33">
        <f t="shared" si="18"/>
        <v>2.645744579351117E-2</v>
      </c>
      <c r="P59" s="33">
        <f t="shared" si="18"/>
        <v>2.5775492108255804E-2</v>
      </c>
      <c r="Q59" s="33">
        <f t="shared" si="18"/>
        <v>2.5127810428849262E-2</v>
      </c>
      <c r="R59" s="33">
        <f t="shared" si="18"/>
        <v>2.4511880541351561E-2</v>
      </c>
      <c r="S59" s="33">
        <f t="shared" si="18"/>
        <v>2.3925423420565473E-2</v>
      </c>
      <c r="T59" s="33">
        <f t="shared" si="18"/>
        <v>2.336637305150524E-2</v>
      </c>
      <c r="U59" s="33">
        <f t="shared" si="18"/>
        <v>2.2832852111244195E-2</v>
      </c>
      <c r="V59" s="33">
        <f t="shared" si="18"/>
        <v>2.232315090790693E-2</v>
      </c>
      <c r="W59" s="33">
        <f t="shared" si="18"/>
        <v>2.1835709078956045E-2</v>
      </c>
      <c r="X59" s="33">
        <f t="shared" si="18"/>
        <v>2.1369099636024735E-2</v>
      </c>
      <c r="Y59" s="33">
        <f t="shared" si="18"/>
        <v>2.0922015012633466E-2</v>
      </c>
      <c r="Z59" s="33">
        <f t="shared" si="18"/>
        <v>2.0493254827475216E-2</v>
      </c>
      <c r="AA59" s="33">
        <f t="shared" si="18"/>
        <v>2.0081715122105326E-2</v>
      </c>
      <c r="AB59" s="33">
        <f t="shared" si="18"/>
        <v>1.9686378869854693E-2</v>
      </c>
      <c r="AC59" s="33">
        <f t="shared" si="18"/>
        <v>1.9306307584174842E-2</v>
      </c>
      <c r="AD59" s="33">
        <f t="shared" si="18"/>
        <v>1.8940633880635938E-2</v>
      </c>
      <c r="AE59" s="33">
        <f t="shared" si="18"/>
        <v>1.8588554868501861E-2</v>
      </c>
      <c r="AF59" s="33">
        <f t="shared" si="18"/>
        <v>1.8249326265894927E-2</v>
      </c>
      <c r="AG59" s="33">
        <f t="shared" si="18"/>
        <v>1.7922257147783727E-2</v>
      </c>
      <c r="AH59" s="33">
        <f t="shared" si="18"/>
        <v>1.76067052487896E-2</v>
      </c>
      <c r="AI59" s="33">
        <f t="shared" si="18"/>
        <v>1.7302072753623499E-2</v>
      </c>
      <c r="AJ59" s="33">
        <f t="shared" si="16"/>
        <v>1.700780251709344E-2</v>
      </c>
      <c r="AK59" s="33">
        <f t="shared" si="16"/>
        <v>1.6723374663399238E-2</v>
      </c>
      <c r="AL59" s="33">
        <f t="shared" si="16"/>
        <v>1.6448303521039431E-2</v>
      </c>
      <c r="AM59" s="33">
        <f t="shared" si="16"/>
        <v>1.6182134855320607E-2</v>
      </c>
      <c r="AN59" s="33">
        <f t="shared" si="16"/>
        <v>1.5924443365287644E-2</v>
      </c>
      <c r="AO59" s="33">
        <f t="shared" si="16"/>
        <v>1.5674830416066543E-2</v>
      </c>
      <c r="AP59" s="33">
        <f t="shared" si="16"/>
        <v>1.5432921981187064E-2</v>
      </c>
      <c r="AQ59" s="33">
        <f t="shared" si="16"/>
        <v>1.5198366772545269E-2</v>
      </c>
      <c r="AR59" s="33">
        <f t="shared" si="16"/>
        <v>1.4970834538340139E-2</v>
      </c>
      <c r="AS59" s="33">
        <f t="shared" si="16"/>
        <v>1.4750014511648146E-2</v>
      </c>
    </row>
    <row r="60" spans="1:45" x14ac:dyDescent="0.35">
      <c r="A60" s="8" t="s">
        <v>9</v>
      </c>
      <c r="B60" t="str">
        <f>INDEX(Output!$AD$11:$AD$59,MATCH(A60,Output!$AG$11:$AG$59,0),1)</f>
        <v>y=3068.597857x+33920.810476</v>
      </c>
      <c r="E60" s="29">
        <v>0</v>
      </c>
      <c r="F60" s="33">
        <f t="shared" si="17"/>
        <v>3.6962874942904067E-2</v>
      </c>
      <c r="G60" s="33">
        <f t="shared" si="18"/>
        <v>3.5645321386205797E-2</v>
      </c>
      <c r="H60" s="33">
        <f t="shared" si="18"/>
        <v>3.4418464169272855E-2</v>
      </c>
      <c r="I60" s="33">
        <f t="shared" si="18"/>
        <v>3.3273250006140787E-2</v>
      </c>
      <c r="J60" s="33">
        <f t="shared" si="18"/>
        <v>3.220179173896498E-2</v>
      </c>
      <c r="K60" s="33">
        <f t="shared" si="18"/>
        <v>3.1197186438432611E-2</v>
      </c>
      <c r="L60" s="33">
        <f t="shared" si="18"/>
        <v>3.0253366522635883E-2</v>
      </c>
      <c r="M60" s="33">
        <f t="shared" si="18"/>
        <v>2.9364977107280366E-2</v>
      </c>
      <c r="N60" s="33">
        <f t="shared" si="18"/>
        <v>2.8527274349086529E-2</v>
      </c>
      <c r="O60" s="33">
        <f t="shared" si="18"/>
        <v>2.7736040706494824E-2</v>
      </c>
      <c r="P60" s="33">
        <f t="shared" si="18"/>
        <v>2.6987513921792772E-2</v>
      </c>
      <c r="Q60" s="33">
        <f t="shared" si="18"/>
        <v>2.6278327200624618E-2</v>
      </c>
      <c r="R60" s="33">
        <f t="shared" si="18"/>
        <v>2.5605458581887675E-2</v>
      </c>
      <c r="S60" s="33">
        <f t="shared" si="18"/>
        <v>2.4966187891874769E-2</v>
      </c>
      <c r="T60" s="33">
        <f t="shared" si="18"/>
        <v>2.4358059989495473E-2</v>
      </c>
      <c r="U60" s="33">
        <f t="shared" si="18"/>
        <v>2.3778853255418397E-2</v>
      </c>
      <c r="V60" s="33">
        <f t="shared" si="18"/>
        <v>2.322655247254457E-2</v>
      </c>
      <c r="W60" s="33">
        <f t="shared" si="18"/>
        <v>2.2699325400049153E-2</v>
      </c>
      <c r="X60" s="33">
        <f t="shared" si="18"/>
        <v>2.219550246713009E-2</v>
      </c>
      <c r="Y60" s="33">
        <f t="shared" si="18"/>
        <v>2.171355911228301E-2</v>
      </c>
      <c r="Z60" s="33">
        <f t="shared" si="18"/>
        <v>2.1252100374540284E-2</v>
      </c>
      <c r="AA60" s="33">
        <f t="shared" si="18"/>
        <v>2.0809847408633342E-2</v>
      </c>
      <c r="AB60" s="33">
        <f t="shared" si="18"/>
        <v>2.0385625649536943E-2</v>
      </c>
      <c r="AC60" s="33">
        <f t="shared" si="18"/>
        <v>1.9978354395731701E-2</v>
      </c>
      <c r="AD60" s="33">
        <f t="shared" si="18"/>
        <v>1.9587037616663361E-2</v>
      </c>
      <c r="AE60" s="33">
        <f t="shared" si="18"/>
        <v>1.9210755819777159E-2</v>
      </c>
      <c r="AF60" s="33">
        <f t="shared" si="18"/>
        <v>1.8848658837322896E-2</v>
      </c>
      <c r="AG60" s="33">
        <f t="shared" si="18"/>
        <v>1.8499959413827094E-2</v>
      </c>
      <c r="AH60" s="33">
        <f t="shared" si="18"/>
        <v>1.8163927492421905E-2</v>
      </c>
      <c r="AI60" s="33">
        <f t="shared" si="18"/>
        <v>1.7839885112760578E-2</v>
      </c>
      <c r="AJ60" s="33">
        <f t="shared" si="16"/>
        <v>1.7527201845488838E-2</v>
      </c>
      <c r="AK60" s="33">
        <f t="shared" si="16"/>
        <v>1.7225290698567486E-2</v>
      </c>
      <c r="AL60" s="33">
        <f t="shared" si="16"/>
        <v>1.693360443952252E-2</v>
      </c>
      <c r="AM60" s="33">
        <f t="shared" si="16"/>
        <v>1.6651632285133777E-2</v>
      </c>
      <c r="AN60" s="33">
        <f t="shared" si="16"/>
        <v>1.6378896916444896E-2</v>
      </c>
      <c r="AO60" s="33">
        <f t="shared" si="16"/>
        <v>1.6114951782387532E-2</v>
      </c>
      <c r="AP60" s="33">
        <f t="shared" si="16"/>
        <v>1.5859378659983436E-2</v>
      </c>
      <c r="AQ60" s="33">
        <f t="shared" si="16"/>
        <v>1.5611785443083281E-2</v>
      </c>
      <c r="AR60" s="33">
        <f t="shared" si="16"/>
        <v>1.5371804135053679E-2</v>
      </c>
      <c r="AS60" s="33">
        <f t="shared" si="16"/>
        <v>1.5139089023796348E-2</v>
      </c>
    </row>
    <row r="61" spans="1:45" x14ac:dyDescent="0.35">
      <c r="A61" s="8" t="s">
        <v>36</v>
      </c>
      <c r="B61" t="str">
        <f>INDEX(Output!$AD$11:$AD$59,MATCH(A61,Output!$AG$11:$AG$59,0),1)</f>
        <v>y=967.832143x+24621.102857</v>
      </c>
      <c r="E61" s="29">
        <v>0</v>
      </c>
      <c r="F61" s="33">
        <f t="shared" si="17"/>
        <v>2.4131603167167004E-2</v>
      </c>
      <c r="G61" s="33">
        <f t="shared" si="18"/>
        <v>2.3562990432615116E-2</v>
      </c>
      <c r="H61" s="33">
        <f t="shared" si="18"/>
        <v>2.3020557262095176E-2</v>
      </c>
      <c r="I61" s="33">
        <f t="shared" si="18"/>
        <v>2.2502536335833545E-2</v>
      </c>
      <c r="J61" s="33">
        <f t="shared" si="18"/>
        <v>2.200731590991678E-2</v>
      </c>
      <c r="K61" s="33">
        <f t="shared" si="18"/>
        <v>2.1533423065883683E-2</v>
      </c>
      <c r="L61" s="33">
        <f t="shared" si="18"/>
        <v>2.1079509078867575E-2</v>
      </c>
      <c r="M61" s="33">
        <f t="shared" si="18"/>
        <v>2.0644336598119928E-2</v>
      </c>
      <c r="N61" s="33">
        <f t="shared" si="18"/>
        <v>2.0226768383322824E-2</v>
      </c>
      <c r="O61" s="33">
        <f t="shared" si="18"/>
        <v>1.9825757380757869E-2</v>
      </c>
      <c r="P61" s="33">
        <f t="shared" si="18"/>
        <v>1.9440337957022269E-2</v>
      </c>
      <c r="Q61" s="33">
        <f t="shared" si="18"/>
        <v>1.906961813575192E-2</v>
      </c>
      <c r="R61" s="33">
        <f t="shared" si="18"/>
        <v>1.8712772705987479E-2</v>
      </c>
      <c r="S61" s="33">
        <f t="shared" si="18"/>
        <v>1.8369037090092855E-2</v>
      </c>
      <c r="T61" s="33">
        <f t="shared" si="18"/>
        <v>1.803770187532483E-2</v>
      </c>
      <c r="U61" s="33">
        <f t="shared" si="18"/>
        <v>1.771810792674744E-2</v>
      </c>
      <c r="V61" s="33">
        <f t="shared" si="18"/>
        <v>1.7409642010636883E-2</v>
      </c>
      <c r="W61" s="33">
        <f t="shared" si="18"/>
        <v>1.7111732867236773E-2</v>
      </c>
      <c r="X61" s="33">
        <f t="shared" si="18"/>
        <v>1.6823847679938275E-2</v>
      </c>
      <c r="Y61" s="33">
        <f t="shared" si="18"/>
        <v>1.6545488894979421E-2</v>
      </c>
      <c r="Z61" s="33">
        <f t="shared" si="18"/>
        <v>1.6276191351716651E-2</v>
      </c>
      <c r="AA61" s="33">
        <f t="shared" si="18"/>
        <v>1.6015519688667101E-2</v>
      </c>
      <c r="AB61" s="33">
        <f t="shared" si="18"/>
        <v>1.5763065994872205E-2</v>
      </c>
      <c r="AC61" s="33">
        <f t="shared" si="18"/>
        <v>1.551844767995525E-2</v>
      </c>
      <c r="AD61" s="33">
        <f t="shared" si="18"/>
        <v>1.5281305539459611E-2</v>
      </c>
      <c r="AE61" s="33">
        <f t="shared" si="18"/>
        <v>1.5051301994908783E-2</v>
      </c>
      <c r="AF61" s="33">
        <f t="shared" si="18"/>
        <v>1.4828119490441383E-2</v>
      </c>
      <c r="AG61" s="33">
        <f t="shared" si="18"/>
        <v>1.4611459030014817E-2</v>
      </c>
      <c r="AH61" s="33">
        <f t="shared" si="18"/>
        <v>1.4401038840999858E-2</v>
      </c>
      <c r="AI61" s="33">
        <f t="shared" si="18"/>
        <v>1.4196593151613701E-2</v>
      </c>
      <c r="AJ61" s="33">
        <f t="shared" si="16"/>
        <v>1.3997871071029344E-2</v>
      </c>
      <c r="AK61" s="33">
        <f t="shared" si="16"/>
        <v>1.3804635562246759E-2</v>
      </c>
      <c r="AL61" s="33">
        <f t="shared" si="16"/>
        <v>1.3616662498875387E-2</v>
      </c>
      <c r="AM61" s="33">
        <f t="shared" si="16"/>
        <v>1.3433739797949151E-2</v>
      </c>
      <c r="AN61" s="33">
        <f t="shared" si="16"/>
        <v>1.3255666621704743E-2</v>
      </c>
      <c r="AO61" s="33">
        <f t="shared" si="16"/>
        <v>1.3082252642021341E-2</v>
      </c>
      <c r="AP61" s="33">
        <f t="shared" si="16"/>
        <v>1.2913317361846754E-2</v>
      </c>
      <c r="AQ61" s="33">
        <f t="shared" si="16"/>
        <v>1.2748689488534026E-2</v>
      </c>
      <c r="AR61" s="33">
        <f t="shared" si="16"/>
        <v>1.2588206354502862E-2</v>
      </c>
      <c r="AS61" s="33">
        <f t="shared" si="16"/>
        <v>1.2431713381120924E-2</v>
      </c>
    </row>
    <row r="62" spans="1:45" x14ac:dyDescent="0.35">
      <c r="A62" s="8" t="s">
        <v>37</v>
      </c>
      <c r="B62" t="str">
        <f>INDEX(Output!$AD$11:$AD$59,MATCH(A62,Output!$AG$11:$AG$59,0),1)</f>
        <v>y=967.832143x+24621.102857</v>
      </c>
      <c r="E62" s="29">
        <v>0</v>
      </c>
      <c r="F62" s="33">
        <f t="shared" si="17"/>
        <v>2.4131603167167004E-2</v>
      </c>
      <c r="G62" s="33">
        <f t="shared" si="18"/>
        <v>2.3562990432615116E-2</v>
      </c>
      <c r="H62" s="33">
        <f t="shared" si="18"/>
        <v>2.3020557262095176E-2</v>
      </c>
      <c r="I62" s="33">
        <f t="shared" si="18"/>
        <v>2.2502536335833545E-2</v>
      </c>
      <c r="J62" s="33">
        <f t="shared" si="18"/>
        <v>2.200731590991678E-2</v>
      </c>
      <c r="K62" s="33">
        <f t="shared" si="18"/>
        <v>2.1533423065883683E-2</v>
      </c>
      <c r="L62" s="33">
        <f t="shared" si="18"/>
        <v>2.1079509078867575E-2</v>
      </c>
      <c r="M62" s="33">
        <f t="shared" si="18"/>
        <v>2.0644336598119928E-2</v>
      </c>
      <c r="N62" s="33">
        <f t="shared" si="18"/>
        <v>2.0226768383322824E-2</v>
      </c>
      <c r="O62" s="33">
        <f t="shared" si="18"/>
        <v>1.9825757380757869E-2</v>
      </c>
      <c r="P62" s="33">
        <f t="shared" si="18"/>
        <v>1.9440337957022269E-2</v>
      </c>
      <c r="Q62" s="33">
        <f t="shared" si="18"/>
        <v>1.906961813575192E-2</v>
      </c>
      <c r="R62" s="33">
        <f t="shared" si="18"/>
        <v>1.8712772705987479E-2</v>
      </c>
      <c r="S62" s="33">
        <f t="shared" si="18"/>
        <v>1.8369037090092855E-2</v>
      </c>
      <c r="T62" s="33">
        <f t="shared" si="18"/>
        <v>1.803770187532483E-2</v>
      </c>
      <c r="U62" s="33">
        <f t="shared" si="18"/>
        <v>1.771810792674744E-2</v>
      </c>
      <c r="V62" s="33">
        <f t="shared" si="18"/>
        <v>1.7409642010636883E-2</v>
      </c>
      <c r="W62" s="33">
        <f t="shared" si="18"/>
        <v>1.7111732867236773E-2</v>
      </c>
      <c r="X62" s="33">
        <f t="shared" si="18"/>
        <v>1.6823847679938275E-2</v>
      </c>
      <c r="Y62" s="33">
        <f t="shared" si="18"/>
        <v>1.6545488894979421E-2</v>
      </c>
      <c r="Z62" s="33">
        <f t="shared" si="18"/>
        <v>1.6276191351716651E-2</v>
      </c>
      <c r="AA62" s="33">
        <f t="shared" si="18"/>
        <v>1.6015519688667101E-2</v>
      </c>
      <c r="AB62" s="33">
        <f t="shared" si="18"/>
        <v>1.5763065994872205E-2</v>
      </c>
      <c r="AC62" s="33">
        <f t="shared" si="18"/>
        <v>1.551844767995525E-2</v>
      </c>
      <c r="AD62" s="33">
        <f t="shared" si="18"/>
        <v>1.5281305539459611E-2</v>
      </c>
      <c r="AE62" s="33">
        <f t="shared" si="18"/>
        <v>1.5051301994908783E-2</v>
      </c>
      <c r="AF62" s="33">
        <f t="shared" si="18"/>
        <v>1.4828119490441383E-2</v>
      </c>
      <c r="AG62" s="33">
        <f t="shared" si="18"/>
        <v>1.4611459030014817E-2</v>
      </c>
      <c r="AH62" s="33">
        <f t="shared" si="18"/>
        <v>1.4401038840999858E-2</v>
      </c>
      <c r="AI62" s="33">
        <f t="shared" si="18"/>
        <v>1.4196593151613701E-2</v>
      </c>
      <c r="AJ62" s="33">
        <f t="shared" si="16"/>
        <v>1.3997871071029344E-2</v>
      </c>
      <c r="AK62" s="33">
        <f t="shared" si="16"/>
        <v>1.3804635562246759E-2</v>
      </c>
      <c r="AL62" s="33">
        <f t="shared" si="16"/>
        <v>1.3616662498875387E-2</v>
      </c>
      <c r="AM62" s="33">
        <f t="shared" si="16"/>
        <v>1.3433739797949151E-2</v>
      </c>
      <c r="AN62" s="33">
        <f t="shared" si="16"/>
        <v>1.3255666621704743E-2</v>
      </c>
      <c r="AO62" s="33">
        <f t="shared" si="16"/>
        <v>1.3082252642021341E-2</v>
      </c>
      <c r="AP62" s="33">
        <f t="shared" si="16"/>
        <v>1.2913317361846754E-2</v>
      </c>
      <c r="AQ62" s="33">
        <f t="shared" si="16"/>
        <v>1.2748689488534026E-2</v>
      </c>
      <c r="AR62" s="33">
        <f t="shared" si="16"/>
        <v>1.2588206354502862E-2</v>
      </c>
      <c r="AS62" s="33">
        <f t="shared" si="16"/>
        <v>1.2431713381120924E-2</v>
      </c>
    </row>
    <row r="63" spans="1:45" x14ac:dyDescent="0.35">
      <c r="A63" s="8" t="s">
        <v>38</v>
      </c>
      <c r="B63" t="str">
        <f>INDEX(Output!$AD$11:$AD$59,MATCH(A63,Output!$AG$11:$AG$59,0),1)</f>
        <v>y=24738ln(x)+70445</v>
      </c>
      <c r="E63" s="29">
        <v>0</v>
      </c>
      <c r="F63" s="33">
        <f t="shared" si="17"/>
        <v>1.0786853915833117E-2</v>
      </c>
      <c r="G63" s="33">
        <f t="shared" si="18"/>
        <v>1.0061583560925236E-2</v>
      </c>
      <c r="H63" s="33">
        <f t="shared" si="18"/>
        <v>9.4226349543795607E-3</v>
      </c>
      <c r="I63" s="33">
        <f t="shared" si="18"/>
        <v>8.85576065728233E-3</v>
      </c>
      <c r="J63" s="33">
        <f t="shared" si="18"/>
        <v>8.3496539868486153E-3</v>
      </c>
      <c r="K63" s="33">
        <f t="shared" si="18"/>
        <v>7.8952320235703422E-3</v>
      </c>
      <c r="L63" s="33">
        <f t="shared" si="18"/>
        <v>7.4851178195785018E-3</v>
      </c>
      <c r="M63" s="33">
        <f t="shared" si="18"/>
        <v>7.1132602740056061E-3</v>
      </c>
      <c r="N63" s="33">
        <f t="shared" si="18"/>
        <v>6.7746509034520841E-3</v>
      </c>
      <c r="O63" s="33">
        <f t="shared" si="18"/>
        <v>6.4651099476222829E-3</v>
      </c>
      <c r="P63" s="33">
        <f t="shared" si="18"/>
        <v>6.1811228406241092E-3</v>
      </c>
      <c r="Q63" s="33">
        <f t="shared" si="18"/>
        <v>5.9197137741970884E-3</v>
      </c>
      <c r="R63" s="33">
        <f t="shared" si="18"/>
        <v>5.6783469235688333E-3</v>
      </c>
      <c r="S63" s="33">
        <f t="shared" si="18"/>
        <v>5.4548485442562633E-3</v>
      </c>
      <c r="T63" s="33">
        <f t="shared" si="18"/>
        <v>5.2473449850873877E-3</v>
      </c>
      <c r="U63" s="33">
        <f t="shared" si="18"/>
        <v>5.0542129599631114E-3</v>
      </c>
      <c r="V63" s="33">
        <f t="shared" si="18"/>
        <v>4.8740393487407552E-3</v>
      </c>
      <c r="W63" s="33">
        <f t="shared" si="18"/>
        <v>4.7055884692968064E-3</v>
      </c>
      <c r="X63" s="33">
        <f t="shared" si="18"/>
        <v>4.5477752544018646E-3</v>
      </c>
      <c r="Y63" s="33">
        <f t="shared" si="18"/>
        <v>4.3996431305837191E-3</v>
      </c>
      <c r="Z63" s="33">
        <f t="shared" si="18"/>
        <v>4.2603456676304496E-3</v>
      </c>
      <c r="AA63" s="33">
        <f t="shared" si="18"/>
        <v>4.1291312719162754E-3</v>
      </c>
      <c r="AB63" s="33">
        <f t="shared" si="18"/>
        <v>4.0053303522025185E-3</v>
      </c>
      <c r="AC63" s="33">
        <f t="shared" si="18"/>
        <v>3.8883445056248078E-3</v>
      </c>
      <c r="AD63" s="33">
        <f t="shared" si="18"/>
        <v>3.777637363538533E-3</v>
      </c>
      <c r="AE63" s="33">
        <f t="shared" si="18"/>
        <v>3.672726808317428E-3</v>
      </c>
      <c r="AF63" s="33">
        <f t="shared" si="18"/>
        <v>3.5731783281585106E-3</v>
      </c>
      <c r="AG63" s="33">
        <f t="shared" si="18"/>
        <v>3.478599320999809E-3</v>
      </c>
      <c r="AH63" s="33">
        <f t="shared" si="18"/>
        <v>3.3886341935747133E-3</v>
      </c>
      <c r="AI63" s="33">
        <f t="shared" si="18"/>
        <v>3.3029601294560784E-3</v>
      </c>
      <c r="AJ63" s="33">
        <f t="shared" si="16"/>
        <v>3.221283422270016E-3</v>
      </c>
      <c r="AK63" s="33">
        <f t="shared" si="16"/>
        <v>3.1433362882067328E-3</v>
      </c>
      <c r="AL63" s="33">
        <f t="shared" si="16"/>
        <v>3.0688740865343345E-3</v>
      </c>
      <c r="AM63" s="33">
        <f t="shared" si="16"/>
        <v>2.9976728886522697E-3</v>
      </c>
      <c r="AN63" s="33">
        <f t="shared" si="16"/>
        <v>2.9295273458982418E-3</v>
      </c>
      <c r="AO63" s="33">
        <f t="shared" si="16"/>
        <v>2.864248814270276E-3</v>
      </c>
      <c r="AP63" s="33">
        <f t="shared" si="16"/>
        <v>2.8016637007770573E-3</v>
      </c>
      <c r="AQ63" s="33">
        <f t="shared" si="16"/>
        <v>2.7416120015419931E-3</v>
      </c>
      <c r="AR63" s="33">
        <f t="shared" si="16"/>
        <v>2.6839460062979548E-3</v>
      </c>
      <c r="AS63" s="33">
        <f t="shared" si="16"/>
        <v>2.6285291476573214E-3</v>
      </c>
    </row>
    <row r="64" spans="1:45" x14ac:dyDescent="0.35">
      <c r="A64" s="8" t="s">
        <v>39</v>
      </c>
      <c r="B64" t="str">
        <f>INDEX(Output!$AD$11:$AD$59,MATCH(A64,Output!$AG$11:$AG$59,0),1)</f>
        <v>y=24738ln(x)+70446</v>
      </c>
      <c r="E64" s="29">
        <v>0</v>
      </c>
      <c r="F64" s="33">
        <f t="shared" si="17"/>
        <v>1.0786853915833117E-2</v>
      </c>
      <c r="G64" s="33">
        <f t="shared" si="18"/>
        <v>1.0061583560925236E-2</v>
      </c>
      <c r="H64" s="33">
        <f t="shared" si="18"/>
        <v>9.4226349543795607E-3</v>
      </c>
      <c r="I64" s="33">
        <f t="shared" si="18"/>
        <v>8.85576065728233E-3</v>
      </c>
      <c r="J64" s="33">
        <f t="shared" si="18"/>
        <v>8.3496539868486153E-3</v>
      </c>
      <c r="K64" s="33">
        <f t="shared" si="18"/>
        <v>7.8952320235703422E-3</v>
      </c>
      <c r="L64" s="33">
        <f t="shared" si="18"/>
        <v>7.4851178195785018E-3</v>
      </c>
      <c r="M64" s="33">
        <f t="shared" si="18"/>
        <v>7.1132602740056061E-3</v>
      </c>
      <c r="N64" s="33">
        <f t="shared" si="18"/>
        <v>6.7746509034520841E-3</v>
      </c>
      <c r="O64" s="33">
        <f t="shared" si="18"/>
        <v>6.4651099476222829E-3</v>
      </c>
      <c r="P64" s="33">
        <f t="shared" si="18"/>
        <v>6.1811228406241092E-3</v>
      </c>
      <c r="Q64" s="33">
        <f t="shared" si="18"/>
        <v>5.9197137741970884E-3</v>
      </c>
      <c r="R64" s="33">
        <f t="shared" si="18"/>
        <v>5.6783469235688333E-3</v>
      </c>
      <c r="S64" s="33">
        <f t="shared" si="18"/>
        <v>5.4548485442562633E-3</v>
      </c>
      <c r="T64" s="33">
        <f t="shared" si="18"/>
        <v>5.2473449850873877E-3</v>
      </c>
      <c r="U64" s="33">
        <f t="shared" si="18"/>
        <v>5.0542129599631114E-3</v>
      </c>
      <c r="V64" s="33">
        <f t="shared" si="18"/>
        <v>4.8740393487407552E-3</v>
      </c>
      <c r="W64" s="33">
        <f t="shared" si="18"/>
        <v>4.7055884692968064E-3</v>
      </c>
      <c r="X64" s="33">
        <f t="shared" si="18"/>
        <v>4.5477752544018646E-3</v>
      </c>
      <c r="Y64" s="33">
        <f t="shared" si="18"/>
        <v>4.3996431305837191E-3</v>
      </c>
      <c r="Z64" s="33">
        <f t="shared" si="18"/>
        <v>4.2603456676304496E-3</v>
      </c>
      <c r="AA64" s="33">
        <f t="shared" si="18"/>
        <v>4.1291312719162754E-3</v>
      </c>
      <c r="AB64" s="33">
        <f t="shared" si="18"/>
        <v>4.0053303522025185E-3</v>
      </c>
      <c r="AC64" s="33">
        <f t="shared" si="18"/>
        <v>3.8883445056248078E-3</v>
      </c>
      <c r="AD64" s="33">
        <f t="shared" si="18"/>
        <v>3.777637363538533E-3</v>
      </c>
      <c r="AE64" s="33">
        <f t="shared" si="18"/>
        <v>3.672726808317428E-3</v>
      </c>
      <c r="AF64" s="33">
        <f t="shared" si="18"/>
        <v>3.5731783281585106E-3</v>
      </c>
      <c r="AG64" s="33">
        <f t="shared" si="18"/>
        <v>3.478599320999809E-3</v>
      </c>
      <c r="AH64" s="33">
        <f t="shared" si="18"/>
        <v>3.3886341935747133E-3</v>
      </c>
      <c r="AI64" s="33">
        <f t="shared" si="18"/>
        <v>3.3029601294560784E-3</v>
      </c>
      <c r="AJ64" s="33">
        <f t="shared" ref="AJ64:AS79" si="19">AJ19/AI19-1</f>
        <v>3.221283422270016E-3</v>
      </c>
      <c r="AK64" s="33">
        <f t="shared" si="19"/>
        <v>3.1433362882067328E-3</v>
      </c>
      <c r="AL64" s="33">
        <f t="shared" si="19"/>
        <v>3.0688740865343345E-3</v>
      </c>
      <c r="AM64" s="33">
        <f t="shared" si="19"/>
        <v>2.9976728886522697E-3</v>
      </c>
      <c r="AN64" s="33">
        <f t="shared" si="19"/>
        <v>2.9295273458982418E-3</v>
      </c>
      <c r="AO64" s="33">
        <f t="shared" si="19"/>
        <v>2.864248814270276E-3</v>
      </c>
      <c r="AP64" s="33">
        <f t="shared" si="19"/>
        <v>2.8016637007770573E-3</v>
      </c>
      <c r="AQ64" s="33">
        <f t="shared" si="19"/>
        <v>2.7416120015419931E-3</v>
      </c>
      <c r="AR64" s="33">
        <f t="shared" si="19"/>
        <v>2.6839460062979548E-3</v>
      </c>
      <c r="AS64" s="33">
        <f t="shared" si="19"/>
        <v>2.6285291476573214E-3</v>
      </c>
    </row>
    <row r="65" spans="1:45" x14ac:dyDescent="0.35">
      <c r="A65" s="8" t="s">
        <v>10</v>
      </c>
      <c r="B65" t="str">
        <f>INDEX(Output!$AD$11:$AD$59,MATCH(A65,Output!$AG$11:$AG$59,0),1)</f>
        <v>y=3667.449286x+45746.885714</v>
      </c>
      <c r="E65" s="29">
        <v>0</v>
      </c>
      <c r="F65" s="33">
        <f t="shared" si="17"/>
        <v>3.5120053214058311E-2</v>
      </c>
      <c r="G65" s="33">
        <f t="shared" si="18"/>
        <v>3.3928483082720673E-2</v>
      </c>
      <c r="H65" s="33">
        <f t="shared" si="18"/>
        <v>3.2815115975488807E-2</v>
      </c>
      <c r="I65" s="33">
        <f t="shared" si="18"/>
        <v>3.1772497776134223E-2</v>
      </c>
      <c r="J65" s="33">
        <f t="shared" si="18"/>
        <v>3.079409253940768E-2</v>
      </c>
      <c r="K65" s="33">
        <f t="shared" si="18"/>
        <v>2.9874145343174341E-2</v>
      </c>
      <c r="L65" s="33">
        <f t="shared" si="18"/>
        <v>2.9007569010502277E-2</v>
      </c>
      <c r="M65" s="33">
        <f t="shared" si="18"/>
        <v>2.8189849991478999E-2</v>
      </c>
      <c r="N65" s="33">
        <f t="shared" si="18"/>
        <v>2.7416969727635854E-2</v>
      </c>
      <c r="O65" s="33">
        <f t="shared" si="18"/>
        <v>2.6685338606879272E-2</v>
      </c>
      <c r="P65" s="33">
        <f t="shared" si="18"/>
        <v>2.5991740218175519E-2</v>
      </c>
      <c r="Q65" s="33">
        <f t="shared" si="18"/>
        <v>2.5333284079507523E-2</v>
      </c>
      <c r="R65" s="33">
        <f t="shared" si="18"/>
        <v>2.4707365373640933E-2</v>
      </c>
      <c r="S65" s="33">
        <f t="shared" si="18"/>
        <v>2.4111630508903081E-2</v>
      </c>
      <c r="T65" s="33">
        <f t="shared" si="18"/>
        <v>2.3543947544977684E-2</v>
      </c>
      <c r="U65" s="33">
        <f t="shared" si="18"/>
        <v>2.3002380700358982E-2</v>
      </c>
      <c r="V65" s="33">
        <f t="shared" si="18"/>
        <v>2.2485168299032798E-2</v>
      </c>
      <c r="W65" s="33">
        <f t="shared" si="18"/>
        <v>2.1990703626966424E-2</v>
      </c>
      <c r="X65" s="33">
        <f t="shared" si="18"/>
        <v>2.1517518260120161E-2</v>
      </c>
      <c r="Y65" s="33">
        <f t="shared" si="18"/>
        <v>2.1064267499562472E-2</v>
      </c>
      <c r="Z65" s="33">
        <f t="shared" si="18"/>
        <v>2.0629717609397469E-2</v>
      </c>
      <c r="AA65" s="33">
        <f t="shared" si="18"/>
        <v>2.0212734602435445E-2</v>
      </c>
      <c r="AB65" s="33">
        <f t="shared" si="18"/>
        <v>1.9812274358947723E-2</v>
      </c>
      <c r="AC65" s="33">
        <f t="shared" si="18"/>
        <v>1.9427373897221933E-2</v>
      </c>
      <c r="AD65" s="33">
        <f t="shared" si="18"/>
        <v>1.9057143642270624E-2</v>
      </c>
      <c r="AE65" s="33">
        <f t="shared" si="18"/>
        <v>1.8700760562020191E-2</v>
      </c>
      <c r="AF65" s="33">
        <f t="shared" si="18"/>
        <v>1.8357462059518825E-2</v>
      </c>
      <c r="AG65" s="33">
        <f t="shared" si="18"/>
        <v>1.8026540525753143E-2</v>
      </c>
      <c r="AH65" s="33">
        <f t="shared" si="18"/>
        <v>1.7707338471198764E-2</v>
      </c>
      <c r="AI65" s="33">
        <f t="shared" si="18"/>
        <v>1.7399244165615224E-2</v>
      </c>
      <c r="AJ65" s="33">
        <f t="shared" si="19"/>
        <v>1.7101687725239456E-2</v>
      </c>
      <c r="AK65" s="33">
        <f t="shared" si="19"/>
        <v>1.6814137594725498E-2</v>
      </c>
      <c r="AL65" s="33">
        <f t="shared" si="19"/>
        <v>1.6536097378129666E-2</v>
      </c>
      <c r="AM65" s="33">
        <f t="shared" si="19"/>
        <v>1.6267102979205417E-2</v>
      </c>
      <c r="AN65" s="33">
        <f t="shared" si="19"/>
        <v>1.6006720016340514E-2</v>
      </c>
      <c r="AO65" s="33">
        <f t="shared" si="19"/>
        <v>1.5754541481854512E-2</v>
      </c>
      <c r="AP65" s="33">
        <f t="shared" si="19"/>
        <v>1.5510185619126871E-2</v>
      </c>
      <c r="AQ65" s="33">
        <f t="shared" si="19"/>
        <v>1.527329399426014E-2</v>
      </c>
      <c r="AR65" s="33">
        <f t="shared" si="19"/>
        <v>1.5043529741802342E-2</v>
      </c>
      <c r="AS65" s="33">
        <f t="shared" si="19"/>
        <v>1.4820575966460359E-2</v>
      </c>
    </row>
    <row r="66" spans="1:45" x14ac:dyDescent="0.35">
      <c r="A66" s="8" t="s">
        <v>11</v>
      </c>
      <c r="B66" t="str">
        <f>INDEX(Output!$AD$11:$AD$59,MATCH(A66,Output!$AG$11:$AG$59,0),1)</f>
        <v>y=11663.720714x+144361.280952</v>
      </c>
      <c r="E66" s="29">
        <v>0</v>
      </c>
      <c r="F66" s="33">
        <f t="shared" si="17"/>
        <v>3.5239869738278973E-2</v>
      </c>
      <c r="G66" s="33">
        <f t="shared" si="18"/>
        <v>3.4040294204654264E-2</v>
      </c>
      <c r="H66" s="33">
        <f t="shared" si="18"/>
        <v>3.2919697999618913E-2</v>
      </c>
      <c r="I66" s="33">
        <f t="shared" si="18"/>
        <v>3.187052978404048E-2</v>
      </c>
      <c r="J66" s="33">
        <f t="shared" ref="G66:AI74" si="20">J21/I21-1</f>
        <v>3.0886171146597974E-2</v>
      </c>
      <c r="K66" s="33">
        <f t="shared" si="20"/>
        <v>2.9960796847477988E-2</v>
      </c>
      <c r="L66" s="33">
        <f t="shared" si="20"/>
        <v>2.9089259454517791E-2</v>
      </c>
      <c r="M66" s="33">
        <f t="shared" si="20"/>
        <v>2.8266993545280172E-2</v>
      </c>
      <c r="N66" s="33">
        <f t="shared" si="20"/>
        <v>2.7489935710005131E-2</v>
      </c>
      <c r="O66" s="33">
        <f t="shared" si="20"/>
        <v>2.6754457396226616E-2</v>
      </c>
      <c r="P66" s="33">
        <f t="shared" si="20"/>
        <v>2.6057308252718903E-2</v>
      </c>
      <c r="Q66" s="33">
        <f t="shared" si="20"/>
        <v>2.5395568106319599E-2</v>
      </c>
      <c r="R66" s="33">
        <f t="shared" si="20"/>
        <v>2.4766606074980047E-2</v>
      </c>
      <c r="S66" s="33">
        <f t="shared" si="20"/>
        <v>2.4168045609761046E-2</v>
      </c>
      <c r="T66" s="33">
        <f t="shared" si="20"/>
        <v>2.3597734486406452E-2</v>
      </c>
      <c r="U66" s="33">
        <f t="shared" si="20"/>
        <v>2.3053718947753321E-2</v>
      </c>
      <c r="V66" s="33">
        <f t="shared" si="20"/>
        <v>2.2534221342223049E-2</v>
      </c>
      <c r="W66" s="33">
        <f t="shared" si="20"/>
        <v>2.203762071908355E-2</v>
      </c>
      <c r="X66" s="33">
        <f t="shared" si="20"/>
        <v>2.1562435934186164E-2</v>
      </c>
      <c r="Y66" s="33">
        <f t="shared" si="20"/>
        <v>2.1107310895263964E-2</v>
      </c>
      <c r="Z66" s="33">
        <f t="shared" si="20"/>
        <v>2.0671001637191599E-2</v>
      </c>
      <c r="AA66" s="33">
        <f t="shared" si="20"/>
        <v>2.0252364967785486E-2</v>
      </c>
      <c r="AB66" s="33">
        <f t="shared" si="20"/>
        <v>1.9850348465915824E-2</v>
      </c>
      <c r="AC66" s="33">
        <f t="shared" si="20"/>
        <v>1.9463981647675155E-2</v>
      </c>
      <c r="AD66" s="33">
        <f t="shared" si="20"/>
        <v>1.9092368144500327E-2</v>
      </c>
      <c r="AE66" s="33">
        <f t="shared" si="20"/>
        <v>1.8734678760535139E-2</v>
      </c>
      <c r="AF66" s="33">
        <f t="shared" si="20"/>
        <v>1.8390145296053984E-2</v>
      </c>
      <c r="AG66" s="33">
        <f t="shared" si="20"/>
        <v>1.8058055040102161E-2</v>
      </c>
      <c r="AH66" s="33">
        <f t="shared" si="20"/>
        <v>1.7737745849268682E-2</v>
      </c>
      <c r="AI66" s="33">
        <f t="shared" si="20"/>
        <v>1.7428601741077632E-2</v>
      </c>
      <c r="AJ66" s="33">
        <f t="shared" si="19"/>
        <v>1.7130048940292131E-2</v>
      </c>
      <c r="AK66" s="33">
        <f t="shared" si="19"/>
        <v>1.6841552324738718E-2</v>
      </c>
      <c r="AL66" s="33">
        <f t="shared" si="19"/>
        <v>1.6562612224328088E-2</v>
      </c>
      <c r="AM66" s="33">
        <f t="shared" si="19"/>
        <v>1.6292761532993971E-2</v>
      </c>
      <c r="AN66" s="33">
        <f t="shared" si="19"/>
        <v>1.6031563098430013E-2</v>
      </c>
      <c r="AO66" s="33">
        <f t="shared" si="19"/>
        <v>1.577860735894987E-2</v>
      </c>
      <c r="AP66" s="33">
        <f t="shared" si="19"/>
        <v>1.5533510200588019E-2</v>
      </c>
      <c r="AQ66" s="33">
        <f t="shared" si="19"/>
        <v>1.5295911010873686E-2</v>
      </c>
      <c r="AR66" s="33">
        <f t="shared" si="19"/>
        <v>1.5065470908520062E-2</v>
      </c>
      <c r="AS66" s="33">
        <f t="shared" si="19"/>
        <v>1.48418711307714E-2</v>
      </c>
    </row>
    <row r="67" spans="1:45" x14ac:dyDescent="0.35">
      <c r="A67" s="8" t="s">
        <v>12</v>
      </c>
      <c r="B67" t="str">
        <f>INDEX(Output!$AD$11:$AD$59,MATCH(A67,Output!$AG$11:$AG$59,0),1)</f>
        <v>y=3319.207143x+40903.61619</v>
      </c>
      <c r="E67" s="29">
        <v>0</v>
      </c>
      <c r="F67" s="33">
        <f t="shared" si="17"/>
        <v>3.5306608775420578E-2</v>
      </c>
      <c r="G67" s="33">
        <f t="shared" si="20"/>
        <v>3.4102562927886604E-2</v>
      </c>
      <c r="H67" s="33">
        <f t="shared" si="20"/>
        <v>3.2977930962022395E-2</v>
      </c>
      <c r="I67" s="33">
        <f t="shared" si="20"/>
        <v>3.1925106987823026E-2</v>
      </c>
      <c r="J67" s="33">
        <f t="shared" si="20"/>
        <v>3.0937426341928864E-2</v>
      </c>
      <c r="K67" s="33">
        <f t="shared" si="20"/>
        <v>3.0009024361162373E-2</v>
      </c>
      <c r="L67" s="33">
        <f t="shared" si="20"/>
        <v>2.9134719843619594E-2</v>
      </c>
      <c r="M67" s="33">
        <f t="shared" si="20"/>
        <v>2.8309918305007509E-2</v>
      </c>
      <c r="N67" s="33">
        <f t="shared" si="20"/>
        <v>2.7530531215405718E-2</v>
      </c>
      <c r="O67" s="33">
        <f t="shared" si="20"/>
        <v>2.6792908219322342E-2</v>
      </c>
      <c r="P67" s="33">
        <f t="shared" si="20"/>
        <v>2.6093779967556241E-2</v>
      </c>
      <c r="Q67" s="33">
        <f t="shared" si="20"/>
        <v>2.5430209671850168E-2</v>
      </c>
      <c r="R67" s="33">
        <f t="shared" si="20"/>
        <v>2.4799551868077252E-2</v>
      </c>
      <c r="S67" s="33">
        <f t="shared" si="20"/>
        <v>2.4199417166870241E-2</v>
      </c>
      <c r="T67" s="33">
        <f t="shared" si="20"/>
        <v>2.3627642001408322E-2</v>
      </c>
      <c r="U67" s="33">
        <f t="shared" si="20"/>
        <v>2.3082262564941836E-2</v>
      </c>
      <c r="V67" s="33">
        <f t="shared" si="20"/>
        <v>2.2561492276361506E-2</v>
      </c>
      <c r="W67" s="33">
        <f t="shared" si="20"/>
        <v>2.2063702228935611E-2</v>
      </c>
      <c r="X67" s="33">
        <f t="shared" si="20"/>
        <v>2.1587404171402147E-2</v>
      </c>
      <c r="Y67" s="33">
        <f t="shared" si="20"/>
        <v>2.1131235646852264E-2</v>
      </c>
      <c r="Z67" s="33">
        <f t="shared" si="20"/>
        <v>2.069394697682192E-2</v>
      </c>
      <c r="AA67" s="33">
        <f t="shared" si="20"/>
        <v>2.0274389828718542E-2</v>
      </c>
      <c r="AB67" s="33">
        <f t="shared" si="20"/>
        <v>1.9871507146349554E-2</v>
      </c>
      <c r="AC67" s="33">
        <f t="shared" si="20"/>
        <v>1.9484324257622365E-2</v>
      </c>
      <c r="AD67" s="33">
        <f t="shared" si="20"/>
        <v>1.9111941001947796E-2</v>
      </c>
      <c r="AE67" s="33">
        <f t="shared" si="20"/>
        <v>1.8753524743472028E-2</v>
      </c>
      <c r="AF67" s="33">
        <f t="shared" si="20"/>
        <v>1.8408304155997257E-2</v>
      </c>
      <c r="AG67" s="33">
        <f t="shared" si="20"/>
        <v>1.8075563681948958E-2</v>
      </c>
      <c r="AH67" s="33">
        <f t="shared" si="20"/>
        <v>1.7754638581616744E-2</v>
      </c>
      <c r="AI67" s="33">
        <f t="shared" si="20"/>
        <v>1.7444910500590272E-2</v>
      </c>
      <c r="AJ67" s="33">
        <f t="shared" si="19"/>
        <v>1.7145803493190837E-2</v>
      </c>
      <c r="AK67" s="33">
        <f t="shared" si="19"/>
        <v>1.6856780448099906E-2</v>
      </c>
      <c r="AL67" s="33">
        <f t="shared" si="19"/>
        <v>1.6577339869505936E-2</v>
      </c>
      <c r="AM67" s="33">
        <f t="shared" si="19"/>
        <v>1.6307012973192814E-2</v>
      </c>
      <c r="AN67" s="33">
        <f t="shared" si="19"/>
        <v>1.6045361062192232E-2</v>
      </c>
      <c r="AO67" s="33">
        <f t="shared" si="19"/>
        <v>1.5791973151098482E-2</v>
      </c>
      <c r="AP67" s="33">
        <f t="shared" si="19"/>
        <v>1.5546463811985101E-2</v>
      </c>
      <c r="AQ67" s="33">
        <f t="shared" si="19"/>
        <v>1.5308471218174802E-2</v>
      </c>
      <c r="AR67" s="33">
        <f t="shared" si="19"/>
        <v>1.5077655364982512E-2</v>
      </c>
      <c r="AS67" s="33">
        <f t="shared" si="19"/>
        <v>1.4853696449028009E-2</v>
      </c>
    </row>
    <row r="68" spans="1:45" x14ac:dyDescent="0.35">
      <c r="A68" s="8" t="s">
        <v>13</v>
      </c>
      <c r="B68" t="str">
        <f>INDEX(Output!$AD$11:$AD$59,MATCH(A68,Output!$AG$11:$AG$59,0),1)</f>
        <v>y=4943.398214x+56614.300952</v>
      </c>
      <c r="E68" s="29">
        <v>0</v>
      </c>
      <c r="F68" s="33">
        <f t="shared" si="17"/>
        <v>3.6426546125980952E-2</v>
      </c>
      <c r="G68" s="33">
        <f t="shared" si="20"/>
        <v>3.5146288236381551E-2</v>
      </c>
      <c r="H68" s="33">
        <f t="shared" si="20"/>
        <v>3.3952967455702643E-2</v>
      </c>
      <c r="I68" s="33">
        <f t="shared" si="20"/>
        <v>3.2838019256574702E-2</v>
      </c>
      <c r="J68" s="33">
        <f t="shared" si="20"/>
        <v>3.17939683128734E-2</v>
      </c>
      <c r="K68" s="33">
        <f t="shared" si="20"/>
        <v>3.0814260685067874E-2</v>
      </c>
      <c r="L68" s="33">
        <f t="shared" si="20"/>
        <v>2.9893126104589385E-2</v>
      </c>
      <c r="M68" s="33">
        <f t="shared" si="20"/>
        <v>2.9025464241765997E-2</v>
      </c>
      <c r="N68" s="33">
        <f t="shared" si="20"/>
        <v>2.8206750221826171E-2</v>
      </c>
      <c r="O68" s="33">
        <f t="shared" si="20"/>
        <v>2.7432955692753946E-2</v>
      </c>
      <c r="P68" s="33">
        <f t="shared" si="20"/>
        <v>2.6700482538305703E-2</v>
      </c>
      <c r="Q68" s="33">
        <f t="shared" si="20"/>
        <v>2.6006106934219009E-2</v>
      </c>
      <c r="R68" s="33">
        <f t="shared" si="20"/>
        <v>2.5346931912449744E-2</v>
      </c>
      <c r="S68" s="33">
        <f t="shared" si="20"/>
        <v>2.4720346961172535E-2</v>
      </c>
      <c r="T68" s="33">
        <f t="shared" si="20"/>
        <v>2.4123993472444871E-2</v>
      </c>
      <c r="U68" s="33">
        <f t="shared" si="20"/>
        <v>2.3555735073297779E-2</v>
      </c>
      <c r="V68" s="33">
        <f t="shared" si="20"/>
        <v>2.3013632053569655E-2</v>
      </c>
      <c r="W68" s="33">
        <f t="shared" si="20"/>
        <v>2.2495919245350438E-2</v>
      </c>
      <c r="X68" s="33">
        <f t="shared" si="20"/>
        <v>2.2000986822473756E-2</v>
      </c>
      <c r="Y68" s="33">
        <f t="shared" si="20"/>
        <v>2.152736358002727E-2</v>
      </c>
      <c r="Z68" s="33">
        <f t="shared" si="20"/>
        <v>2.1073702328034294E-2</v>
      </c>
      <c r="AA68" s="33">
        <f t="shared" si="20"/>
        <v>2.063876709388035E-2</v>
      </c>
      <c r="AB68" s="33">
        <f t="shared" si="20"/>
        <v>2.0221421877444579E-2</v>
      </c>
      <c r="AC68" s="33">
        <f t="shared" si="20"/>
        <v>1.9820620743517203E-2</v>
      </c>
      <c r="AD68" s="33">
        <f t="shared" si="20"/>
        <v>1.9435399069560377E-2</v>
      </c>
      <c r="AE68" s="33">
        <f t="shared" si="20"/>
        <v>1.9064865794634178E-2</v>
      </c>
      <c r="AF68" s="33">
        <f t="shared" si="20"/>
        <v>1.8708196538370414E-2</v>
      </c>
      <c r="AG68" s="33">
        <f t="shared" si="20"/>
        <v>1.8364627478155038E-2</v>
      </c>
      <c r="AH68" s="33">
        <f t="shared" si="20"/>
        <v>1.803344988880129E-2</v>
      </c>
      <c r="AI68" s="33">
        <f t="shared" si="20"/>
        <v>1.7714005262569055E-2</v>
      </c>
      <c r="AJ68" s="33">
        <f t="shared" si="19"/>
        <v>1.740568093881989E-2</v>
      </c>
      <c r="AK68" s="33">
        <f t="shared" si="19"/>
        <v>1.7107906182279864E-2</v>
      </c>
      <c r="AL68" s="33">
        <f t="shared" si="19"/>
        <v>1.6820148657082479E-2</v>
      </c>
      <c r="AM68" s="33">
        <f t="shared" si="19"/>
        <v>1.6541911250772312E-2</v>
      </c>
      <c r="AN68" s="33">
        <f t="shared" si="19"/>
        <v>1.6272729208399284E-2</v>
      </c>
      <c r="AO68" s="33">
        <f t="shared" si="19"/>
        <v>1.601216754194934E-2</v>
      </c>
      <c r="AP68" s="33">
        <f t="shared" si="19"/>
        <v>1.5759818684738525E-2</v>
      </c>
      <c r="AQ68" s="33">
        <f t="shared" si="19"/>
        <v>1.5515300364160378E-2</v>
      </c>
      <c r="AR68" s="33">
        <f t="shared" si="19"/>
        <v>1.5278253669439135E-2</v>
      </c>
      <c r="AS68" s="33">
        <f t="shared" si="19"/>
        <v>1.5048341293847356E-2</v>
      </c>
    </row>
    <row r="69" spans="1:45" x14ac:dyDescent="0.35">
      <c r="A69" s="8" t="s">
        <v>14</v>
      </c>
      <c r="B69" t="str">
        <f>INDEX(Output!$AD$11:$AD$59,MATCH(A69,Output!$AG$11:$AG$59,0),1)</f>
        <v>y=7783.476786x+83276.292381</v>
      </c>
      <c r="E69" s="29">
        <v>0</v>
      </c>
      <c r="F69" s="33">
        <f t="shared" si="17"/>
        <v>3.7454428745743451E-2</v>
      </c>
      <c r="G69" s="33">
        <f t="shared" si="20"/>
        <v>3.6102239971181005E-2</v>
      </c>
      <c r="H69" s="33">
        <f t="shared" si="20"/>
        <v>3.4844283294074518E-2</v>
      </c>
      <c r="I69" s="33">
        <f t="shared" si="20"/>
        <v>3.3671040036245437E-2</v>
      </c>
      <c r="J69" s="33">
        <f t="shared" si="20"/>
        <v>3.257423177403207E-2</v>
      </c>
      <c r="K69" s="33">
        <f t="shared" si="20"/>
        <v>3.1546624709070548E-2</v>
      </c>
      <c r="L69" s="33">
        <f t="shared" si="20"/>
        <v>3.0581869935319306E-2</v>
      </c>
      <c r="M69" s="33">
        <f t="shared" si="20"/>
        <v>2.967437214593982E-2</v>
      </c>
      <c r="N69" s="33">
        <f t="shared" si="20"/>
        <v>2.8819181042736508E-2</v>
      </c>
      <c r="O69" s="33">
        <f t="shared" si="20"/>
        <v>2.8011900996565364E-2</v>
      </c>
      <c r="P69" s="33">
        <f t="shared" si="20"/>
        <v>2.7248615477515559E-2</v>
      </c>
      <c r="Q69" s="33">
        <f t="shared" si="20"/>
        <v>2.6525823512401958E-2</v>
      </c>
      <c r="R69" s="33">
        <f t="shared" si="20"/>
        <v>2.584038599403149E-2</v>
      </c>
      <c r="S69" s="33">
        <f t="shared" si="20"/>
        <v>2.5189480105126227E-2</v>
      </c>
      <c r="T69" s="33">
        <f t="shared" si="20"/>
        <v>2.4570560461216751E-2</v>
      </c>
      <c r="U69" s="33">
        <f t="shared" si="20"/>
        <v>2.3981325844611323E-2</v>
      </c>
      <c r="V69" s="33">
        <f t="shared" si="20"/>
        <v>2.3419690612845212E-2</v>
      </c>
      <c r="W69" s="33">
        <f t="shared" si="20"/>
        <v>2.2883760032817557E-2</v>
      </c>
      <c r="X69" s="33">
        <f t="shared" si="20"/>
        <v>2.2371808925858438E-2</v>
      </c>
      <c r="Y69" s="33">
        <f t="shared" si="20"/>
        <v>2.1882263116549616E-2</v>
      </c>
      <c r="Z69" s="33">
        <f t="shared" si="20"/>
        <v>2.141368326504911E-2</v>
      </c>
      <c r="AA69" s="33">
        <f t="shared" si="20"/>
        <v>2.0964750733119653E-2</v>
      </c>
      <c r="AB69" s="33">
        <f t="shared" si="20"/>
        <v>2.053425519153862E-2</v>
      </c>
      <c r="AC69" s="33">
        <f t="shared" si="20"/>
        <v>2.012108372362742E-2</v>
      </c>
      <c r="AD69" s="33">
        <f t="shared" si="20"/>
        <v>1.9724211218320908E-2</v>
      </c>
      <c r="AE69" s="33">
        <f t="shared" si="20"/>
        <v>1.9342691878184937E-2</v>
      </c>
      <c r="AF69" s="33">
        <f t="shared" si="20"/>
        <v>1.8975651694274731E-2</v>
      </c>
      <c r="AG69" s="33">
        <f t="shared" si="20"/>
        <v>1.8622281761810022E-2</v>
      </c>
      <c r="AH69" s="33">
        <f t="shared" si="20"/>
        <v>1.8281832329055892E-2</v>
      </c>
      <c r="AI69" s="33">
        <f t="shared" si="20"/>
        <v>1.795360748727215E-2</v>
      </c>
      <c r="AJ69" s="33">
        <f t="shared" si="19"/>
        <v>1.7636960422576564E-2</v>
      </c>
      <c r="AK69" s="33">
        <f t="shared" si="19"/>
        <v>1.7331289161562013E-2</v>
      </c>
      <c r="AL69" s="33">
        <f t="shared" si="19"/>
        <v>1.7036032751775121E-2</v>
      </c>
      <c r="AM69" s="33">
        <f t="shared" si="19"/>
        <v>1.6750667826075816E-2</v>
      </c>
      <c r="AN69" s="33">
        <f t="shared" si="19"/>
        <v>1.647470550660235E-2</v>
      </c>
      <c r="AO69" s="33">
        <f t="shared" si="19"/>
        <v>1.6207688609813031E-2</v>
      </c>
      <c r="AP69" s="33">
        <f t="shared" si="19"/>
        <v>1.5949189118993345E-2</v>
      </c>
      <c r="AQ69" s="33">
        <f t="shared" si="19"/>
        <v>1.5698805894834189E-2</v>
      </c>
      <c r="AR69" s="33">
        <f t="shared" si="19"/>
        <v>1.5456162598324275E-2</v>
      </c>
      <c r="AS69" s="33">
        <f t="shared" si="19"/>
        <v>1.5220905803334128E-2</v>
      </c>
    </row>
    <row r="70" spans="1:45" x14ac:dyDescent="0.35">
      <c r="A70" s="8" t="s">
        <v>15</v>
      </c>
      <c r="B70" t="str">
        <f>INDEX(Output!$AD$11:$AD$59,MATCH(A70,Output!$AG$11:$AG$59,0),1)</f>
        <v>y=8775.4x^0.6151</v>
      </c>
      <c r="E70" s="29">
        <v>0</v>
      </c>
      <c r="F70" s="33">
        <f t="shared" si="17"/>
        <v>2.0373789049298985E-2</v>
      </c>
      <c r="G70" s="33">
        <f t="shared" si="20"/>
        <v>1.9720555263952111E-2</v>
      </c>
      <c r="H70" s="33">
        <f t="shared" si="20"/>
        <v>1.9107910685826512E-2</v>
      </c>
      <c r="I70" s="33">
        <f t="shared" si="20"/>
        <v>1.8532186074748269E-2</v>
      </c>
      <c r="J70" s="33">
        <f t="shared" si="20"/>
        <v>1.7990141534584891E-2</v>
      </c>
      <c r="K70" s="33">
        <f t="shared" si="20"/>
        <v>1.7478905497800623E-2</v>
      </c>
      <c r="L70" s="33">
        <f t="shared" si="20"/>
        <v>1.6995923828118764E-2</v>
      </c>
      <c r="M70" s="33">
        <f t="shared" si="20"/>
        <v>1.653891713638389E-2</v>
      </c>
      <c r="N70" s="33">
        <f t="shared" si="20"/>
        <v>1.610584480380628E-2</v>
      </c>
      <c r="O70" s="33">
        <f t="shared" si="20"/>
        <v>1.5694874514277313E-2</v>
      </c>
      <c r="P70" s="33">
        <f t="shared" si="20"/>
        <v>1.5304356336036662E-2</v>
      </c>
      <c r="Q70" s="33">
        <f t="shared" si="20"/>
        <v>1.4932800579378958E-2</v>
      </c>
      <c r="R70" s="33">
        <f t="shared" si="20"/>
        <v>1.4578858803795836E-2</v>
      </c>
      <c r="S70" s="33">
        <f t="shared" si="20"/>
        <v>1.4241307464009534E-2</v>
      </c>
      <c r="T70" s="33">
        <f t="shared" si="20"/>
        <v>1.3919033776809808E-2</v>
      </c>
      <c r="U70" s="33">
        <f t="shared" si="20"/>
        <v>1.3611023464641159E-2</v>
      </c>
      <c r="V70" s="33">
        <f t="shared" si="20"/>
        <v>1.3316350091465257E-2</v>
      </c>
      <c r="W70" s="33">
        <f t="shared" si="20"/>
        <v>1.3034165754690408E-2</v>
      </c>
      <c r="X70" s="33">
        <f t="shared" si="20"/>
        <v>1.276369293614299E-2</v>
      </c>
      <c r="Y70" s="33">
        <f t="shared" si="20"/>
        <v>1.2504217347137914E-2</v>
      </c>
      <c r="Z70" s="33">
        <f t="shared" si="20"/>
        <v>1.22550816289686E-2</v>
      </c>
      <c r="AA70" s="33">
        <f t="shared" si="20"/>
        <v>1.2015679791843592E-2</v>
      </c>
      <c r="AB70" s="33">
        <f t="shared" si="20"/>
        <v>1.1785452293199494E-2</v>
      </c>
      <c r="AC70" s="33">
        <f t="shared" si="20"/>
        <v>1.1563881671248888E-2</v>
      </c>
      <c r="AD70" s="33">
        <f t="shared" si="20"/>
        <v>1.1350488662027036E-2</v>
      </c>
      <c r="AE70" s="33">
        <f t="shared" si="20"/>
        <v>1.1144828738604673E-2</v>
      </c>
      <c r="AF70" s="33">
        <f t="shared" si="20"/>
        <v>1.094648901988271E-2</v>
      </c>
      <c r="AG70" s="33">
        <f t="shared" si="20"/>
        <v>1.0755085503706407E-2</v>
      </c>
      <c r="AH70" s="33">
        <f t="shared" si="20"/>
        <v>1.0570260585307967E-2</v>
      </c>
      <c r="AI70" s="33">
        <f t="shared" si="20"/>
        <v>1.0391680827301464E-2</v>
      </c>
      <c r="AJ70" s="33">
        <f t="shared" si="19"/>
        <v>1.0219034952007267E-2</v>
      </c>
      <c r="AK70" s="33">
        <f t="shared" si="19"/>
        <v>1.0052032030631874E-2</v>
      </c>
      <c r="AL70" s="33">
        <f t="shared" si="19"/>
        <v>9.8903998471786547E-3</v>
      </c>
      <c r="AM70" s="33">
        <f t="shared" si="19"/>
        <v>9.7338834177065348E-3</v>
      </c>
      <c r="AN70" s="33">
        <f t="shared" si="19"/>
        <v>9.5822436480088591E-3</v>
      </c>
      <c r="AO70" s="33">
        <f t="shared" si="19"/>
        <v>9.4352561148434155E-3</v>
      </c>
      <c r="AP70" s="33">
        <f t="shared" si="19"/>
        <v>9.2927099576496364E-3</v>
      </c>
      <c r="AQ70" s="33">
        <f t="shared" si="19"/>
        <v>9.1544068692288594E-3</v>
      </c>
      <c r="AR70" s="33">
        <f t="shared" si="19"/>
        <v>9.0201601752522009E-3</v>
      </c>
      <c r="AS70" s="33">
        <f t="shared" si="19"/>
        <v>8.889793993586137E-3</v>
      </c>
    </row>
    <row r="71" spans="1:45" x14ac:dyDescent="0.35">
      <c r="A71" s="8" t="s">
        <v>16</v>
      </c>
      <c r="B71" t="str">
        <f>INDEX(Output!$AD$11:$AD$59,MATCH(A71,Output!$AG$11:$AG$59,0),1)</f>
        <v>y=1146.550714x+12061.327619</v>
      </c>
      <c r="E71" s="29">
        <v>0</v>
      </c>
      <c r="F71" s="33">
        <f t="shared" si="17"/>
        <v>3.7707869202944888E-2</v>
      </c>
      <c r="G71" s="33">
        <f t="shared" si="20"/>
        <v>3.6337653709717088E-2</v>
      </c>
      <c r="H71" s="33">
        <f t="shared" si="20"/>
        <v>3.506352739345231E-2</v>
      </c>
      <c r="I71" s="33">
        <f t="shared" si="20"/>
        <v>3.3875724982553868E-2</v>
      </c>
      <c r="J71" s="33">
        <f t="shared" si="20"/>
        <v>3.2765761071646748E-2</v>
      </c>
      <c r="K71" s="33">
        <f t="shared" si="20"/>
        <v>3.1726227094948545E-2</v>
      </c>
      <c r="L71" s="33">
        <f t="shared" si="20"/>
        <v>3.07506257588126E-2</v>
      </c>
      <c r="M71" s="33">
        <f t="shared" si="20"/>
        <v>2.9833235110747536E-2</v>
      </c>
      <c r="N71" s="33">
        <f t="shared" si="20"/>
        <v>2.8968996235142264E-2</v>
      </c>
      <c r="O71" s="33">
        <f t="shared" si="20"/>
        <v>2.8153419919488165E-2</v>
      </c>
      <c r="P71" s="33">
        <f t="shared" si="20"/>
        <v>2.7382508654878235E-2</v>
      </c>
      <c r="Q71" s="33">
        <f t="shared" si="20"/>
        <v>2.6652691109885884E-2</v>
      </c>
      <c r="R71" s="33">
        <f t="shared" si="20"/>
        <v>2.596076681109416E-2</v>
      </c>
      <c r="S71" s="33">
        <f t="shared" si="20"/>
        <v>2.5303859222400638E-2</v>
      </c>
      <c r="T71" s="33">
        <f t="shared" si="20"/>
        <v>2.467937577216528E-2</v>
      </c>
      <c r="U71" s="33">
        <f t="shared" si="20"/>
        <v>2.4084973656825603E-2</v>
      </c>
      <c r="V71" s="33">
        <f t="shared" si="20"/>
        <v>2.351853047000807E-2</v>
      </c>
      <c r="W71" s="33">
        <f t="shared" si="20"/>
        <v>2.2978118880962795E-2</v>
      </c>
      <c r="X71" s="33">
        <f t="shared" si="20"/>
        <v>2.2461984725634654E-2</v>
      </c>
      <c r="Y71" s="33">
        <f t="shared" si="20"/>
        <v>2.1968527985578357E-2</v>
      </c>
      <c r="Z71" s="33">
        <f t="shared" si="20"/>
        <v>2.1496286220164418E-2</v>
      </c>
      <c r="AA71" s="33">
        <f t="shared" si="20"/>
        <v>2.1043920090700441E-2</v>
      </c>
      <c r="AB71" s="33">
        <f t="shared" si="20"/>
        <v>2.0610200674649803E-2</v>
      </c>
      <c r="AC71" s="33">
        <f t="shared" si="20"/>
        <v>2.0193998316914596E-2</v>
      </c>
      <c r="AD71" s="33">
        <f t="shared" si="20"/>
        <v>1.9794272805201851E-2</v>
      </c>
      <c r="AE71" s="33">
        <f t="shared" si="20"/>
        <v>1.9410064689570072E-2</v>
      </c>
      <c r="AF71" s="33">
        <f t="shared" si="20"/>
        <v>1.9040487593656064E-2</v>
      </c>
      <c r="AG71" s="33">
        <f t="shared" si="20"/>
        <v>1.8684721387879133E-2</v>
      </c>
      <c r="AH71" s="33">
        <f t="shared" si="20"/>
        <v>1.834200611394543E-2</v>
      </c>
      <c r="AI71" s="33">
        <f t="shared" si="20"/>
        <v>1.8011636565930855E-2</v>
      </c>
      <c r="AJ71" s="33">
        <f t="shared" si="19"/>
        <v>1.7692957446626023E-2</v>
      </c>
      <c r="AK71" s="33">
        <f t="shared" si="19"/>
        <v>1.7385359029129077E-2</v>
      </c>
      <c r="AL71" s="33">
        <f t="shared" si="19"/>
        <v>1.7088273263259346E-2</v>
      </c>
      <c r="AM71" s="33">
        <f t="shared" si="19"/>
        <v>1.6801170274466815E-2</v>
      </c>
      <c r="AN71" s="33">
        <f t="shared" si="19"/>
        <v>1.6523555209846608E-2</v>
      </c>
      <c r="AO71" s="33">
        <f t="shared" si="19"/>
        <v>1.6254965391761855E-2</v>
      </c>
      <c r="AP71" s="33">
        <f t="shared" si="19"/>
        <v>1.5994967744630273E-2</v>
      </c>
      <c r="AQ71" s="33">
        <f t="shared" si="19"/>
        <v>1.5743156464777641E-2</v>
      </c>
      <c r="AR71" s="33">
        <f t="shared" si="19"/>
        <v>1.5499150906977954E-2</v>
      </c>
      <c r="AS71" s="33">
        <f t="shared" si="19"/>
        <v>1.5262593664539192E-2</v>
      </c>
    </row>
    <row r="72" spans="1:45" x14ac:dyDescent="0.35">
      <c r="A72" s="8" t="s">
        <v>40</v>
      </c>
      <c r="B72" t="str">
        <f>INDEX(Output!$AD$11:$AD$59,MATCH(A72,Output!$AG$11:$AG$59,0),1)</f>
        <v>y=3858.960357x+37995.697143</v>
      </c>
      <c r="E72" s="29">
        <v>0</v>
      </c>
      <c r="F72" s="33">
        <f t="shared" si="17"/>
        <v>3.8690561616867569E-2</v>
      </c>
      <c r="G72" s="33">
        <f t="shared" si="20"/>
        <v>3.7249362848392753E-2</v>
      </c>
      <c r="H72" s="33">
        <f t="shared" si="20"/>
        <v>3.591167580580823E-2</v>
      </c>
      <c r="I72" s="33">
        <f t="shared" si="20"/>
        <v>3.4666735248324754E-2</v>
      </c>
      <c r="J72" s="33">
        <f t="shared" si="20"/>
        <v>3.3505218702140516E-2</v>
      </c>
      <c r="K72" s="33">
        <f t="shared" si="20"/>
        <v>3.2419012595036101E-2</v>
      </c>
      <c r="L72" s="33">
        <f t="shared" si="20"/>
        <v>3.1401022452646865E-2</v>
      </c>
      <c r="M72" s="33">
        <f t="shared" si="20"/>
        <v>3.0445017766199234E-2</v>
      </c>
      <c r="N72" s="33">
        <f t="shared" si="20"/>
        <v>2.9545504361016883E-2</v>
      </c>
      <c r="O72" s="33">
        <f t="shared" si="20"/>
        <v>2.8697618741343689E-2</v>
      </c>
      <c r="P72" s="33">
        <f t="shared" si="20"/>
        <v>2.7897040119968741E-2</v>
      </c>
      <c r="Q72" s="33">
        <f t="shared" si="20"/>
        <v>2.7139916772902506E-2</v>
      </c>
      <c r="R72" s="33">
        <f t="shared" si="20"/>
        <v>2.6422804069548222E-2</v>
      </c>
      <c r="S72" s="33">
        <f t="shared" si="20"/>
        <v>2.5742612074466154E-2</v>
      </c>
      <c r="T72" s="33">
        <f t="shared" si="20"/>
        <v>2.5096561039230192E-2</v>
      </c>
      <c r="U72" s="33">
        <f t="shared" si="20"/>
        <v>2.4482143432212444E-2</v>
      </c>
      <c r="V72" s="33">
        <f t="shared" si="20"/>
        <v>2.389709141263574E-2</v>
      </c>
      <c r="W72" s="33">
        <f t="shared" si="20"/>
        <v>2.3339348859430453E-2</v>
      </c>
      <c r="X72" s="33">
        <f t="shared" si="20"/>
        <v>2.2807047227728861E-2</v>
      </c>
      <c r="Y72" s="33">
        <f t="shared" si="20"/>
        <v>2.2298484635539406E-2</v>
      </c>
      <c r="Z72" s="33">
        <f t="shared" si="20"/>
        <v>2.1812107687402937E-2</v>
      </c>
      <c r="AA72" s="33">
        <f t="shared" si="20"/>
        <v>2.1346495626058948E-2</v>
      </c>
      <c r="AB72" s="33">
        <f t="shared" si="20"/>
        <v>2.0900346471521392E-2</v>
      </c>
      <c r="AC72" s="33">
        <f t="shared" si="20"/>
        <v>2.0472464862763662E-2</v>
      </c>
      <c r="AD72" s="33">
        <f t="shared" si="20"/>
        <v>2.0061751362901115E-2</v>
      </c>
      <c r="AE72" s="33">
        <f t="shared" si="20"/>
        <v>1.966719302639941E-2</v>
      </c>
      <c r="AF72" s="33">
        <f t="shared" si="20"/>
        <v>1.9287855057910086E-2</v>
      </c>
      <c r="AG72" s="33">
        <f t="shared" si="20"/>
        <v>1.8922873418141695E-2</v>
      </c>
      <c r="AH72" s="33">
        <f t="shared" si="20"/>
        <v>1.8571448253646539E-2</v>
      </c>
      <c r="AI72" s="33">
        <f t="shared" si="20"/>
        <v>1.8232838045369792E-2</v>
      </c>
      <c r="AJ72" s="33">
        <f t="shared" si="19"/>
        <v>1.7906354385869294E-2</v>
      </c>
      <c r="AK72" s="33">
        <f t="shared" si="19"/>
        <v>1.7591357307787492E-2</v>
      </c>
      <c r="AL72" s="33">
        <f t="shared" si="19"/>
        <v>1.7287251096873124E-2</v>
      </c>
      <c r="AM72" s="33">
        <f t="shared" si="19"/>
        <v>1.6993480531908078E-2</v>
      </c>
      <c r="AN72" s="33">
        <f t="shared" si="19"/>
        <v>1.6709527501612031E-2</v>
      </c>
      <c r="AO72" s="33">
        <f t="shared" si="19"/>
        <v>1.6434907955149125E-2</v>
      </c>
      <c r="AP72" s="33">
        <f t="shared" si="19"/>
        <v>1.6169169148482432E-2</v>
      </c>
      <c r="AQ72" s="33">
        <f t="shared" si="19"/>
        <v>1.5911887153624127E-2</v>
      </c>
      <c r="AR72" s="33">
        <f t="shared" si="19"/>
        <v>1.5662664601952647E-2</v>
      </c>
      <c r="AS72" s="33">
        <f t="shared" si="19"/>
        <v>1.5421128636338155E-2</v>
      </c>
    </row>
    <row r="73" spans="1:45" x14ac:dyDescent="0.35">
      <c r="A73" s="8" t="s">
        <v>41</v>
      </c>
      <c r="B73" t="str">
        <f>INDEX(Output!$AD$11:$AD$59,MATCH(A73,Output!$AG$11:$AG$59,0),1)</f>
        <v>y=3858.960357x+37995.697143</v>
      </c>
      <c r="E73" s="29">
        <v>0</v>
      </c>
      <c r="F73" s="33">
        <f t="shared" si="17"/>
        <v>3.8690561616867569E-2</v>
      </c>
      <c r="G73" s="33">
        <f t="shared" si="20"/>
        <v>3.7249362848392753E-2</v>
      </c>
      <c r="H73" s="33">
        <f t="shared" si="20"/>
        <v>3.591167580580823E-2</v>
      </c>
      <c r="I73" s="33">
        <f t="shared" si="20"/>
        <v>3.4666735248324754E-2</v>
      </c>
      <c r="J73" s="33">
        <f t="shared" si="20"/>
        <v>3.3505218702140516E-2</v>
      </c>
      <c r="K73" s="33">
        <f t="shared" si="20"/>
        <v>3.2419012595036101E-2</v>
      </c>
      <c r="L73" s="33">
        <f t="shared" si="20"/>
        <v>3.1401022452646865E-2</v>
      </c>
      <c r="M73" s="33">
        <f t="shared" si="20"/>
        <v>3.0445017766199234E-2</v>
      </c>
      <c r="N73" s="33">
        <f t="shared" si="20"/>
        <v>2.9545504361016883E-2</v>
      </c>
      <c r="O73" s="33">
        <f t="shared" si="20"/>
        <v>2.8697618741343689E-2</v>
      </c>
      <c r="P73" s="33">
        <f t="shared" si="20"/>
        <v>2.7897040119968741E-2</v>
      </c>
      <c r="Q73" s="33">
        <f t="shared" si="20"/>
        <v>2.7139916772902506E-2</v>
      </c>
      <c r="R73" s="33">
        <f t="shared" si="20"/>
        <v>2.6422804069548222E-2</v>
      </c>
      <c r="S73" s="33">
        <f t="shared" si="20"/>
        <v>2.5742612074466154E-2</v>
      </c>
      <c r="T73" s="33">
        <f t="shared" si="20"/>
        <v>2.5096561039230192E-2</v>
      </c>
      <c r="U73" s="33">
        <f t="shared" si="20"/>
        <v>2.4482143432212444E-2</v>
      </c>
      <c r="V73" s="33">
        <f t="shared" si="20"/>
        <v>2.389709141263574E-2</v>
      </c>
      <c r="W73" s="33">
        <f t="shared" si="20"/>
        <v>2.3339348859430453E-2</v>
      </c>
      <c r="X73" s="33">
        <f t="shared" si="20"/>
        <v>2.2807047227728861E-2</v>
      </c>
      <c r="Y73" s="33">
        <f t="shared" si="20"/>
        <v>2.2298484635539406E-2</v>
      </c>
      <c r="Z73" s="33">
        <f t="shared" si="20"/>
        <v>2.1812107687402937E-2</v>
      </c>
      <c r="AA73" s="33">
        <f t="shared" si="20"/>
        <v>2.1346495626058948E-2</v>
      </c>
      <c r="AB73" s="33">
        <f t="shared" si="20"/>
        <v>2.0900346471521392E-2</v>
      </c>
      <c r="AC73" s="33">
        <f t="shared" si="20"/>
        <v>2.0472464862763662E-2</v>
      </c>
      <c r="AD73" s="33">
        <f t="shared" si="20"/>
        <v>2.0061751362901115E-2</v>
      </c>
      <c r="AE73" s="33">
        <f t="shared" si="20"/>
        <v>1.966719302639941E-2</v>
      </c>
      <c r="AF73" s="33">
        <f t="shared" si="20"/>
        <v>1.9287855057910086E-2</v>
      </c>
      <c r="AG73" s="33">
        <f t="shared" si="20"/>
        <v>1.8922873418141695E-2</v>
      </c>
      <c r="AH73" s="33">
        <f t="shared" si="20"/>
        <v>1.8571448253646539E-2</v>
      </c>
      <c r="AI73" s="33">
        <f t="shared" si="20"/>
        <v>1.8232838045369792E-2</v>
      </c>
      <c r="AJ73" s="33">
        <f t="shared" si="19"/>
        <v>1.7906354385869294E-2</v>
      </c>
      <c r="AK73" s="33">
        <f t="shared" si="19"/>
        <v>1.7591357307787492E-2</v>
      </c>
      <c r="AL73" s="33">
        <f t="shared" si="19"/>
        <v>1.7287251096873124E-2</v>
      </c>
      <c r="AM73" s="33">
        <f t="shared" si="19"/>
        <v>1.6993480531908078E-2</v>
      </c>
      <c r="AN73" s="33">
        <f t="shared" si="19"/>
        <v>1.6709527501612031E-2</v>
      </c>
      <c r="AO73" s="33">
        <f t="shared" si="19"/>
        <v>1.6434907955149125E-2</v>
      </c>
      <c r="AP73" s="33">
        <f t="shared" si="19"/>
        <v>1.6169169148482432E-2</v>
      </c>
      <c r="AQ73" s="33">
        <f t="shared" si="19"/>
        <v>1.5911887153624127E-2</v>
      </c>
      <c r="AR73" s="33">
        <f t="shared" si="19"/>
        <v>1.5662664601952647E-2</v>
      </c>
      <c r="AS73" s="33">
        <f t="shared" si="19"/>
        <v>1.5421128636338155E-2</v>
      </c>
    </row>
    <row r="74" spans="1:45" x14ac:dyDescent="0.35">
      <c r="A74" s="8" t="s">
        <v>42</v>
      </c>
      <c r="B74" t="str">
        <f>INDEX(Output!$AD$11:$AD$59,MATCH(A74,Output!$AG$11:$AG$59,0),1)</f>
        <v>y=667.721786x+7885.519048</v>
      </c>
      <c r="E74" s="29">
        <v>0</v>
      </c>
      <c r="F74" s="33">
        <f t="shared" si="17"/>
        <v>3.5958821386216755E-2</v>
      </c>
      <c r="G74" s="33">
        <f t="shared" si="20"/>
        <v>3.4710666721386119E-2</v>
      </c>
      <c r="H74" s="33">
        <f t="shared" si="20"/>
        <v>3.3546253883099064E-2</v>
      </c>
      <c r="I74" s="33">
        <f t="shared" si="20"/>
        <v>3.2457428738252858E-2</v>
      </c>
      <c r="J74" s="33">
        <f t="shared" si="20"/>
        <v>3.1437062521714187E-2</v>
      </c>
      <c r="K74" s="33">
        <f t="shared" si="20"/>
        <v>3.0478895575901888E-2</v>
      </c>
      <c r="L74" s="33">
        <f t="shared" si="20"/>
        <v>2.9577408821039652E-2</v>
      </c>
      <c r="M74" s="33">
        <f t="shared" si="20"/>
        <v>2.8727717379607443E-2</v>
      </c>
      <c r="N74" s="33">
        <f t="shared" si="20"/>
        <v>2.7925482024323767E-2</v>
      </c>
      <c r="O74" s="33">
        <f t="shared" si="20"/>
        <v>2.7166835060192573E-2</v>
      </c>
      <c r="P74" s="33">
        <f t="shared" si="20"/>
        <v>2.6448317968327473E-2</v>
      </c>
      <c r="Q74" s="33">
        <f t="shared" si="20"/>
        <v>2.5766828690096055E-2</v>
      </c>
      <c r="R74" s="33">
        <f t="shared" si="20"/>
        <v>2.511957685646804E-2</v>
      </c>
      <c r="S74" s="33">
        <f t="shared" si="20"/>
        <v>2.4504045599731183E-2</v>
      </c>
      <c r="T74" s="33">
        <f t="shared" si="20"/>
        <v>2.3917958845527831E-2</v>
      </c>
      <c r="U74" s="33">
        <f t="shared" si="20"/>
        <v>2.3359253189088713E-2</v>
      </c>
      <c r="V74" s="33">
        <f t="shared" si="20"/>
        <v>2.2826053623197007E-2</v>
      </c>
      <c r="W74" s="33">
        <f t="shared" si="20"/>
        <v>2.2316652516172653E-2</v>
      </c>
      <c r="X74" s="33">
        <f t="shared" si="20"/>
        <v>2.1829491343259955E-2</v>
      </c>
      <c r="Y74" s="33">
        <f t="shared" si="20"/>
        <v>2.1363144759664277E-2</v>
      </c>
      <c r="Z74" s="33">
        <f t="shared" si="20"/>
        <v>2.0916306672384755E-2</v>
      </c>
      <c r="AA74" s="33">
        <f t="shared" si="20"/>
        <v>2.0487778024194769E-2</v>
      </c>
      <c r="AB74" s="33">
        <f t="shared" si="20"/>
        <v>2.0076456049147318E-2</v>
      </c>
      <c r="AC74" s="33">
        <f t="shared" si="20"/>
        <v>1.96813247968739E-2</v>
      </c>
      <c r="AD74" s="33">
        <f t="shared" si="20"/>
        <v>1.9301446754254048E-2</v>
      </c>
      <c r="AE74" s="33">
        <f t="shared" si="20"/>
        <v>1.89359554189934E-2</v>
      </c>
      <c r="AF74" s="33">
        <f t="shared" si="20"/>
        <v>1.8584048701281164E-2</v>
      </c>
      <c r="AG74" s="33">
        <f t="shared" ref="G74:AI83" si="21">AG29/AF29-1</f>
        <v>1.8244983047767782E-2</v>
      </c>
      <c r="AH74" s="33">
        <f t="shared" si="21"/>
        <v>1.791806819725994E-2</v>
      </c>
      <c r="AI74" s="33">
        <f t="shared" si="21"/>
        <v>1.7602662490305399E-2</v>
      </c>
      <c r="AJ74" s="33">
        <f t="shared" si="19"/>
        <v>1.7298168665584424E-2</v>
      </c>
      <c r="AK74" s="33">
        <f t="shared" si="19"/>
        <v>1.7004030085176591E-2</v>
      </c>
      <c r="AL74" s="33">
        <f t="shared" si="19"/>
        <v>1.6719727338496915E-2</v>
      </c>
      <c r="AM74" s="33">
        <f t="shared" si="19"/>
        <v>1.6444775181322147E-2</v>
      </c>
      <c r="AN74" s="33">
        <f t="shared" si="19"/>
        <v>1.6178719771950734E-2</v>
      </c>
      <c r="AO74" s="33">
        <f t="shared" si="19"/>
        <v>1.5921136171383132E-2</v>
      </c>
      <c r="AP74" s="33">
        <f t="shared" si="19"/>
        <v>1.5671626078559209E-2</v>
      </c>
      <c r="AQ74" s="33">
        <f t="shared" si="19"/>
        <v>1.5429815775268141E-2</v>
      </c>
      <c r="AR74" s="33">
        <f t="shared" si="19"/>
        <v>1.5195354258420668E-2</v>
      </c>
      <c r="AS74" s="33">
        <f t="shared" si="19"/>
        <v>1.4967911540060941E-2</v>
      </c>
    </row>
    <row r="75" spans="1:45" x14ac:dyDescent="0.35">
      <c r="A75" s="8" t="s">
        <v>17</v>
      </c>
      <c r="B75" t="str">
        <f>INDEX(Output!$AD$11:$AD$59,MATCH(A75,Output!$AG$11:$AG$59,0),1)</f>
        <v>y=6387.428571x+121739.411429</v>
      </c>
      <c r="E75" s="29">
        <v>0</v>
      </c>
      <c r="F75" s="33">
        <f t="shared" si="17"/>
        <v>2.8523166727735916E-2</v>
      </c>
      <c r="G75" s="33">
        <f t="shared" si="21"/>
        <v>2.7732157767999421E-2</v>
      </c>
      <c r="H75" s="33">
        <f t="shared" si="21"/>
        <v>2.6983837723077109E-2</v>
      </c>
      <c r="I75" s="33">
        <f t="shared" si="21"/>
        <v>2.6274841659536419E-2</v>
      </c>
      <c r="J75" s="33">
        <f t="shared" si="21"/>
        <v>2.5602149242057504E-2</v>
      </c>
      <c r="K75" s="33">
        <f t="shared" si="21"/>
        <v>2.4963041722346313E-2</v>
      </c>
      <c r="L75" s="33">
        <f t="shared" si="21"/>
        <v>2.4355065213276905E-2</v>
      </c>
      <c r="M75" s="33">
        <f t="shared" si="21"/>
        <v>2.377599920219664E-2</v>
      </c>
      <c r="N75" s="33">
        <f t="shared" si="21"/>
        <v>2.3223829451681333E-2</v>
      </c>
      <c r="O75" s="33">
        <f t="shared" si="21"/>
        <v>2.2696724590675732E-2</v>
      </c>
      <c r="P75" s="33">
        <f t="shared" si="21"/>
        <v>2.2193015822711271E-2</v>
      </c>
      <c r="Q75" s="33">
        <f t="shared" si="21"/>
        <v>2.1711179277476456E-2</v>
      </c>
      <c r="R75" s="33">
        <f t="shared" si="21"/>
        <v>2.1249820612543324E-2</v>
      </c>
      <c r="S75" s="33">
        <f t="shared" si="21"/>
        <v>2.0807661537504796E-2</v>
      </c>
      <c r="T75" s="33">
        <f t="shared" si="21"/>
        <v>2.0383527986227223E-2</v>
      </c>
      <c r="U75" s="33">
        <f t="shared" si="21"/>
        <v>1.9976339706752055E-2</v>
      </c>
      <c r="V75" s="33">
        <f t="shared" si="21"/>
        <v>1.9585101074496958E-2</v>
      </c>
      <c r="W75" s="33">
        <f t="shared" si="21"/>
        <v>1.9208892964262647E-2</v>
      </c>
      <c r="X75" s="33">
        <f t="shared" si="21"/>
        <v>1.884686554136672E-2</v>
      </c>
      <c r="Y75" s="33">
        <f t="shared" si="21"/>
        <v>1.8498231852882352E-2</v>
      </c>
      <c r="Z75" s="33">
        <f t="shared" si="21"/>
        <v>1.8162262117264572E-2</v>
      </c>
      <c r="AA75" s="33">
        <f t="shared" si="21"/>
        <v>1.7838278625153636E-2</v>
      </c>
      <c r="AB75" s="33">
        <f t="shared" si="21"/>
        <v>1.752565117638194E-2</v>
      </c>
      <c r="AC75" s="33">
        <f t="shared" si="21"/>
        <v>1.7223792988530828E-2</v>
      </c>
      <c r="AD75" s="33">
        <f t="shared" si="21"/>
        <v>1.6932157021149141E-2</v>
      </c>
      <c r="AE75" s="33">
        <f t="shared" si="21"/>
        <v>1.665023266718979E-2</v>
      </c>
      <c r="AF75" s="33">
        <f t="shared" si="21"/>
        <v>1.6377542769559605E-2</v>
      </c>
      <c r="AG75" s="33">
        <f t="shared" si="21"/>
        <v>1.6113640926118888E-2</v>
      </c>
      <c r="AH75" s="33">
        <f t="shared" si="21"/>
        <v>1.5858109051102076E-2</v>
      </c>
      <c r="AI75" s="33">
        <f t="shared" si="21"/>
        <v>1.5610555164948137E-2</v>
      </c>
      <c r="AJ75" s="33">
        <f t="shared" si="19"/>
        <v>1.5370611387957478E-2</v>
      </c>
      <c r="AK75" s="33">
        <f t="shared" si="19"/>
        <v>1.5137932116182418E-2</v>
      </c>
      <c r="AL75" s="33">
        <f t="shared" si="19"/>
        <v>1.4912192360525323E-2</v>
      </c>
      <c r="AM75" s="33">
        <f t="shared" si="19"/>
        <v>1.4693086232260066E-2</v>
      </c>
      <c r="AN75" s="33">
        <f t="shared" si="19"/>
        <v>1.4480325560133789E-2</v>
      </c>
      <c r="AO75" s="33">
        <f t="shared" si="19"/>
        <v>1.4273638625903029E-2</v>
      </c>
      <c r="AP75" s="33">
        <f t="shared" si="19"/>
        <v>1.4072769006636454E-2</v>
      </c>
      <c r="AQ75" s="33">
        <f t="shared" si="19"/>
        <v>1.3877474513413812E-2</v>
      </c>
      <c r="AR75" s="33">
        <f t="shared" si="19"/>
        <v>1.3687526217183166E-2</v>
      </c>
      <c r="AS75" s="33">
        <f t="shared" si="19"/>
        <v>1.3502707553540994E-2</v>
      </c>
    </row>
    <row r="76" spans="1:45" x14ac:dyDescent="0.35">
      <c r="A76" s="8" t="s">
        <v>18</v>
      </c>
      <c r="B76" t="str">
        <f>INDEX(Output!$AD$11:$AD$59,MATCH(A76,Output!$AG$11:$AG$59,0),1)</f>
        <v>y=9756.3075x+86191.453333</v>
      </c>
      <c r="E76" s="29">
        <v>0</v>
      </c>
      <c r="F76" s="33">
        <f t="shared" si="17"/>
        <v>4.0266671896400208E-2</v>
      </c>
      <c r="G76" s="33">
        <f t="shared" si="21"/>
        <v>3.8708028416400309E-2</v>
      </c>
      <c r="H76" s="33">
        <f t="shared" si="21"/>
        <v>3.7265552356819942E-2</v>
      </c>
      <c r="I76" s="33">
        <f t="shared" si="21"/>
        <v>3.5926723173392627E-2</v>
      </c>
      <c r="J76" s="33">
        <f t="shared" si="21"/>
        <v>3.4680757209677004E-2</v>
      </c>
      <c r="K76" s="33">
        <f t="shared" si="21"/>
        <v>3.3518316609273624E-2</v>
      </c>
      <c r="L76" s="33">
        <f t="shared" si="21"/>
        <v>3.2431274870134086E-2</v>
      </c>
      <c r="M76" s="33">
        <f t="shared" si="21"/>
        <v>3.1412526586056311E-2</v>
      </c>
      <c r="N76" s="33">
        <f t="shared" si="21"/>
        <v>3.0455831955067403E-2</v>
      </c>
      <c r="O76" s="33">
        <f t="shared" si="21"/>
        <v>2.955568886177673E-2</v>
      </c>
      <c r="P76" s="33">
        <f t="shared" si="21"/>
        <v>2.8707226992696455E-2</v>
      </c>
      <c r="Q76" s="33">
        <f t="shared" si="21"/>
        <v>2.7906119680541686E-2</v>
      </c>
      <c r="R76" s="33">
        <f t="shared" si="21"/>
        <v>2.7148510108310653E-2</v>
      </c>
      <c r="S76" s="33">
        <f t="shared" si="21"/>
        <v>2.6430949216338595E-2</v>
      </c>
      <c r="T76" s="33">
        <f t="shared" si="21"/>
        <v>2.5750343202841197E-2</v>
      </c>
      <c r="U76" s="33">
        <f t="shared" si="21"/>
        <v>2.5103908932106567E-2</v>
      </c>
      <c r="V76" s="33">
        <f t="shared" si="21"/>
        <v>2.448913589477808E-2</v>
      </c>
      <c r="W76" s="33">
        <f t="shared" si="21"/>
        <v>2.3903753623887303E-2</v>
      </c>
      <c r="X76" s="33">
        <f t="shared" si="21"/>
        <v>2.334570367506239E-2</v>
      </c>
      <c r="Y76" s="33">
        <f t="shared" si="21"/>
        <v>2.2813115442047449E-2</v>
      </c>
      <c r="Z76" s="33">
        <f t="shared" si="21"/>
        <v>2.2304285208728292E-2</v>
      </c>
      <c r="AA76" s="33">
        <f t="shared" si="21"/>
        <v>2.181765794337287E-2</v>
      </c>
      <c r="AB76" s="33">
        <f t="shared" si="21"/>
        <v>2.1351811425225797E-2</v>
      </c>
      <c r="AC76" s="33">
        <f t="shared" si="21"/>
        <v>2.0905442362148419E-2</v>
      </c>
      <c r="AD76" s="33">
        <f t="shared" si="21"/>
        <v>2.047735421390029E-2</v>
      </c>
      <c r="AE76" s="33">
        <f t="shared" si="21"/>
        <v>2.006644648148459E-2</v>
      </c>
      <c r="AF76" s="33">
        <f t="shared" si="21"/>
        <v>1.9671705260671857E-2</v>
      </c>
      <c r="AG76" s="33">
        <f t="shared" si="21"/>
        <v>1.9292194888984371E-2</v>
      </c>
      <c r="AH76" s="33">
        <f t="shared" si="21"/>
        <v>1.892705054126842E-2</v>
      </c>
      <c r="AI76" s="33">
        <f t="shared" si="21"/>
        <v>1.8575471650511322E-2</v>
      </c>
      <c r="AJ76" s="33">
        <f t="shared" si="19"/>
        <v>1.8236716048553037E-2</v>
      </c>
      <c r="AK76" s="33">
        <f t="shared" si="19"/>
        <v>1.7910094736441895E-2</v>
      </c>
      <c r="AL76" s="33">
        <f t="shared" si="19"/>
        <v>1.759496720688225E-2</v>
      </c>
      <c r="AM76" s="33">
        <f t="shared" si="19"/>
        <v>1.7290737251951072E-2</v>
      </c>
      <c r="AN76" s="33">
        <f t="shared" si="19"/>
        <v>1.6996849198351427E-2</v>
      </c>
      <c r="AO76" s="33">
        <f t="shared" si="19"/>
        <v>1.6712784520177326E-2</v>
      </c>
      <c r="AP76" s="33">
        <f t="shared" si="19"/>
        <v>1.64380587857611E-2</v>
      </c>
      <c r="AQ76" s="33">
        <f t="shared" si="19"/>
        <v>1.6172218900773805E-2</v>
      </c>
      <c r="AR76" s="33">
        <f t="shared" si="19"/>
        <v>1.5914840614583925E-2</v>
      </c>
      <c r="AS76" s="33">
        <f t="shared" si="19"/>
        <v>1.5665526260996598E-2</v>
      </c>
    </row>
    <row r="77" spans="1:45" x14ac:dyDescent="0.35">
      <c r="A77" s="8" t="s">
        <v>19</v>
      </c>
      <c r="B77" t="str">
        <f>INDEX(Output!$AD$11:$AD$59,MATCH(A77,Output!$AG$11:$AG$59,0),1)</f>
        <v>y=24738ln(x)+70445</v>
      </c>
      <c r="E77" s="29">
        <v>0</v>
      </c>
      <c r="F77" s="33">
        <f t="shared" si="17"/>
        <v>1.0786853915833117E-2</v>
      </c>
      <c r="G77" s="33">
        <f t="shared" si="21"/>
        <v>1.0061583560925236E-2</v>
      </c>
      <c r="H77" s="33">
        <f t="shared" si="21"/>
        <v>9.4226349543795607E-3</v>
      </c>
      <c r="I77" s="33">
        <f t="shared" si="21"/>
        <v>8.85576065728233E-3</v>
      </c>
      <c r="J77" s="33">
        <f t="shared" si="21"/>
        <v>8.3496539868486153E-3</v>
      </c>
      <c r="K77" s="33">
        <f t="shared" si="21"/>
        <v>7.8952320235703422E-3</v>
      </c>
      <c r="L77" s="33">
        <f t="shared" si="21"/>
        <v>7.4851178195785018E-3</v>
      </c>
      <c r="M77" s="33">
        <f t="shared" si="21"/>
        <v>7.1132602740056061E-3</v>
      </c>
      <c r="N77" s="33">
        <f t="shared" si="21"/>
        <v>6.7746509034520841E-3</v>
      </c>
      <c r="O77" s="33">
        <f t="shared" si="21"/>
        <v>6.4651099476222829E-3</v>
      </c>
      <c r="P77" s="33">
        <f t="shared" si="21"/>
        <v>6.1811228406241092E-3</v>
      </c>
      <c r="Q77" s="33">
        <f t="shared" si="21"/>
        <v>5.9197137741970884E-3</v>
      </c>
      <c r="R77" s="33">
        <f t="shared" si="21"/>
        <v>5.6783469235688333E-3</v>
      </c>
      <c r="S77" s="33">
        <f t="shared" si="21"/>
        <v>5.4548485442562633E-3</v>
      </c>
      <c r="T77" s="33">
        <f t="shared" si="21"/>
        <v>5.2473449850873877E-3</v>
      </c>
      <c r="U77" s="33">
        <f t="shared" si="21"/>
        <v>5.0542129599631114E-3</v>
      </c>
      <c r="V77" s="33">
        <f t="shared" si="21"/>
        <v>4.8740393487407552E-3</v>
      </c>
      <c r="W77" s="33">
        <f t="shared" si="21"/>
        <v>4.7055884692968064E-3</v>
      </c>
      <c r="X77" s="33">
        <f t="shared" si="21"/>
        <v>4.5477752544018646E-3</v>
      </c>
      <c r="Y77" s="33">
        <f t="shared" si="21"/>
        <v>4.3996431305837191E-3</v>
      </c>
      <c r="Z77" s="33">
        <f t="shared" si="21"/>
        <v>4.2603456676304496E-3</v>
      </c>
      <c r="AA77" s="33">
        <f t="shared" si="21"/>
        <v>4.1291312719162754E-3</v>
      </c>
      <c r="AB77" s="33">
        <f t="shared" si="21"/>
        <v>4.0053303522025185E-3</v>
      </c>
      <c r="AC77" s="33">
        <f t="shared" si="21"/>
        <v>3.8883445056248078E-3</v>
      </c>
      <c r="AD77" s="33">
        <f t="shared" si="21"/>
        <v>3.777637363538533E-3</v>
      </c>
      <c r="AE77" s="33">
        <f t="shared" si="21"/>
        <v>3.672726808317428E-3</v>
      </c>
      <c r="AF77" s="33">
        <f t="shared" si="21"/>
        <v>3.5731783281585106E-3</v>
      </c>
      <c r="AG77" s="33">
        <f t="shared" si="21"/>
        <v>3.478599320999809E-3</v>
      </c>
      <c r="AH77" s="33">
        <f t="shared" si="21"/>
        <v>3.3886341935747133E-3</v>
      </c>
      <c r="AI77" s="33">
        <f t="shared" si="21"/>
        <v>3.3029601294560784E-3</v>
      </c>
      <c r="AJ77" s="33">
        <f t="shared" si="19"/>
        <v>3.221283422270016E-3</v>
      </c>
      <c r="AK77" s="33">
        <f t="shared" si="19"/>
        <v>3.1433362882067328E-3</v>
      </c>
      <c r="AL77" s="33">
        <f t="shared" si="19"/>
        <v>3.0688740865343345E-3</v>
      </c>
      <c r="AM77" s="33">
        <f t="shared" si="19"/>
        <v>2.9976728886522697E-3</v>
      </c>
      <c r="AN77" s="33">
        <f t="shared" si="19"/>
        <v>2.9295273458982418E-3</v>
      </c>
      <c r="AO77" s="33">
        <f t="shared" si="19"/>
        <v>2.864248814270276E-3</v>
      </c>
      <c r="AP77" s="33">
        <f t="shared" si="19"/>
        <v>2.8016637007770573E-3</v>
      </c>
      <c r="AQ77" s="33">
        <f t="shared" si="19"/>
        <v>2.7416120015419931E-3</v>
      </c>
      <c r="AR77" s="33">
        <f t="shared" si="19"/>
        <v>2.6839460062979548E-3</v>
      </c>
      <c r="AS77" s="33">
        <f t="shared" si="19"/>
        <v>2.6285291476573214E-3</v>
      </c>
    </row>
    <row r="78" spans="1:45" x14ac:dyDescent="0.35">
      <c r="A78" s="8" t="s">
        <v>20</v>
      </c>
      <c r="B78" t="str">
        <f>INDEX(Output!$AD$11:$AD$59,MATCH(A78,Output!$AG$11:$AG$59,0),1)</f>
        <v>y=5160.655357x+51457.630476</v>
      </c>
      <c r="E78" s="29">
        <v>0</v>
      </c>
      <c r="F78" s="33">
        <f t="shared" si="17"/>
        <v>3.8504274355100288E-2</v>
      </c>
      <c r="G78" s="33">
        <f t="shared" si="21"/>
        <v>3.7076664300694118E-2</v>
      </c>
      <c r="H78" s="33">
        <f t="shared" si="21"/>
        <v>3.5751131596134522E-2</v>
      </c>
      <c r="I78" s="33">
        <f t="shared" si="21"/>
        <v>3.4517105997307063E-2</v>
      </c>
      <c r="J78" s="33">
        <f t="shared" si="21"/>
        <v>3.336542798297315E-2</v>
      </c>
      <c r="K78" s="33">
        <f t="shared" si="21"/>
        <v>3.2288121006814885E-2</v>
      </c>
      <c r="L78" s="33">
        <f t="shared" si="21"/>
        <v>3.1278206490764848E-2</v>
      </c>
      <c r="M78" s="33">
        <f t="shared" si="21"/>
        <v>3.0329552485355293E-2</v>
      </c>
      <c r="N78" s="33">
        <f t="shared" si="21"/>
        <v>2.9436749059749578E-2</v>
      </c>
      <c r="O78" s="33">
        <f t="shared" si="21"/>
        <v>2.8595005071109014E-2</v>
      </c>
      <c r="P78" s="33">
        <f t="shared" si="21"/>
        <v>2.7800062152870675E-2</v>
      </c>
      <c r="Q78" s="33">
        <f t="shared" si="21"/>
        <v>2.704812266175538E-2</v>
      </c>
      <c r="R78" s="33">
        <f t="shared" si="21"/>
        <v>2.633578901021294E-2</v>
      </c>
      <c r="S78" s="33">
        <f t="shared" si="21"/>
        <v>2.5660012339247196E-2</v>
      </c>
      <c r="T78" s="33">
        <f t="shared" si="21"/>
        <v>2.5018048895874889E-2</v>
      </c>
      <c r="U78" s="33">
        <f t="shared" si="21"/>
        <v>2.4407422798870648E-2</v>
      </c>
      <c r="V78" s="33">
        <f t="shared" si="21"/>
        <v>2.3825894127343483E-2</v>
      </c>
      <c r="W78" s="33">
        <f t="shared" si="21"/>
        <v>2.3271431465065051E-2</v>
      </c>
      <c r="X78" s="33">
        <f t="shared" si="21"/>
        <v>2.2742188191207768E-2</v>
      </c>
      <c r="Y78" s="33">
        <f t="shared" si="21"/>
        <v>2.2236481934346353E-2</v>
      </c>
      <c r="Z78" s="33">
        <f t="shared" si="21"/>
        <v>2.1752776708055865E-2</v>
      </c>
      <c r="AA78" s="33">
        <f t="shared" si="21"/>
        <v>2.1289667328470818E-2</v>
      </c>
      <c r="AB78" s="33">
        <f t="shared" si="21"/>
        <v>2.0845865780823036E-2</v>
      </c>
      <c r="AC78" s="33">
        <f t="shared" si="21"/>
        <v>2.0420189256366017E-2</v>
      </c>
      <c r="AD78" s="33">
        <f t="shared" si="21"/>
        <v>2.0011549625696068E-2</v>
      </c>
      <c r="AE78" s="33">
        <f t="shared" si="21"/>
        <v>1.961894415121046E-2</v>
      </c>
      <c r="AF78" s="33">
        <f t="shared" si="21"/>
        <v>1.9241447271796552E-2</v>
      </c>
      <c r="AG78" s="33">
        <f t="shared" si="21"/>
        <v>1.8878203318065667E-2</v>
      </c>
      <c r="AH78" s="33">
        <f t="shared" si="21"/>
        <v>1.8528420037436266E-2</v>
      </c>
      <c r="AI78" s="33">
        <f t="shared" si="21"/>
        <v>1.8191362825944024E-2</v>
      </c>
      <c r="AJ78" s="33">
        <f t="shared" si="19"/>
        <v>1.7866349578388396E-2</v>
      </c>
      <c r="AK78" s="33">
        <f t="shared" si="19"/>
        <v>1.7552746080847337E-2</v>
      </c>
      <c r="AL78" s="33">
        <f t="shared" si="19"/>
        <v>1.7249961880062337E-2</v>
      </c>
      <c r="AM78" s="33">
        <f t="shared" si="19"/>
        <v>1.695744657309306E-2</v>
      </c>
      <c r="AN78" s="33">
        <f t="shared" si="19"/>
        <v>1.6674686468185929E-2</v>
      </c>
      <c r="AO78" s="33">
        <f t="shared" si="19"/>
        <v>1.6401201574234081E-2</v>
      </c>
      <c r="AP78" s="33">
        <f t="shared" si="19"/>
        <v>1.6136542881719729E-2</v>
      </c>
      <c r="AQ78" s="33">
        <f t="shared" si="19"/>
        <v>1.588028990273016E-2</v>
      </c>
      <c r="AR78" s="33">
        <f t="shared" si="19"/>
        <v>1.5632048441702295E-2</v>
      </c>
      <c r="AS78" s="33">
        <f t="shared" si="19"/>
        <v>1.5391448572036337E-2</v>
      </c>
    </row>
    <row r="79" spans="1:45" x14ac:dyDescent="0.35">
      <c r="A79" s="8" t="s">
        <v>21</v>
      </c>
      <c r="B79" t="str">
        <f>INDEX(Output!$AD$11:$AD$59,MATCH(A79,Output!$AG$11:$AG$59,0),1)</f>
        <v>y=2218.144286x+14946.199048</v>
      </c>
      <c r="E79" s="29">
        <v>0</v>
      </c>
      <c r="F79" s="33">
        <f t="shared" si="17"/>
        <v>4.3978942843070801E-2</v>
      </c>
      <c r="G79" s="33">
        <f t="shared" si="21"/>
        <v>4.2126273853093865E-2</v>
      </c>
      <c r="H79" s="33">
        <f t="shared" si="21"/>
        <v>4.0423387174894687E-2</v>
      </c>
      <c r="I79" s="33">
        <f t="shared" si="21"/>
        <v>3.8852824410894993E-2</v>
      </c>
      <c r="J79" s="33">
        <f t="shared" si="21"/>
        <v>3.739973892156212E-2</v>
      </c>
      <c r="K79" s="33">
        <f t="shared" si="21"/>
        <v>3.6051425037412654E-2</v>
      </c>
      <c r="L79" s="33">
        <f t="shared" si="21"/>
        <v>3.4796945562920012E-2</v>
      </c>
      <c r="M79" s="33">
        <f t="shared" si="21"/>
        <v>3.3626834435610764E-2</v>
      </c>
      <c r="N79" s="33">
        <f t="shared" si="21"/>
        <v>3.253285742525458E-2</v>
      </c>
      <c r="O79" s="33">
        <f t="shared" si="21"/>
        <v>3.1507818072132876E-2</v>
      </c>
      <c r="P79" s="33">
        <f t="shared" si="21"/>
        <v>3.0545399191467704E-2</v>
      </c>
      <c r="Q79" s="33">
        <f t="shared" si="21"/>
        <v>2.964003256472969E-2</v>
      </c>
      <c r="R79" s="33">
        <f t="shared" si="21"/>
        <v>2.8786791137966228E-2</v>
      </c>
      <c r="S79" s="33">
        <f t="shared" si="21"/>
        <v>2.7981299318709629E-2</v>
      </c>
      <c r="T79" s="33">
        <f t="shared" si="21"/>
        <v>2.7219657923013063E-2</v>
      </c>
      <c r="U79" s="33">
        <f t="shared" si="21"/>
        <v>2.6498381055177322E-2</v>
      </c>
      <c r="V79" s="33">
        <f t="shared" si="21"/>
        <v>2.5814342763929687E-2</v>
      </c>
      <c r="W79" s="33">
        <f t="shared" si="21"/>
        <v>2.5164731752898239E-2</v>
      </c>
      <c r="X79" s="33">
        <f t="shared" si="21"/>
        <v>2.4547012761422016E-2</v>
      </c>
      <c r="Y79" s="33">
        <f t="shared" si="21"/>
        <v>2.3958893497001421E-2</v>
      </c>
      <c r="Z79" s="33">
        <f t="shared" si="21"/>
        <v>2.3398296210092706E-2</v>
      </c>
      <c r="AA79" s="33">
        <f t="shared" si="21"/>
        <v>2.2863333168271271E-2</v>
      </c>
      <c r="AB79" s="33">
        <f t="shared" si="21"/>
        <v>2.235228541964962E-2</v>
      </c>
      <c r="AC79" s="33">
        <f t="shared" si="21"/>
        <v>2.1863584342137754E-2</v>
      </c>
      <c r="AD79" s="33">
        <f t="shared" si="21"/>
        <v>2.1395795561315545E-2</v>
      </c>
      <c r="AE79" s="33">
        <f t="shared" si="21"/>
        <v>2.0947604889598459E-2</v>
      </c>
      <c r="AF79" s="33">
        <f t="shared" si="21"/>
        <v>2.0517805996385086E-2</v>
      </c>
      <c r="AG79" s="33">
        <f t="shared" si="21"/>
        <v>2.0105289565577111E-2</v>
      </c>
      <c r="AH79" s="33">
        <f t="shared" si="21"/>
        <v>1.9709033735271886E-2</v>
      </c>
      <c r="AI79" s="33">
        <f t="shared" si="21"/>
        <v>1.9328095646143462E-2</v>
      </c>
      <c r="AJ79" s="33">
        <f t="shared" si="19"/>
        <v>1.8961603951367145E-2</v>
      </c>
      <c r="AK79" s="33">
        <f t="shared" si="19"/>
        <v>1.8608752162826425E-2</v>
      </c>
      <c r="AL79" s="33">
        <f t="shared" si="19"/>
        <v>1.8268792726662042E-2</v>
      </c>
      <c r="AM79" s="33">
        <f t="shared" si="19"/>
        <v>1.794103173656425E-2</v>
      </c>
      <c r="AN79" s="33">
        <f t="shared" si="19"/>
        <v>1.7624824206130763E-2</v>
      </c>
      <c r="AO79" s="33">
        <f t="shared" si="19"/>
        <v>1.731956983250682E-2</v>
      </c>
      <c r="AP79" s="33">
        <f t="shared" si="19"/>
        <v>1.7024709192764886E-2</v>
      </c>
      <c r="AQ79" s="33">
        <f t="shared" si="19"/>
        <v>1.6739720322309193E-2</v>
      </c>
      <c r="AR79" s="33">
        <f t="shared" si="19"/>
        <v>1.6464115631287246E-2</v>
      </c>
      <c r="AS79" s="33">
        <f t="shared" si="19"/>
        <v>1.619743912067384E-2</v>
      </c>
    </row>
    <row r="80" spans="1:45" x14ac:dyDescent="0.35">
      <c r="A80" s="8" t="s">
        <v>22</v>
      </c>
      <c r="B80" t="str">
        <f>INDEX(Output!$AD$11:$AD$59,MATCH(A80,Output!$AG$11:$AG$59,0),1)</f>
        <v>y=24738ln(x)+70445</v>
      </c>
      <c r="E80" s="29">
        <v>0</v>
      </c>
      <c r="F80" s="33">
        <f t="shared" si="17"/>
        <v>4.4094375448211487E-3</v>
      </c>
      <c r="G80" s="33">
        <f t="shared" si="21"/>
        <v>4.1390772977236701E-3</v>
      </c>
      <c r="H80" s="33">
        <f t="shared" si="21"/>
        <v>3.8990926050899155E-3</v>
      </c>
      <c r="I80" s="33">
        <f t="shared" si="21"/>
        <v>3.6846821582214861E-3</v>
      </c>
      <c r="J80" s="33">
        <f t="shared" si="21"/>
        <v>3.4920014996040472E-3</v>
      </c>
      <c r="K80" s="33">
        <f t="shared" si="21"/>
        <v>3.3179365675151118E-3</v>
      </c>
      <c r="L80" s="33">
        <f t="shared" si="21"/>
        <v>3.1599385457377061E-3</v>
      </c>
      <c r="M80" s="33">
        <f t="shared" si="21"/>
        <v>3.0159015126283162E-3</v>
      </c>
      <c r="N80" s="33">
        <f t="shared" si="21"/>
        <v>2.8840704993013944E-3</v>
      </c>
      <c r="O80" s="33">
        <f t="shared" si="21"/>
        <v>2.7629715000307975E-3</v>
      </c>
      <c r="P80" s="33">
        <f t="shared" si="21"/>
        <v>2.6513575610016549E-3</v>
      </c>
      <c r="Q80" s="33">
        <f t="shared" si="21"/>
        <v>2.5481668021636317E-3</v>
      </c>
      <c r="R80" s="33">
        <f t="shared" si="21"/>
        <v>2.4524894039137379E-3</v>
      </c>
      <c r="S80" s="33">
        <f t="shared" si="21"/>
        <v>2.3635414044660408E-3</v>
      </c>
      <c r="T80" s="33">
        <f t="shared" si="21"/>
        <v>2.2806437251796652E-3</v>
      </c>
      <c r="U80" s="33">
        <f t="shared" si="21"/>
        <v>2.203205247590434E-3</v>
      </c>
      <c r="V80" s="33">
        <f t="shared" si="21"/>
        <v>2.1307090586581978E-3</v>
      </c>
      <c r="W80" s="33">
        <f t="shared" si="21"/>
        <v>2.0627011940548279E-3</v>
      </c>
      <c r="X80" s="33">
        <f t="shared" si="21"/>
        <v>1.9987813664330556E-3</v>
      </c>
      <c r="Y80" s="33">
        <f t="shared" si="21"/>
        <v>1.938595282503508E-3</v>
      </c>
      <c r="Z80" s="33">
        <f t="shared" si="21"/>
        <v>1.8818282405108633E-3</v>
      </c>
      <c r="AA80" s="33">
        <f t="shared" si="21"/>
        <v>1.828199766223948E-3</v>
      </c>
      <c r="AB80" s="33">
        <f t="shared" si="21"/>
        <v>1.7774590963377523E-3</v>
      </c>
      <c r="AC80" s="33">
        <f t="shared" si="21"/>
        <v>1.7293813573240335E-3</v>
      </c>
      <c r="AD80" s="33">
        <f t="shared" si="21"/>
        <v>1.6837643180873663E-3</v>
      </c>
      <c r="AE80" s="33">
        <f t="shared" si="21"/>
        <v>1.6404256184923138E-3</v>
      </c>
      <c r="AF80" s="33">
        <f t="shared" si="21"/>
        <v>1.5992003944542699E-3</v>
      </c>
      <c r="AG80" s="33">
        <f t="shared" si="21"/>
        <v>1.5599392350282848E-3</v>
      </c>
      <c r="AH80" s="33">
        <f t="shared" si="21"/>
        <v>1.5225064186468185E-3</v>
      </c>
      <c r="AI80" s="33">
        <f t="shared" si="21"/>
        <v>1.4867783850729399E-3</v>
      </c>
      <c r="AJ80" s="33">
        <f t="shared" ref="AJ80:AS89" si="22">AJ35/AI35-1</f>
        <v>1.4526424071519273E-3</v>
      </c>
      <c r="AK80" s="33">
        <f t="shared" si="22"/>
        <v>1.4199954325877506E-3</v>
      </c>
      <c r="AL80" s="33">
        <f t="shared" si="22"/>
        <v>1.3887430709096371E-3</v>
      </c>
      <c r="AM80" s="33">
        <f t="shared" si="22"/>
        <v>1.3587987048664374E-3</v>
      </c>
      <c r="AN80" s="33">
        <f t="shared" si="22"/>
        <v>1.3300827087936451E-3</v>
      </c>
      <c r="AO80" s="33">
        <f t="shared" si="22"/>
        <v>1.3025217592530502E-3</v>
      </c>
      <c r="AP80" s="33">
        <f t="shared" si="22"/>
        <v>1.2760482254932093E-3</v>
      </c>
      <c r="AQ80" s="33">
        <f t="shared" si="22"/>
        <v>1.2505996291729549E-3</v>
      </c>
      <c r="AR80" s="33">
        <f t="shared" si="22"/>
        <v>1.2261181643451469E-3</v>
      </c>
      <c r="AS80" s="33">
        <f t="shared" si="22"/>
        <v>1.2025502700165891E-3</v>
      </c>
    </row>
    <row r="81" spans="1:45" x14ac:dyDescent="0.35">
      <c r="A81" s="8" t="s">
        <v>23</v>
      </c>
      <c r="B81" t="str">
        <f>INDEX(Output!$AD$11:$AD$59,MATCH(A81,Output!$AG$11:$AG$59,0),1)</f>
        <v>y=1306.299643x+26024.91619</v>
      </c>
      <c r="E81" s="29">
        <v>0</v>
      </c>
      <c r="F81" s="33">
        <f t="shared" si="17"/>
        <v>2.783761033543497E-2</v>
      </c>
      <c r="G81" s="33">
        <f t="shared" si="21"/>
        <v>2.7083665800427648E-2</v>
      </c>
      <c r="H81" s="33">
        <f t="shared" si="21"/>
        <v>2.6369483521403669E-2</v>
      </c>
      <c r="I81" s="33">
        <f t="shared" si="21"/>
        <v>2.5691998782867209E-2</v>
      </c>
      <c r="J81" s="33">
        <f t="shared" si="21"/>
        <v>2.5048453934860104E-2</v>
      </c>
      <c r="K81" s="33">
        <f t="shared" si="21"/>
        <v>2.4436360875143448E-2</v>
      </c>
      <c r="L81" s="33">
        <f t="shared" si="21"/>
        <v>2.3853468900955743E-2</v>
      </c>
      <c r="M81" s="33">
        <f t="shared" si="21"/>
        <v>2.3297737054659429E-2</v>
      </c>
      <c r="N81" s="33">
        <f t="shared" si="21"/>
        <v>2.276731024708134E-2</v>
      </c>
      <c r="O81" s="33">
        <f t="shared" si="21"/>
        <v>2.2260498569885989E-2</v>
      </c>
      <c r="P81" s="33">
        <f t="shared" si="21"/>
        <v>2.1775759310887599E-2</v>
      </c>
      <c r="Q81" s="33">
        <f t="shared" si="21"/>
        <v>2.1311681269062355E-2</v>
      </c>
      <c r="R81" s="33">
        <f t="shared" si="21"/>
        <v>2.0866971033348669E-2</v>
      </c>
      <c r="S81" s="33">
        <f t="shared" si="21"/>
        <v>2.0440440944256233E-2</v>
      </c>
      <c r="T81" s="33">
        <f t="shared" si="21"/>
        <v>2.0030998502315267E-2</v>
      </c>
      <c r="U81" s="33">
        <f t="shared" si="21"/>
        <v>1.9637637024488397E-2</v>
      </c>
      <c r="V81" s="33">
        <f t="shared" si="21"/>
        <v>1.9259427380294847E-2</v>
      </c>
      <c r="W81" s="33">
        <f t="shared" si="21"/>
        <v>1.889551066483186E-2</v>
      </c>
      <c r="X81" s="33">
        <f t="shared" si="21"/>
        <v>1.854509168707863E-2</v>
      </c>
      <c r="Y81" s="33">
        <f t="shared" si="21"/>
        <v>1.8207433169562748E-2</v>
      </c>
      <c r="Z81" s="33">
        <f t="shared" si="21"/>
        <v>1.7881850570354629E-2</v>
      </c>
      <c r="AA81" s="33">
        <f t="shared" si="21"/>
        <v>1.7567707450854897E-2</v>
      </c>
      <c r="AB81" s="33">
        <f t="shared" si="21"/>
        <v>1.7264411323413942E-2</v>
      </c>
      <c r="AC81" s="33">
        <f t="shared" si="21"/>
        <v>1.6971409921785696E-2</v>
      </c>
      <c r="AD81" s="33">
        <f t="shared" si="21"/>
        <v>1.6688187845016467E-2</v>
      </c>
      <c r="AE81" s="33">
        <f t="shared" si="21"/>
        <v>1.641426353185893E-2</v>
      </c>
      <c r="AF81" s="33">
        <f t="shared" si="21"/>
        <v>1.6149186528357617E-2</v>
      </c>
      <c r="AG81" s="33">
        <f t="shared" si="21"/>
        <v>1.5892535015976206E-2</v>
      </c>
      <c r="AH81" s="33">
        <f t="shared" si="21"/>
        <v>1.5643913571749879E-2</v>
      </c>
      <c r="AI81" s="33">
        <f t="shared" si="21"/>
        <v>1.5402951135437437E-2</v>
      </c>
      <c r="AJ81" s="33">
        <f t="shared" si="22"/>
        <v>1.5169299161690963E-2</v>
      </c>
      <c r="AK81" s="33">
        <f t="shared" si="22"/>
        <v>1.4942629937900742E-2</v>
      </c>
      <c r="AL81" s="33">
        <f t="shared" si="22"/>
        <v>1.472263505062843E-2</v>
      </c>
      <c r="AM81" s="33">
        <f t="shared" si="22"/>
        <v>1.4509023985548097E-2</v>
      </c>
      <c r="AN81" s="33">
        <f t="shared" si="22"/>
        <v>1.430152284752384E-2</v>
      </c>
      <c r="AO81" s="33">
        <f t="shared" si="22"/>
        <v>1.4099873188964551E-2</v>
      </c>
      <c r="AP81" s="33">
        <f t="shared" si="22"/>
        <v>1.3903830935926953E-2</v>
      </c>
      <c r="AQ81" s="33">
        <f t="shared" si="22"/>
        <v>1.3713165402573502E-2</v>
      </c>
      <c r="AR81" s="33">
        <f t="shared" si="22"/>
        <v>1.3527658385621866E-2</v>
      </c>
      <c r="AS81" s="33">
        <f t="shared" si="22"/>
        <v>1.3347103331318166E-2</v>
      </c>
    </row>
    <row r="82" spans="1:45" x14ac:dyDescent="0.35">
      <c r="A82" s="8" t="s">
        <v>24</v>
      </c>
      <c r="B82" t="str">
        <f>INDEX(Output!$AD$11:$AD$59,MATCH(A82,Output!$AG$11:$AG$59,0),1)</f>
        <v>y=5108.761429x+81039.515238</v>
      </c>
      <c r="E82" s="29">
        <v>0</v>
      </c>
      <c r="F82" s="33">
        <f t="shared" si="17"/>
        <v>3.1384512249179819E-2</v>
      </c>
      <c r="G82" s="33">
        <f t="shared" si="21"/>
        <v>3.0429497317870702E-2</v>
      </c>
      <c r="H82" s="33">
        <f t="shared" si="21"/>
        <v>2.9530887263103711E-2</v>
      </c>
      <c r="I82" s="33">
        <f t="shared" si="21"/>
        <v>2.868382836148653E-2</v>
      </c>
      <c r="J82" s="33">
        <f t="shared" si="21"/>
        <v>2.788400825467896E-2</v>
      </c>
      <c r="K82" s="33">
        <f t="shared" si="21"/>
        <v>2.7127582519768323E-2</v>
      </c>
      <c r="L82" s="33">
        <f t="shared" si="21"/>
        <v>2.6411112875791121E-2</v>
      </c>
      <c r="M82" s="33">
        <f t="shared" si="21"/>
        <v>2.5731514930496857E-2</v>
      </c>
      <c r="N82" s="33">
        <f t="shared" si="21"/>
        <v>2.508601379205988E-2</v>
      </c>
      <c r="O82" s="33">
        <f t="shared" si="21"/>
        <v>2.4472106198444754E-2</v>
      </c>
      <c r="P82" s="33">
        <f t="shared" si="21"/>
        <v>2.3887528074585385E-2</v>
      </c>
      <c r="Q82" s="33">
        <f t="shared" si="21"/>
        <v>2.3330226630952078E-2</v>
      </c>
      <c r="R82" s="33">
        <f t="shared" si="21"/>
        <v>2.2798336278759823E-2</v>
      </c>
      <c r="S82" s="33">
        <f t="shared" si="21"/>
        <v>2.2290157766297281E-2</v>
      </c>
      <c r="T82" s="33">
        <f t="shared" si="21"/>
        <v>2.1804140044741516E-2</v>
      </c>
      <c r="U82" s="33">
        <f t="shared" si="21"/>
        <v>2.1338864455752615E-2</v>
      </c>
      <c r="V82" s="33">
        <f t="shared" si="21"/>
        <v>2.0893030901280252E-2</v>
      </c>
      <c r="W82" s="33">
        <f t="shared" si="21"/>
        <v>2.0465445711618901E-2</v>
      </c>
      <c r="X82" s="33">
        <f t="shared" si="21"/>
        <v>2.0055010973298648E-2</v>
      </c>
      <c r="Y82" s="33">
        <f t="shared" si="21"/>
        <v>1.9660715115906502E-2</v>
      </c>
      <c r="Z82" s="33">
        <f t="shared" si="21"/>
        <v>1.9281624587911717E-2</v>
      </c>
      <c r="AA82" s="33">
        <f t="shared" si="21"/>
        <v>1.8916876477300448E-2</v>
      </c>
      <c r="AB82" s="33">
        <f t="shared" si="21"/>
        <v>1.8565671954224428E-2</v>
      </c>
      <c r="AC82" s="33">
        <f t="shared" si="21"/>
        <v>1.8227270430785536E-2</v>
      </c>
      <c r="AD82" s="33">
        <f t="shared" si="21"/>
        <v>1.7900984348095506E-2</v>
      </c>
      <c r="AE82" s="33">
        <f t="shared" si="21"/>
        <v>1.7586174513388508E-2</v>
      </c>
      <c r="AF82" s="33">
        <f t="shared" si="21"/>
        <v>1.7282245920644757E-2</v>
      </c>
      <c r="AG82" s="33">
        <f t="shared" si="21"/>
        <v>1.6988643997226438E-2</v>
      </c>
      <c r="AH82" s="33">
        <f t="shared" si="21"/>
        <v>1.6704851226709172E-2</v>
      </c>
      <c r="AI82" s="33">
        <f t="shared" si="21"/>
        <v>1.6430384104643148E-2</v>
      </c>
      <c r="AJ82" s="33">
        <f t="shared" si="22"/>
        <v>1.6164790389571637E-2</v>
      </c>
      <c r="AK82" s="33">
        <f t="shared" si="22"/>
        <v>1.5907646616425852E-2</v>
      </c>
      <c r="AL82" s="33">
        <f t="shared" si="22"/>
        <v>1.5658555843543143E-2</v>
      </c>
      <c r="AM82" s="33">
        <f t="shared" si="22"/>
        <v>1.541714560809071E-2</v>
      </c>
      <c r="AN82" s="33">
        <f t="shared" si="22"/>
        <v>1.5183066067746998E-2</v>
      </c>
      <c r="AO82" s="33">
        <f t="shared" si="22"/>
        <v>1.4955988309141022E-2</v>
      </c>
      <c r="AP82" s="33">
        <f t="shared" si="22"/>
        <v>1.4735602805848513E-2</v>
      </c>
      <c r="AQ82" s="33">
        <f t="shared" si="22"/>
        <v>1.452161801074392E-2</v>
      </c>
      <c r="AR82" s="33">
        <f t="shared" si="22"/>
        <v>1.4313759069242593E-2</v>
      </c>
      <c r="AS82" s="33">
        <f t="shared" si="22"/>
        <v>1.4111766641494938E-2</v>
      </c>
    </row>
    <row r="83" spans="1:45" x14ac:dyDescent="0.35">
      <c r="A83" s="8" t="s">
        <v>25</v>
      </c>
      <c r="B83" t="str">
        <f>INDEX(Output!$AD$11:$AD$59,MATCH(A83,Output!$AG$11:$AG$59,0),1)</f>
        <v>y=6231.157857x+71987.010476</v>
      </c>
      <c r="E83" s="29">
        <v>0</v>
      </c>
      <c r="F83" s="33">
        <f t="shared" si="17"/>
        <v>3.629401751220751E-2</v>
      </c>
      <c r="G83" s="33">
        <f t="shared" si="21"/>
        <v>3.5022895914556207E-2</v>
      </c>
      <c r="H83" s="33">
        <f t="shared" si="21"/>
        <v>3.3837798229197302E-2</v>
      </c>
      <c r="I83" s="33">
        <f t="shared" si="21"/>
        <v>3.2730277696517041E-2</v>
      </c>
      <c r="J83" s="33">
        <f t="shared" si="21"/>
        <v>3.1692958368104929E-2</v>
      </c>
      <c r="K83" s="33">
        <f t="shared" si="21"/>
        <v>3.0719370633522036E-2</v>
      </c>
      <c r="L83" s="33">
        <f t="shared" si="21"/>
        <v>2.9803816158651353E-2</v>
      </c>
      <c r="M83" s="33">
        <f t="shared" si="21"/>
        <v>2.8941256277166261E-2</v>
      </c>
      <c r="N83" s="33">
        <f t="shared" si="21"/>
        <v>2.8127219217430444E-2</v>
      </c>
      <c r="O83" s="33">
        <f t="shared" si="21"/>
        <v>2.7357722557758812E-2</v>
      </c>
      <c r="P83" s="33">
        <f t="shared" si="21"/>
        <v>2.6629208071408339E-2</v>
      </c>
      <c r="Q83" s="33">
        <f t="shared" si="21"/>
        <v>2.5938486711704956E-2</v>
      </c>
      <c r="R83" s="33">
        <f t="shared" si="21"/>
        <v>2.5282691942712709E-2</v>
      </c>
      <c r="S83" s="33">
        <f t="shared" si="21"/>
        <v>2.4659239974886393E-2</v>
      </c>
      <c r="T83" s="33">
        <f t="shared" si="21"/>
        <v>2.4065795742485463E-2</v>
      </c>
      <c r="U83" s="33">
        <f t="shared" si="21"/>
        <v>2.3500243678227006E-2</v>
      </c>
      <c r="V83" s="33">
        <f t="shared" si="21"/>
        <v>2.2960662514131203E-2</v>
      </c>
      <c r="W83" s="33">
        <f t="shared" si="21"/>
        <v>2.2445303475991718E-2</v>
      </c>
      <c r="X83" s="33">
        <f t="shared" si="21"/>
        <v>2.1952571349963534E-2</v>
      </c>
      <c r="Y83" s="33">
        <f t="shared" si="21"/>
        <v>2.1481007989406997E-2</v>
      </c>
      <c r="Z83" s="33">
        <f t="shared" si="21"/>
        <v>2.1029277902766097E-2</v>
      </c>
      <c r="AA83" s="33">
        <f t="shared" ref="G83:AI89" si="23">AA38/Z38-1</f>
        <v>2.0596155622452761E-2</v>
      </c>
      <c r="AB83" s="33">
        <f t="shared" si="23"/>
        <v>2.0180514603145294E-2</v>
      </c>
      <c r="AC83" s="33">
        <f t="shared" si="23"/>
        <v>1.9781317437723711E-2</v>
      </c>
      <c r="AD83" s="33">
        <f t="shared" si="23"/>
        <v>1.9397607211932399E-2</v>
      </c>
      <c r="AE83" s="33">
        <f t="shared" si="23"/>
        <v>1.9028499846085678E-2</v>
      </c>
      <c r="AF83" s="33">
        <f t="shared" si="23"/>
        <v>1.8673177294805665E-2</v>
      </c>
      <c r="AG83" s="33">
        <f t="shared" si="23"/>
        <v>1.8330881494685203E-2</v>
      </c>
      <c r="AH83" s="33">
        <f t="shared" si="23"/>
        <v>1.8000908965639439E-2</v>
      </c>
      <c r="AI83" s="33">
        <f t="shared" si="23"/>
        <v>1.7682605985027688E-2</v>
      </c>
      <c r="AJ83" s="33">
        <f t="shared" si="22"/>
        <v>1.7375364264885507E-2</v>
      </c>
      <c r="AK83" s="33">
        <f t="shared" si="22"/>
        <v>1.7078617072116886E-2</v>
      </c>
      <c r="AL83" s="33">
        <f t="shared" si="22"/>
        <v>1.6791835739582428E-2</v>
      </c>
      <c r="AM83" s="33">
        <f t="shared" si="22"/>
        <v>1.6514526522893203E-2</v>
      </c>
      <c r="AN83" s="33">
        <f t="shared" si="22"/>
        <v>1.6246227763594412E-2</v>
      </c>
      <c r="AO83" s="33">
        <f t="shared" si="22"/>
        <v>1.5986507324456944E-2</v>
      </c>
      <c r="AP83" s="33">
        <f t="shared" si="22"/>
        <v>1.5734960266900133E-2</v>
      </c>
      <c r="AQ83" s="33">
        <f t="shared" si="22"/>
        <v>1.5491206744292274E-2</v>
      </c>
      <c r="AR83" s="33">
        <f t="shared" si="22"/>
        <v>1.5254890088076456E-2</v>
      </c>
      <c r="AS83" s="33">
        <f t="shared" si="22"/>
        <v>1.5025675066438815E-2</v>
      </c>
    </row>
    <row r="84" spans="1:45" x14ac:dyDescent="0.35">
      <c r="A84" s="8" t="s">
        <v>26</v>
      </c>
      <c r="B84" t="str">
        <f>INDEX(Output!$AD$11:$AD$59,MATCH(A84,Output!$AG$11:$AG$59,0),1)</f>
        <v>y=12579.433929x+80517.215238</v>
      </c>
      <c r="E84" s="29">
        <v>0</v>
      </c>
      <c r="F84" s="33">
        <f t="shared" si="17"/>
        <v>4.4641456950247571E-2</v>
      </c>
      <c r="G84" s="33">
        <f t="shared" si="23"/>
        <v>4.2733759658146298E-2</v>
      </c>
      <c r="H84" s="33">
        <f t="shared" si="23"/>
        <v>4.0982426494138302E-2</v>
      </c>
      <c r="I84" s="33">
        <f t="shared" si="23"/>
        <v>3.9368989764947404E-2</v>
      </c>
      <c r="J84" s="33">
        <f t="shared" si="23"/>
        <v>3.7877779838179526E-2</v>
      </c>
      <c r="K84" s="33">
        <f t="shared" si="23"/>
        <v>3.6495414560358874E-2</v>
      </c>
      <c r="L84" s="33">
        <f t="shared" si="23"/>
        <v>3.5210396541734079E-2</v>
      </c>
      <c r="M84" s="33">
        <f t="shared" si="23"/>
        <v>3.4012792625884858E-2</v>
      </c>
      <c r="N84" s="33">
        <f t="shared" si="23"/>
        <v>3.2893976620452348E-2</v>
      </c>
      <c r="O84" s="33">
        <f t="shared" si="23"/>
        <v>3.184642118649883E-2</v>
      </c>
      <c r="P84" s="33">
        <f t="shared" si="23"/>
        <v>3.0863528266036999E-2</v>
      </c>
      <c r="Q84" s="33">
        <f t="shared" si="23"/>
        <v>2.993948997104523E-2</v>
      </c>
      <c r="R84" s="33">
        <f t="shared" si="23"/>
        <v>2.9069173735523979E-2</v>
      </c>
      <c r="S84" s="33">
        <f t="shared" si="23"/>
        <v>2.8248026932924608E-2</v>
      </c>
      <c r="T84" s="33">
        <f t="shared" si="23"/>
        <v>2.7471997215675392E-2</v>
      </c>
      <c r="U84" s="33">
        <f t="shared" si="23"/>
        <v>2.6737465634217639E-2</v>
      </c>
      <c r="V84" s="33">
        <f t="shared" si="23"/>
        <v>2.6041190206010478E-2</v>
      </c>
      <c r="W84" s="33">
        <f t="shared" si="23"/>
        <v>2.5380258077925433E-2</v>
      </c>
      <c r="X84" s="33">
        <f t="shared" si="23"/>
        <v>2.4752044793119987E-2</v>
      </c>
      <c r="Y84" s="33">
        <f t="shared" si="23"/>
        <v>2.4154179461156389E-2</v>
      </c>
      <c r="Z84" s="33">
        <f t="shared" si="23"/>
        <v>2.3584514856800576E-2</v>
      </c>
      <c r="AA84" s="33">
        <f t="shared" si="23"/>
        <v>2.3041101652558904E-2</v>
      </c>
      <c r="AB84" s="33">
        <f t="shared" si="23"/>
        <v>2.2522166133246868E-2</v>
      </c>
      <c r="AC84" s="33">
        <f t="shared" si="23"/>
        <v>2.2026090855728375E-2</v>
      </c>
      <c r="AD84" s="33">
        <f t="shared" si="23"/>
        <v>2.1551397809507877E-2</v>
      </c>
      <c r="AE84" s="33">
        <f t="shared" si="23"/>
        <v>2.1096733708866999E-2</v>
      </c>
      <c r="AF84" s="33">
        <f t="shared" si="23"/>
        <v>2.0660857108257158E-2</v>
      </c>
      <c r="AG84" s="33">
        <f t="shared" si="23"/>
        <v>2.0242627082607489E-2</v>
      </c>
      <c r="AH84" s="33">
        <f t="shared" si="23"/>
        <v>1.9840993255194395E-2</v>
      </c>
      <c r="AI84" s="33">
        <f t="shared" si="23"/>
        <v>1.9454986989554612E-2</v>
      </c>
      <c r="AJ84" s="33">
        <f t="shared" si="22"/>
        <v>1.9083713589949536E-2</v>
      </c>
      <c r="AK84" s="33">
        <f t="shared" si="22"/>
        <v>1.8726345378166309E-2</v>
      </c>
      <c r="AL84" s="33">
        <f t="shared" si="22"/>
        <v>1.8382115533897014E-2</v>
      </c>
      <c r="AM84" s="33">
        <f t="shared" si="22"/>
        <v>1.8050312602220231E-2</v>
      </c>
      <c r="AN84" s="33">
        <f t="shared" si="22"/>
        <v>1.7730275585380539E-2</v>
      </c>
      <c r="AO84" s="33">
        <f t="shared" si="22"/>
        <v>1.742138954762118E-2</v>
      </c>
      <c r="AP84" s="33">
        <f t="shared" si="22"/>
        <v>1.7123081671565066E-2</v>
      </c>
      <c r="AQ84" s="33">
        <f t="shared" si="22"/>
        <v>1.6834817712940264E-2</v>
      </c>
      <c r="AR84" s="33">
        <f t="shared" si="22"/>
        <v>1.6556098807479103E-2</v>
      </c>
      <c r="AS84" s="33">
        <f t="shared" si="22"/>
        <v>1.6286458589841679E-2</v>
      </c>
    </row>
    <row r="85" spans="1:45" x14ac:dyDescent="0.35">
      <c r="A85" s="8" t="s">
        <v>27</v>
      </c>
      <c r="B85" t="str">
        <f>INDEX(Output!$AD$11:$AD$59,MATCH(A85,Output!$AG$11:$AG$59,0),1)</f>
        <v>y=5125.469286x+53836.205714</v>
      </c>
      <c r="E85" s="29">
        <v>0</v>
      </c>
      <c r="F85" s="33">
        <f t="shared" si="17"/>
        <v>3.7730632681745702E-2</v>
      </c>
      <c r="G85" s="33">
        <f t="shared" si="23"/>
        <v>3.6358792439460386E-2</v>
      </c>
      <c r="H85" s="33">
        <f t="shared" si="23"/>
        <v>3.5083209313906183E-2</v>
      </c>
      <c r="I85" s="33">
        <f t="shared" si="23"/>
        <v>3.3894095661314738E-2</v>
      </c>
      <c r="J85" s="33">
        <f t="shared" si="23"/>
        <v>3.2782947309158317E-2</v>
      </c>
      <c r="K85" s="33">
        <f t="shared" si="23"/>
        <v>3.1742339854246904E-2</v>
      </c>
      <c r="L85" s="33">
        <f t="shared" si="23"/>
        <v>3.0765762563094379E-2</v>
      </c>
      <c r="M85" s="33">
        <f t="shared" si="23"/>
        <v>2.9847482018215521E-2</v>
      </c>
      <c r="N85" s="33">
        <f t="shared" si="23"/>
        <v>2.8982429475598481E-2</v>
      </c>
      <c r="O85" s="33">
        <f t="shared" si="23"/>
        <v>2.8166107258380313E-2</v>
      </c>
      <c r="P85" s="33">
        <f t="shared" si="23"/>
        <v>2.7394510536323358E-2</v>
      </c>
      <c r="Q85" s="33">
        <f t="shared" si="23"/>
        <v>2.6664061619350976E-2</v>
      </c>
      <c r="R85" s="33">
        <f t="shared" si="23"/>
        <v>2.5971554490077153E-2</v>
      </c>
      <c r="S85" s="33">
        <f t="shared" si="23"/>
        <v>2.5314107760994631E-2</v>
      </c>
      <c r="T85" s="33">
        <f t="shared" si="23"/>
        <v>2.4689124600337342E-2</v>
      </c>
      <c r="U85" s="33">
        <f t="shared" si="23"/>
        <v>2.4094258451280881E-2</v>
      </c>
      <c r="V85" s="33">
        <f t="shared" si="23"/>
        <v>2.3527383590371986E-2</v>
      </c>
      <c r="W85" s="33">
        <f t="shared" si="23"/>
        <v>2.2986569746518803E-2</v>
      </c>
      <c r="X85" s="33">
        <f t="shared" si="23"/>
        <v>2.2470060141859483E-2</v>
      </c>
      <c r="Y85" s="33">
        <f t="shared" si="23"/>
        <v>2.1976252428107301E-2</v>
      </c>
      <c r="Z85" s="33">
        <f t="shared" si="23"/>
        <v>2.1503682082527842E-2</v>
      </c>
      <c r="AA85" s="33">
        <f t="shared" si="23"/>
        <v>2.1051007901105478E-2</v>
      </c>
      <c r="AB85" s="33">
        <f t="shared" si="23"/>
        <v>2.0616999286234172E-2</v>
      </c>
      <c r="AC85" s="33">
        <f t="shared" si="23"/>
        <v>2.0200525075177556E-2</v>
      </c>
      <c r="AD85" s="33">
        <f t="shared" si="23"/>
        <v>1.9800543695749351E-2</v>
      </c>
      <c r="AE85" s="33">
        <f t="shared" si="23"/>
        <v>1.9416094468818867E-2</v>
      </c>
      <c r="AF85" s="33">
        <f t="shared" si="23"/>
        <v>1.904628990474766E-2</v>
      </c>
      <c r="AG85" s="33">
        <f t="shared" si="23"/>
        <v>1.8690308863720029E-2</v>
      </c>
      <c r="AH85" s="33">
        <f t="shared" si="23"/>
        <v>1.8347390469011016E-2</v>
      </c>
      <c r="AI85" s="33">
        <f t="shared" si="23"/>
        <v>1.801682867823784E-2</v>
      </c>
      <c r="AJ85" s="33">
        <f t="shared" si="22"/>
        <v>1.769796743107932E-2</v>
      </c>
      <c r="AK85" s="33">
        <f t="shared" si="22"/>
        <v>1.7390196303283645E-2</v>
      </c>
      <c r="AL85" s="33">
        <f t="shared" si="22"/>
        <v>1.709294660639693E-2</v>
      </c>
      <c r="AM85" s="33">
        <f t="shared" si="22"/>
        <v>1.6805687880767195E-2</v>
      </c>
      <c r="AN85" s="33">
        <f t="shared" si="22"/>
        <v>1.6527924736331467E-2</v>
      </c>
      <c r="AO85" s="33">
        <f t="shared" si="22"/>
        <v>1.6259194001599697E-2</v>
      </c>
      <c r="AP85" s="33">
        <f t="shared" si="22"/>
        <v>1.5999062146318854E-2</v>
      </c>
      <c r="AQ85" s="33">
        <f t="shared" si="22"/>
        <v>1.5747122947653791E-2</v>
      </c>
      <c r="AR85" s="33">
        <f t="shared" si="22"/>
        <v>1.5502995373451123E-2</v>
      </c>
      <c r="AS85" s="33">
        <f t="shared" si="22"/>
        <v>1.5266321659396009E-2</v>
      </c>
    </row>
    <row r="86" spans="1:45" x14ac:dyDescent="0.35">
      <c r="A86" s="8" t="s">
        <v>28</v>
      </c>
      <c r="B86" t="str">
        <f>INDEX(Output!$AD$11:$AD$59,MATCH(A86,Output!$AG$11:$AG$59,0),1)</f>
        <v>y=4389.524643x+54172.249524</v>
      </c>
      <c r="E86" s="29">
        <v>0</v>
      </c>
      <c r="F86" s="33">
        <f t="shared" si="17"/>
        <v>3.5284250720041044E-2</v>
      </c>
      <c r="G86" s="33">
        <f t="shared" si="23"/>
        <v>3.4081703353934678E-2</v>
      </c>
      <c r="H86" s="33">
        <f t="shared" si="23"/>
        <v>3.2958424120061558E-2</v>
      </c>
      <c r="I86" s="33">
        <f t="shared" si="23"/>
        <v>3.1906825435048303E-2</v>
      </c>
      <c r="J86" s="33">
        <f t="shared" si="23"/>
        <v>3.09202581556689E-2</v>
      </c>
      <c r="K86" s="33">
        <f t="shared" si="23"/>
        <v>2.9992870846272668E-2</v>
      </c>
      <c r="L86" s="33">
        <f t="shared" si="23"/>
        <v>2.911949363458155E-2</v>
      </c>
      <c r="M86" s="33">
        <f t="shared" si="23"/>
        <v>2.8295541785666734E-2</v>
      </c>
      <c r="N86" s="33">
        <f t="shared" si="23"/>
        <v>2.7516935196014947E-2</v>
      </c>
      <c r="O86" s="33">
        <f t="shared" si="23"/>
        <v>2.6780030823302381E-2</v>
      </c>
      <c r="P86" s="33">
        <f t="shared" si="23"/>
        <v>2.6081565690198927E-2</v>
      </c>
      <c r="Q86" s="33">
        <f t="shared" si="23"/>
        <v>2.5418608580746849E-2</v>
      </c>
      <c r="R86" s="33">
        <f t="shared" si="23"/>
        <v>2.4788518920997538E-2</v>
      </c>
      <c r="S86" s="33">
        <f t="shared" si="23"/>
        <v>2.41889116274423E-2</v>
      </c>
      <c r="T86" s="33">
        <f t="shared" si="23"/>
        <v>2.3617626936622393E-2</v>
      </c>
      <c r="U86" s="33">
        <f t="shared" si="23"/>
        <v>2.3072704411414957E-2</v>
      </c>
      <c r="V86" s="33">
        <f t="shared" si="23"/>
        <v>2.2552360464634491E-2</v>
      </c>
      <c r="W86" s="33">
        <f t="shared" si="23"/>
        <v>2.2054968856936474E-2</v>
      </c>
      <c r="X86" s="33">
        <f t="shared" si="23"/>
        <v>2.1579043719735624E-2</v>
      </c>
      <c r="Y86" s="33">
        <f t="shared" si="23"/>
        <v>2.1123224729789447E-2</v>
      </c>
      <c r="Z86" s="33">
        <f t="shared" si="23"/>
        <v>2.0686264123880749E-2</v>
      </c>
      <c r="AA86" s="33">
        <f t="shared" si="23"/>
        <v>2.0267015292537049E-2</v>
      </c>
      <c r="AB86" s="33">
        <f t="shared" si="23"/>
        <v>1.9864422733224973E-2</v>
      </c>
      <c r="AC86" s="33">
        <f t="shared" si="23"/>
        <v>1.9477513177671657E-2</v>
      </c>
      <c r="AD86" s="33">
        <f t="shared" si="23"/>
        <v>1.9105387736273904E-2</v>
      </c>
      <c r="AE86" s="33">
        <f t="shared" si="23"/>
        <v>1.8747214926135181E-2</v>
      </c>
      <c r="AF86" s="33">
        <f t="shared" si="23"/>
        <v>1.8402224468897499E-2</v>
      </c>
      <c r="AG86" s="33">
        <f t="shared" si="23"/>
        <v>1.8069701761005419E-2</v>
      </c>
      <c r="AH86" s="33">
        <f t="shared" si="23"/>
        <v>1.7748982932847879E-2</v>
      </c>
      <c r="AI86" s="33">
        <f t="shared" si="23"/>
        <v>1.7439450424898029E-2</v>
      </c>
      <c r="AJ86" s="33">
        <f t="shared" si="22"/>
        <v>1.7140529018817796E-2</v>
      </c>
      <c r="AK86" s="33">
        <f t="shared" si="22"/>
        <v>1.685168226985545E-2</v>
      </c>
      <c r="AL86" s="33">
        <f t="shared" si="22"/>
        <v>1.65724092939874E-2</v>
      </c>
      <c r="AM86" s="33">
        <f t="shared" si="22"/>
        <v>1.6302241869319278E-2</v>
      </c>
      <c r="AN86" s="33">
        <f t="shared" si="22"/>
        <v>1.6040741816463866E-2</v>
      </c>
      <c r="AO86" s="33">
        <f t="shared" si="22"/>
        <v>1.5787498627059637E-2</v>
      </c>
      <c r="AP86" s="33">
        <f t="shared" si="22"/>
        <v>1.5542127313437071E-2</v>
      </c>
      <c r="AQ86" s="33">
        <f t="shared" si="22"/>
        <v>1.530426645574301E-2</v>
      </c>
      <c r="AR86" s="33">
        <f t="shared" si="22"/>
        <v>1.5073576425683521E-2</v>
      </c>
      <c r="AS86" s="33">
        <f t="shared" si="22"/>
        <v>1.484973776852816E-2</v>
      </c>
    </row>
    <row r="87" spans="1:45" x14ac:dyDescent="0.35">
      <c r="A87" s="8" t="s">
        <v>29</v>
      </c>
      <c r="B87" t="str">
        <f>INDEX(Output!$AD$11:$AD$59,MATCH(A87,Output!$AG$11:$AG$59,0),1)</f>
        <v>y=6634.612857x+30046.350476</v>
      </c>
      <c r="E87" s="29">
        <v>0</v>
      </c>
      <c r="F87" s="33">
        <f t="shared" si="17"/>
        <v>4.8712226495849942E-2</v>
      </c>
      <c r="G87" s="33">
        <f t="shared" si="23"/>
        <v>4.6449564775854935E-2</v>
      </c>
      <c r="H87" s="33">
        <f t="shared" si="23"/>
        <v>4.4387772081308174E-2</v>
      </c>
      <c r="I87" s="33">
        <f t="shared" si="23"/>
        <v>4.2501236866121284E-2</v>
      </c>
      <c r="J87" s="33">
        <f t="shared" si="23"/>
        <v>4.0768524163947051E-2</v>
      </c>
      <c r="K87" s="33">
        <f t="shared" si="23"/>
        <v>3.9171557572512672E-2</v>
      </c>
      <c r="L87" s="33">
        <f t="shared" si="23"/>
        <v>3.7694986248484996E-2</v>
      </c>
      <c r="M87" s="33">
        <f t="shared" si="23"/>
        <v>3.632568986842788E-2</v>
      </c>
      <c r="N87" s="33">
        <f t="shared" si="23"/>
        <v>3.505238770356045E-2</v>
      </c>
      <c r="O87" s="33">
        <f t="shared" si="23"/>
        <v>3.3865327127383438E-2</v>
      </c>
      <c r="P87" s="33">
        <f t="shared" si="23"/>
        <v>3.2756033342832946E-2</v>
      </c>
      <c r="Q87" s="33">
        <f t="shared" si="23"/>
        <v>3.1717106737016998E-2</v>
      </c>
      <c r="R87" s="33">
        <f t="shared" si="23"/>
        <v>3.074205761434734E-2</v>
      </c>
      <c r="S87" s="33">
        <f t="shared" si="23"/>
        <v>2.9825170504345078E-2</v>
      </c>
      <c r="T87" s="33">
        <f t="shared" si="23"/>
        <v>2.8961392048456602E-2</v>
      </c>
      <c r="U87" s="33">
        <f t="shared" si="23"/>
        <v>2.8146237820255049E-2</v>
      </c>
      <c r="V87" s="33">
        <f t="shared" si="23"/>
        <v>2.7375714450822874E-2</v>
      </c>
      <c r="W87" s="33">
        <f t="shared" si="23"/>
        <v>2.6646254204535369E-2</v>
      </c>
      <c r="X87" s="33">
        <f t="shared" si="23"/>
        <v>2.5954659743225417E-2</v>
      </c>
      <c r="Y87" s="33">
        <f t="shared" si="23"/>
        <v>2.529805727450074E-2</v>
      </c>
      <c r="Z87" s="33">
        <f t="shared" si="23"/>
        <v>2.4673856636137304E-2</v>
      </c>
      <c r="AA87" s="33">
        <f t="shared" si="23"/>
        <v>2.4079717147403201E-2</v>
      </c>
      <c r="AB87" s="33">
        <f t="shared" si="23"/>
        <v>2.3513518278125867E-2</v>
      </c>
      <c r="AC87" s="33">
        <f t="shared" si="23"/>
        <v>2.2973334360725239E-2</v>
      </c>
      <c r="AD87" s="33">
        <f t="shared" si="23"/>
        <v>2.2457412709669278E-2</v>
      </c>
      <c r="AE87" s="33">
        <f t="shared" si="23"/>
        <v>2.1964154624449117E-2</v>
      </c>
      <c r="AF87" s="33">
        <f t="shared" si="23"/>
        <v>2.1492098842273544E-2</v>
      </c>
      <c r="AG87" s="33">
        <f t="shared" si="23"/>
        <v>2.1039907079684506E-2</v>
      </c>
      <c r="AH87" s="33">
        <f t="shared" si="23"/>
        <v>2.060635136178135E-2</v>
      </c>
      <c r="AI87" s="33">
        <f t="shared" si="23"/>
        <v>2.0190302886403444E-2</v>
      </c>
      <c r="AJ87" s="33">
        <f t="shared" si="22"/>
        <v>1.9790722210630163E-2</v>
      </c>
      <c r="AK87" s="33">
        <f t="shared" si="22"/>
        <v>1.9406650579963269E-2</v>
      </c>
      <c r="AL87" s="33">
        <f t="shared" si="22"/>
        <v>1.9037202247917717E-2</v>
      </c>
      <c r="AM87" s="33">
        <f t="shared" si="22"/>
        <v>1.8681557656504921E-2</v>
      </c>
      <c r="AN87" s="33">
        <f t="shared" si="22"/>
        <v>1.8338957367091346E-2</v>
      </c>
      <c r="AO87" s="33">
        <f t="shared" si="22"/>
        <v>1.8008696647044298E-2</v>
      </c>
      <c r="AP87" s="33">
        <f t="shared" si="22"/>
        <v>1.7690120630951878E-2</v>
      </c>
      <c r="AQ87" s="33">
        <f t="shared" si="22"/>
        <v>1.7382619986508585E-2</v>
      </c>
      <c r="AR87" s="33">
        <f t="shared" si="22"/>
        <v>1.708562702470684E-2</v>
      </c>
      <c r="AS87" s="33">
        <f t="shared" si="22"/>
        <v>1.6798612202089114E-2</v>
      </c>
    </row>
    <row r="88" spans="1:45" x14ac:dyDescent="0.35">
      <c r="A88" s="8" t="s">
        <v>30</v>
      </c>
      <c r="B88" t="str">
        <f>INDEX(Output!$AD$11:$AD$59,MATCH(A88,Output!$AG$11:$AG$59,0),1)</f>
        <v>y=1292.001429x+12716.581905</v>
      </c>
      <c r="E88" s="29">
        <v>0</v>
      </c>
      <c r="F88" s="33">
        <f t="shared" si="17"/>
        <v>3.8695879565460833E-2</v>
      </c>
      <c r="G88" s="33">
        <f t="shared" si="23"/>
        <v>3.7254291970090003E-2</v>
      </c>
      <c r="H88" s="33">
        <f t="shared" si="23"/>
        <v>3.5916257236527471E-2</v>
      </c>
      <c r="I88" s="33">
        <f t="shared" si="23"/>
        <v>3.4671004519554183E-2</v>
      </c>
      <c r="J88" s="33">
        <f t="shared" si="23"/>
        <v>3.3509206663864699E-2</v>
      </c>
      <c r="K88" s="33">
        <f t="shared" si="23"/>
        <v>3.2422746162108718E-2</v>
      </c>
      <c r="L88" s="33">
        <f t="shared" si="23"/>
        <v>3.14045252127928E-2</v>
      </c>
      <c r="M88" s="33">
        <f t="shared" si="23"/>
        <v>3.0448310478678131E-2</v>
      </c>
      <c r="N88" s="33">
        <f t="shared" si="23"/>
        <v>2.9548605368214798E-2</v>
      </c>
      <c r="O88" s="33">
        <f t="shared" si="23"/>
        <v>2.8700544310530152E-2</v>
      </c>
      <c r="P88" s="33">
        <f t="shared" si="23"/>
        <v>2.7899804728660049E-2</v>
      </c>
      <c r="Q88" s="33">
        <f t="shared" si="23"/>
        <v>2.7142533348398334E-2</v>
      </c>
      <c r="R88" s="33">
        <f t="shared" si="23"/>
        <v>2.6425284191003096E-2</v>
      </c>
      <c r="S88" s="33">
        <f t="shared" si="23"/>
        <v>2.5744966144156223E-2</v>
      </c>
      <c r="T88" s="33">
        <f t="shared" si="23"/>
        <v>2.5098798428359048E-2</v>
      </c>
      <c r="U88" s="33">
        <f t="shared" si="23"/>
        <v>2.4484272605566959E-2</v>
      </c>
      <c r="V88" s="33">
        <f t="shared" si="23"/>
        <v>2.3899120035582477E-2</v>
      </c>
      <c r="W88" s="33">
        <f t="shared" si="23"/>
        <v>2.3341283890108366E-2</v>
      </c>
      <c r="X88" s="33">
        <f t="shared" si="23"/>
        <v>2.280889499676908E-2</v>
      </c>
      <c r="Y88" s="33">
        <f t="shared" si="23"/>
        <v>2.2300250915241682E-2</v>
      </c>
      <c r="Z88" s="33">
        <f t="shared" si="23"/>
        <v>2.1813797751958575E-2</v>
      </c>
      <c r="AA88" s="33">
        <f t="shared" si="23"/>
        <v>2.1348114304142518E-2</v>
      </c>
      <c r="AB88" s="33">
        <f t="shared" si="23"/>
        <v>2.0901898192358548E-2</v>
      </c>
      <c r="AC88" s="33">
        <f t="shared" si="23"/>
        <v>2.0473953696596991E-2</v>
      </c>
      <c r="AD88" s="33">
        <f t="shared" si="23"/>
        <v>2.0063181056636958E-2</v>
      </c>
      <c r="AE88" s="33">
        <f t="shared" si="23"/>
        <v>1.9668567035087348E-2</v>
      </c>
      <c r="AF88" s="33">
        <f t="shared" si="23"/>
        <v>1.9289176572617528E-2</v>
      </c>
      <c r="AG88" s="33">
        <f t="shared" si="23"/>
        <v>1.8924145390690317E-2</v>
      </c>
      <c r="AH88" s="33">
        <f t="shared" si="23"/>
        <v>1.8572673418622454E-2</v>
      </c>
      <c r="AI88" s="33">
        <f t="shared" si="23"/>
        <v>1.8234018939745855E-2</v>
      </c>
      <c r="AJ88" s="33">
        <f t="shared" si="22"/>
        <v>1.7907493366536853E-2</v>
      </c>
      <c r="AK88" s="33">
        <f t="shared" si="22"/>
        <v>1.7592456567257608E-2</v>
      </c>
      <c r="AL88" s="33">
        <f t="shared" si="22"/>
        <v>1.7288312677359974E-2</v>
      </c>
      <c r="AM88" s="33">
        <f t="shared" si="22"/>
        <v>1.6994506337991488E-2</v>
      </c>
      <c r="AN88" s="33">
        <f t="shared" si="22"/>
        <v>1.6710519311638805E-2</v>
      </c>
      <c r="AO88" s="33">
        <f t="shared" si="22"/>
        <v>1.643586743152059E-2</v>
      </c>
      <c r="AP88" s="33">
        <f t="shared" si="22"/>
        <v>1.6170097846953446E-2</v>
      </c>
      <c r="AQ88" s="33">
        <f t="shared" si="22"/>
        <v>1.5912786531718126E-2</v>
      </c>
      <c r="AR88" s="33">
        <f t="shared" si="22"/>
        <v>1.5663536026594871E-2</v>
      </c>
      <c r="AS88" s="33">
        <f t="shared" si="22"/>
        <v>1.5421973390786992E-2</v>
      </c>
    </row>
    <row r="89" spans="1:45" x14ac:dyDescent="0.35">
      <c r="A89" s="8" t="s">
        <v>31</v>
      </c>
      <c r="B89" t="str">
        <f>INDEX(Output!$AD$11:$AD$59,MATCH(A89,Output!$AG$11:$AG$59,0),1)</f>
        <v>y=1711.155357x+22715.56381</v>
      </c>
      <c r="E89" s="29">
        <v>0</v>
      </c>
      <c r="F89" s="33">
        <f t="shared" si="17"/>
        <v>3.4158854660941262E-2</v>
      </c>
      <c r="G89" s="33">
        <f t="shared" si="23"/>
        <v>3.303056827970674E-2</v>
      </c>
      <c r="H89" s="33">
        <f t="shared" si="23"/>
        <v>3.1974434536542473E-2</v>
      </c>
      <c r="I89" s="33">
        <f t="shared" si="23"/>
        <v>3.0983746754251751E-2</v>
      </c>
      <c r="J89" s="33">
        <f t="shared" si="23"/>
        <v>3.0052604468106203E-2</v>
      </c>
      <c r="K89" s="33">
        <f t="shared" si="23"/>
        <v>2.9175795816393846E-2</v>
      </c>
      <c r="L89" s="33">
        <f t="shared" si="23"/>
        <v>2.8348699935417887E-2</v>
      </c>
      <c r="M89" s="33">
        <f t="shared" si="23"/>
        <v>2.7567205498677971E-2</v>
      </c>
      <c r="N89" s="33">
        <f t="shared" si="23"/>
        <v>2.6827642368461468E-2</v>
      </c>
      <c r="O89" s="33">
        <f t="shared" si="23"/>
        <v>2.6126723961755971E-2</v>
      </c>
      <c r="P89" s="33">
        <f t="shared" si="23"/>
        <v>2.5461498420861428E-2</v>
      </c>
      <c r="Q89" s="33">
        <f t="shared" si="23"/>
        <v>2.4829307058402694E-2</v>
      </c>
      <c r="R89" s="33">
        <f t="shared" si="23"/>
        <v>2.4227748843045127E-2</v>
      </c>
      <c r="S89" s="33">
        <f t="shared" si="23"/>
        <v>2.3654649925675564E-2</v>
      </c>
      <c r="T89" s="33">
        <f t="shared" si="23"/>
        <v>2.310803739072842E-2</v>
      </c>
      <c r="U89" s="33">
        <f t="shared" si="23"/>
        <v>2.258611656464149E-2</v>
      </c>
      <c r="V89" s="33">
        <f t="shared" si="23"/>
        <v>2.2087251331476043E-2</v>
      </c>
      <c r="W89" s="33">
        <f t="shared" si="23"/>
        <v>2.1609947000809315E-2</v>
      </c>
      <c r="X89" s="33">
        <f t="shared" si="23"/>
        <v>2.1152835349979693E-2</v>
      </c>
      <c r="Y89" s="33">
        <f t="shared" si="23"/>
        <v>2.0714661525401912E-2</v>
      </c>
      <c r="Z89" s="33">
        <f t="shared" si="23"/>
        <v>2.0294272538855518E-2</v>
      </c>
      <c r="AA89" s="33">
        <f t="shared" si="23"/>
        <v>1.9890607136660687E-2</v>
      </c>
      <c r="AB89" s="33">
        <f t="shared" si="23"/>
        <v>1.9502686854331985E-2</v>
      </c>
      <c r="AC89" s="33">
        <f t="shared" si="23"/>
        <v>1.91296080979515E-2</v>
      </c>
      <c r="AD89" s="33">
        <f t="shared" si="23"/>
        <v>1.8770535117367482E-2</v>
      </c>
      <c r="AE89" s="33">
        <f t="shared" si="23"/>
        <v>1.8424693756189825E-2</v>
      </c>
      <c r="AF89" s="33">
        <f t="shared" si="23"/>
        <v>1.8091365880215982E-2</v>
      </c>
      <c r="AG89" s="33">
        <f t="shared" si="23"/>
        <v>1.7769884399888136E-2</v>
      </c>
      <c r="AH89" s="33">
        <f t="shared" si="23"/>
        <v>1.7459628814195272E-2</v>
      </c>
      <c r="AI89" s="33">
        <f t="shared" si="23"/>
        <v>1.7160021213366239E-2</v>
      </c>
      <c r="AJ89" s="33">
        <f t="shared" si="22"/>
        <v>1.687052268619027E-2</v>
      </c>
      <c r="AK89" s="33">
        <f t="shared" si="22"/>
        <v>1.6590630084964086E-2</v>
      </c>
      <c r="AL89" s="33">
        <f t="shared" si="22"/>
        <v>1.6319873107208727E-2</v>
      </c>
      <c r="AM89" s="33">
        <f t="shared" si="22"/>
        <v>1.6057811658561238E-2</v>
      </c>
      <c r="AN89" s="33">
        <f t="shared" si="22"/>
        <v>1.5804033465723455E-2</v>
      </c>
      <c r="AO89" s="33">
        <f t="shared" si="22"/>
        <v>1.5558151912237639E-2</v>
      </c>
      <c r="AP89" s="33">
        <f t="shared" si="22"/>
        <v>1.5319804073200771E-2</v>
      </c>
      <c r="AQ89" s="33">
        <f t="shared" si="22"/>
        <v>1.5088648927896298E-2</v>
      </c>
      <c r="AR89" s="33">
        <f t="shared" si="22"/>
        <v>1.4864365731832585E-2</v>
      </c>
      <c r="AS89" s="33">
        <f t="shared" si="22"/>
        <v>1.4646652531852267E-2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43"/>
  <sheetViews>
    <sheetView topLeftCell="Y1" workbookViewId="0">
      <selection activeCell="B2" sqref="B2:AG2"/>
    </sheetView>
  </sheetViews>
  <sheetFormatPr defaultRowHeight="14.5" x14ac:dyDescent="0.35"/>
  <cols>
    <col min="1" max="1" width="20.1796875" customWidth="1"/>
    <col min="2" max="22" width="10.1796875" customWidth="1"/>
    <col min="23" max="23" width="12.81640625" customWidth="1"/>
    <col min="24" max="33" width="10.1796875" customWidth="1"/>
  </cols>
  <sheetData>
    <row r="1" spans="1:33" s="3" customFormat="1" x14ac:dyDescent="0.35">
      <c r="A1" s="4" t="s">
        <v>44</v>
      </c>
      <c r="B1" s="5">
        <v>2019</v>
      </c>
      <c r="C1" s="5">
        <v>2020</v>
      </c>
      <c r="D1" s="5">
        <v>2021</v>
      </c>
      <c r="E1" s="5">
        <v>2022</v>
      </c>
      <c r="F1" s="5">
        <v>2023</v>
      </c>
      <c r="G1" s="5">
        <v>2024</v>
      </c>
      <c r="H1" s="5">
        <v>2025</v>
      </c>
      <c r="I1" s="5">
        <v>2026</v>
      </c>
      <c r="J1" s="5">
        <v>2027</v>
      </c>
      <c r="K1" s="5">
        <v>2028</v>
      </c>
      <c r="L1" s="5">
        <v>2029</v>
      </c>
      <c r="M1" s="5">
        <v>2030</v>
      </c>
      <c r="N1" s="5">
        <v>2031</v>
      </c>
      <c r="O1" s="5">
        <v>2032</v>
      </c>
      <c r="P1" s="5">
        <v>2033</v>
      </c>
      <c r="Q1" s="5">
        <v>2034</v>
      </c>
      <c r="R1" s="5">
        <v>2035</v>
      </c>
      <c r="S1" s="5">
        <v>2036</v>
      </c>
      <c r="T1" s="5">
        <v>2037</v>
      </c>
      <c r="U1" s="5">
        <v>2038</v>
      </c>
      <c r="V1" s="5">
        <v>2039</v>
      </c>
      <c r="W1" s="5">
        <v>2040</v>
      </c>
      <c r="X1" s="5">
        <v>2041</v>
      </c>
      <c r="Y1" s="5">
        <v>2042</v>
      </c>
      <c r="Z1" s="5">
        <v>2043</v>
      </c>
      <c r="AA1" s="5">
        <v>2044</v>
      </c>
      <c r="AB1" s="5">
        <v>2045</v>
      </c>
      <c r="AC1" s="5">
        <v>2046</v>
      </c>
      <c r="AD1" s="5">
        <v>2047</v>
      </c>
      <c r="AE1" s="5">
        <v>2048</v>
      </c>
      <c r="AF1" s="5">
        <v>2049</v>
      </c>
      <c r="AG1" s="5">
        <v>2050</v>
      </c>
    </row>
    <row r="2" spans="1:33" x14ac:dyDescent="0.35">
      <c r="A2" s="8" t="s">
        <v>1</v>
      </c>
      <c r="B2" s="7">
        <v>0</v>
      </c>
      <c r="C2" s="7">
        <v>0</v>
      </c>
      <c r="D2" s="32">
        <f>Calculations!F48</f>
        <v>1.9838624648037761E-2</v>
      </c>
      <c r="E2" s="32">
        <f>Calculations!G48</f>
        <v>1.9452709643042132E-2</v>
      </c>
      <c r="F2" s="32">
        <f>Calculations!H48</f>
        <v>1.9081522329616796E-2</v>
      </c>
      <c r="G2" s="32">
        <f>Calculations!I48</f>
        <v>1.8724235413469792E-2</v>
      </c>
      <c r="H2" s="32">
        <f>Calculations!J48</f>
        <v>1.8380082423257837E-2</v>
      </c>
      <c r="I2" s="32">
        <f>Calculations!K48</f>
        <v>1.8048352221816888E-2</v>
      </c>
      <c r="J2" s="32">
        <f>Calculations!L48</f>
        <v>1.7728384101233896E-2</v>
      </c>
      <c r="K2" s="32">
        <f>Calculations!M48</f>
        <v>1.741956339057027E-2</v>
      </c>
      <c r="L2" s="32">
        <f>Calculations!N48</f>
        <v>1.712131751479129E-2</v>
      </c>
      <c r="M2" s="32">
        <f>Calculations!O48</f>
        <v>1.6833112451742682E-2</v>
      </c>
      <c r="N2" s="32">
        <f>Calculations!P48</f>
        <v>1.6554449541041683E-2</v>
      </c>
      <c r="O2" s="32">
        <f>Calculations!Q48</f>
        <v>1.6284862604768024E-2</v>
      </c>
      <c r="P2" s="32">
        <f>Calculations!R48</f>
        <v>1.6023915344984818E-2</v>
      </c>
      <c r="Q2" s="32">
        <f>Calculations!S48</f>
        <v>1.5771198987519774E-2</v>
      </c>
      <c r="R2" s="32">
        <f>Calculations!T48</f>
        <v>1.5526330145252842E-2</v>
      </c>
      <c r="S2" s="32">
        <f>Calculations!U48</f>
        <v>1.5288948877408837E-2</v>
      </c>
      <c r="T2" s="32">
        <f>Calculations!V48</f>
        <v>1.5058716924194915E-2</v>
      </c>
      <c r="U2" s="32">
        <f>Calculations!W48</f>
        <v>1.4835316098585682E-2</v>
      </c>
      <c r="V2" s="32">
        <f>Calculations!X48</f>
        <v>1.461844681915303E-2</v>
      </c>
      <c r="W2" s="32">
        <f>Calculations!Y48</f>
        <v>1.440782676973984E-2</v>
      </c>
      <c r="X2" s="32">
        <f>Calculations!Z48</f>
        <v>1.4203189673348993E-2</v>
      </c>
      <c r="Y2" s="32">
        <f>Calculations!AA48</f>
        <v>1.4004284169055969E-2</v>
      </c>
      <c r="Z2" s="32">
        <f>Calculations!AB48</f>
        <v>1.3810872781994332E-2</v>
      </c>
      <c r="AA2" s="32">
        <f>Calculations!AC48</f>
        <v>1.3622730977520536E-2</v>
      </c>
      <c r="AB2" s="32">
        <f>Calculations!AD48</f>
        <v>1.3439646291656171E-2</v>
      </c>
      <c r="AC2" s="32">
        <f>Calculations!AE48</f>
        <v>1.3261417530717745E-2</v>
      </c>
      <c r="AD2" s="32">
        <f>Calculations!AF48</f>
        <v>1.30878540337942E-2</v>
      </c>
      <c r="AE2" s="32">
        <f>Calculations!AG48</f>
        <v>1.2918774992398241E-2</v>
      </c>
      <c r="AF2" s="32">
        <f>Calculations!AH48</f>
        <v>1.275400882217359E-2</v>
      </c>
      <c r="AG2" s="32">
        <f>Calculations!AI48</f>
        <v>1.2593392582080476E-2</v>
      </c>
    </row>
    <row r="3" spans="1:33" x14ac:dyDescent="0.35">
      <c r="A3" s="8" t="s">
        <v>34</v>
      </c>
      <c r="B3" s="7">
        <v>0</v>
      </c>
      <c r="C3" s="7">
        <v>0</v>
      </c>
      <c r="D3" s="32">
        <f>Calculations!F49</f>
        <v>-4.7577604893184189E-3</v>
      </c>
      <c r="E3" s="32">
        <f>Calculations!G49</f>
        <v>-4.7805049870650596E-3</v>
      </c>
      <c r="F3" s="32">
        <f>Calculations!H49</f>
        <v>-4.8034679897450694E-3</v>
      </c>
      <c r="G3" s="32">
        <f>Calculations!I49</f>
        <v>-4.8266526613013339E-3</v>
      </c>
      <c r="H3" s="32">
        <f>Calculations!J49</f>
        <v>-4.8500622270570837E-3</v>
      </c>
      <c r="I3" s="32">
        <f>Calculations!K49</f>
        <v>-4.8736999752128085E-3</v>
      </c>
      <c r="J3" s="32">
        <f>Calculations!L49</f>
        <v>-4.8975692583859143E-3</v>
      </c>
      <c r="K3" s="32">
        <f>Calculations!M49</f>
        <v>-4.9216734951960106E-3</v>
      </c>
      <c r="L3" s="32">
        <f>Calculations!N49</f>
        <v>-4.9460161718959395E-3</v>
      </c>
      <c r="M3" s="32">
        <f>Calculations!O49</f>
        <v>-4.9706008440546512E-3</v>
      </c>
      <c r="N3" s="32">
        <f>Calculations!P49</f>
        <v>-4.9954311382871541E-3</v>
      </c>
      <c r="O3" s="32">
        <f>Calculations!Q49</f>
        <v>-5.0205107540378657E-3</v>
      </c>
      <c r="P3" s="32">
        <f>Calculations!R49</f>
        <v>-5.045843465419253E-3</v>
      </c>
      <c r="Q3" s="32">
        <f>Calculations!S49</f>
        <v>-5.0714331231036525E-3</v>
      </c>
      <c r="R3" s="32">
        <f>Calculations!T49</f>
        <v>-5.0972836562760415E-3</v>
      </c>
      <c r="S3" s="32">
        <f>Calculations!U49</f>
        <v>-5.1233990746438751E-3</v>
      </c>
      <c r="T3" s="32">
        <f>Calculations!V49</f>
        <v>-5.1497834705112044E-3</v>
      </c>
      <c r="U3" s="32">
        <f>Calculations!W49</f>
        <v>-5.1764410209167444E-3</v>
      </c>
      <c r="V3" s="32">
        <f>Calculations!X49</f>
        <v>-5.2033759898378884E-3</v>
      </c>
      <c r="W3" s="32">
        <f>Calculations!Y49</f>
        <v>-5.230592730464223E-3</v>
      </c>
      <c r="X3" s="32">
        <f>Calculations!Z49</f>
        <v>-5.2580956875434293E-3</v>
      </c>
      <c r="Y3" s="32">
        <f>Calculations!AA49</f>
        <v>-5.2858893998015688E-3</v>
      </c>
      <c r="Z3" s="32">
        <f>Calculations!AB49</f>
        <v>-5.3139785024383102E-3</v>
      </c>
      <c r="AA3" s="32">
        <f>Calculations!AC49</f>
        <v>-5.3423677297059768E-3</v>
      </c>
      <c r="AB3" s="32">
        <f>Calculations!AD49</f>
        <v>-5.3710619175686425E-3</v>
      </c>
      <c r="AC3" s="32">
        <f>Calculations!AE49</f>
        <v>-5.4000660064483785E-3</v>
      </c>
      <c r="AD3" s="32">
        <f>Calculations!AF49</f>
        <v>-5.4293850440607638E-3</v>
      </c>
      <c r="AE3" s="32">
        <f>Calculations!AG49</f>
        <v>-5.4590241883439861E-3</v>
      </c>
      <c r="AF3" s="32">
        <f>Calculations!AH49</f>
        <v>-5.4889887104840884E-3</v>
      </c>
      <c r="AG3" s="32">
        <f>Calculations!AI49</f>
        <v>-5.5192839980394703E-3</v>
      </c>
    </row>
    <row r="4" spans="1:33" x14ac:dyDescent="0.35">
      <c r="A4" s="8" t="s">
        <v>35</v>
      </c>
      <c r="B4" s="7">
        <v>0</v>
      </c>
      <c r="C4" s="7">
        <v>0</v>
      </c>
      <c r="D4" s="32">
        <f>Calculations!F50</f>
        <v>-4.7577604893184189E-3</v>
      </c>
      <c r="E4" s="32">
        <f>Calculations!G50</f>
        <v>-4.7805049870650596E-3</v>
      </c>
      <c r="F4" s="32">
        <f>Calculations!H50</f>
        <v>-4.8034679897450694E-3</v>
      </c>
      <c r="G4" s="32">
        <f>Calculations!I50</f>
        <v>-4.8266526613013339E-3</v>
      </c>
      <c r="H4" s="32">
        <f>Calculations!J50</f>
        <v>-4.8500622270570837E-3</v>
      </c>
      <c r="I4" s="32">
        <f>Calculations!K50</f>
        <v>-4.8736999752128085E-3</v>
      </c>
      <c r="J4" s="32">
        <f>Calculations!L50</f>
        <v>-4.8975692583859143E-3</v>
      </c>
      <c r="K4" s="32">
        <f>Calculations!M50</f>
        <v>-4.9216734951960106E-3</v>
      </c>
      <c r="L4" s="32">
        <f>Calculations!N50</f>
        <v>-4.9460161718959395E-3</v>
      </c>
      <c r="M4" s="32">
        <f>Calculations!O50</f>
        <v>-4.9706008440546512E-3</v>
      </c>
      <c r="N4" s="32">
        <f>Calculations!P50</f>
        <v>-4.9954311382871541E-3</v>
      </c>
      <c r="O4" s="32">
        <f>Calculations!Q50</f>
        <v>-5.0205107540378657E-3</v>
      </c>
      <c r="P4" s="32">
        <f>Calculations!R50</f>
        <v>-5.045843465419253E-3</v>
      </c>
      <c r="Q4" s="32">
        <f>Calculations!S50</f>
        <v>-5.0714331231036525E-3</v>
      </c>
      <c r="R4" s="32">
        <f>Calculations!T50</f>
        <v>-5.0972836562760415E-3</v>
      </c>
      <c r="S4" s="32">
        <f>Calculations!U50</f>
        <v>-5.1233990746438751E-3</v>
      </c>
      <c r="T4" s="32">
        <f>Calculations!V50</f>
        <v>-5.1497834705112044E-3</v>
      </c>
      <c r="U4" s="32">
        <f>Calculations!W50</f>
        <v>-5.1764410209167444E-3</v>
      </c>
      <c r="V4" s="32">
        <f>Calculations!X50</f>
        <v>-5.2033759898378884E-3</v>
      </c>
      <c r="W4" s="32">
        <f>Calculations!Y50</f>
        <v>-5.230592730464223E-3</v>
      </c>
      <c r="X4" s="32">
        <f>Calculations!Z50</f>
        <v>-5.2580956875434293E-3</v>
      </c>
      <c r="Y4" s="32">
        <f>Calculations!AA50</f>
        <v>-5.2858893998015688E-3</v>
      </c>
      <c r="Z4" s="32">
        <f>Calculations!AB50</f>
        <v>-5.3139785024383102E-3</v>
      </c>
      <c r="AA4" s="32">
        <f>Calculations!AC50</f>
        <v>-5.3423677297059768E-3</v>
      </c>
      <c r="AB4" s="32">
        <f>Calculations!AD50</f>
        <v>-5.3710619175686425E-3</v>
      </c>
      <c r="AC4" s="32">
        <f>Calculations!AE50</f>
        <v>-5.4000660064483785E-3</v>
      </c>
      <c r="AD4" s="32">
        <f>Calculations!AF50</f>
        <v>-5.4293850440607638E-3</v>
      </c>
      <c r="AE4" s="32">
        <f>Calculations!AG50</f>
        <v>-5.4590241883439861E-3</v>
      </c>
      <c r="AF4" s="32">
        <f>Calculations!AH50</f>
        <v>-5.4889887104840884E-3</v>
      </c>
      <c r="AG4" s="32">
        <f>Calculations!AI50</f>
        <v>-5.5192839980394703E-3</v>
      </c>
    </row>
    <row r="5" spans="1:33" x14ac:dyDescent="0.35">
      <c r="A5" s="8" t="s">
        <v>2</v>
      </c>
      <c r="B5" s="7">
        <v>0</v>
      </c>
      <c r="C5" s="7">
        <v>0</v>
      </c>
      <c r="D5" s="32">
        <f>Calculations!F51</f>
        <v>2.7084108667226214E-2</v>
      </c>
      <c r="E5" s="32">
        <f>Calculations!G51</f>
        <v>2.6369903339631406E-2</v>
      </c>
      <c r="F5" s="32">
        <f>Calculations!H51</f>
        <v>2.5692397306106063E-2</v>
      </c>
      <c r="G5" s="32">
        <f>Calculations!I51</f>
        <v>2.5048832743213234E-2</v>
      </c>
      <c r="H5" s="32">
        <f>Calculations!J51</f>
        <v>2.4436721396168259E-2</v>
      </c>
      <c r="I5" s="32">
        <f>Calculations!K51</f>
        <v>2.3853812427637289E-2</v>
      </c>
      <c r="J5" s="32">
        <f>Calculations!L51</f>
        <v>2.3298064760903792E-2</v>
      </c>
      <c r="K5" s="32">
        <f>Calculations!M51</f>
        <v>2.2767623201112919E-2</v>
      </c>
      <c r="L5" s="32">
        <f>Calculations!N51</f>
        <v>2.2260797745877969E-2</v>
      </c>
      <c r="M5" s="32">
        <f>Calculations!O51</f>
        <v>2.1776045599091853E-2</v>
      </c>
      <c r="N5" s="32">
        <f>Calculations!P51</f>
        <v>2.1311955484652367E-2</v>
      </c>
      <c r="O5" s="32">
        <f>Calculations!Q51</f>
        <v>2.0867233924172224E-2</v>
      </c>
      <c r="P5" s="32">
        <f>Calculations!R51</f>
        <v>2.0440693197645077E-2</v>
      </c>
      <c r="Q5" s="32">
        <f>Calculations!S51</f>
        <v>2.0031240751083867E-2</v>
      </c>
      <c r="R5" s="32">
        <f>Calculations!T51</f>
        <v>1.9637869852235257E-2</v>
      </c>
      <c r="S5" s="32">
        <f>Calculations!U51</f>
        <v>1.9259651326094085E-2</v>
      </c>
      <c r="T5" s="32">
        <f>Calculations!V51</f>
        <v>1.8895726227400989E-2</v>
      </c>
      <c r="U5" s="32">
        <f>Calculations!W51</f>
        <v>1.8545299328484477E-2</v>
      </c>
      <c r="V5" s="32">
        <f>Calculations!X51</f>
        <v>1.8207633318529259E-2</v>
      </c>
      <c r="W5" s="32">
        <f>Calculations!Y51</f>
        <v>1.7882043625215394E-2</v>
      </c>
      <c r="X5" s="32">
        <f>Calculations!Z51</f>
        <v>1.7567893782198807E-2</v>
      </c>
      <c r="Y5" s="32">
        <f>Calculations!AA51</f>
        <v>1.7264591276461072E-2</v>
      </c>
      <c r="Z5" s="32">
        <f>Calculations!AB51</f>
        <v>1.6971583818520042E-2</v>
      </c>
      <c r="AA5" s="32">
        <f>Calculations!AC51</f>
        <v>1.6688355986108405E-2</v>
      </c>
      <c r="AB5" s="32">
        <f>Calculations!AD51</f>
        <v>1.6414426198402055E-2</v>
      </c>
      <c r="AC5" s="32">
        <f>Calculations!AE51</f>
        <v>1.614934398343304E-2</v>
      </c>
      <c r="AD5" s="32">
        <f>Calculations!AF51</f>
        <v>1.5892687506076308E-2</v>
      </c>
      <c r="AE5" s="32">
        <f>Calculations!AG51</f>
        <v>1.564406132806373E-2</v>
      </c>
      <c r="AF5" s="32">
        <f>Calculations!AH51</f>
        <v>1.5403094375018744E-2</v>
      </c>
      <c r="AG5" s="32">
        <f>Calculations!AI51</f>
        <v>1.5169438088525222E-2</v>
      </c>
    </row>
    <row r="6" spans="1:33" x14ac:dyDescent="0.35">
      <c r="A6" s="8" t="s">
        <v>3</v>
      </c>
      <c r="B6" s="7">
        <v>0</v>
      </c>
      <c r="C6" s="7">
        <v>0</v>
      </c>
      <c r="D6" s="32">
        <f>Calculations!F52</f>
        <v>1.8690315018581316E-2</v>
      </c>
      <c r="E6" s="32">
        <f>Calculations!G52</f>
        <v>1.8347396400092641E-2</v>
      </c>
      <c r="F6" s="32">
        <f>Calculations!H52</f>
        <v>1.8016834397526438E-2</v>
      </c>
      <c r="G6" s="32">
        <f>Calculations!I52</f>
        <v>1.7697972949719531E-2</v>
      </c>
      <c r="H6" s="32">
        <f>Calculations!J52</f>
        <v>1.739020163165228E-2</v>
      </c>
      <c r="I6" s="32">
        <f>Calculations!K52</f>
        <v>1.7092951754167141E-2</v>
      </c>
      <c r="J6" s="32">
        <f>Calculations!L52</f>
        <v>1.6805692856967758E-2</v>
      </c>
      <c r="K6" s="32">
        <f>Calculations!M52</f>
        <v>1.6527929549398968E-2</v>
      </c>
      <c r="L6" s="32">
        <f>Calculations!N52</f>
        <v>1.6259198659426266E-2</v>
      </c>
      <c r="M6" s="32">
        <f>Calculations!O52</f>
        <v>1.5999066656296135E-2</v>
      </c>
      <c r="N6" s="32">
        <f>Calculations!P52</f>
        <v>1.5747127316710907E-2</v>
      </c>
      <c r="O6" s="32">
        <f>Calculations!Q52</f>
        <v>1.5502999608091317E-2</v>
      </c>
      <c r="P6" s="32">
        <f>Calculations!R52</f>
        <v>1.5266325765728395E-2</v>
      </c>
      <c r="Q6" s="32">
        <f>Calculations!S52</f>
        <v>1.5036769543414374E-2</v>
      </c>
      <c r="R6" s="32">
        <f>Calculations!T52</f>
        <v>1.4814014619567217E-2</v>
      </c>
      <c r="S6" s="32">
        <f>Calculations!U52</f>
        <v>1.4597763142954578E-2</v>
      </c>
      <c r="T6" s="32">
        <f>Calculations!V52</f>
        <v>1.4387734403961794E-2</v>
      </c>
      <c r="U6" s="32">
        <f>Calculations!W52</f>
        <v>1.4183663618937414E-2</v>
      </c>
      <c r="V6" s="32">
        <f>Calculations!X52</f>
        <v>1.3985300816545587E-2</v>
      </c>
      <c r="W6" s="32">
        <f>Calculations!Y52</f>
        <v>1.3792409816280049E-2</v>
      </c>
      <c r="X6" s="32">
        <f>Calculations!Z52</f>
        <v>1.3604767290356312E-2</v>
      </c>
      <c r="Y6" s="32">
        <f>Calculations!AA52</f>
        <v>1.3422161901157414E-2</v>
      </c>
      <c r="Z6" s="32">
        <f>Calculations!AB52</f>
        <v>1.3244393507221064E-2</v>
      </c>
      <c r="AA6" s="32">
        <f>Calculations!AC52</f>
        <v>1.3071272431498082E-2</v>
      </c>
      <c r="AB6" s="32">
        <f>Calculations!AD52</f>
        <v>1.2902618786263087E-2</v>
      </c>
      <c r="AC6" s="32">
        <f>Calculations!AE52</f>
        <v>1.2738261849617905E-2</v>
      </c>
      <c r="AD6" s="32">
        <f>Calculations!AF52</f>
        <v>1.2578039489051562E-2</v>
      </c>
      <c r="AE6" s="32">
        <f>Calculations!AG52</f>
        <v>1.2421797627962139E-2</v>
      </c>
      <c r="AF6" s="32">
        <f>Calculations!AH52</f>
        <v>1.2269389751450976E-2</v>
      </c>
      <c r="AG6" s="32">
        <f>Calculations!AI52</f>
        <v>1.2120676448058365E-2</v>
      </c>
    </row>
    <row r="7" spans="1:33" x14ac:dyDescent="0.35">
      <c r="A7" s="8" t="s">
        <v>4</v>
      </c>
      <c r="B7" s="7">
        <v>0</v>
      </c>
      <c r="C7" s="7">
        <v>0</v>
      </c>
      <c r="D7" s="32">
        <f>Calculations!F53</f>
        <v>3.3661331091749069E-2</v>
      </c>
      <c r="E7" s="32">
        <f>Calculations!G53</f>
        <v>3.2565144965030379E-2</v>
      </c>
      <c r="F7" s="32">
        <f>Calculations!H53</f>
        <v>3.153810209827812E-2</v>
      </c>
      <c r="G7" s="32">
        <f>Calculations!I53</f>
        <v>3.0573860562324917E-2</v>
      </c>
      <c r="H7" s="32">
        <f>Calculations!J53</f>
        <v>2.9666831007767236E-2</v>
      </c>
      <c r="I7" s="32">
        <f>Calculations!K53</f>
        <v>2.8812068248067924E-2</v>
      </c>
      <c r="J7" s="32">
        <f>Calculations!L53</f>
        <v>2.8005181060065665E-2</v>
      </c>
      <c r="K7" s="32">
        <f>Calculations!M53</f>
        <v>2.7242256727915581E-2</v>
      </c>
      <c r="L7" s="32">
        <f>Calculations!N53</f>
        <v>2.6519797593500982E-2</v>
      </c>
      <c r="M7" s="32">
        <f>Calculations!O53</f>
        <v>2.583466744204288E-2</v>
      </c>
      <c r="N7" s="32">
        <f>Calculations!P53</f>
        <v>2.5184045989069981E-2</v>
      </c>
      <c r="O7" s="32">
        <f>Calculations!Q53</f>
        <v>2.4565390075664828E-2</v>
      </c>
      <c r="P7" s="32">
        <f>Calculations!R53</f>
        <v>2.397640044609628E-2</v>
      </c>
      <c r="Q7" s="32">
        <f>Calculations!S53</f>
        <v>2.3414993192861777E-2</v>
      </c>
      <c r="R7" s="32">
        <f>Calculations!T53</f>
        <v>2.2879275121631126E-2</v>
      </c>
      <c r="S7" s="32">
        <f>Calculations!U53</f>
        <v>2.2367522422340969E-2</v>
      </c>
      <c r="T7" s="32">
        <f>Calculations!V53</f>
        <v>2.1878162140112289E-2</v>
      </c>
      <c r="U7" s="32">
        <f>Calculations!W53</f>
        <v>2.1409756026387061E-2</v>
      </c>
      <c r="V7" s="32">
        <f>Calculations!X53</f>
        <v>2.0960986421040051E-2</v>
      </c>
      <c r="W7" s="32">
        <f>Calculations!Y53</f>
        <v>2.053064387359016E-2</v>
      </c>
      <c r="X7" s="32">
        <f>Calculations!Z53</f>
        <v>2.0117616258599647E-2</v>
      </c>
      <c r="Y7" s="32">
        <f>Calculations!AA53</f>
        <v>1.9720879178994455E-2</v>
      </c>
      <c r="Z7" s="32">
        <f>Calculations!AB53</f>
        <v>1.9339487482959328E-2</v>
      </c>
      <c r="AA7" s="32">
        <f>Calculations!AC53</f>
        <v>1.8972567746506019E-2</v>
      </c>
      <c r="AB7" s="32">
        <f>Calculations!AD53</f>
        <v>1.8619311595860388E-2</v>
      </c>
      <c r="AC7" s="32">
        <f>Calculations!AE53</f>
        <v>1.8278969762206554E-2</v>
      </c>
      <c r="AD7" s="32">
        <f>Calculations!AF53</f>
        <v>1.7950846776767948E-2</v>
      </c>
      <c r="AE7" s="32">
        <f>Calculations!AG53</f>
        <v>1.7634296227177604E-2</v>
      </c>
      <c r="AF7" s="32">
        <f>Calculations!AH53</f>
        <v>1.7328716507055697E-2</v>
      </c>
      <c r="AG7" s="32">
        <f>Calculations!AI53</f>
        <v>1.7033546999983384E-2</v>
      </c>
    </row>
    <row r="8" spans="1:33" x14ac:dyDescent="0.35">
      <c r="A8" s="8" t="s">
        <v>5</v>
      </c>
      <c r="B8" s="7">
        <v>0</v>
      </c>
      <c r="C8" s="7">
        <v>0</v>
      </c>
      <c r="D8" s="32">
        <f>Calculations!F54</f>
        <v>2.8840143897381543E-2</v>
      </c>
      <c r="E8" s="32">
        <f>Calculations!G54</f>
        <v>2.8031705477715274E-2</v>
      </c>
      <c r="F8" s="32">
        <f>Calculations!H54</f>
        <v>2.7267355012839278E-2</v>
      </c>
      <c r="G8" s="32">
        <f>Calculations!I54</f>
        <v>2.6543581746057088E-2</v>
      </c>
      <c r="H8" s="32">
        <f>Calculations!J54</f>
        <v>2.5857238034559193E-2</v>
      </c>
      <c r="I8" s="32">
        <f>Calculations!K54</f>
        <v>2.5205493587099337E-2</v>
      </c>
      <c r="J8" s="32">
        <f>Calculations!L54</f>
        <v>2.4585796452287534E-2</v>
      </c>
      <c r="K8" s="32">
        <f>Calculations!M54</f>
        <v>2.3995839623599746E-2</v>
      </c>
      <c r="L8" s="32">
        <f>Calculations!N54</f>
        <v>2.3433532339760532E-2</v>
      </c>
      <c r="M8" s="32">
        <f>Calculations!O54</f>
        <v>2.2896975327930891E-2</v>
      </c>
      <c r="N8" s="32">
        <f>Calculations!P54</f>
        <v>2.238443937190282E-2</v>
      </c>
      <c r="O8" s="32">
        <f>Calculations!Q54</f>
        <v>2.1894346695705114E-2</v>
      </c>
      <c r="P8" s="32">
        <f>Calculations!R54</f>
        <v>2.1425254740375932E-2</v>
      </c>
      <c r="Q8" s="32">
        <f>Calculations!S54</f>
        <v>2.0975841982506793E-2</v>
      </c>
      <c r="R8" s="32">
        <f>Calculations!T54</f>
        <v>2.0544895500932192E-2</v>
      </c>
      <c r="S8" s="32">
        <f>Calculations!U54</f>
        <v>2.0131300045205247E-2</v>
      </c>
      <c r="T8" s="32">
        <f>Calculations!V54</f>
        <v>1.9734028398416203E-2</v>
      </c>
      <c r="U8" s="32">
        <f>Calculations!W54</f>
        <v>1.9352132859006721E-2</v>
      </c>
      <c r="V8" s="32">
        <f>Calculations!X54</f>
        <v>1.8984737692880449E-2</v>
      </c>
      <c r="W8" s="32">
        <f>Calculations!Y54</f>
        <v>1.8631032429263561E-2</v>
      </c>
      <c r="X8" s="32">
        <f>Calculations!Z54</f>
        <v>1.8290265892284552E-2</v>
      </c>
      <c r="Y8" s="32">
        <f>Calculations!AA54</f>
        <v>1.7961740875778398E-2</v>
      </c>
      <c r="Z8" s="32">
        <f>Calculations!AB54</f>
        <v>1.7644809381858639E-2</v>
      </c>
      <c r="AA8" s="32">
        <f>Calculations!AC54</f>
        <v>1.7338868354840553E-2</v>
      </c>
      <c r="AB8" s="32">
        <f>Calculations!AD54</f>
        <v>1.7043355851408259E-2</v>
      </c>
      <c r="AC8" s="32">
        <f>Calculations!AE54</f>
        <v>1.675774759586357E-2</v>
      </c>
      <c r="AD8" s="32">
        <f>Calculations!AF54</f>
        <v>1.6481553876021904E-2</v>
      </c>
      <c r="AE8" s="32">
        <f>Calculations!AG54</f>
        <v>1.621431674109064E-2</v>
      </c>
      <c r="AF8" s="32">
        <f>Calculations!AH54</f>
        <v>1.5955607467811106E-2</v>
      </c>
      <c r="AG8" s="32">
        <f>Calculations!AI54</f>
        <v>1.5705024265360468E-2</v>
      </c>
    </row>
    <row r="9" spans="1:33" x14ac:dyDescent="0.35">
      <c r="A9" s="8" t="s">
        <v>6</v>
      </c>
      <c r="B9" s="7">
        <v>0</v>
      </c>
      <c r="C9" s="7">
        <v>0</v>
      </c>
      <c r="D9" s="32">
        <f>Calculations!F55</f>
        <v>2.9160722493493774E-2</v>
      </c>
      <c r="E9" s="32">
        <f>Calculations!G55</f>
        <v>2.8334468908647992E-2</v>
      </c>
      <c r="F9" s="32">
        <f>Calculations!H55</f>
        <v>2.755374809007316E-2</v>
      </c>
      <c r="G9" s="32">
        <f>Calculations!I55</f>
        <v>2.6814897168433216E-2</v>
      </c>
      <c r="H9" s="32">
        <f>Calculations!J55</f>
        <v>2.6114635892387605E-2</v>
      </c>
      <c r="I9" s="32">
        <f>Calculations!K55</f>
        <v>2.5450017940418679E-2</v>
      </c>
      <c r="J9" s="32">
        <f>Calculations!L55</f>
        <v>2.4818389482828662E-2</v>
      </c>
      <c r="K9" s="32">
        <f>Calculations!M55</f>
        <v>2.4217353764848903E-2</v>
      </c>
      <c r="L9" s="32">
        <f>Calculations!N55</f>
        <v>2.3644740714293011E-2</v>
      </c>
      <c r="M9" s="32">
        <f>Calculations!O55</f>
        <v>2.3098580761323317E-2</v>
      </c>
      <c r="N9" s="32">
        <f>Calculations!P55</f>
        <v>2.2577082204663812E-2</v>
      </c>
      <c r="O9" s="32">
        <f>Calculations!Q55</f>
        <v>2.2078611576144436E-2</v>
      </c>
      <c r="P9" s="32">
        <f>Calculations!R55</f>
        <v>2.1601676550198956E-2</v>
      </c>
      <c r="Q9" s="32">
        <f>Calculations!S55</f>
        <v>2.1144911021627077E-2</v>
      </c>
      <c r="R9" s="32">
        <f>Calculations!T55</f>
        <v>2.0707062037328638E-2</v>
      </c>
      <c r="S9" s="32">
        <f>Calculations!U55</f>
        <v>2.0286978318732274E-2</v>
      </c>
      <c r="T9" s="32">
        <f>Calculations!V55</f>
        <v>1.9883600153519865E-2</v>
      </c>
      <c r="U9" s="32">
        <f>Calculations!W55</f>
        <v>1.9495950469766044E-2</v>
      </c>
      <c r="V9" s="32">
        <f>Calculations!X55</f>
        <v>1.9123126934229351E-2</v>
      </c>
      <c r="W9" s="32">
        <f>Calculations!Y55</f>
        <v>1.8764294940255333E-2</v>
      </c>
      <c r="X9" s="32">
        <f>Calculations!Z55</f>
        <v>1.8418681370606871E-2</v>
      </c>
      <c r="Y9" s="32">
        <f>Calculations!AA55</f>
        <v>1.8085569037106231E-2</v>
      </c>
      <c r="Z9" s="32">
        <f>Calculations!AB55</f>
        <v>1.7764291712936586E-2</v>
      </c>
      <c r="AA9" s="32">
        <f>Calculations!AC55</f>
        <v>1.7454229685184286E-2</v>
      </c>
      <c r="AB9" s="32">
        <f>Calculations!AD55</f>
        <v>1.7154805765154713E-2</v>
      </c>
      <c r="AC9" s="32">
        <f>Calculations!AE55</f>
        <v>1.6865481702413865E-2</v>
      </c>
      <c r="AD9" s="32">
        <f>Calculations!AF55</f>
        <v>1.6585754955688037E-2</v>
      </c>
      <c r="AE9" s="32">
        <f>Calculations!AG55</f>
        <v>1.6315155779859536E-2</v>
      </c>
      <c r="AF9" s="32">
        <f>Calculations!AH55</f>
        <v>1.6053244593543736E-2</v>
      </c>
      <c r="AG9" s="32">
        <f>Calculations!AI55</f>
        <v>1.5799609596213182E-2</v>
      </c>
    </row>
    <row r="10" spans="1:33" x14ac:dyDescent="0.35">
      <c r="A10" s="8" t="s">
        <v>7</v>
      </c>
      <c r="B10" s="7">
        <v>0</v>
      </c>
      <c r="C10" s="7">
        <v>0</v>
      </c>
      <c r="D10" s="32">
        <f>Calculations!F56</f>
        <v>2.7261637918297499E-2</v>
      </c>
      <c r="E10" s="32">
        <f>Calculations!G56</f>
        <v>2.6538164097650974E-2</v>
      </c>
      <c r="F10" s="32">
        <f>Calculations!H56</f>
        <v>2.5852096907647226E-2</v>
      </c>
      <c r="G10" s="32">
        <f>Calculations!I56</f>
        <v>2.5200608338742825E-2</v>
      </c>
      <c r="H10" s="32">
        <f>Calculations!J56</f>
        <v>2.4581148444281498E-2</v>
      </c>
      <c r="I10" s="32">
        <f>Calculations!K56</f>
        <v>2.3991411984893185E-2</v>
      </c>
      <c r="J10" s="32">
        <f>Calculations!L56</f>
        <v>2.3429309761874295E-2</v>
      </c>
      <c r="K10" s="32">
        <f>Calculations!M56</f>
        <v>2.2892943888157324E-2</v>
      </c>
      <c r="L10" s="32">
        <f>Calculations!N56</f>
        <v>2.2380586379976863E-2</v>
      </c>
      <c r="M10" s="32">
        <f>Calculations!O56</f>
        <v>2.1890660560389907E-2</v>
      </c>
      <c r="N10" s="32">
        <f>Calculations!P56</f>
        <v>2.1421724853014856E-2</v>
      </c>
      <c r="O10" s="32">
        <f>Calculations!Q56</f>
        <v>2.0972458615071243E-2</v>
      </c>
      <c r="P10" s="32">
        <f>Calculations!R56</f>
        <v>2.0541649716506738E-2</v>
      </c>
      <c r="Q10" s="32">
        <f>Calculations!S56</f>
        <v>2.0128183619172013E-2</v>
      </c>
      <c r="R10" s="32">
        <f>Calculations!T56</f>
        <v>1.9731033748878524E-2</v>
      </c>
      <c r="S10" s="32">
        <f>Calculations!U56</f>
        <v>1.9349252985211951E-2</v>
      </c>
      <c r="T10" s="32">
        <f>Calculations!V56</f>
        <v>1.8981966120587668E-2</v>
      </c>
      <c r="U10" s="32">
        <f>Calculations!W56</f>
        <v>1.8628363162161765E-2</v>
      </c>
      <c r="V10" s="32">
        <f>Calculations!X56</f>
        <v>1.8287693368691293E-2</v>
      </c>
      <c r="W10" s="32">
        <f>Calculations!Y56</f>
        <v>1.7959259929963389E-2</v>
      </c>
      <c r="X10" s="32">
        <f>Calculations!Z56</f>
        <v>1.7642415209425222E-2</v>
      </c>
      <c r="Y10" s="32">
        <f>Calculations!AA56</f>
        <v>1.7336556481673648E-2</v>
      </c>
      <c r="Z10" s="32">
        <f>Calculations!AB56</f>
        <v>1.7041122105776019E-2</v>
      </c>
      <c r="AA10" s="32">
        <f>Calculations!AC56</f>
        <v>1.6755588083294359E-2</v>
      </c>
      <c r="AB10" s="32">
        <f>Calculations!AD56</f>
        <v>1.6479464956647982E-2</v>
      </c>
      <c r="AC10" s="32">
        <f>Calculations!AE56</f>
        <v>1.6212295009177202E-2</v>
      </c>
      <c r="AD10" s="32">
        <f>Calculations!AF56</f>
        <v>1.5953649733228881E-2</v>
      </c>
      <c r="AE10" s="32">
        <f>Calculations!AG56</f>
        <v>1.5703127536790928E-2</v>
      </c>
      <c r="AF10" s="32">
        <f>Calculations!AH56</f>
        <v>1.5460351662865079E-2</v>
      </c>
      <c r="AG10" s="32">
        <f>Calculations!AI56</f>
        <v>1.5224968298908292E-2</v>
      </c>
    </row>
    <row r="11" spans="1:33" x14ac:dyDescent="0.35">
      <c r="A11" s="8" t="s">
        <v>8</v>
      </c>
      <c r="B11" s="7">
        <v>0</v>
      </c>
      <c r="C11" s="7">
        <v>0</v>
      </c>
      <c r="D11" s="32">
        <f>Calculations!F57</f>
        <v>1.363572522115386E-2</v>
      </c>
      <c r="E11" s="32">
        <f>Calculations!G57</f>
        <v>1.2683159626226015E-2</v>
      </c>
      <c r="F11" s="32">
        <f>Calculations!H57</f>
        <v>1.1846982636734893E-2</v>
      </c>
      <c r="G11" s="32">
        <f>Calculations!I57</f>
        <v>1.1107580110016002E-2</v>
      </c>
      <c r="H11" s="32">
        <f>Calculations!J57</f>
        <v>1.0449458227046238E-2</v>
      </c>
      <c r="I11" s="32">
        <f>Calculations!K57</f>
        <v>9.8602233240288051E-3</v>
      </c>
      <c r="J11" s="32">
        <f>Calculations!L57</f>
        <v>9.3298490864914818E-3</v>
      </c>
      <c r="K11" s="32">
        <f>Calculations!M57</f>
        <v>8.8501412203711993E-3</v>
      </c>
      <c r="L11" s="32">
        <f>Calculations!N57</f>
        <v>8.4143403937522177E-3</v>
      </c>
      <c r="M11" s="32">
        <f>Calculations!O57</f>
        <v>8.0168236458588726E-3</v>
      </c>
      <c r="N11" s="32">
        <f>Calculations!P57</f>
        <v>7.652877004376224E-3</v>
      </c>
      <c r="O11" s="32">
        <f>Calculations!Q57</f>
        <v>7.3185203260917042E-3</v>
      </c>
      <c r="P11" s="32">
        <f>Calculations!R57</f>
        <v>7.0103709332580699E-3</v>
      </c>
      <c r="Q11" s="32">
        <f>Calculations!S57</f>
        <v>6.7255364136153961E-3</v>
      </c>
      <c r="R11" s="32">
        <f>Calculations!T57</f>
        <v>6.4615295841352616E-3</v>
      </c>
      <c r="S11" s="32">
        <f>Calculations!U57</f>
        <v>6.2162004699366502E-3</v>
      </c>
      <c r="T11" s="32">
        <f>Calculations!V57</f>
        <v>5.9876814690309477E-3</v>
      </c>
      <c r="U11" s="32">
        <f>Calculations!W57</f>
        <v>5.7743428251451068E-3</v>
      </c>
      <c r="V11" s="32">
        <f>Calculations!X57</f>
        <v>5.5747562249541804E-3</v>
      </c>
      <c r="W11" s="32">
        <f>Calculations!Y57</f>
        <v>5.3876648477615419E-3</v>
      </c>
      <c r="X11" s="32">
        <f>Calculations!Z57</f>
        <v>5.2119585765542098E-3</v>
      </c>
      <c r="Y11" s="32">
        <f>Calculations!AA57</f>
        <v>5.0466533655921797E-3</v>
      </c>
      <c r="Z11" s="32">
        <f>Calculations!AB57</f>
        <v>4.8908739765687326E-3</v>
      </c>
      <c r="AA11" s="32">
        <f>Calculations!AC57</f>
        <v>4.7438394611230006E-3</v>
      </c>
      <c r="AB11" s="32">
        <f>Calculations!AD57</f>
        <v>4.6048508950866651E-3</v>
      </c>
      <c r="AC11" s="32">
        <f>Calculations!AE57</f>
        <v>4.4732809688086128E-3</v>
      </c>
      <c r="AD11" s="32">
        <f>Calculations!AF57</f>
        <v>4.3485651151866644E-3</v>
      </c>
      <c r="AE11" s="32">
        <f>Calculations!AG57</f>
        <v>4.2301939177684655E-3</v>
      </c>
      <c r="AF11" s="32">
        <f>Calculations!AH57</f>
        <v>4.117706589342518E-3</v>
      </c>
      <c r="AG11" s="32">
        <f>Calculations!AI57</f>
        <v>4.0106853496097994E-3</v>
      </c>
    </row>
    <row r="12" spans="1:33" x14ac:dyDescent="0.35">
      <c r="A12" s="8" t="s">
        <v>32</v>
      </c>
      <c r="B12" s="7">
        <v>0</v>
      </c>
      <c r="C12" s="7">
        <v>0</v>
      </c>
      <c r="D12" s="32">
        <f>Calculations!F58</f>
        <v>3.7235480987044767E-2</v>
      </c>
      <c r="E12" s="32">
        <f>Calculations!G58</f>
        <v>3.5898772910864185E-2</v>
      </c>
      <c r="F12" s="32">
        <f>Calculations!H58</f>
        <v>3.4654711299627161E-2</v>
      </c>
      <c r="G12" s="32">
        <f>Calculations!I58</f>
        <v>3.3493986854897129E-2</v>
      </c>
      <c r="H12" s="32">
        <f>Calculations!J58</f>
        <v>3.2408497079722043E-2</v>
      </c>
      <c r="I12" s="32">
        <f>Calculations!K58</f>
        <v>3.1391156864160497E-2</v>
      </c>
      <c r="J12" s="32">
        <f>Calculations!L58</f>
        <v>3.0435743660632619E-2</v>
      </c>
      <c r="K12" s="32">
        <f>Calculations!M58</f>
        <v>2.9536770097385423E-2</v>
      </c>
      <c r="L12" s="32">
        <f>Calculations!N58</f>
        <v>2.8689378519808795E-2</v>
      </c>
      <c r="M12" s="32">
        <f>Calculations!O58</f>
        <v>2.7889253178729589E-2</v>
      </c>
      <c r="N12" s="32">
        <f>Calculations!P58</f>
        <v>2.7132546714037975E-2</v>
      </c>
      <c r="O12" s="32">
        <f>Calculations!Q58</f>
        <v>2.6415818290287163E-2</v>
      </c>
      <c r="P12" s="32">
        <f>Calculations!R58</f>
        <v>2.5735981285136988E-2</v>
      </c>
      <c r="Q12" s="32">
        <f>Calculations!S58</f>
        <v>2.5090258852860314E-2</v>
      </c>
      <c r="R12" s="32">
        <f>Calculations!T58</f>
        <v>2.4476146013657329E-2</v>
      </c>
      <c r="S12" s="32">
        <f>Calculations!U58</f>
        <v>2.3891377177396089E-2</v>
      </c>
      <c r="T12" s="32">
        <f>Calculations!V58</f>
        <v>2.3333898214142668E-2</v>
      </c>
      <c r="U12" s="32">
        <f>Calculations!W58</f>
        <v>2.2801842345752554E-2</v>
      </c>
      <c r="V12" s="32">
        <f>Calculations!X58</f>
        <v>2.2293509262221178E-2</v>
      </c>
      <c r="W12" s="32">
        <f>Calculations!Y58</f>
        <v>2.1807346970549313E-2</v>
      </c>
      <c r="X12" s="32">
        <f>Calculations!Z58</f>
        <v>2.134193596787437E-2</v>
      </c>
      <c r="Y12" s="32">
        <f>Calculations!AA58</f>
        <v>2.0895975398924183E-2</v>
      </c>
      <c r="Z12" s="32">
        <f>Calculations!AB58</f>
        <v>2.0468270913458042E-2</v>
      </c>
      <c r="AA12" s="32">
        <f>Calculations!AC58</f>
        <v>2.0057723985025255E-2</v>
      </c>
      <c r="AB12" s="32">
        <f>Calculations!AD58</f>
        <v>1.966332248989433E-2</v>
      </c>
      <c r="AC12" s="32">
        <f>Calculations!AE58</f>
        <v>1.9284132376046426E-2</v>
      </c>
      <c r="AD12" s="32">
        <f>Calculations!AF58</f>
        <v>1.8919290277867207E-2</v>
      </c>
      <c r="AE12" s="32">
        <f>Calculations!AG58</f>
        <v>1.8567996953622989E-2</v>
      </c>
      <c r="AF12" s="32">
        <f>Calculations!AH58</f>
        <v>1.8229511440725821E-2</v>
      </c>
      <c r="AG12" s="32">
        <f>Calculations!AI58</f>
        <v>1.790314583883168E-2</v>
      </c>
    </row>
    <row r="13" spans="1:33" x14ac:dyDescent="0.35">
      <c r="A13" s="8" t="s">
        <v>33</v>
      </c>
      <c r="B13" s="7">
        <v>0</v>
      </c>
      <c r="C13" s="7">
        <v>0</v>
      </c>
      <c r="D13" s="32">
        <f>Calculations!F59</f>
        <v>3.4726390029892862E-2</v>
      </c>
      <c r="E13" s="32">
        <f>Calculations!G59</f>
        <v>3.3560939746487106E-2</v>
      </c>
      <c r="F13" s="32">
        <f>Calculations!H59</f>
        <v>3.2471176546898572E-2</v>
      </c>
      <c r="G13" s="32">
        <f>Calculations!I59</f>
        <v>3.1449959363997637E-2</v>
      </c>
      <c r="H13" s="32">
        <f>Calculations!J59</f>
        <v>3.0491018084280119E-2</v>
      </c>
      <c r="I13" s="32">
        <f>Calculations!K59</f>
        <v>2.9588824695399918E-2</v>
      </c>
      <c r="J13" s="32">
        <f>Calculations!L59</f>
        <v>2.8738486651847417E-2</v>
      </c>
      <c r="K13" s="32">
        <f>Calculations!M59</f>
        <v>2.7935658114026873E-2</v>
      </c>
      <c r="L13" s="32">
        <f>Calculations!N59</f>
        <v>2.717646566058507E-2</v>
      </c>
      <c r="M13" s="32">
        <f>Calculations!O59</f>
        <v>2.645744579351117E-2</v>
      </c>
      <c r="N13" s="32">
        <f>Calculations!P59</f>
        <v>2.5775492108255804E-2</v>
      </c>
      <c r="O13" s="32">
        <f>Calculations!Q59</f>
        <v>2.5127810428849262E-2</v>
      </c>
      <c r="P13" s="32">
        <f>Calculations!R59</f>
        <v>2.4511880541351561E-2</v>
      </c>
      <c r="Q13" s="32">
        <f>Calculations!S59</f>
        <v>2.3925423420565473E-2</v>
      </c>
      <c r="R13" s="32">
        <f>Calculations!T59</f>
        <v>2.336637305150524E-2</v>
      </c>
      <c r="S13" s="32">
        <f>Calculations!U59</f>
        <v>2.2832852111244195E-2</v>
      </c>
      <c r="T13" s="32">
        <f>Calculations!V59</f>
        <v>2.232315090790693E-2</v>
      </c>
      <c r="U13" s="32">
        <f>Calculations!W59</f>
        <v>2.1835709078956045E-2</v>
      </c>
      <c r="V13" s="32">
        <f>Calculations!X59</f>
        <v>2.1369099636024735E-2</v>
      </c>
      <c r="W13" s="32">
        <f>Calculations!Y59</f>
        <v>2.0922015012633466E-2</v>
      </c>
      <c r="X13" s="32">
        <f>Calculations!Z59</f>
        <v>2.0493254827475216E-2</v>
      </c>
      <c r="Y13" s="32">
        <f>Calculations!AA59</f>
        <v>2.0081715122105326E-2</v>
      </c>
      <c r="Z13" s="32">
        <f>Calculations!AB59</f>
        <v>1.9686378869854693E-2</v>
      </c>
      <c r="AA13" s="32">
        <f>Calculations!AC59</f>
        <v>1.9306307584174842E-2</v>
      </c>
      <c r="AB13" s="32">
        <f>Calculations!AD59</f>
        <v>1.8940633880635938E-2</v>
      </c>
      <c r="AC13" s="32">
        <f>Calculations!AE59</f>
        <v>1.8588554868501861E-2</v>
      </c>
      <c r="AD13" s="32">
        <f>Calculations!AF59</f>
        <v>1.8249326265894927E-2</v>
      </c>
      <c r="AE13" s="32">
        <f>Calculations!AG59</f>
        <v>1.7922257147783727E-2</v>
      </c>
      <c r="AF13" s="32">
        <f>Calculations!AH59</f>
        <v>1.76067052487896E-2</v>
      </c>
      <c r="AG13" s="32">
        <f>Calculations!AI59</f>
        <v>1.7302072753623499E-2</v>
      </c>
    </row>
    <row r="14" spans="1:33" x14ac:dyDescent="0.35">
      <c r="A14" s="8" t="s">
        <v>9</v>
      </c>
      <c r="B14" s="7">
        <v>0</v>
      </c>
      <c r="C14" s="7">
        <v>0</v>
      </c>
      <c r="D14" s="32">
        <f>Calculations!F60</f>
        <v>3.6962874942904067E-2</v>
      </c>
      <c r="E14" s="32">
        <f>Calculations!G60</f>
        <v>3.5645321386205797E-2</v>
      </c>
      <c r="F14" s="32">
        <f>Calculations!H60</f>
        <v>3.4418464169272855E-2</v>
      </c>
      <c r="G14" s="32">
        <f>Calculations!I60</f>
        <v>3.3273250006140787E-2</v>
      </c>
      <c r="H14" s="32">
        <f>Calculations!J60</f>
        <v>3.220179173896498E-2</v>
      </c>
      <c r="I14" s="32">
        <f>Calculations!K60</f>
        <v>3.1197186438432611E-2</v>
      </c>
      <c r="J14" s="32">
        <f>Calculations!L60</f>
        <v>3.0253366522635883E-2</v>
      </c>
      <c r="K14" s="32">
        <f>Calculations!M60</f>
        <v>2.9364977107280366E-2</v>
      </c>
      <c r="L14" s="32">
        <f>Calculations!N60</f>
        <v>2.8527274349086529E-2</v>
      </c>
      <c r="M14" s="32">
        <f>Calculations!O60</f>
        <v>2.7736040706494824E-2</v>
      </c>
      <c r="N14" s="32">
        <f>Calculations!P60</f>
        <v>2.6987513921792772E-2</v>
      </c>
      <c r="O14" s="32">
        <f>Calculations!Q60</f>
        <v>2.6278327200624618E-2</v>
      </c>
      <c r="P14" s="32">
        <f>Calculations!R60</f>
        <v>2.5605458581887675E-2</v>
      </c>
      <c r="Q14" s="32">
        <f>Calculations!S60</f>
        <v>2.4966187891874769E-2</v>
      </c>
      <c r="R14" s="32">
        <f>Calculations!T60</f>
        <v>2.4358059989495473E-2</v>
      </c>
      <c r="S14" s="32">
        <f>Calculations!U60</f>
        <v>2.3778853255418397E-2</v>
      </c>
      <c r="T14" s="32">
        <f>Calculations!V60</f>
        <v>2.322655247254457E-2</v>
      </c>
      <c r="U14" s="32">
        <f>Calculations!W60</f>
        <v>2.2699325400049153E-2</v>
      </c>
      <c r="V14" s="32">
        <f>Calculations!X60</f>
        <v>2.219550246713009E-2</v>
      </c>
      <c r="W14" s="32">
        <f>Calculations!Y60</f>
        <v>2.171355911228301E-2</v>
      </c>
      <c r="X14" s="32">
        <f>Calculations!Z60</f>
        <v>2.1252100374540284E-2</v>
      </c>
      <c r="Y14" s="32">
        <f>Calculations!AA60</f>
        <v>2.0809847408633342E-2</v>
      </c>
      <c r="Z14" s="32">
        <f>Calculations!AB60</f>
        <v>2.0385625649536943E-2</v>
      </c>
      <c r="AA14" s="32">
        <f>Calculations!AC60</f>
        <v>1.9978354395731701E-2</v>
      </c>
      <c r="AB14" s="32">
        <f>Calculations!AD60</f>
        <v>1.9587037616663361E-2</v>
      </c>
      <c r="AC14" s="32">
        <f>Calculations!AE60</f>
        <v>1.9210755819777159E-2</v>
      </c>
      <c r="AD14" s="32">
        <f>Calculations!AF60</f>
        <v>1.8848658837322896E-2</v>
      </c>
      <c r="AE14" s="32">
        <f>Calculations!AG60</f>
        <v>1.8499959413827094E-2</v>
      </c>
      <c r="AF14" s="32">
        <f>Calculations!AH60</f>
        <v>1.8163927492421905E-2</v>
      </c>
      <c r="AG14" s="32">
        <f>Calculations!AI60</f>
        <v>1.7839885112760578E-2</v>
      </c>
    </row>
    <row r="15" spans="1:33" x14ac:dyDescent="0.35">
      <c r="A15" s="8" t="s">
        <v>36</v>
      </c>
      <c r="B15" s="7">
        <v>0</v>
      </c>
      <c r="C15" s="7">
        <v>0</v>
      </c>
      <c r="D15" s="32">
        <f>Calculations!F61</f>
        <v>2.4131603167167004E-2</v>
      </c>
      <c r="E15" s="32">
        <f>Calculations!G61</f>
        <v>2.3562990432615116E-2</v>
      </c>
      <c r="F15" s="32">
        <f>Calculations!H61</f>
        <v>2.3020557262095176E-2</v>
      </c>
      <c r="G15" s="32">
        <f>Calculations!I61</f>
        <v>2.2502536335833545E-2</v>
      </c>
      <c r="H15" s="32">
        <f>Calculations!J61</f>
        <v>2.200731590991678E-2</v>
      </c>
      <c r="I15" s="32">
        <f>Calculations!K61</f>
        <v>2.1533423065883683E-2</v>
      </c>
      <c r="J15" s="32">
        <f>Calculations!L61</f>
        <v>2.1079509078867575E-2</v>
      </c>
      <c r="K15" s="32">
        <f>Calculations!M61</f>
        <v>2.0644336598119928E-2</v>
      </c>
      <c r="L15" s="32">
        <f>Calculations!N61</f>
        <v>2.0226768383322824E-2</v>
      </c>
      <c r="M15" s="32">
        <f>Calculations!O61</f>
        <v>1.9825757380757869E-2</v>
      </c>
      <c r="N15" s="32">
        <f>Calculations!P61</f>
        <v>1.9440337957022269E-2</v>
      </c>
      <c r="O15" s="32">
        <f>Calculations!Q61</f>
        <v>1.906961813575192E-2</v>
      </c>
      <c r="P15" s="32">
        <f>Calculations!R61</f>
        <v>1.8712772705987479E-2</v>
      </c>
      <c r="Q15" s="32">
        <f>Calculations!S61</f>
        <v>1.8369037090092855E-2</v>
      </c>
      <c r="R15" s="32">
        <f>Calculations!T61</f>
        <v>1.803770187532483E-2</v>
      </c>
      <c r="S15" s="32">
        <f>Calculations!U61</f>
        <v>1.771810792674744E-2</v>
      </c>
      <c r="T15" s="32">
        <f>Calculations!V61</f>
        <v>1.7409642010636883E-2</v>
      </c>
      <c r="U15" s="32">
        <f>Calculations!W61</f>
        <v>1.7111732867236773E-2</v>
      </c>
      <c r="V15" s="32">
        <f>Calculations!X61</f>
        <v>1.6823847679938275E-2</v>
      </c>
      <c r="W15" s="32">
        <f>Calculations!Y61</f>
        <v>1.6545488894979421E-2</v>
      </c>
      <c r="X15" s="32">
        <f>Calculations!Z61</f>
        <v>1.6276191351716651E-2</v>
      </c>
      <c r="Y15" s="32">
        <f>Calculations!AA61</f>
        <v>1.6015519688667101E-2</v>
      </c>
      <c r="Z15" s="32">
        <f>Calculations!AB61</f>
        <v>1.5763065994872205E-2</v>
      </c>
      <c r="AA15" s="32">
        <f>Calculations!AC61</f>
        <v>1.551844767995525E-2</v>
      </c>
      <c r="AB15" s="32">
        <f>Calculations!AD61</f>
        <v>1.5281305539459611E-2</v>
      </c>
      <c r="AC15" s="32">
        <f>Calculations!AE61</f>
        <v>1.5051301994908783E-2</v>
      </c>
      <c r="AD15" s="32">
        <f>Calculations!AF61</f>
        <v>1.4828119490441383E-2</v>
      </c>
      <c r="AE15" s="32">
        <f>Calculations!AG61</f>
        <v>1.4611459030014817E-2</v>
      </c>
      <c r="AF15" s="32">
        <f>Calculations!AH61</f>
        <v>1.4401038840999858E-2</v>
      </c>
      <c r="AG15" s="32">
        <f>Calculations!AI61</f>
        <v>1.4196593151613701E-2</v>
      </c>
    </row>
    <row r="16" spans="1:33" x14ac:dyDescent="0.35">
      <c r="A16" s="8" t="s">
        <v>37</v>
      </c>
      <c r="B16" s="7">
        <v>0</v>
      </c>
      <c r="C16" s="7">
        <v>0</v>
      </c>
      <c r="D16" s="32">
        <f>Calculations!F62</f>
        <v>2.4131603167167004E-2</v>
      </c>
      <c r="E16" s="32">
        <f>Calculations!G62</f>
        <v>2.3562990432615116E-2</v>
      </c>
      <c r="F16" s="32">
        <f>Calculations!H62</f>
        <v>2.3020557262095176E-2</v>
      </c>
      <c r="G16" s="32">
        <f>Calculations!I62</f>
        <v>2.2502536335833545E-2</v>
      </c>
      <c r="H16" s="32">
        <f>Calculations!J62</f>
        <v>2.200731590991678E-2</v>
      </c>
      <c r="I16" s="32">
        <f>Calculations!K62</f>
        <v>2.1533423065883683E-2</v>
      </c>
      <c r="J16" s="32">
        <f>Calculations!L62</f>
        <v>2.1079509078867575E-2</v>
      </c>
      <c r="K16" s="32">
        <f>Calculations!M62</f>
        <v>2.0644336598119928E-2</v>
      </c>
      <c r="L16" s="32">
        <f>Calculations!N62</f>
        <v>2.0226768383322824E-2</v>
      </c>
      <c r="M16" s="32">
        <f>Calculations!O62</f>
        <v>1.9825757380757869E-2</v>
      </c>
      <c r="N16" s="32">
        <f>Calculations!P62</f>
        <v>1.9440337957022269E-2</v>
      </c>
      <c r="O16" s="32">
        <f>Calculations!Q62</f>
        <v>1.906961813575192E-2</v>
      </c>
      <c r="P16" s="32">
        <f>Calculations!R62</f>
        <v>1.8712772705987479E-2</v>
      </c>
      <c r="Q16" s="32">
        <f>Calculations!S62</f>
        <v>1.8369037090092855E-2</v>
      </c>
      <c r="R16" s="32">
        <f>Calculations!T62</f>
        <v>1.803770187532483E-2</v>
      </c>
      <c r="S16" s="32">
        <f>Calculations!U62</f>
        <v>1.771810792674744E-2</v>
      </c>
      <c r="T16" s="32">
        <f>Calculations!V62</f>
        <v>1.7409642010636883E-2</v>
      </c>
      <c r="U16" s="32">
        <f>Calculations!W62</f>
        <v>1.7111732867236773E-2</v>
      </c>
      <c r="V16" s="32">
        <f>Calculations!X62</f>
        <v>1.6823847679938275E-2</v>
      </c>
      <c r="W16" s="32">
        <f>Calculations!Y62</f>
        <v>1.6545488894979421E-2</v>
      </c>
      <c r="X16" s="32">
        <f>Calculations!Z62</f>
        <v>1.6276191351716651E-2</v>
      </c>
      <c r="Y16" s="32">
        <f>Calculations!AA62</f>
        <v>1.6015519688667101E-2</v>
      </c>
      <c r="Z16" s="32">
        <f>Calculations!AB62</f>
        <v>1.5763065994872205E-2</v>
      </c>
      <c r="AA16" s="32">
        <f>Calculations!AC62</f>
        <v>1.551844767995525E-2</v>
      </c>
      <c r="AB16" s="32">
        <f>Calculations!AD62</f>
        <v>1.5281305539459611E-2</v>
      </c>
      <c r="AC16" s="32">
        <f>Calculations!AE62</f>
        <v>1.5051301994908783E-2</v>
      </c>
      <c r="AD16" s="32">
        <f>Calculations!AF62</f>
        <v>1.4828119490441383E-2</v>
      </c>
      <c r="AE16" s="32">
        <f>Calculations!AG62</f>
        <v>1.4611459030014817E-2</v>
      </c>
      <c r="AF16" s="32">
        <f>Calculations!AH62</f>
        <v>1.4401038840999858E-2</v>
      </c>
      <c r="AG16" s="32">
        <f>Calculations!AI62</f>
        <v>1.4196593151613701E-2</v>
      </c>
    </row>
    <row r="17" spans="1:33" x14ac:dyDescent="0.35">
      <c r="A17" s="8" t="s">
        <v>38</v>
      </c>
      <c r="B17" s="7">
        <v>0</v>
      </c>
      <c r="C17" s="7">
        <v>0</v>
      </c>
      <c r="D17" s="32">
        <f>Calculations!F63</f>
        <v>1.0786853915833117E-2</v>
      </c>
      <c r="E17" s="32">
        <f>Calculations!G63</f>
        <v>1.0061583560925236E-2</v>
      </c>
      <c r="F17" s="32">
        <f>Calculations!H63</f>
        <v>9.4226349543795607E-3</v>
      </c>
      <c r="G17" s="32">
        <f>Calculations!I63</f>
        <v>8.85576065728233E-3</v>
      </c>
      <c r="H17" s="32">
        <f>Calculations!J63</f>
        <v>8.3496539868486153E-3</v>
      </c>
      <c r="I17" s="32">
        <f>Calculations!K63</f>
        <v>7.8952320235703422E-3</v>
      </c>
      <c r="J17" s="32">
        <f>Calculations!L63</f>
        <v>7.4851178195785018E-3</v>
      </c>
      <c r="K17" s="32">
        <f>Calculations!M63</f>
        <v>7.1132602740056061E-3</v>
      </c>
      <c r="L17" s="32">
        <f>Calculations!N63</f>
        <v>6.7746509034520841E-3</v>
      </c>
      <c r="M17" s="32">
        <f>Calculations!O63</f>
        <v>6.4651099476222829E-3</v>
      </c>
      <c r="N17" s="32">
        <f>Calculations!P63</f>
        <v>6.1811228406241092E-3</v>
      </c>
      <c r="O17" s="32">
        <f>Calculations!Q63</f>
        <v>5.9197137741970884E-3</v>
      </c>
      <c r="P17" s="32">
        <f>Calculations!R63</f>
        <v>5.6783469235688333E-3</v>
      </c>
      <c r="Q17" s="32">
        <f>Calculations!S63</f>
        <v>5.4548485442562633E-3</v>
      </c>
      <c r="R17" s="32">
        <f>Calculations!T63</f>
        <v>5.2473449850873877E-3</v>
      </c>
      <c r="S17" s="32">
        <f>Calculations!U63</f>
        <v>5.0542129599631114E-3</v>
      </c>
      <c r="T17" s="32">
        <f>Calculations!V63</f>
        <v>4.8740393487407552E-3</v>
      </c>
      <c r="U17" s="32">
        <f>Calculations!W63</f>
        <v>4.7055884692968064E-3</v>
      </c>
      <c r="V17" s="32">
        <f>Calculations!X63</f>
        <v>4.5477752544018646E-3</v>
      </c>
      <c r="W17" s="32">
        <f>Calculations!Y63</f>
        <v>4.3996431305837191E-3</v>
      </c>
      <c r="X17" s="32">
        <f>Calculations!Z63</f>
        <v>4.2603456676304496E-3</v>
      </c>
      <c r="Y17" s="32">
        <f>Calculations!AA63</f>
        <v>4.1291312719162754E-3</v>
      </c>
      <c r="Z17" s="32">
        <f>Calculations!AB63</f>
        <v>4.0053303522025185E-3</v>
      </c>
      <c r="AA17" s="32">
        <f>Calculations!AC63</f>
        <v>3.8883445056248078E-3</v>
      </c>
      <c r="AB17" s="32">
        <f>Calculations!AD63</f>
        <v>3.777637363538533E-3</v>
      </c>
      <c r="AC17" s="32">
        <f>Calculations!AE63</f>
        <v>3.672726808317428E-3</v>
      </c>
      <c r="AD17" s="32">
        <f>Calculations!AF63</f>
        <v>3.5731783281585106E-3</v>
      </c>
      <c r="AE17" s="32">
        <f>Calculations!AG63</f>
        <v>3.478599320999809E-3</v>
      </c>
      <c r="AF17" s="32">
        <f>Calculations!AH63</f>
        <v>3.3886341935747133E-3</v>
      </c>
      <c r="AG17" s="32">
        <f>Calculations!AI63</f>
        <v>3.3029601294560784E-3</v>
      </c>
    </row>
    <row r="18" spans="1:33" x14ac:dyDescent="0.35">
      <c r="A18" s="8" t="s">
        <v>39</v>
      </c>
      <c r="B18" s="7">
        <v>0</v>
      </c>
      <c r="C18" s="7">
        <v>0</v>
      </c>
      <c r="D18" s="32">
        <f>Calculations!F64</f>
        <v>1.0786853915833117E-2</v>
      </c>
      <c r="E18" s="32">
        <f>Calculations!G64</f>
        <v>1.0061583560925236E-2</v>
      </c>
      <c r="F18" s="32">
        <f>Calculations!H64</f>
        <v>9.4226349543795607E-3</v>
      </c>
      <c r="G18" s="32">
        <f>Calculations!I64</f>
        <v>8.85576065728233E-3</v>
      </c>
      <c r="H18" s="32">
        <f>Calculations!J64</f>
        <v>8.3496539868486153E-3</v>
      </c>
      <c r="I18" s="32">
        <f>Calculations!K64</f>
        <v>7.8952320235703422E-3</v>
      </c>
      <c r="J18" s="32">
        <f>Calculations!L64</f>
        <v>7.4851178195785018E-3</v>
      </c>
      <c r="K18" s="32">
        <f>Calculations!M64</f>
        <v>7.1132602740056061E-3</v>
      </c>
      <c r="L18" s="32">
        <f>Calculations!N64</f>
        <v>6.7746509034520841E-3</v>
      </c>
      <c r="M18" s="32">
        <f>Calculations!O64</f>
        <v>6.4651099476222829E-3</v>
      </c>
      <c r="N18" s="32">
        <f>Calculations!P64</f>
        <v>6.1811228406241092E-3</v>
      </c>
      <c r="O18" s="32">
        <f>Calculations!Q64</f>
        <v>5.9197137741970884E-3</v>
      </c>
      <c r="P18" s="32">
        <f>Calculations!R64</f>
        <v>5.6783469235688333E-3</v>
      </c>
      <c r="Q18" s="32">
        <f>Calculations!S64</f>
        <v>5.4548485442562633E-3</v>
      </c>
      <c r="R18" s="32">
        <f>Calculations!T64</f>
        <v>5.2473449850873877E-3</v>
      </c>
      <c r="S18" s="32">
        <f>Calculations!U64</f>
        <v>5.0542129599631114E-3</v>
      </c>
      <c r="T18" s="32">
        <f>Calculations!V64</f>
        <v>4.8740393487407552E-3</v>
      </c>
      <c r="U18" s="32">
        <f>Calculations!W64</f>
        <v>4.7055884692968064E-3</v>
      </c>
      <c r="V18" s="32">
        <f>Calculations!X64</f>
        <v>4.5477752544018646E-3</v>
      </c>
      <c r="W18" s="32">
        <f>Calculations!Y64</f>
        <v>4.3996431305837191E-3</v>
      </c>
      <c r="X18" s="32">
        <f>Calculations!Z64</f>
        <v>4.2603456676304496E-3</v>
      </c>
      <c r="Y18" s="32">
        <f>Calculations!AA64</f>
        <v>4.1291312719162754E-3</v>
      </c>
      <c r="Z18" s="32">
        <f>Calculations!AB64</f>
        <v>4.0053303522025185E-3</v>
      </c>
      <c r="AA18" s="32">
        <f>Calculations!AC64</f>
        <v>3.8883445056248078E-3</v>
      </c>
      <c r="AB18" s="32">
        <f>Calculations!AD64</f>
        <v>3.777637363538533E-3</v>
      </c>
      <c r="AC18" s="32">
        <f>Calculations!AE64</f>
        <v>3.672726808317428E-3</v>
      </c>
      <c r="AD18" s="32">
        <f>Calculations!AF64</f>
        <v>3.5731783281585106E-3</v>
      </c>
      <c r="AE18" s="32">
        <f>Calculations!AG64</f>
        <v>3.478599320999809E-3</v>
      </c>
      <c r="AF18" s="32">
        <f>Calculations!AH64</f>
        <v>3.3886341935747133E-3</v>
      </c>
      <c r="AG18" s="32">
        <f>Calculations!AI64</f>
        <v>3.3029601294560784E-3</v>
      </c>
    </row>
    <row r="19" spans="1:33" x14ac:dyDescent="0.35">
      <c r="A19" s="8" t="s">
        <v>10</v>
      </c>
      <c r="B19" s="7">
        <v>0</v>
      </c>
      <c r="C19" s="7">
        <v>0</v>
      </c>
      <c r="D19" s="32">
        <f>Calculations!F65</f>
        <v>3.5120053214058311E-2</v>
      </c>
      <c r="E19" s="32">
        <f>Calculations!G65</f>
        <v>3.3928483082720673E-2</v>
      </c>
      <c r="F19" s="32">
        <f>Calculations!H65</f>
        <v>3.2815115975488807E-2</v>
      </c>
      <c r="G19" s="32">
        <f>Calculations!I65</f>
        <v>3.1772497776134223E-2</v>
      </c>
      <c r="H19" s="32">
        <f>Calculations!J65</f>
        <v>3.079409253940768E-2</v>
      </c>
      <c r="I19" s="32">
        <f>Calculations!K65</f>
        <v>2.9874145343174341E-2</v>
      </c>
      <c r="J19" s="32">
        <f>Calculations!L65</f>
        <v>2.9007569010502277E-2</v>
      </c>
      <c r="K19" s="32">
        <f>Calculations!M65</f>
        <v>2.8189849991478999E-2</v>
      </c>
      <c r="L19" s="32">
        <f>Calculations!N65</f>
        <v>2.7416969727635854E-2</v>
      </c>
      <c r="M19" s="32">
        <f>Calculations!O65</f>
        <v>2.6685338606879272E-2</v>
      </c>
      <c r="N19" s="32">
        <f>Calculations!P65</f>
        <v>2.5991740218175519E-2</v>
      </c>
      <c r="O19" s="32">
        <f>Calculations!Q65</f>
        <v>2.5333284079507523E-2</v>
      </c>
      <c r="P19" s="32">
        <f>Calculations!R65</f>
        <v>2.4707365373640933E-2</v>
      </c>
      <c r="Q19" s="32">
        <f>Calculations!S65</f>
        <v>2.4111630508903081E-2</v>
      </c>
      <c r="R19" s="32">
        <f>Calculations!T65</f>
        <v>2.3543947544977684E-2</v>
      </c>
      <c r="S19" s="32">
        <f>Calculations!U65</f>
        <v>2.3002380700358982E-2</v>
      </c>
      <c r="T19" s="32">
        <f>Calculations!V65</f>
        <v>2.2485168299032798E-2</v>
      </c>
      <c r="U19" s="32">
        <f>Calculations!W65</f>
        <v>2.1990703626966424E-2</v>
      </c>
      <c r="V19" s="32">
        <f>Calculations!X65</f>
        <v>2.1517518260120161E-2</v>
      </c>
      <c r="W19" s="32">
        <f>Calculations!Y65</f>
        <v>2.1064267499562472E-2</v>
      </c>
      <c r="X19" s="32">
        <f>Calculations!Z65</f>
        <v>2.0629717609397469E-2</v>
      </c>
      <c r="Y19" s="32">
        <f>Calculations!AA65</f>
        <v>2.0212734602435445E-2</v>
      </c>
      <c r="Z19" s="32">
        <f>Calculations!AB65</f>
        <v>1.9812274358947723E-2</v>
      </c>
      <c r="AA19" s="32">
        <f>Calculations!AC65</f>
        <v>1.9427373897221933E-2</v>
      </c>
      <c r="AB19" s="32">
        <f>Calculations!AD65</f>
        <v>1.9057143642270624E-2</v>
      </c>
      <c r="AC19" s="32">
        <f>Calculations!AE65</f>
        <v>1.8700760562020191E-2</v>
      </c>
      <c r="AD19" s="32">
        <f>Calculations!AF65</f>
        <v>1.8357462059518825E-2</v>
      </c>
      <c r="AE19" s="32">
        <f>Calculations!AG65</f>
        <v>1.8026540525753143E-2</v>
      </c>
      <c r="AF19" s="32">
        <f>Calculations!AH65</f>
        <v>1.7707338471198764E-2</v>
      </c>
      <c r="AG19" s="32">
        <f>Calculations!AI65</f>
        <v>1.7399244165615224E-2</v>
      </c>
    </row>
    <row r="20" spans="1:33" x14ac:dyDescent="0.35">
      <c r="A20" s="8" t="s">
        <v>11</v>
      </c>
      <c r="B20" s="7">
        <v>0</v>
      </c>
      <c r="C20" s="7">
        <v>0</v>
      </c>
      <c r="D20" s="32">
        <f>Calculations!F66</f>
        <v>3.5239869738278973E-2</v>
      </c>
      <c r="E20" s="32">
        <f>Calculations!G66</f>
        <v>3.4040294204654264E-2</v>
      </c>
      <c r="F20" s="32">
        <f>Calculations!H66</f>
        <v>3.2919697999618913E-2</v>
      </c>
      <c r="G20" s="32">
        <f>Calculations!I66</f>
        <v>3.187052978404048E-2</v>
      </c>
      <c r="H20" s="32">
        <f>Calculations!J66</f>
        <v>3.0886171146597974E-2</v>
      </c>
      <c r="I20" s="32">
        <f>Calculations!K66</f>
        <v>2.9960796847477988E-2</v>
      </c>
      <c r="J20" s="32">
        <f>Calculations!L66</f>
        <v>2.9089259454517791E-2</v>
      </c>
      <c r="K20" s="32">
        <f>Calculations!M66</f>
        <v>2.8266993545280172E-2</v>
      </c>
      <c r="L20" s="32">
        <f>Calculations!N66</f>
        <v>2.7489935710005131E-2</v>
      </c>
      <c r="M20" s="32">
        <f>Calculations!O66</f>
        <v>2.6754457396226616E-2</v>
      </c>
      <c r="N20" s="32">
        <f>Calculations!P66</f>
        <v>2.6057308252718903E-2</v>
      </c>
      <c r="O20" s="32">
        <f>Calculations!Q66</f>
        <v>2.5395568106319599E-2</v>
      </c>
      <c r="P20" s="32">
        <f>Calculations!R66</f>
        <v>2.4766606074980047E-2</v>
      </c>
      <c r="Q20" s="32">
        <f>Calculations!S66</f>
        <v>2.4168045609761046E-2</v>
      </c>
      <c r="R20" s="32">
        <f>Calculations!T66</f>
        <v>2.3597734486406452E-2</v>
      </c>
      <c r="S20" s="32">
        <f>Calculations!U66</f>
        <v>2.3053718947753321E-2</v>
      </c>
      <c r="T20" s="32">
        <f>Calculations!V66</f>
        <v>2.2534221342223049E-2</v>
      </c>
      <c r="U20" s="32">
        <f>Calculations!W66</f>
        <v>2.203762071908355E-2</v>
      </c>
      <c r="V20" s="32">
        <f>Calculations!X66</f>
        <v>2.1562435934186164E-2</v>
      </c>
      <c r="W20" s="32">
        <f>Calculations!Y66</f>
        <v>2.1107310895263964E-2</v>
      </c>
      <c r="X20" s="32">
        <f>Calculations!Z66</f>
        <v>2.0671001637191599E-2</v>
      </c>
      <c r="Y20" s="32">
        <f>Calculations!AA66</f>
        <v>2.0252364967785486E-2</v>
      </c>
      <c r="Z20" s="32">
        <f>Calculations!AB66</f>
        <v>1.9850348465915824E-2</v>
      </c>
      <c r="AA20" s="32">
        <f>Calculations!AC66</f>
        <v>1.9463981647675155E-2</v>
      </c>
      <c r="AB20" s="32">
        <f>Calculations!AD66</f>
        <v>1.9092368144500327E-2</v>
      </c>
      <c r="AC20" s="32">
        <f>Calculations!AE66</f>
        <v>1.8734678760535139E-2</v>
      </c>
      <c r="AD20" s="32">
        <f>Calculations!AF66</f>
        <v>1.8390145296053984E-2</v>
      </c>
      <c r="AE20" s="32">
        <f>Calculations!AG66</f>
        <v>1.8058055040102161E-2</v>
      </c>
      <c r="AF20" s="32">
        <f>Calculations!AH66</f>
        <v>1.7737745849268682E-2</v>
      </c>
      <c r="AG20" s="32">
        <f>Calculations!AI66</f>
        <v>1.7428601741077632E-2</v>
      </c>
    </row>
    <row r="21" spans="1:33" x14ac:dyDescent="0.35">
      <c r="A21" s="8" t="s">
        <v>12</v>
      </c>
      <c r="B21" s="7">
        <v>0</v>
      </c>
      <c r="C21" s="7">
        <v>0</v>
      </c>
      <c r="D21" s="32">
        <f>Calculations!F67</f>
        <v>3.5306608775420578E-2</v>
      </c>
      <c r="E21" s="32">
        <f>Calculations!G67</f>
        <v>3.4102562927886604E-2</v>
      </c>
      <c r="F21" s="32">
        <f>Calculations!H67</f>
        <v>3.2977930962022395E-2</v>
      </c>
      <c r="G21" s="32">
        <f>Calculations!I67</f>
        <v>3.1925106987823026E-2</v>
      </c>
      <c r="H21" s="32">
        <f>Calculations!J67</f>
        <v>3.0937426341928864E-2</v>
      </c>
      <c r="I21" s="32">
        <f>Calculations!K67</f>
        <v>3.0009024361162373E-2</v>
      </c>
      <c r="J21" s="32">
        <f>Calculations!L67</f>
        <v>2.9134719843619594E-2</v>
      </c>
      <c r="K21" s="32">
        <f>Calculations!M67</f>
        <v>2.8309918305007509E-2</v>
      </c>
      <c r="L21" s="32">
        <f>Calculations!N67</f>
        <v>2.7530531215405718E-2</v>
      </c>
      <c r="M21" s="32">
        <f>Calculations!O67</f>
        <v>2.6792908219322342E-2</v>
      </c>
      <c r="N21" s="32">
        <f>Calculations!P67</f>
        <v>2.6093779967556241E-2</v>
      </c>
      <c r="O21" s="32">
        <f>Calculations!Q67</f>
        <v>2.5430209671850168E-2</v>
      </c>
      <c r="P21" s="32">
        <f>Calculations!R67</f>
        <v>2.4799551868077252E-2</v>
      </c>
      <c r="Q21" s="32">
        <f>Calculations!S67</f>
        <v>2.4199417166870241E-2</v>
      </c>
      <c r="R21" s="32">
        <f>Calculations!T67</f>
        <v>2.3627642001408322E-2</v>
      </c>
      <c r="S21" s="32">
        <f>Calculations!U67</f>
        <v>2.3082262564941836E-2</v>
      </c>
      <c r="T21" s="32">
        <f>Calculations!V67</f>
        <v>2.2561492276361506E-2</v>
      </c>
      <c r="U21" s="32">
        <f>Calculations!W67</f>
        <v>2.2063702228935611E-2</v>
      </c>
      <c r="V21" s="32">
        <f>Calculations!X67</f>
        <v>2.1587404171402147E-2</v>
      </c>
      <c r="W21" s="32">
        <f>Calculations!Y67</f>
        <v>2.1131235646852264E-2</v>
      </c>
      <c r="X21" s="32">
        <f>Calculations!Z67</f>
        <v>2.069394697682192E-2</v>
      </c>
      <c r="Y21" s="32">
        <f>Calculations!AA67</f>
        <v>2.0274389828718542E-2</v>
      </c>
      <c r="Z21" s="32">
        <f>Calculations!AB67</f>
        <v>1.9871507146349554E-2</v>
      </c>
      <c r="AA21" s="32">
        <f>Calculations!AC67</f>
        <v>1.9484324257622365E-2</v>
      </c>
      <c r="AB21" s="32">
        <f>Calculations!AD67</f>
        <v>1.9111941001947796E-2</v>
      </c>
      <c r="AC21" s="32">
        <f>Calculations!AE67</f>
        <v>1.8753524743472028E-2</v>
      </c>
      <c r="AD21" s="32">
        <f>Calculations!AF67</f>
        <v>1.8408304155997257E-2</v>
      </c>
      <c r="AE21" s="32">
        <f>Calculations!AG67</f>
        <v>1.8075563681948958E-2</v>
      </c>
      <c r="AF21" s="32">
        <f>Calculations!AH67</f>
        <v>1.7754638581616744E-2</v>
      </c>
      <c r="AG21" s="32">
        <f>Calculations!AI67</f>
        <v>1.7444910500590272E-2</v>
      </c>
    </row>
    <row r="22" spans="1:33" x14ac:dyDescent="0.35">
      <c r="A22" s="8" t="s">
        <v>13</v>
      </c>
      <c r="B22" s="7">
        <v>0</v>
      </c>
      <c r="C22" s="7">
        <v>0</v>
      </c>
      <c r="D22" s="32">
        <f>Calculations!F68</f>
        <v>3.6426546125980952E-2</v>
      </c>
      <c r="E22" s="32">
        <f>Calculations!G68</f>
        <v>3.5146288236381551E-2</v>
      </c>
      <c r="F22" s="32">
        <f>Calculations!H68</f>
        <v>3.3952967455702643E-2</v>
      </c>
      <c r="G22" s="32">
        <f>Calculations!I68</f>
        <v>3.2838019256574702E-2</v>
      </c>
      <c r="H22" s="32">
        <f>Calculations!J68</f>
        <v>3.17939683128734E-2</v>
      </c>
      <c r="I22" s="32">
        <f>Calculations!K68</f>
        <v>3.0814260685067874E-2</v>
      </c>
      <c r="J22" s="32">
        <f>Calculations!L68</f>
        <v>2.9893126104589385E-2</v>
      </c>
      <c r="K22" s="32">
        <f>Calculations!M68</f>
        <v>2.9025464241765997E-2</v>
      </c>
      <c r="L22" s="32">
        <f>Calculations!N68</f>
        <v>2.8206750221826171E-2</v>
      </c>
      <c r="M22" s="32">
        <f>Calculations!O68</f>
        <v>2.7432955692753946E-2</v>
      </c>
      <c r="N22" s="32">
        <f>Calculations!P68</f>
        <v>2.6700482538305703E-2</v>
      </c>
      <c r="O22" s="32">
        <f>Calculations!Q68</f>
        <v>2.6006106934219009E-2</v>
      </c>
      <c r="P22" s="32">
        <f>Calculations!R68</f>
        <v>2.5346931912449744E-2</v>
      </c>
      <c r="Q22" s="32">
        <f>Calculations!S68</f>
        <v>2.4720346961172535E-2</v>
      </c>
      <c r="R22" s="32">
        <f>Calculations!T68</f>
        <v>2.4123993472444871E-2</v>
      </c>
      <c r="S22" s="32">
        <f>Calculations!U68</f>
        <v>2.3555735073297779E-2</v>
      </c>
      <c r="T22" s="32">
        <f>Calculations!V68</f>
        <v>2.3013632053569655E-2</v>
      </c>
      <c r="U22" s="32">
        <f>Calculations!W68</f>
        <v>2.2495919245350438E-2</v>
      </c>
      <c r="V22" s="32">
        <f>Calculations!X68</f>
        <v>2.2000986822473756E-2</v>
      </c>
      <c r="W22" s="32">
        <f>Calculations!Y68</f>
        <v>2.152736358002727E-2</v>
      </c>
      <c r="X22" s="32">
        <f>Calculations!Z68</f>
        <v>2.1073702328034294E-2</v>
      </c>
      <c r="Y22" s="32">
        <f>Calculations!AA68</f>
        <v>2.063876709388035E-2</v>
      </c>
      <c r="Z22" s="32">
        <f>Calculations!AB68</f>
        <v>2.0221421877444579E-2</v>
      </c>
      <c r="AA22" s="32">
        <f>Calculations!AC68</f>
        <v>1.9820620743517203E-2</v>
      </c>
      <c r="AB22" s="32">
        <f>Calculations!AD68</f>
        <v>1.9435399069560377E-2</v>
      </c>
      <c r="AC22" s="32">
        <f>Calculations!AE68</f>
        <v>1.9064865794634178E-2</v>
      </c>
      <c r="AD22" s="32">
        <f>Calculations!AF68</f>
        <v>1.8708196538370414E-2</v>
      </c>
      <c r="AE22" s="32">
        <f>Calculations!AG68</f>
        <v>1.8364627478155038E-2</v>
      </c>
      <c r="AF22" s="32">
        <f>Calculations!AH68</f>
        <v>1.803344988880129E-2</v>
      </c>
      <c r="AG22" s="32">
        <f>Calculations!AI68</f>
        <v>1.7714005262569055E-2</v>
      </c>
    </row>
    <row r="23" spans="1:33" x14ac:dyDescent="0.35">
      <c r="A23" s="8" t="s">
        <v>14</v>
      </c>
      <c r="B23" s="7">
        <v>0</v>
      </c>
      <c r="C23" s="7">
        <v>0</v>
      </c>
      <c r="D23" s="32">
        <f>Calculations!F69</f>
        <v>3.7454428745743451E-2</v>
      </c>
      <c r="E23" s="32">
        <f>Calculations!G69</f>
        <v>3.6102239971181005E-2</v>
      </c>
      <c r="F23" s="32">
        <f>Calculations!H69</f>
        <v>3.4844283294074518E-2</v>
      </c>
      <c r="G23" s="32">
        <f>Calculations!I69</f>
        <v>3.3671040036245437E-2</v>
      </c>
      <c r="H23" s="32">
        <f>Calculations!J69</f>
        <v>3.257423177403207E-2</v>
      </c>
      <c r="I23" s="32">
        <f>Calculations!K69</f>
        <v>3.1546624709070548E-2</v>
      </c>
      <c r="J23" s="32">
        <f>Calculations!L69</f>
        <v>3.0581869935319306E-2</v>
      </c>
      <c r="K23" s="32">
        <f>Calculations!M69</f>
        <v>2.967437214593982E-2</v>
      </c>
      <c r="L23" s="32">
        <f>Calculations!N69</f>
        <v>2.8819181042736508E-2</v>
      </c>
      <c r="M23" s="32">
        <f>Calculations!O69</f>
        <v>2.8011900996565364E-2</v>
      </c>
      <c r="N23" s="32">
        <f>Calculations!P69</f>
        <v>2.7248615477515559E-2</v>
      </c>
      <c r="O23" s="32">
        <f>Calculations!Q69</f>
        <v>2.6525823512401958E-2</v>
      </c>
      <c r="P23" s="32">
        <f>Calculations!R69</f>
        <v>2.584038599403149E-2</v>
      </c>
      <c r="Q23" s="32">
        <f>Calculations!S69</f>
        <v>2.5189480105126227E-2</v>
      </c>
      <c r="R23" s="32">
        <f>Calculations!T69</f>
        <v>2.4570560461216751E-2</v>
      </c>
      <c r="S23" s="32">
        <f>Calculations!U69</f>
        <v>2.3981325844611323E-2</v>
      </c>
      <c r="T23" s="32">
        <f>Calculations!V69</f>
        <v>2.3419690612845212E-2</v>
      </c>
      <c r="U23" s="32">
        <f>Calculations!W69</f>
        <v>2.2883760032817557E-2</v>
      </c>
      <c r="V23" s="32">
        <f>Calculations!X69</f>
        <v>2.2371808925858438E-2</v>
      </c>
      <c r="W23" s="32">
        <f>Calculations!Y69</f>
        <v>2.1882263116549616E-2</v>
      </c>
      <c r="X23" s="32">
        <f>Calculations!Z69</f>
        <v>2.141368326504911E-2</v>
      </c>
      <c r="Y23" s="32">
        <f>Calculations!AA69</f>
        <v>2.0964750733119653E-2</v>
      </c>
      <c r="Z23" s="32">
        <f>Calculations!AB69</f>
        <v>2.053425519153862E-2</v>
      </c>
      <c r="AA23" s="32">
        <f>Calculations!AC69</f>
        <v>2.012108372362742E-2</v>
      </c>
      <c r="AB23" s="32">
        <f>Calculations!AD69</f>
        <v>1.9724211218320908E-2</v>
      </c>
      <c r="AC23" s="32">
        <f>Calculations!AE69</f>
        <v>1.9342691878184937E-2</v>
      </c>
      <c r="AD23" s="32">
        <f>Calculations!AF69</f>
        <v>1.8975651694274731E-2</v>
      </c>
      <c r="AE23" s="32">
        <f>Calculations!AG69</f>
        <v>1.8622281761810022E-2</v>
      </c>
      <c r="AF23" s="32">
        <f>Calculations!AH69</f>
        <v>1.8281832329055892E-2</v>
      </c>
      <c r="AG23" s="32">
        <f>Calculations!AI69</f>
        <v>1.795360748727215E-2</v>
      </c>
    </row>
    <row r="24" spans="1:33" x14ac:dyDescent="0.35">
      <c r="A24" s="8" t="s">
        <v>15</v>
      </c>
      <c r="B24" s="7">
        <v>0</v>
      </c>
      <c r="C24" s="7">
        <v>0</v>
      </c>
      <c r="D24" s="32">
        <f>Calculations!F70</f>
        <v>2.0373789049298985E-2</v>
      </c>
      <c r="E24" s="32">
        <f>Calculations!G70</f>
        <v>1.9720555263952111E-2</v>
      </c>
      <c r="F24" s="32">
        <f>Calculations!H70</f>
        <v>1.9107910685826512E-2</v>
      </c>
      <c r="G24" s="32">
        <f>Calculations!I70</f>
        <v>1.8532186074748269E-2</v>
      </c>
      <c r="H24" s="32">
        <f>Calculations!J70</f>
        <v>1.7990141534584891E-2</v>
      </c>
      <c r="I24" s="32">
        <f>Calculations!K70</f>
        <v>1.7478905497800623E-2</v>
      </c>
      <c r="J24" s="32">
        <f>Calculations!L70</f>
        <v>1.6995923828118764E-2</v>
      </c>
      <c r="K24" s="32">
        <f>Calculations!M70</f>
        <v>1.653891713638389E-2</v>
      </c>
      <c r="L24" s="32">
        <f>Calculations!N70</f>
        <v>1.610584480380628E-2</v>
      </c>
      <c r="M24" s="32">
        <f>Calculations!O70</f>
        <v>1.5694874514277313E-2</v>
      </c>
      <c r="N24" s="32">
        <f>Calculations!P70</f>
        <v>1.5304356336036662E-2</v>
      </c>
      <c r="O24" s="32">
        <f>Calculations!Q70</f>
        <v>1.4932800579378958E-2</v>
      </c>
      <c r="P24" s="32">
        <f>Calculations!R70</f>
        <v>1.4578858803795836E-2</v>
      </c>
      <c r="Q24" s="32">
        <f>Calculations!S70</f>
        <v>1.4241307464009534E-2</v>
      </c>
      <c r="R24" s="32">
        <f>Calculations!T70</f>
        <v>1.3919033776809808E-2</v>
      </c>
      <c r="S24" s="32">
        <f>Calculations!U70</f>
        <v>1.3611023464641159E-2</v>
      </c>
      <c r="T24" s="32">
        <f>Calculations!V70</f>
        <v>1.3316350091465257E-2</v>
      </c>
      <c r="U24" s="32">
        <f>Calculations!W70</f>
        <v>1.3034165754690408E-2</v>
      </c>
      <c r="V24" s="32">
        <f>Calculations!X70</f>
        <v>1.276369293614299E-2</v>
      </c>
      <c r="W24" s="32">
        <f>Calculations!Y70</f>
        <v>1.2504217347137914E-2</v>
      </c>
      <c r="X24" s="32">
        <f>Calculations!Z70</f>
        <v>1.22550816289686E-2</v>
      </c>
      <c r="Y24" s="32">
        <f>Calculations!AA70</f>
        <v>1.2015679791843592E-2</v>
      </c>
      <c r="Z24" s="32">
        <f>Calculations!AB70</f>
        <v>1.1785452293199494E-2</v>
      </c>
      <c r="AA24" s="32">
        <f>Calculations!AC70</f>
        <v>1.1563881671248888E-2</v>
      </c>
      <c r="AB24" s="32">
        <f>Calculations!AD70</f>
        <v>1.1350488662027036E-2</v>
      </c>
      <c r="AC24" s="32">
        <f>Calculations!AE70</f>
        <v>1.1144828738604673E-2</v>
      </c>
      <c r="AD24" s="32">
        <f>Calculations!AF70</f>
        <v>1.094648901988271E-2</v>
      </c>
      <c r="AE24" s="32">
        <f>Calculations!AG70</f>
        <v>1.0755085503706407E-2</v>
      </c>
      <c r="AF24" s="32">
        <f>Calculations!AH70</f>
        <v>1.0570260585307967E-2</v>
      </c>
      <c r="AG24" s="32">
        <f>Calculations!AI70</f>
        <v>1.0391680827301464E-2</v>
      </c>
    </row>
    <row r="25" spans="1:33" x14ac:dyDescent="0.35">
      <c r="A25" s="8" t="s">
        <v>16</v>
      </c>
      <c r="B25" s="7">
        <v>0</v>
      </c>
      <c r="C25" s="7">
        <v>0</v>
      </c>
      <c r="D25" s="32">
        <f>Calculations!F71</f>
        <v>3.7707869202944888E-2</v>
      </c>
      <c r="E25" s="32">
        <f>Calculations!G71</f>
        <v>3.6337653709717088E-2</v>
      </c>
      <c r="F25" s="32">
        <f>Calculations!H71</f>
        <v>3.506352739345231E-2</v>
      </c>
      <c r="G25" s="32">
        <f>Calculations!I71</f>
        <v>3.3875724982553868E-2</v>
      </c>
      <c r="H25" s="32">
        <f>Calculations!J71</f>
        <v>3.2765761071646748E-2</v>
      </c>
      <c r="I25" s="32">
        <f>Calculations!K71</f>
        <v>3.1726227094948545E-2</v>
      </c>
      <c r="J25" s="32">
        <f>Calculations!L71</f>
        <v>3.07506257588126E-2</v>
      </c>
      <c r="K25" s="32">
        <f>Calculations!M71</f>
        <v>2.9833235110747536E-2</v>
      </c>
      <c r="L25" s="32">
        <f>Calculations!N71</f>
        <v>2.8968996235142264E-2</v>
      </c>
      <c r="M25" s="32">
        <f>Calculations!O71</f>
        <v>2.8153419919488165E-2</v>
      </c>
      <c r="N25" s="32">
        <f>Calculations!P71</f>
        <v>2.7382508654878235E-2</v>
      </c>
      <c r="O25" s="32">
        <f>Calculations!Q71</f>
        <v>2.6652691109885884E-2</v>
      </c>
      <c r="P25" s="32">
        <f>Calculations!R71</f>
        <v>2.596076681109416E-2</v>
      </c>
      <c r="Q25" s="32">
        <f>Calculations!S71</f>
        <v>2.5303859222400638E-2</v>
      </c>
      <c r="R25" s="32">
        <f>Calculations!T71</f>
        <v>2.467937577216528E-2</v>
      </c>
      <c r="S25" s="32">
        <f>Calculations!U71</f>
        <v>2.4084973656825603E-2</v>
      </c>
      <c r="T25" s="32">
        <f>Calculations!V71</f>
        <v>2.351853047000807E-2</v>
      </c>
      <c r="U25" s="32">
        <f>Calculations!W71</f>
        <v>2.2978118880962795E-2</v>
      </c>
      <c r="V25" s="32">
        <f>Calculations!X71</f>
        <v>2.2461984725634654E-2</v>
      </c>
      <c r="W25" s="32">
        <f>Calculations!Y71</f>
        <v>2.1968527985578357E-2</v>
      </c>
      <c r="X25" s="32">
        <f>Calculations!Z71</f>
        <v>2.1496286220164418E-2</v>
      </c>
      <c r="Y25" s="32">
        <f>Calculations!AA71</f>
        <v>2.1043920090700441E-2</v>
      </c>
      <c r="Z25" s="32">
        <f>Calculations!AB71</f>
        <v>2.0610200674649803E-2</v>
      </c>
      <c r="AA25" s="32">
        <f>Calculations!AC71</f>
        <v>2.0193998316914596E-2</v>
      </c>
      <c r="AB25" s="32">
        <f>Calculations!AD71</f>
        <v>1.9794272805201851E-2</v>
      </c>
      <c r="AC25" s="32">
        <f>Calculations!AE71</f>
        <v>1.9410064689570072E-2</v>
      </c>
      <c r="AD25" s="32">
        <f>Calculations!AF71</f>
        <v>1.9040487593656064E-2</v>
      </c>
      <c r="AE25" s="32">
        <f>Calculations!AG71</f>
        <v>1.8684721387879133E-2</v>
      </c>
      <c r="AF25" s="32">
        <f>Calculations!AH71</f>
        <v>1.834200611394543E-2</v>
      </c>
      <c r="AG25" s="32">
        <f>Calculations!AI71</f>
        <v>1.8011636565930855E-2</v>
      </c>
    </row>
    <row r="26" spans="1:33" x14ac:dyDescent="0.35">
      <c r="A26" s="8" t="s">
        <v>40</v>
      </c>
      <c r="B26" s="7">
        <v>0</v>
      </c>
      <c r="C26" s="7">
        <v>0</v>
      </c>
      <c r="D26" s="32">
        <f>Calculations!F72</f>
        <v>3.8690561616867569E-2</v>
      </c>
      <c r="E26" s="32">
        <f>Calculations!G72</f>
        <v>3.7249362848392753E-2</v>
      </c>
      <c r="F26" s="32">
        <f>Calculations!H72</f>
        <v>3.591167580580823E-2</v>
      </c>
      <c r="G26" s="32">
        <f>Calculations!I72</f>
        <v>3.4666735248324754E-2</v>
      </c>
      <c r="H26" s="32">
        <f>Calculations!J72</f>
        <v>3.3505218702140516E-2</v>
      </c>
      <c r="I26" s="32">
        <f>Calculations!K72</f>
        <v>3.2419012595036101E-2</v>
      </c>
      <c r="J26" s="32">
        <f>Calculations!L72</f>
        <v>3.1401022452646865E-2</v>
      </c>
      <c r="K26" s="32">
        <f>Calculations!M72</f>
        <v>3.0445017766199234E-2</v>
      </c>
      <c r="L26" s="32">
        <f>Calculations!N72</f>
        <v>2.9545504361016883E-2</v>
      </c>
      <c r="M26" s="32">
        <f>Calculations!O72</f>
        <v>2.8697618741343689E-2</v>
      </c>
      <c r="N26" s="32">
        <f>Calculations!P72</f>
        <v>2.7897040119968741E-2</v>
      </c>
      <c r="O26" s="32">
        <f>Calculations!Q72</f>
        <v>2.7139916772902506E-2</v>
      </c>
      <c r="P26" s="32">
        <f>Calculations!R72</f>
        <v>2.6422804069548222E-2</v>
      </c>
      <c r="Q26" s="32">
        <f>Calculations!S72</f>
        <v>2.5742612074466154E-2</v>
      </c>
      <c r="R26" s="32">
        <f>Calculations!T72</f>
        <v>2.5096561039230192E-2</v>
      </c>
      <c r="S26" s="32">
        <f>Calculations!U72</f>
        <v>2.4482143432212444E-2</v>
      </c>
      <c r="T26" s="32">
        <f>Calculations!V72</f>
        <v>2.389709141263574E-2</v>
      </c>
      <c r="U26" s="32">
        <f>Calculations!W72</f>
        <v>2.3339348859430453E-2</v>
      </c>
      <c r="V26" s="32">
        <f>Calculations!X72</f>
        <v>2.2807047227728861E-2</v>
      </c>
      <c r="W26" s="32">
        <f>Calculations!Y72</f>
        <v>2.2298484635539406E-2</v>
      </c>
      <c r="X26" s="32">
        <f>Calculations!Z72</f>
        <v>2.1812107687402937E-2</v>
      </c>
      <c r="Y26" s="32">
        <f>Calculations!AA72</f>
        <v>2.1346495626058948E-2</v>
      </c>
      <c r="Z26" s="32">
        <f>Calculations!AB72</f>
        <v>2.0900346471521392E-2</v>
      </c>
      <c r="AA26" s="32">
        <f>Calculations!AC72</f>
        <v>2.0472464862763662E-2</v>
      </c>
      <c r="AB26" s="32">
        <f>Calculations!AD72</f>
        <v>2.0061751362901115E-2</v>
      </c>
      <c r="AC26" s="32">
        <f>Calculations!AE72</f>
        <v>1.966719302639941E-2</v>
      </c>
      <c r="AD26" s="32">
        <f>Calculations!AF72</f>
        <v>1.9287855057910086E-2</v>
      </c>
      <c r="AE26" s="32">
        <f>Calculations!AG72</f>
        <v>1.8922873418141695E-2</v>
      </c>
      <c r="AF26" s="32">
        <f>Calculations!AH72</f>
        <v>1.8571448253646539E-2</v>
      </c>
      <c r="AG26" s="32">
        <f>Calculations!AI72</f>
        <v>1.8232838045369792E-2</v>
      </c>
    </row>
    <row r="27" spans="1:33" x14ac:dyDescent="0.35">
      <c r="A27" s="8" t="s">
        <v>41</v>
      </c>
      <c r="B27" s="7">
        <v>0</v>
      </c>
      <c r="C27" s="7">
        <v>0</v>
      </c>
      <c r="D27" s="32">
        <f>Calculations!F73</f>
        <v>3.8690561616867569E-2</v>
      </c>
      <c r="E27" s="32">
        <f>Calculations!G73</f>
        <v>3.7249362848392753E-2</v>
      </c>
      <c r="F27" s="32">
        <f>Calculations!H73</f>
        <v>3.591167580580823E-2</v>
      </c>
      <c r="G27" s="32">
        <f>Calculations!I73</f>
        <v>3.4666735248324754E-2</v>
      </c>
      <c r="H27" s="32">
        <f>Calculations!J73</f>
        <v>3.3505218702140516E-2</v>
      </c>
      <c r="I27" s="32">
        <f>Calculations!K73</f>
        <v>3.2419012595036101E-2</v>
      </c>
      <c r="J27" s="32">
        <f>Calculations!L73</f>
        <v>3.1401022452646865E-2</v>
      </c>
      <c r="K27" s="32">
        <f>Calculations!M73</f>
        <v>3.0445017766199234E-2</v>
      </c>
      <c r="L27" s="32">
        <f>Calculations!N73</f>
        <v>2.9545504361016883E-2</v>
      </c>
      <c r="M27" s="32">
        <f>Calculations!O73</f>
        <v>2.8697618741343689E-2</v>
      </c>
      <c r="N27" s="32">
        <f>Calculations!P73</f>
        <v>2.7897040119968741E-2</v>
      </c>
      <c r="O27" s="32">
        <f>Calculations!Q73</f>
        <v>2.7139916772902506E-2</v>
      </c>
      <c r="P27" s="32">
        <f>Calculations!R73</f>
        <v>2.6422804069548222E-2</v>
      </c>
      <c r="Q27" s="32">
        <f>Calculations!S73</f>
        <v>2.5742612074466154E-2</v>
      </c>
      <c r="R27" s="32">
        <f>Calculations!T73</f>
        <v>2.5096561039230192E-2</v>
      </c>
      <c r="S27" s="32">
        <f>Calculations!U73</f>
        <v>2.4482143432212444E-2</v>
      </c>
      <c r="T27" s="32">
        <f>Calculations!V73</f>
        <v>2.389709141263574E-2</v>
      </c>
      <c r="U27" s="32">
        <f>Calculations!W73</f>
        <v>2.3339348859430453E-2</v>
      </c>
      <c r="V27" s="32">
        <f>Calculations!X73</f>
        <v>2.2807047227728861E-2</v>
      </c>
      <c r="W27" s="32">
        <f>Calculations!Y73</f>
        <v>2.2298484635539406E-2</v>
      </c>
      <c r="X27" s="32">
        <f>Calculations!Z73</f>
        <v>2.1812107687402937E-2</v>
      </c>
      <c r="Y27" s="32">
        <f>Calculations!AA73</f>
        <v>2.1346495626058948E-2</v>
      </c>
      <c r="Z27" s="32">
        <f>Calculations!AB73</f>
        <v>2.0900346471521392E-2</v>
      </c>
      <c r="AA27" s="32">
        <f>Calculations!AC73</f>
        <v>2.0472464862763662E-2</v>
      </c>
      <c r="AB27" s="32">
        <f>Calculations!AD73</f>
        <v>2.0061751362901115E-2</v>
      </c>
      <c r="AC27" s="32">
        <f>Calculations!AE73</f>
        <v>1.966719302639941E-2</v>
      </c>
      <c r="AD27" s="32">
        <f>Calculations!AF73</f>
        <v>1.9287855057910086E-2</v>
      </c>
      <c r="AE27" s="32">
        <f>Calculations!AG73</f>
        <v>1.8922873418141695E-2</v>
      </c>
      <c r="AF27" s="32">
        <f>Calculations!AH73</f>
        <v>1.8571448253646539E-2</v>
      </c>
      <c r="AG27" s="32">
        <f>Calculations!AI73</f>
        <v>1.8232838045369792E-2</v>
      </c>
    </row>
    <row r="28" spans="1:33" x14ac:dyDescent="0.35">
      <c r="A28" s="8" t="s">
        <v>42</v>
      </c>
      <c r="B28" s="7">
        <v>0</v>
      </c>
      <c r="C28" s="7">
        <v>0</v>
      </c>
      <c r="D28" s="32">
        <f>Calculations!F74</f>
        <v>3.5958821386216755E-2</v>
      </c>
      <c r="E28" s="32">
        <f>Calculations!G74</f>
        <v>3.4710666721386119E-2</v>
      </c>
      <c r="F28" s="32">
        <f>Calculations!H74</f>
        <v>3.3546253883099064E-2</v>
      </c>
      <c r="G28" s="32">
        <f>Calculations!I74</f>
        <v>3.2457428738252858E-2</v>
      </c>
      <c r="H28" s="32">
        <f>Calculations!J74</f>
        <v>3.1437062521714187E-2</v>
      </c>
      <c r="I28" s="32">
        <f>Calculations!K74</f>
        <v>3.0478895575901888E-2</v>
      </c>
      <c r="J28" s="32">
        <f>Calculations!L74</f>
        <v>2.9577408821039652E-2</v>
      </c>
      <c r="K28" s="32">
        <f>Calculations!M74</f>
        <v>2.8727717379607443E-2</v>
      </c>
      <c r="L28" s="32">
        <f>Calculations!N74</f>
        <v>2.7925482024323767E-2</v>
      </c>
      <c r="M28" s="32">
        <f>Calculations!O74</f>
        <v>2.7166835060192573E-2</v>
      </c>
      <c r="N28" s="32">
        <f>Calculations!P74</f>
        <v>2.6448317968327473E-2</v>
      </c>
      <c r="O28" s="32">
        <f>Calculations!Q74</f>
        <v>2.5766828690096055E-2</v>
      </c>
      <c r="P28" s="32">
        <f>Calculations!R74</f>
        <v>2.511957685646804E-2</v>
      </c>
      <c r="Q28" s="32">
        <f>Calculations!S74</f>
        <v>2.4504045599731183E-2</v>
      </c>
      <c r="R28" s="32">
        <f>Calculations!T74</f>
        <v>2.3917958845527831E-2</v>
      </c>
      <c r="S28" s="32">
        <f>Calculations!U74</f>
        <v>2.3359253189088713E-2</v>
      </c>
      <c r="T28" s="32">
        <f>Calculations!V74</f>
        <v>2.2826053623197007E-2</v>
      </c>
      <c r="U28" s="32">
        <f>Calculations!W74</f>
        <v>2.2316652516172653E-2</v>
      </c>
      <c r="V28" s="32">
        <f>Calculations!X74</f>
        <v>2.1829491343259955E-2</v>
      </c>
      <c r="W28" s="32">
        <f>Calculations!Y74</f>
        <v>2.1363144759664277E-2</v>
      </c>
      <c r="X28" s="32">
        <f>Calculations!Z74</f>
        <v>2.0916306672384755E-2</v>
      </c>
      <c r="Y28" s="32">
        <f>Calculations!AA74</f>
        <v>2.0487778024194769E-2</v>
      </c>
      <c r="Z28" s="32">
        <f>Calculations!AB74</f>
        <v>2.0076456049147318E-2</v>
      </c>
      <c r="AA28" s="32">
        <f>Calculations!AC74</f>
        <v>1.96813247968739E-2</v>
      </c>
      <c r="AB28" s="32">
        <f>Calculations!AD74</f>
        <v>1.9301446754254048E-2</v>
      </c>
      <c r="AC28" s="32">
        <f>Calculations!AE74</f>
        <v>1.89359554189934E-2</v>
      </c>
      <c r="AD28" s="32">
        <f>Calculations!AF74</f>
        <v>1.8584048701281164E-2</v>
      </c>
      <c r="AE28" s="32">
        <f>Calculations!AG74</f>
        <v>1.8244983047767782E-2</v>
      </c>
      <c r="AF28" s="32">
        <f>Calculations!AH74</f>
        <v>1.791806819725994E-2</v>
      </c>
      <c r="AG28" s="32">
        <f>Calculations!AI74</f>
        <v>1.7602662490305399E-2</v>
      </c>
    </row>
    <row r="29" spans="1:33" x14ac:dyDescent="0.35">
      <c r="A29" s="8" t="s">
        <v>17</v>
      </c>
      <c r="B29" s="7">
        <v>0</v>
      </c>
      <c r="C29" s="7">
        <v>0</v>
      </c>
      <c r="D29" s="32">
        <f>Calculations!F75</f>
        <v>2.8523166727735916E-2</v>
      </c>
      <c r="E29" s="32">
        <f>Calculations!G75</f>
        <v>2.7732157767999421E-2</v>
      </c>
      <c r="F29" s="32">
        <f>Calculations!H75</f>
        <v>2.6983837723077109E-2</v>
      </c>
      <c r="G29" s="32">
        <f>Calculations!I75</f>
        <v>2.6274841659536419E-2</v>
      </c>
      <c r="H29" s="32">
        <f>Calculations!J75</f>
        <v>2.5602149242057504E-2</v>
      </c>
      <c r="I29" s="32">
        <f>Calculations!K75</f>
        <v>2.4963041722346313E-2</v>
      </c>
      <c r="J29" s="32">
        <f>Calculations!L75</f>
        <v>2.4355065213276905E-2</v>
      </c>
      <c r="K29" s="32">
        <f>Calculations!M75</f>
        <v>2.377599920219664E-2</v>
      </c>
      <c r="L29" s="32">
        <f>Calculations!N75</f>
        <v>2.3223829451681333E-2</v>
      </c>
      <c r="M29" s="32">
        <f>Calculations!O75</f>
        <v>2.2696724590675732E-2</v>
      </c>
      <c r="N29" s="32">
        <f>Calculations!P75</f>
        <v>2.2193015822711271E-2</v>
      </c>
      <c r="O29" s="32">
        <f>Calculations!Q75</f>
        <v>2.1711179277476456E-2</v>
      </c>
      <c r="P29" s="32">
        <f>Calculations!R75</f>
        <v>2.1249820612543324E-2</v>
      </c>
      <c r="Q29" s="32">
        <f>Calculations!S75</f>
        <v>2.0807661537504796E-2</v>
      </c>
      <c r="R29" s="32">
        <f>Calculations!T75</f>
        <v>2.0383527986227223E-2</v>
      </c>
      <c r="S29" s="32">
        <f>Calculations!U75</f>
        <v>1.9976339706752055E-2</v>
      </c>
      <c r="T29" s="32">
        <f>Calculations!V75</f>
        <v>1.9585101074496958E-2</v>
      </c>
      <c r="U29" s="32">
        <f>Calculations!W75</f>
        <v>1.9208892964262647E-2</v>
      </c>
      <c r="V29" s="32">
        <f>Calculations!X75</f>
        <v>1.884686554136672E-2</v>
      </c>
      <c r="W29" s="32">
        <f>Calculations!Y75</f>
        <v>1.8498231852882352E-2</v>
      </c>
      <c r="X29" s="32">
        <f>Calculations!Z75</f>
        <v>1.8162262117264572E-2</v>
      </c>
      <c r="Y29" s="32">
        <f>Calculations!AA75</f>
        <v>1.7838278625153636E-2</v>
      </c>
      <c r="Z29" s="32">
        <f>Calculations!AB75</f>
        <v>1.752565117638194E-2</v>
      </c>
      <c r="AA29" s="32">
        <f>Calculations!AC75</f>
        <v>1.7223792988530828E-2</v>
      </c>
      <c r="AB29" s="32">
        <f>Calculations!AD75</f>
        <v>1.6932157021149141E-2</v>
      </c>
      <c r="AC29" s="32">
        <f>Calculations!AE75</f>
        <v>1.665023266718979E-2</v>
      </c>
      <c r="AD29" s="32">
        <f>Calculations!AF75</f>
        <v>1.6377542769559605E-2</v>
      </c>
      <c r="AE29" s="32">
        <f>Calculations!AG75</f>
        <v>1.6113640926118888E-2</v>
      </c>
      <c r="AF29" s="32">
        <f>Calculations!AH75</f>
        <v>1.5858109051102076E-2</v>
      </c>
      <c r="AG29" s="32">
        <f>Calculations!AI75</f>
        <v>1.5610555164948137E-2</v>
      </c>
    </row>
    <row r="30" spans="1:33" x14ac:dyDescent="0.35">
      <c r="A30" s="8" t="s">
        <v>18</v>
      </c>
      <c r="B30" s="7">
        <v>0</v>
      </c>
      <c r="C30" s="7">
        <v>0</v>
      </c>
      <c r="D30" s="32">
        <f>Calculations!F76</f>
        <v>4.0266671896400208E-2</v>
      </c>
      <c r="E30" s="32">
        <f>Calculations!G76</f>
        <v>3.8708028416400309E-2</v>
      </c>
      <c r="F30" s="32">
        <f>Calculations!H76</f>
        <v>3.7265552356819942E-2</v>
      </c>
      <c r="G30" s="32">
        <f>Calculations!I76</f>
        <v>3.5926723173392627E-2</v>
      </c>
      <c r="H30" s="32">
        <f>Calculations!J76</f>
        <v>3.4680757209677004E-2</v>
      </c>
      <c r="I30" s="32">
        <f>Calculations!K76</f>
        <v>3.3518316609273624E-2</v>
      </c>
      <c r="J30" s="32">
        <f>Calculations!L76</f>
        <v>3.2431274870134086E-2</v>
      </c>
      <c r="K30" s="32">
        <f>Calculations!M76</f>
        <v>3.1412526586056311E-2</v>
      </c>
      <c r="L30" s="32">
        <f>Calculations!N76</f>
        <v>3.0455831955067403E-2</v>
      </c>
      <c r="M30" s="32">
        <f>Calculations!O76</f>
        <v>2.955568886177673E-2</v>
      </c>
      <c r="N30" s="32">
        <f>Calculations!P76</f>
        <v>2.8707226992696455E-2</v>
      </c>
      <c r="O30" s="32">
        <f>Calculations!Q76</f>
        <v>2.7906119680541686E-2</v>
      </c>
      <c r="P30" s="32">
        <f>Calculations!R76</f>
        <v>2.7148510108310653E-2</v>
      </c>
      <c r="Q30" s="32">
        <f>Calculations!S76</f>
        <v>2.6430949216338595E-2</v>
      </c>
      <c r="R30" s="32">
        <f>Calculations!T76</f>
        <v>2.5750343202841197E-2</v>
      </c>
      <c r="S30" s="32">
        <f>Calculations!U76</f>
        <v>2.5103908932106567E-2</v>
      </c>
      <c r="T30" s="32">
        <f>Calculations!V76</f>
        <v>2.448913589477808E-2</v>
      </c>
      <c r="U30" s="32">
        <f>Calculations!W76</f>
        <v>2.3903753623887303E-2</v>
      </c>
      <c r="V30" s="32">
        <f>Calculations!X76</f>
        <v>2.334570367506239E-2</v>
      </c>
      <c r="W30" s="32">
        <f>Calculations!Y76</f>
        <v>2.2813115442047449E-2</v>
      </c>
      <c r="X30" s="32">
        <f>Calculations!Z76</f>
        <v>2.2304285208728292E-2</v>
      </c>
      <c r="Y30" s="32">
        <f>Calculations!AA76</f>
        <v>2.181765794337287E-2</v>
      </c>
      <c r="Z30" s="32">
        <f>Calculations!AB76</f>
        <v>2.1351811425225797E-2</v>
      </c>
      <c r="AA30" s="32">
        <f>Calculations!AC76</f>
        <v>2.0905442362148419E-2</v>
      </c>
      <c r="AB30" s="32">
        <f>Calculations!AD76</f>
        <v>2.047735421390029E-2</v>
      </c>
      <c r="AC30" s="32">
        <f>Calculations!AE76</f>
        <v>2.006644648148459E-2</v>
      </c>
      <c r="AD30" s="32">
        <f>Calculations!AF76</f>
        <v>1.9671705260671857E-2</v>
      </c>
      <c r="AE30" s="32">
        <f>Calculations!AG76</f>
        <v>1.9292194888984371E-2</v>
      </c>
      <c r="AF30" s="32">
        <f>Calculations!AH76</f>
        <v>1.892705054126842E-2</v>
      </c>
      <c r="AG30" s="32">
        <f>Calculations!AI76</f>
        <v>1.8575471650511322E-2</v>
      </c>
    </row>
    <row r="31" spans="1:33" x14ac:dyDescent="0.35">
      <c r="A31" s="8" t="s">
        <v>19</v>
      </c>
      <c r="B31" s="7">
        <v>0</v>
      </c>
      <c r="C31" s="7">
        <v>0</v>
      </c>
      <c r="D31" s="32">
        <f>Calculations!F77</f>
        <v>1.0786853915833117E-2</v>
      </c>
      <c r="E31" s="32">
        <f>Calculations!G77</f>
        <v>1.0061583560925236E-2</v>
      </c>
      <c r="F31" s="32">
        <f>Calculations!H77</f>
        <v>9.4226349543795607E-3</v>
      </c>
      <c r="G31" s="32">
        <f>Calculations!I77</f>
        <v>8.85576065728233E-3</v>
      </c>
      <c r="H31" s="32">
        <f>Calculations!J77</f>
        <v>8.3496539868486153E-3</v>
      </c>
      <c r="I31" s="32">
        <f>Calculations!K77</f>
        <v>7.8952320235703422E-3</v>
      </c>
      <c r="J31" s="32">
        <f>Calculations!L77</f>
        <v>7.4851178195785018E-3</v>
      </c>
      <c r="K31" s="32">
        <f>Calculations!M77</f>
        <v>7.1132602740056061E-3</v>
      </c>
      <c r="L31" s="32">
        <f>Calculations!N77</f>
        <v>6.7746509034520841E-3</v>
      </c>
      <c r="M31" s="32">
        <f>Calculations!O77</f>
        <v>6.4651099476222829E-3</v>
      </c>
      <c r="N31" s="32">
        <f>Calculations!P77</f>
        <v>6.1811228406241092E-3</v>
      </c>
      <c r="O31" s="32">
        <f>Calculations!Q77</f>
        <v>5.9197137741970884E-3</v>
      </c>
      <c r="P31" s="32">
        <f>Calculations!R77</f>
        <v>5.6783469235688333E-3</v>
      </c>
      <c r="Q31" s="32">
        <f>Calculations!S77</f>
        <v>5.4548485442562633E-3</v>
      </c>
      <c r="R31" s="32">
        <f>Calculations!T77</f>
        <v>5.2473449850873877E-3</v>
      </c>
      <c r="S31" s="32">
        <f>Calculations!U77</f>
        <v>5.0542129599631114E-3</v>
      </c>
      <c r="T31" s="32">
        <f>Calculations!V77</f>
        <v>4.8740393487407552E-3</v>
      </c>
      <c r="U31" s="32">
        <f>Calculations!W77</f>
        <v>4.7055884692968064E-3</v>
      </c>
      <c r="V31" s="32">
        <f>Calculations!X77</f>
        <v>4.5477752544018646E-3</v>
      </c>
      <c r="W31" s="32">
        <f>Calculations!Y77</f>
        <v>4.3996431305837191E-3</v>
      </c>
      <c r="X31" s="32">
        <f>Calculations!Z77</f>
        <v>4.2603456676304496E-3</v>
      </c>
      <c r="Y31" s="32">
        <f>Calculations!AA77</f>
        <v>4.1291312719162754E-3</v>
      </c>
      <c r="Z31" s="32">
        <f>Calculations!AB77</f>
        <v>4.0053303522025185E-3</v>
      </c>
      <c r="AA31" s="32">
        <f>Calculations!AC77</f>
        <v>3.8883445056248078E-3</v>
      </c>
      <c r="AB31" s="32">
        <f>Calculations!AD77</f>
        <v>3.777637363538533E-3</v>
      </c>
      <c r="AC31" s="32">
        <f>Calculations!AE77</f>
        <v>3.672726808317428E-3</v>
      </c>
      <c r="AD31" s="32">
        <f>Calculations!AF77</f>
        <v>3.5731783281585106E-3</v>
      </c>
      <c r="AE31" s="32">
        <f>Calculations!AG77</f>
        <v>3.478599320999809E-3</v>
      </c>
      <c r="AF31" s="32">
        <f>Calculations!AH77</f>
        <v>3.3886341935747133E-3</v>
      </c>
      <c r="AG31" s="32">
        <f>Calculations!AI77</f>
        <v>3.3029601294560784E-3</v>
      </c>
    </row>
    <row r="32" spans="1:33" x14ac:dyDescent="0.35">
      <c r="A32" s="8" t="s">
        <v>20</v>
      </c>
      <c r="B32" s="7">
        <v>0</v>
      </c>
      <c r="C32" s="7">
        <v>0</v>
      </c>
      <c r="D32" s="32">
        <f>Calculations!F78</f>
        <v>3.8504274355100288E-2</v>
      </c>
      <c r="E32" s="32">
        <f>Calculations!G78</f>
        <v>3.7076664300694118E-2</v>
      </c>
      <c r="F32" s="32">
        <f>Calculations!H78</f>
        <v>3.5751131596134522E-2</v>
      </c>
      <c r="G32" s="32">
        <f>Calculations!I78</f>
        <v>3.4517105997307063E-2</v>
      </c>
      <c r="H32" s="32">
        <f>Calculations!J78</f>
        <v>3.336542798297315E-2</v>
      </c>
      <c r="I32" s="32">
        <f>Calculations!K78</f>
        <v>3.2288121006814885E-2</v>
      </c>
      <c r="J32" s="32">
        <f>Calculations!L78</f>
        <v>3.1278206490764848E-2</v>
      </c>
      <c r="K32" s="32">
        <f>Calculations!M78</f>
        <v>3.0329552485355293E-2</v>
      </c>
      <c r="L32" s="32">
        <f>Calculations!N78</f>
        <v>2.9436749059749578E-2</v>
      </c>
      <c r="M32" s="32">
        <f>Calculations!O78</f>
        <v>2.8595005071109014E-2</v>
      </c>
      <c r="N32" s="32">
        <f>Calculations!P78</f>
        <v>2.7800062152870675E-2</v>
      </c>
      <c r="O32" s="32">
        <f>Calculations!Q78</f>
        <v>2.704812266175538E-2</v>
      </c>
      <c r="P32" s="32">
        <f>Calculations!R78</f>
        <v>2.633578901021294E-2</v>
      </c>
      <c r="Q32" s="32">
        <f>Calculations!S78</f>
        <v>2.5660012339247196E-2</v>
      </c>
      <c r="R32" s="32">
        <f>Calculations!T78</f>
        <v>2.5018048895874889E-2</v>
      </c>
      <c r="S32" s="32">
        <f>Calculations!U78</f>
        <v>2.4407422798870648E-2</v>
      </c>
      <c r="T32" s="32">
        <f>Calculations!V78</f>
        <v>2.3825894127343483E-2</v>
      </c>
      <c r="U32" s="32">
        <f>Calculations!W78</f>
        <v>2.3271431465065051E-2</v>
      </c>
      <c r="V32" s="32">
        <f>Calculations!X78</f>
        <v>2.2742188191207768E-2</v>
      </c>
      <c r="W32" s="32">
        <f>Calculations!Y78</f>
        <v>2.2236481934346353E-2</v>
      </c>
      <c r="X32" s="32">
        <f>Calculations!Z78</f>
        <v>2.1752776708055865E-2</v>
      </c>
      <c r="Y32" s="32">
        <f>Calculations!AA78</f>
        <v>2.1289667328470818E-2</v>
      </c>
      <c r="Z32" s="32">
        <f>Calculations!AB78</f>
        <v>2.0845865780823036E-2</v>
      </c>
      <c r="AA32" s="32">
        <f>Calculations!AC78</f>
        <v>2.0420189256366017E-2</v>
      </c>
      <c r="AB32" s="32">
        <f>Calculations!AD78</f>
        <v>2.0011549625696068E-2</v>
      </c>
      <c r="AC32" s="32">
        <f>Calculations!AE78</f>
        <v>1.961894415121046E-2</v>
      </c>
      <c r="AD32" s="32">
        <f>Calculations!AF78</f>
        <v>1.9241447271796552E-2</v>
      </c>
      <c r="AE32" s="32">
        <f>Calculations!AG78</f>
        <v>1.8878203318065667E-2</v>
      </c>
      <c r="AF32" s="32">
        <f>Calculations!AH78</f>
        <v>1.8528420037436266E-2</v>
      </c>
      <c r="AG32" s="32">
        <f>Calculations!AI78</f>
        <v>1.8191362825944024E-2</v>
      </c>
    </row>
    <row r="33" spans="1:33" x14ac:dyDescent="0.35">
      <c r="A33" s="8" t="s">
        <v>21</v>
      </c>
      <c r="B33" s="7">
        <v>0</v>
      </c>
      <c r="C33" s="7">
        <v>0</v>
      </c>
      <c r="D33" s="32">
        <f>Calculations!F79</f>
        <v>4.3978942843070801E-2</v>
      </c>
      <c r="E33" s="32">
        <f>Calculations!G79</f>
        <v>4.2126273853093865E-2</v>
      </c>
      <c r="F33" s="32">
        <f>Calculations!H79</f>
        <v>4.0423387174894687E-2</v>
      </c>
      <c r="G33" s="32">
        <f>Calculations!I79</f>
        <v>3.8852824410894993E-2</v>
      </c>
      <c r="H33" s="32">
        <f>Calculations!J79</f>
        <v>3.739973892156212E-2</v>
      </c>
      <c r="I33" s="32">
        <f>Calculations!K79</f>
        <v>3.6051425037412654E-2</v>
      </c>
      <c r="J33" s="32">
        <f>Calculations!L79</f>
        <v>3.4796945562920012E-2</v>
      </c>
      <c r="K33" s="32">
        <f>Calculations!M79</f>
        <v>3.3626834435610764E-2</v>
      </c>
      <c r="L33" s="32">
        <f>Calculations!N79</f>
        <v>3.253285742525458E-2</v>
      </c>
      <c r="M33" s="32">
        <f>Calculations!O79</f>
        <v>3.1507818072132876E-2</v>
      </c>
      <c r="N33" s="32">
        <f>Calculations!P79</f>
        <v>3.0545399191467704E-2</v>
      </c>
      <c r="O33" s="32">
        <f>Calculations!Q79</f>
        <v>2.964003256472969E-2</v>
      </c>
      <c r="P33" s="32">
        <f>Calculations!R79</f>
        <v>2.8786791137966228E-2</v>
      </c>
      <c r="Q33" s="32">
        <f>Calculations!S79</f>
        <v>2.7981299318709629E-2</v>
      </c>
      <c r="R33" s="32">
        <f>Calculations!T79</f>
        <v>2.7219657923013063E-2</v>
      </c>
      <c r="S33" s="32">
        <f>Calculations!U79</f>
        <v>2.6498381055177322E-2</v>
      </c>
      <c r="T33" s="32">
        <f>Calculations!V79</f>
        <v>2.5814342763929687E-2</v>
      </c>
      <c r="U33" s="32">
        <f>Calculations!W79</f>
        <v>2.5164731752898239E-2</v>
      </c>
      <c r="V33" s="32">
        <f>Calculations!X79</f>
        <v>2.4547012761422016E-2</v>
      </c>
      <c r="W33" s="32">
        <f>Calculations!Y79</f>
        <v>2.3958893497001421E-2</v>
      </c>
      <c r="X33" s="32">
        <f>Calculations!Z79</f>
        <v>2.3398296210092706E-2</v>
      </c>
      <c r="Y33" s="32">
        <f>Calculations!AA79</f>
        <v>2.2863333168271271E-2</v>
      </c>
      <c r="Z33" s="32">
        <f>Calculations!AB79</f>
        <v>2.235228541964962E-2</v>
      </c>
      <c r="AA33" s="32">
        <f>Calculations!AC79</f>
        <v>2.1863584342137754E-2</v>
      </c>
      <c r="AB33" s="32">
        <f>Calculations!AD79</f>
        <v>2.1395795561315545E-2</v>
      </c>
      <c r="AC33" s="32">
        <f>Calculations!AE79</f>
        <v>2.0947604889598459E-2</v>
      </c>
      <c r="AD33" s="32">
        <f>Calculations!AF79</f>
        <v>2.0517805996385086E-2</v>
      </c>
      <c r="AE33" s="32">
        <f>Calculations!AG79</f>
        <v>2.0105289565577111E-2</v>
      </c>
      <c r="AF33" s="32">
        <f>Calculations!AH79</f>
        <v>1.9709033735271886E-2</v>
      </c>
      <c r="AG33" s="32">
        <f>Calculations!AI79</f>
        <v>1.9328095646143462E-2</v>
      </c>
    </row>
    <row r="34" spans="1:33" x14ac:dyDescent="0.35">
      <c r="A34" s="8" t="s">
        <v>22</v>
      </c>
      <c r="B34" s="7">
        <v>0</v>
      </c>
      <c r="C34" s="7">
        <v>0</v>
      </c>
      <c r="D34" s="32">
        <f>Calculations!F80</f>
        <v>4.4094375448211487E-3</v>
      </c>
      <c r="E34" s="32">
        <f>Calculations!G80</f>
        <v>4.1390772977236701E-3</v>
      </c>
      <c r="F34" s="32">
        <f>Calculations!H80</f>
        <v>3.8990926050899155E-3</v>
      </c>
      <c r="G34" s="32">
        <f>Calculations!I80</f>
        <v>3.6846821582214861E-3</v>
      </c>
      <c r="H34" s="32">
        <f>Calculations!J80</f>
        <v>3.4920014996040472E-3</v>
      </c>
      <c r="I34" s="32">
        <f>Calculations!K80</f>
        <v>3.3179365675151118E-3</v>
      </c>
      <c r="J34" s="32">
        <f>Calculations!L80</f>
        <v>3.1599385457377061E-3</v>
      </c>
      <c r="K34" s="32">
        <f>Calculations!M80</f>
        <v>3.0159015126283162E-3</v>
      </c>
      <c r="L34" s="32">
        <f>Calculations!N80</f>
        <v>2.8840704993013944E-3</v>
      </c>
      <c r="M34" s="32">
        <f>Calculations!O80</f>
        <v>2.7629715000307975E-3</v>
      </c>
      <c r="N34" s="32">
        <f>Calculations!P80</f>
        <v>2.6513575610016549E-3</v>
      </c>
      <c r="O34" s="32">
        <f>Calculations!Q80</f>
        <v>2.5481668021636317E-3</v>
      </c>
      <c r="P34" s="32">
        <f>Calculations!R80</f>
        <v>2.4524894039137379E-3</v>
      </c>
      <c r="Q34" s="32">
        <f>Calculations!S80</f>
        <v>2.3635414044660408E-3</v>
      </c>
      <c r="R34" s="32">
        <f>Calculations!T80</f>
        <v>2.2806437251796652E-3</v>
      </c>
      <c r="S34" s="32">
        <f>Calculations!U80</f>
        <v>2.203205247590434E-3</v>
      </c>
      <c r="T34" s="32">
        <f>Calculations!V80</f>
        <v>2.1307090586581978E-3</v>
      </c>
      <c r="U34" s="32">
        <f>Calculations!W80</f>
        <v>2.0627011940548279E-3</v>
      </c>
      <c r="V34" s="32">
        <f>Calculations!X80</f>
        <v>1.9987813664330556E-3</v>
      </c>
      <c r="W34" s="32">
        <f>Calculations!Y80</f>
        <v>1.938595282503508E-3</v>
      </c>
      <c r="X34" s="32">
        <f>Calculations!Z80</f>
        <v>1.8818282405108633E-3</v>
      </c>
      <c r="Y34" s="32">
        <f>Calculations!AA80</f>
        <v>1.828199766223948E-3</v>
      </c>
      <c r="Z34" s="32">
        <f>Calculations!AB80</f>
        <v>1.7774590963377523E-3</v>
      </c>
      <c r="AA34" s="32">
        <f>Calculations!AC80</f>
        <v>1.7293813573240335E-3</v>
      </c>
      <c r="AB34" s="32">
        <f>Calculations!AD80</f>
        <v>1.6837643180873663E-3</v>
      </c>
      <c r="AC34" s="32">
        <f>Calculations!AE80</f>
        <v>1.6404256184923138E-3</v>
      </c>
      <c r="AD34" s="32">
        <f>Calculations!AF80</f>
        <v>1.5992003944542699E-3</v>
      </c>
      <c r="AE34" s="32">
        <f>Calculations!AG80</f>
        <v>1.5599392350282848E-3</v>
      </c>
      <c r="AF34" s="32">
        <f>Calculations!AH80</f>
        <v>1.5225064186468185E-3</v>
      </c>
      <c r="AG34" s="32">
        <f>Calculations!AI80</f>
        <v>1.4867783850729399E-3</v>
      </c>
    </row>
    <row r="35" spans="1:33" x14ac:dyDescent="0.35">
      <c r="A35" s="8" t="s">
        <v>23</v>
      </c>
      <c r="B35" s="7">
        <v>0</v>
      </c>
      <c r="C35" s="7">
        <v>0</v>
      </c>
      <c r="D35" s="32">
        <f>Calculations!F81</f>
        <v>2.783761033543497E-2</v>
      </c>
      <c r="E35" s="32">
        <f>Calculations!G81</f>
        <v>2.7083665800427648E-2</v>
      </c>
      <c r="F35" s="32">
        <f>Calculations!H81</f>
        <v>2.6369483521403669E-2</v>
      </c>
      <c r="G35" s="32">
        <f>Calculations!I81</f>
        <v>2.5691998782867209E-2</v>
      </c>
      <c r="H35" s="32">
        <f>Calculations!J81</f>
        <v>2.5048453934860104E-2</v>
      </c>
      <c r="I35" s="32">
        <f>Calculations!K81</f>
        <v>2.4436360875143448E-2</v>
      </c>
      <c r="J35" s="32">
        <f>Calculations!L81</f>
        <v>2.3853468900955743E-2</v>
      </c>
      <c r="K35" s="32">
        <f>Calculations!M81</f>
        <v>2.3297737054659429E-2</v>
      </c>
      <c r="L35" s="32">
        <f>Calculations!N81</f>
        <v>2.276731024708134E-2</v>
      </c>
      <c r="M35" s="32">
        <f>Calculations!O81</f>
        <v>2.2260498569885989E-2</v>
      </c>
      <c r="N35" s="32">
        <f>Calculations!P81</f>
        <v>2.1775759310887599E-2</v>
      </c>
      <c r="O35" s="32">
        <f>Calculations!Q81</f>
        <v>2.1311681269062355E-2</v>
      </c>
      <c r="P35" s="32">
        <f>Calculations!R81</f>
        <v>2.0866971033348669E-2</v>
      </c>
      <c r="Q35" s="32">
        <f>Calculations!S81</f>
        <v>2.0440440944256233E-2</v>
      </c>
      <c r="R35" s="32">
        <f>Calculations!T81</f>
        <v>2.0030998502315267E-2</v>
      </c>
      <c r="S35" s="32">
        <f>Calculations!U81</f>
        <v>1.9637637024488397E-2</v>
      </c>
      <c r="T35" s="32">
        <f>Calculations!V81</f>
        <v>1.9259427380294847E-2</v>
      </c>
      <c r="U35" s="32">
        <f>Calculations!W81</f>
        <v>1.889551066483186E-2</v>
      </c>
      <c r="V35" s="32">
        <f>Calculations!X81</f>
        <v>1.854509168707863E-2</v>
      </c>
      <c r="W35" s="32">
        <f>Calculations!Y81</f>
        <v>1.8207433169562748E-2</v>
      </c>
      <c r="X35" s="32">
        <f>Calculations!Z81</f>
        <v>1.7881850570354629E-2</v>
      </c>
      <c r="Y35" s="32">
        <f>Calculations!AA81</f>
        <v>1.7567707450854897E-2</v>
      </c>
      <c r="Z35" s="32">
        <f>Calculations!AB81</f>
        <v>1.7264411323413942E-2</v>
      </c>
      <c r="AA35" s="32">
        <f>Calculations!AC81</f>
        <v>1.6971409921785696E-2</v>
      </c>
      <c r="AB35" s="32">
        <f>Calculations!AD81</f>
        <v>1.6688187845016467E-2</v>
      </c>
      <c r="AC35" s="32">
        <f>Calculations!AE81</f>
        <v>1.641426353185893E-2</v>
      </c>
      <c r="AD35" s="32">
        <f>Calculations!AF81</f>
        <v>1.6149186528357617E-2</v>
      </c>
      <c r="AE35" s="32">
        <f>Calculations!AG81</f>
        <v>1.5892535015976206E-2</v>
      </c>
      <c r="AF35" s="32">
        <f>Calculations!AH81</f>
        <v>1.5643913571749879E-2</v>
      </c>
      <c r="AG35" s="32">
        <f>Calculations!AI81</f>
        <v>1.5402951135437437E-2</v>
      </c>
    </row>
    <row r="36" spans="1:33" x14ac:dyDescent="0.35">
      <c r="A36" s="8" t="s">
        <v>24</v>
      </c>
      <c r="B36" s="7">
        <v>0</v>
      </c>
      <c r="C36" s="7">
        <v>0</v>
      </c>
      <c r="D36" s="32">
        <f>Calculations!F82</f>
        <v>3.1384512249179819E-2</v>
      </c>
      <c r="E36" s="32">
        <f>Calculations!G82</f>
        <v>3.0429497317870702E-2</v>
      </c>
      <c r="F36" s="32">
        <f>Calculations!H82</f>
        <v>2.9530887263103711E-2</v>
      </c>
      <c r="G36" s="32">
        <f>Calculations!I82</f>
        <v>2.868382836148653E-2</v>
      </c>
      <c r="H36" s="32">
        <f>Calculations!J82</f>
        <v>2.788400825467896E-2</v>
      </c>
      <c r="I36" s="32">
        <f>Calculations!K82</f>
        <v>2.7127582519768323E-2</v>
      </c>
      <c r="J36" s="32">
        <f>Calculations!L82</f>
        <v>2.6411112875791121E-2</v>
      </c>
      <c r="K36" s="32">
        <f>Calculations!M82</f>
        <v>2.5731514930496857E-2</v>
      </c>
      <c r="L36" s="32">
        <f>Calculations!N82</f>
        <v>2.508601379205988E-2</v>
      </c>
      <c r="M36" s="32">
        <f>Calculations!O82</f>
        <v>2.4472106198444754E-2</v>
      </c>
      <c r="N36" s="32">
        <f>Calculations!P82</f>
        <v>2.3887528074585385E-2</v>
      </c>
      <c r="O36" s="32">
        <f>Calculations!Q82</f>
        <v>2.3330226630952078E-2</v>
      </c>
      <c r="P36" s="32">
        <f>Calculations!R82</f>
        <v>2.2798336278759823E-2</v>
      </c>
      <c r="Q36" s="32">
        <f>Calculations!S82</f>
        <v>2.2290157766297281E-2</v>
      </c>
      <c r="R36" s="32">
        <f>Calculations!T82</f>
        <v>2.1804140044741516E-2</v>
      </c>
      <c r="S36" s="32">
        <f>Calculations!U82</f>
        <v>2.1338864455752615E-2</v>
      </c>
      <c r="T36" s="32">
        <f>Calculations!V82</f>
        <v>2.0893030901280252E-2</v>
      </c>
      <c r="U36" s="32">
        <f>Calculations!W82</f>
        <v>2.0465445711618901E-2</v>
      </c>
      <c r="V36" s="32">
        <f>Calculations!X82</f>
        <v>2.0055010973298648E-2</v>
      </c>
      <c r="W36" s="32">
        <f>Calculations!Y82</f>
        <v>1.9660715115906502E-2</v>
      </c>
      <c r="X36" s="32">
        <f>Calculations!Z82</f>
        <v>1.9281624587911717E-2</v>
      </c>
      <c r="Y36" s="32">
        <f>Calculations!AA82</f>
        <v>1.8916876477300448E-2</v>
      </c>
      <c r="Z36" s="32">
        <f>Calculations!AB82</f>
        <v>1.8565671954224428E-2</v>
      </c>
      <c r="AA36" s="32">
        <f>Calculations!AC82</f>
        <v>1.8227270430785536E-2</v>
      </c>
      <c r="AB36" s="32">
        <f>Calculations!AD82</f>
        <v>1.7900984348095506E-2</v>
      </c>
      <c r="AC36" s="32">
        <f>Calculations!AE82</f>
        <v>1.7586174513388508E-2</v>
      </c>
      <c r="AD36" s="32">
        <f>Calculations!AF82</f>
        <v>1.7282245920644757E-2</v>
      </c>
      <c r="AE36" s="32">
        <f>Calculations!AG82</f>
        <v>1.6988643997226438E-2</v>
      </c>
      <c r="AF36" s="32">
        <f>Calculations!AH82</f>
        <v>1.6704851226709172E-2</v>
      </c>
      <c r="AG36" s="32">
        <f>Calculations!AI82</f>
        <v>1.6430384104643148E-2</v>
      </c>
    </row>
    <row r="37" spans="1:33" x14ac:dyDescent="0.35">
      <c r="A37" s="8" t="s">
        <v>25</v>
      </c>
      <c r="B37" s="7">
        <v>0</v>
      </c>
      <c r="C37" s="7">
        <v>0</v>
      </c>
      <c r="D37" s="32">
        <f>Calculations!F83</f>
        <v>3.629401751220751E-2</v>
      </c>
      <c r="E37" s="32">
        <f>Calculations!G83</f>
        <v>3.5022895914556207E-2</v>
      </c>
      <c r="F37" s="32">
        <f>Calculations!H83</f>
        <v>3.3837798229197302E-2</v>
      </c>
      <c r="G37" s="32">
        <f>Calculations!I83</f>
        <v>3.2730277696517041E-2</v>
      </c>
      <c r="H37" s="32">
        <f>Calculations!J83</f>
        <v>3.1692958368104929E-2</v>
      </c>
      <c r="I37" s="32">
        <f>Calculations!K83</f>
        <v>3.0719370633522036E-2</v>
      </c>
      <c r="J37" s="32">
        <f>Calculations!L83</f>
        <v>2.9803816158651353E-2</v>
      </c>
      <c r="K37" s="32">
        <f>Calculations!M83</f>
        <v>2.8941256277166261E-2</v>
      </c>
      <c r="L37" s="32">
        <f>Calculations!N83</f>
        <v>2.8127219217430444E-2</v>
      </c>
      <c r="M37" s="32">
        <f>Calculations!O83</f>
        <v>2.7357722557758812E-2</v>
      </c>
      <c r="N37" s="32">
        <f>Calculations!P83</f>
        <v>2.6629208071408339E-2</v>
      </c>
      <c r="O37" s="32">
        <f>Calculations!Q83</f>
        <v>2.5938486711704956E-2</v>
      </c>
      <c r="P37" s="32">
        <f>Calculations!R83</f>
        <v>2.5282691942712709E-2</v>
      </c>
      <c r="Q37" s="32">
        <f>Calculations!S83</f>
        <v>2.4659239974886393E-2</v>
      </c>
      <c r="R37" s="32">
        <f>Calculations!T83</f>
        <v>2.4065795742485463E-2</v>
      </c>
      <c r="S37" s="32">
        <f>Calculations!U83</f>
        <v>2.3500243678227006E-2</v>
      </c>
      <c r="T37" s="32">
        <f>Calculations!V83</f>
        <v>2.2960662514131203E-2</v>
      </c>
      <c r="U37" s="32">
        <f>Calculations!W83</f>
        <v>2.2445303475991718E-2</v>
      </c>
      <c r="V37" s="32">
        <f>Calculations!X83</f>
        <v>2.1952571349963534E-2</v>
      </c>
      <c r="W37" s="32">
        <f>Calculations!Y83</f>
        <v>2.1481007989406997E-2</v>
      </c>
      <c r="X37" s="32">
        <f>Calculations!Z83</f>
        <v>2.1029277902766097E-2</v>
      </c>
      <c r="Y37" s="32">
        <f>Calculations!AA83</f>
        <v>2.0596155622452761E-2</v>
      </c>
      <c r="Z37" s="32">
        <f>Calculations!AB83</f>
        <v>2.0180514603145294E-2</v>
      </c>
      <c r="AA37" s="32">
        <f>Calculations!AC83</f>
        <v>1.9781317437723711E-2</v>
      </c>
      <c r="AB37" s="32">
        <f>Calculations!AD83</f>
        <v>1.9397607211932399E-2</v>
      </c>
      <c r="AC37" s="32">
        <f>Calculations!AE83</f>
        <v>1.9028499846085678E-2</v>
      </c>
      <c r="AD37" s="32">
        <f>Calculations!AF83</f>
        <v>1.8673177294805665E-2</v>
      </c>
      <c r="AE37" s="32">
        <f>Calculations!AG83</f>
        <v>1.8330881494685203E-2</v>
      </c>
      <c r="AF37" s="32">
        <f>Calculations!AH83</f>
        <v>1.8000908965639439E-2</v>
      </c>
      <c r="AG37" s="32">
        <f>Calculations!AI83</f>
        <v>1.7682605985027688E-2</v>
      </c>
    </row>
    <row r="38" spans="1:33" x14ac:dyDescent="0.35">
      <c r="A38" s="8" t="s">
        <v>26</v>
      </c>
      <c r="B38" s="7">
        <v>0</v>
      </c>
      <c r="C38" s="7">
        <v>0</v>
      </c>
      <c r="D38" s="32">
        <f>Calculations!F84</f>
        <v>4.4641456950247571E-2</v>
      </c>
      <c r="E38" s="32">
        <f>Calculations!G84</f>
        <v>4.2733759658146298E-2</v>
      </c>
      <c r="F38" s="32">
        <f>Calculations!H84</f>
        <v>4.0982426494138302E-2</v>
      </c>
      <c r="G38" s="32">
        <f>Calculations!I84</f>
        <v>3.9368989764947404E-2</v>
      </c>
      <c r="H38" s="32">
        <f>Calculations!J84</f>
        <v>3.7877779838179526E-2</v>
      </c>
      <c r="I38" s="32">
        <f>Calculations!K84</f>
        <v>3.6495414560358874E-2</v>
      </c>
      <c r="J38" s="32">
        <f>Calculations!L84</f>
        <v>3.5210396541734079E-2</v>
      </c>
      <c r="K38" s="32">
        <f>Calculations!M84</f>
        <v>3.4012792625884858E-2</v>
      </c>
      <c r="L38" s="32">
        <f>Calculations!N84</f>
        <v>3.2893976620452348E-2</v>
      </c>
      <c r="M38" s="32">
        <f>Calculations!O84</f>
        <v>3.184642118649883E-2</v>
      </c>
      <c r="N38" s="32">
        <f>Calculations!P84</f>
        <v>3.0863528266036999E-2</v>
      </c>
      <c r="O38" s="32">
        <f>Calculations!Q84</f>
        <v>2.993948997104523E-2</v>
      </c>
      <c r="P38" s="32">
        <f>Calculations!R84</f>
        <v>2.9069173735523979E-2</v>
      </c>
      <c r="Q38" s="32">
        <f>Calculations!S84</f>
        <v>2.8248026932924608E-2</v>
      </c>
      <c r="R38" s="32">
        <f>Calculations!T84</f>
        <v>2.7471997215675392E-2</v>
      </c>
      <c r="S38" s="32">
        <f>Calculations!U84</f>
        <v>2.6737465634217639E-2</v>
      </c>
      <c r="T38" s="32">
        <f>Calculations!V84</f>
        <v>2.6041190206010478E-2</v>
      </c>
      <c r="U38" s="32">
        <f>Calculations!W84</f>
        <v>2.5380258077925433E-2</v>
      </c>
      <c r="V38" s="32">
        <f>Calculations!X84</f>
        <v>2.4752044793119987E-2</v>
      </c>
      <c r="W38" s="32">
        <f>Calculations!Y84</f>
        <v>2.4154179461156389E-2</v>
      </c>
      <c r="X38" s="32">
        <f>Calculations!Z84</f>
        <v>2.3584514856800576E-2</v>
      </c>
      <c r="Y38" s="32">
        <f>Calculations!AA84</f>
        <v>2.3041101652558904E-2</v>
      </c>
      <c r="Z38" s="32">
        <f>Calculations!AB84</f>
        <v>2.2522166133246868E-2</v>
      </c>
      <c r="AA38" s="32">
        <f>Calculations!AC84</f>
        <v>2.2026090855728375E-2</v>
      </c>
      <c r="AB38" s="32">
        <f>Calculations!AD84</f>
        <v>2.1551397809507877E-2</v>
      </c>
      <c r="AC38" s="32">
        <f>Calculations!AE84</f>
        <v>2.1096733708866999E-2</v>
      </c>
      <c r="AD38" s="32">
        <f>Calculations!AF84</f>
        <v>2.0660857108257158E-2</v>
      </c>
      <c r="AE38" s="32">
        <f>Calculations!AG84</f>
        <v>2.0242627082607489E-2</v>
      </c>
      <c r="AF38" s="32">
        <f>Calculations!AH84</f>
        <v>1.9840993255194395E-2</v>
      </c>
      <c r="AG38" s="32">
        <f>Calculations!AI84</f>
        <v>1.9454986989554612E-2</v>
      </c>
    </row>
    <row r="39" spans="1:33" x14ac:dyDescent="0.35">
      <c r="A39" s="8" t="s">
        <v>27</v>
      </c>
      <c r="B39" s="7">
        <v>0</v>
      </c>
      <c r="C39" s="7">
        <v>0</v>
      </c>
      <c r="D39" s="32">
        <f>Calculations!F85</f>
        <v>3.7730632681745702E-2</v>
      </c>
      <c r="E39" s="32">
        <f>Calculations!G85</f>
        <v>3.6358792439460386E-2</v>
      </c>
      <c r="F39" s="32">
        <f>Calculations!H85</f>
        <v>3.5083209313906183E-2</v>
      </c>
      <c r="G39" s="32">
        <f>Calculations!I85</f>
        <v>3.3894095661314738E-2</v>
      </c>
      <c r="H39" s="32">
        <f>Calculations!J85</f>
        <v>3.2782947309158317E-2</v>
      </c>
      <c r="I39" s="32">
        <f>Calculations!K85</f>
        <v>3.1742339854246904E-2</v>
      </c>
      <c r="J39" s="32">
        <f>Calculations!L85</f>
        <v>3.0765762563094379E-2</v>
      </c>
      <c r="K39" s="32">
        <f>Calculations!M85</f>
        <v>2.9847482018215521E-2</v>
      </c>
      <c r="L39" s="32">
        <f>Calculations!N85</f>
        <v>2.8982429475598481E-2</v>
      </c>
      <c r="M39" s="32">
        <f>Calculations!O85</f>
        <v>2.8166107258380313E-2</v>
      </c>
      <c r="N39" s="32">
        <f>Calculations!P85</f>
        <v>2.7394510536323358E-2</v>
      </c>
      <c r="O39" s="32">
        <f>Calculations!Q85</f>
        <v>2.6664061619350976E-2</v>
      </c>
      <c r="P39" s="32">
        <f>Calculations!R85</f>
        <v>2.5971554490077153E-2</v>
      </c>
      <c r="Q39" s="32">
        <f>Calculations!S85</f>
        <v>2.5314107760994631E-2</v>
      </c>
      <c r="R39" s="32">
        <f>Calculations!T85</f>
        <v>2.4689124600337342E-2</v>
      </c>
      <c r="S39" s="32">
        <f>Calculations!U85</f>
        <v>2.4094258451280881E-2</v>
      </c>
      <c r="T39" s="32">
        <f>Calculations!V85</f>
        <v>2.3527383590371986E-2</v>
      </c>
      <c r="U39" s="32">
        <f>Calculations!W85</f>
        <v>2.2986569746518803E-2</v>
      </c>
      <c r="V39" s="32">
        <f>Calculations!X85</f>
        <v>2.2470060141859483E-2</v>
      </c>
      <c r="W39" s="32">
        <f>Calculations!Y85</f>
        <v>2.1976252428107301E-2</v>
      </c>
      <c r="X39" s="32">
        <f>Calculations!Z85</f>
        <v>2.1503682082527842E-2</v>
      </c>
      <c r="Y39" s="32">
        <f>Calculations!AA85</f>
        <v>2.1051007901105478E-2</v>
      </c>
      <c r="Z39" s="32">
        <f>Calculations!AB85</f>
        <v>2.0616999286234172E-2</v>
      </c>
      <c r="AA39" s="32">
        <f>Calculations!AC85</f>
        <v>2.0200525075177556E-2</v>
      </c>
      <c r="AB39" s="32">
        <f>Calculations!AD85</f>
        <v>1.9800543695749351E-2</v>
      </c>
      <c r="AC39" s="32">
        <f>Calculations!AE85</f>
        <v>1.9416094468818867E-2</v>
      </c>
      <c r="AD39" s="32">
        <f>Calculations!AF85</f>
        <v>1.904628990474766E-2</v>
      </c>
      <c r="AE39" s="32">
        <f>Calculations!AG85</f>
        <v>1.8690308863720029E-2</v>
      </c>
      <c r="AF39" s="32">
        <f>Calculations!AH85</f>
        <v>1.8347390469011016E-2</v>
      </c>
      <c r="AG39" s="32">
        <f>Calculations!AI85</f>
        <v>1.801682867823784E-2</v>
      </c>
    </row>
    <row r="40" spans="1:33" x14ac:dyDescent="0.35">
      <c r="A40" s="8" t="s">
        <v>28</v>
      </c>
      <c r="B40" s="7">
        <v>0</v>
      </c>
      <c r="C40" s="7">
        <v>0</v>
      </c>
      <c r="D40" s="32">
        <f>Calculations!F86</f>
        <v>3.5284250720041044E-2</v>
      </c>
      <c r="E40" s="32">
        <f>Calculations!G86</f>
        <v>3.4081703353934678E-2</v>
      </c>
      <c r="F40" s="32">
        <f>Calculations!H86</f>
        <v>3.2958424120061558E-2</v>
      </c>
      <c r="G40" s="32">
        <f>Calculations!I86</f>
        <v>3.1906825435048303E-2</v>
      </c>
      <c r="H40" s="32">
        <f>Calculations!J86</f>
        <v>3.09202581556689E-2</v>
      </c>
      <c r="I40" s="32">
        <f>Calculations!K86</f>
        <v>2.9992870846272668E-2</v>
      </c>
      <c r="J40" s="32">
        <f>Calculations!L86</f>
        <v>2.911949363458155E-2</v>
      </c>
      <c r="K40" s="32">
        <f>Calculations!M86</f>
        <v>2.8295541785666734E-2</v>
      </c>
      <c r="L40" s="32">
        <f>Calculations!N86</f>
        <v>2.7516935196014947E-2</v>
      </c>
      <c r="M40" s="32">
        <f>Calculations!O86</f>
        <v>2.6780030823302381E-2</v>
      </c>
      <c r="N40" s="32">
        <f>Calculations!P86</f>
        <v>2.6081565690198927E-2</v>
      </c>
      <c r="O40" s="32">
        <f>Calculations!Q86</f>
        <v>2.5418608580746849E-2</v>
      </c>
      <c r="P40" s="32">
        <f>Calculations!R86</f>
        <v>2.4788518920997538E-2</v>
      </c>
      <c r="Q40" s="32">
        <f>Calculations!S86</f>
        <v>2.41889116274423E-2</v>
      </c>
      <c r="R40" s="32">
        <f>Calculations!T86</f>
        <v>2.3617626936622393E-2</v>
      </c>
      <c r="S40" s="32">
        <f>Calculations!U86</f>
        <v>2.3072704411414957E-2</v>
      </c>
      <c r="T40" s="32">
        <f>Calculations!V86</f>
        <v>2.2552360464634491E-2</v>
      </c>
      <c r="U40" s="32">
        <f>Calculations!W86</f>
        <v>2.2054968856936474E-2</v>
      </c>
      <c r="V40" s="32">
        <f>Calculations!X86</f>
        <v>2.1579043719735624E-2</v>
      </c>
      <c r="W40" s="32">
        <f>Calculations!Y86</f>
        <v>2.1123224729789447E-2</v>
      </c>
      <c r="X40" s="32">
        <f>Calculations!Z86</f>
        <v>2.0686264123880749E-2</v>
      </c>
      <c r="Y40" s="32">
        <f>Calculations!AA86</f>
        <v>2.0267015292537049E-2</v>
      </c>
      <c r="Z40" s="32">
        <f>Calculations!AB86</f>
        <v>1.9864422733224973E-2</v>
      </c>
      <c r="AA40" s="32">
        <f>Calculations!AC86</f>
        <v>1.9477513177671657E-2</v>
      </c>
      <c r="AB40" s="32">
        <f>Calculations!AD86</f>
        <v>1.9105387736273904E-2</v>
      </c>
      <c r="AC40" s="32">
        <f>Calculations!AE86</f>
        <v>1.8747214926135181E-2</v>
      </c>
      <c r="AD40" s="32">
        <f>Calculations!AF86</f>
        <v>1.8402224468897499E-2</v>
      </c>
      <c r="AE40" s="32">
        <f>Calculations!AG86</f>
        <v>1.8069701761005419E-2</v>
      </c>
      <c r="AF40" s="32">
        <f>Calculations!AH86</f>
        <v>1.7748982932847879E-2</v>
      </c>
      <c r="AG40" s="32">
        <f>Calculations!AI86</f>
        <v>1.7439450424898029E-2</v>
      </c>
    </row>
    <row r="41" spans="1:33" x14ac:dyDescent="0.35">
      <c r="A41" s="8" t="s">
        <v>29</v>
      </c>
      <c r="B41" s="7">
        <v>0</v>
      </c>
      <c r="C41" s="7">
        <v>0</v>
      </c>
      <c r="D41" s="32">
        <f>Calculations!F87</f>
        <v>4.8712226495849942E-2</v>
      </c>
      <c r="E41" s="32">
        <f>Calculations!G87</f>
        <v>4.6449564775854935E-2</v>
      </c>
      <c r="F41" s="32">
        <f>Calculations!H87</f>
        <v>4.4387772081308174E-2</v>
      </c>
      <c r="G41" s="32">
        <f>Calculations!I87</f>
        <v>4.2501236866121284E-2</v>
      </c>
      <c r="H41" s="32">
        <f>Calculations!J87</f>
        <v>4.0768524163947051E-2</v>
      </c>
      <c r="I41" s="32">
        <f>Calculations!K87</f>
        <v>3.9171557572512672E-2</v>
      </c>
      <c r="J41" s="32">
        <f>Calculations!L87</f>
        <v>3.7694986248484996E-2</v>
      </c>
      <c r="K41" s="32">
        <f>Calculations!M87</f>
        <v>3.632568986842788E-2</v>
      </c>
      <c r="L41" s="32">
        <f>Calculations!N87</f>
        <v>3.505238770356045E-2</v>
      </c>
      <c r="M41" s="32">
        <f>Calculations!O87</f>
        <v>3.3865327127383438E-2</v>
      </c>
      <c r="N41" s="32">
        <f>Calculations!P87</f>
        <v>3.2756033342832946E-2</v>
      </c>
      <c r="O41" s="32">
        <f>Calculations!Q87</f>
        <v>3.1717106737016998E-2</v>
      </c>
      <c r="P41" s="32">
        <f>Calculations!R87</f>
        <v>3.074205761434734E-2</v>
      </c>
      <c r="Q41" s="32">
        <f>Calculations!S87</f>
        <v>2.9825170504345078E-2</v>
      </c>
      <c r="R41" s="32">
        <f>Calculations!T87</f>
        <v>2.8961392048456602E-2</v>
      </c>
      <c r="S41" s="32">
        <f>Calculations!U87</f>
        <v>2.8146237820255049E-2</v>
      </c>
      <c r="T41" s="32">
        <f>Calculations!V87</f>
        <v>2.7375714450822874E-2</v>
      </c>
      <c r="U41" s="32">
        <f>Calculations!W87</f>
        <v>2.6646254204535369E-2</v>
      </c>
      <c r="V41" s="32">
        <f>Calculations!X87</f>
        <v>2.5954659743225417E-2</v>
      </c>
      <c r="W41" s="32">
        <f>Calculations!Y87</f>
        <v>2.529805727450074E-2</v>
      </c>
      <c r="X41" s="32">
        <f>Calculations!Z87</f>
        <v>2.4673856636137304E-2</v>
      </c>
      <c r="Y41" s="32">
        <f>Calculations!AA87</f>
        <v>2.4079717147403201E-2</v>
      </c>
      <c r="Z41" s="32">
        <f>Calculations!AB87</f>
        <v>2.3513518278125867E-2</v>
      </c>
      <c r="AA41" s="32">
        <f>Calculations!AC87</f>
        <v>2.2973334360725239E-2</v>
      </c>
      <c r="AB41" s="32">
        <f>Calculations!AD87</f>
        <v>2.2457412709669278E-2</v>
      </c>
      <c r="AC41" s="32">
        <f>Calculations!AE87</f>
        <v>2.1964154624449117E-2</v>
      </c>
      <c r="AD41" s="32">
        <f>Calculations!AF87</f>
        <v>2.1492098842273544E-2</v>
      </c>
      <c r="AE41" s="32">
        <f>Calculations!AG87</f>
        <v>2.1039907079684506E-2</v>
      </c>
      <c r="AF41" s="32">
        <f>Calculations!AH87</f>
        <v>2.060635136178135E-2</v>
      </c>
      <c r="AG41" s="32">
        <f>Calculations!AI87</f>
        <v>2.0190302886403444E-2</v>
      </c>
    </row>
    <row r="42" spans="1:33" x14ac:dyDescent="0.35">
      <c r="A42" s="8" t="s">
        <v>30</v>
      </c>
      <c r="B42" s="7">
        <v>0</v>
      </c>
      <c r="C42" s="7">
        <v>0</v>
      </c>
      <c r="D42" s="32">
        <f>Calculations!F88</f>
        <v>3.8695879565460833E-2</v>
      </c>
      <c r="E42" s="32">
        <f>Calculations!G88</f>
        <v>3.7254291970090003E-2</v>
      </c>
      <c r="F42" s="32">
        <f>Calculations!H88</f>
        <v>3.5916257236527471E-2</v>
      </c>
      <c r="G42" s="32">
        <f>Calculations!I88</f>
        <v>3.4671004519554183E-2</v>
      </c>
      <c r="H42" s="32">
        <f>Calculations!J88</f>
        <v>3.3509206663864699E-2</v>
      </c>
      <c r="I42" s="32">
        <f>Calculations!K88</f>
        <v>3.2422746162108718E-2</v>
      </c>
      <c r="J42" s="32">
        <f>Calculations!L88</f>
        <v>3.14045252127928E-2</v>
      </c>
      <c r="K42" s="32">
        <f>Calculations!M88</f>
        <v>3.0448310478678131E-2</v>
      </c>
      <c r="L42" s="32">
        <f>Calculations!N88</f>
        <v>2.9548605368214798E-2</v>
      </c>
      <c r="M42" s="32">
        <f>Calculations!O88</f>
        <v>2.8700544310530152E-2</v>
      </c>
      <c r="N42" s="32">
        <f>Calculations!P88</f>
        <v>2.7899804728660049E-2</v>
      </c>
      <c r="O42" s="32">
        <f>Calculations!Q88</f>
        <v>2.7142533348398334E-2</v>
      </c>
      <c r="P42" s="32">
        <f>Calculations!R88</f>
        <v>2.6425284191003096E-2</v>
      </c>
      <c r="Q42" s="32">
        <f>Calculations!S88</f>
        <v>2.5744966144156223E-2</v>
      </c>
      <c r="R42" s="32">
        <f>Calculations!T88</f>
        <v>2.5098798428359048E-2</v>
      </c>
      <c r="S42" s="32">
        <f>Calculations!U88</f>
        <v>2.4484272605566959E-2</v>
      </c>
      <c r="T42" s="32">
        <f>Calculations!V88</f>
        <v>2.3899120035582477E-2</v>
      </c>
      <c r="U42" s="32">
        <f>Calculations!W88</f>
        <v>2.3341283890108366E-2</v>
      </c>
      <c r="V42" s="32">
        <f>Calculations!X88</f>
        <v>2.280889499676908E-2</v>
      </c>
      <c r="W42" s="32">
        <f>Calculations!Y88</f>
        <v>2.2300250915241682E-2</v>
      </c>
      <c r="X42" s="32">
        <f>Calculations!Z88</f>
        <v>2.1813797751958575E-2</v>
      </c>
      <c r="Y42" s="32">
        <f>Calculations!AA88</f>
        <v>2.1348114304142518E-2</v>
      </c>
      <c r="Z42" s="32">
        <f>Calculations!AB88</f>
        <v>2.0901898192358548E-2</v>
      </c>
      <c r="AA42" s="32">
        <f>Calculations!AC88</f>
        <v>2.0473953696596991E-2</v>
      </c>
      <c r="AB42" s="32">
        <f>Calculations!AD88</f>
        <v>2.0063181056636958E-2</v>
      </c>
      <c r="AC42" s="32">
        <f>Calculations!AE88</f>
        <v>1.9668567035087348E-2</v>
      </c>
      <c r="AD42" s="32">
        <f>Calculations!AF88</f>
        <v>1.9289176572617528E-2</v>
      </c>
      <c r="AE42" s="32">
        <f>Calculations!AG88</f>
        <v>1.8924145390690317E-2</v>
      </c>
      <c r="AF42" s="32">
        <f>Calculations!AH88</f>
        <v>1.8572673418622454E-2</v>
      </c>
      <c r="AG42" s="32">
        <f>Calculations!AI88</f>
        <v>1.8234018939745855E-2</v>
      </c>
    </row>
    <row r="43" spans="1:33" x14ac:dyDescent="0.35">
      <c r="A43" s="8" t="s">
        <v>31</v>
      </c>
      <c r="B43" s="7">
        <v>0</v>
      </c>
      <c r="C43" s="7">
        <v>0</v>
      </c>
      <c r="D43" s="32">
        <f>Calculations!F89</f>
        <v>3.4158854660941262E-2</v>
      </c>
      <c r="E43" s="32">
        <f>Calculations!G89</f>
        <v>3.303056827970674E-2</v>
      </c>
      <c r="F43" s="32">
        <f>Calculations!H89</f>
        <v>3.1974434536542473E-2</v>
      </c>
      <c r="G43" s="32">
        <f>Calculations!I89</f>
        <v>3.0983746754251751E-2</v>
      </c>
      <c r="H43" s="32">
        <f>Calculations!J89</f>
        <v>3.0052604468106203E-2</v>
      </c>
      <c r="I43" s="32">
        <f>Calculations!K89</f>
        <v>2.9175795816393846E-2</v>
      </c>
      <c r="J43" s="32">
        <f>Calculations!L89</f>
        <v>2.8348699935417887E-2</v>
      </c>
      <c r="K43" s="32">
        <f>Calculations!M89</f>
        <v>2.7567205498677971E-2</v>
      </c>
      <c r="L43" s="32">
        <f>Calculations!N89</f>
        <v>2.6827642368461468E-2</v>
      </c>
      <c r="M43" s="32">
        <f>Calculations!O89</f>
        <v>2.6126723961755971E-2</v>
      </c>
      <c r="N43" s="32">
        <f>Calculations!P89</f>
        <v>2.5461498420861428E-2</v>
      </c>
      <c r="O43" s="32">
        <f>Calculations!Q89</f>
        <v>2.4829307058402694E-2</v>
      </c>
      <c r="P43" s="32">
        <f>Calculations!R89</f>
        <v>2.4227748843045127E-2</v>
      </c>
      <c r="Q43" s="32">
        <f>Calculations!S89</f>
        <v>2.3654649925675564E-2</v>
      </c>
      <c r="R43" s="32">
        <f>Calculations!T89</f>
        <v>2.310803739072842E-2</v>
      </c>
      <c r="S43" s="32">
        <f>Calculations!U89</f>
        <v>2.258611656464149E-2</v>
      </c>
      <c r="T43" s="32">
        <f>Calculations!V89</f>
        <v>2.2087251331476043E-2</v>
      </c>
      <c r="U43" s="32">
        <f>Calculations!W89</f>
        <v>2.1609947000809315E-2</v>
      </c>
      <c r="V43" s="32">
        <f>Calculations!X89</f>
        <v>2.1152835349979693E-2</v>
      </c>
      <c r="W43" s="32">
        <f>Calculations!Y89</f>
        <v>2.0714661525401912E-2</v>
      </c>
      <c r="X43" s="32">
        <f>Calculations!Z89</f>
        <v>2.0294272538855518E-2</v>
      </c>
      <c r="Y43" s="32">
        <f>Calculations!AA89</f>
        <v>1.9890607136660687E-2</v>
      </c>
      <c r="Z43" s="32">
        <f>Calculations!AB89</f>
        <v>1.9502686854331985E-2</v>
      </c>
      <c r="AA43" s="32">
        <f>Calculations!AC89</f>
        <v>1.91296080979515E-2</v>
      </c>
      <c r="AB43" s="32">
        <f>Calculations!AD89</f>
        <v>1.8770535117367482E-2</v>
      </c>
      <c r="AC43" s="32">
        <f>Calculations!AE89</f>
        <v>1.8424693756189825E-2</v>
      </c>
      <c r="AD43" s="32">
        <f>Calculations!AF89</f>
        <v>1.8091365880215982E-2</v>
      </c>
      <c r="AE43" s="32">
        <f>Calculations!AG89</f>
        <v>1.7769884399888136E-2</v>
      </c>
      <c r="AF43" s="32">
        <f>Calculations!AH89</f>
        <v>1.7459628814195272E-2</v>
      </c>
      <c r="AG43" s="32">
        <f>Calculations!AI89</f>
        <v>1.7160021213366239E-2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BGDP</vt:lpstr>
      <vt:lpstr>Output</vt:lpstr>
      <vt:lpstr>Calculations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2022-05-02T22:15:08Z</dcterms:modified>
</cp:coreProperties>
</file>