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mc:AlternateContent xmlns:mc="http://schemas.openxmlformats.org/markup-compatibility/2006">
    <mc:Choice Requires="x15">
      <x15ac:absPath xmlns:x15ac="http://schemas.microsoft.com/office/spreadsheetml/2010/11/ac" url="https://d.docs.live.net/4bcaa58fd683c1c6/Desktop/bldgs/BRESaC/"/>
    </mc:Choice>
  </mc:AlternateContent>
  <xr:revisionPtr revIDLastSave="67" documentId="11_3FDCE147F8551228205A6490A7D2C4E72103B374" xr6:coauthVersionLast="45" xr6:coauthVersionMax="45" xr10:uidLastSave="{E8FCFB71-364F-408C-A09E-C871D3005A7E}"/>
  <bookViews>
    <workbookView xWindow="-110" yWindow="-110" windowWidth="19420" windowHeight="10420" xr2:uid="{00000000-000D-0000-FFFF-FFFF00000000}"/>
  </bookViews>
  <sheets>
    <sheet name="About" sheetId="3" r:id="rId1"/>
    <sheet name="Residential" sheetId="2" r:id="rId2"/>
    <sheet name="Commercial" sheetId="1" r:id="rId3"/>
    <sheet name="County Climates" sheetId="5" r:id="rId4"/>
    <sheet name="CBECS_Table B5" sheetId="7" r:id="rId5"/>
    <sheet name="CBECS_Table B10" sheetId="8" r:id="rId6"/>
    <sheet name="CBECS_Table C4" sheetId="9" r:id="rId7"/>
    <sheet name="State Codes" sheetId="6" r:id="rId8"/>
    <sheet name="AEO 2019_Table 4" sheetId="4" r:id="rId9"/>
    <sheet name="AEO 2019_Table 5" sheetId="11" r:id="rId10"/>
    <sheet name="BRESaC-energy" sheetId="10" r:id="rId11"/>
    <sheet name="BRESaC-cost" sheetId="12" r:id="rId12"/>
  </sheets>
  <definedNames>
    <definedName name="_xlnm._FilterDatabase" localSheetId="3" hidden="1">'County Climates'!$A$1:$F$3141</definedName>
  </definedNames>
  <calcPr calcId="191029"/>
  <pivotCaches>
    <pivotCache cacheId="1"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 i="2" l="1"/>
  <c r="E39" i="2"/>
  <c r="B55" i="2"/>
  <c r="C7" i="12" l="1"/>
  <c r="C6" i="12"/>
  <c r="C5" i="12"/>
  <c r="C4" i="12"/>
  <c r="K10" i="1" l="1"/>
  <c r="C4" i="10" l="1"/>
  <c r="C5" i="10"/>
  <c r="C6" i="10"/>
  <c r="C7" i="10"/>
  <c r="M3" i="1" l="1" a="1"/>
  <c r="M3" i="1" s="1"/>
  <c r="M4" i="1" a="1"/>
  <c r="M4" i="1" s="1"/>
  <c r="M5" i="1" a="1"/>
  <c r="M5" i="1" s="1"/>
  <c r="M6" i="1" a="1"/>
  <c r="M6" i="1" s="1"/>
  <c r="M2" i="1" a="1"/>
  <c r="M2" i="1" s="1"/>
  <c r="K3" i="1" a="1"/>
  <c r="K3" i="1" s="1"/>
  <c r="K4" i="1" a="1"/>
  <c r="K4" i="1" s="1"/>
  <c r="K5" i="1" a="1"/>
  <c r="K5" i="1" s="1"/>
  <c r="K6" i="1" a="1"/>
  <c r="K6" i="1" s="1"/>
  <c r="K2" i="1" a="1"/>
  <c r="K2" i="1" s="1"/>
  <c r="J5" i="1"/>
  <c r="J3" i="1"/>
  <c r="J4" i="1"/>
  <c r="J6" i="1"/>
  <c r="J2" i="1"/>
  <c r="L2" i="1"/>
  <c r="L3" i="1" s="1"/>
  <c r="L4" i="1" s="1"/>
  <c r="L5" i="1" s="1"/>
  <c r="L6" i="1" s="1"/>
  <c r="N6" i="1" l="1"/>
  <c r="N5" i="1"/>
  <c r="N4" i="1"/>
  <c r="N2" i="1"/>
  <c r="N3" i="1"/>
  <c r="D1" i="7"/>
  <c r="E1" i="7"/>
  <c r="U3" i="5" s="1"/>
  <c r="M16" i="5" s="1"/>
  <c r="F1" i="7"/>
  <c r="G1" i="7"/>
  <c r="H1" i="7"/>
  <c r="I1" i="7"/>
  <c r="J1" i="7"/>
  <c r="K1" i="7"/>
  <c r="C1" i="7"/>
  <c r="U7" i="5" s="1"/>
  <c r="L20" i="5" s="1"/>
  <c r="E8" i="6"/>
  <c r="E9" i="6" s="1"/>
  <c r="E15" i="6"/>
  <c r="E16" i="6" s="1"/>
  <c r="E20" i="6"/>
  <c r="E21" i="6" s="1"/>
  <c r="E1903" i="5" s="1"/>
  <c r="E26" i="6"/>
  <c r="E27" i="6" s="1"/>
  <c r="E1983" i="5" s="1"/>
  <c r="E35" i="6"/>
  <c r="E36" i="6" s="1"/>
  <c r="E45" i="6"/>
  <c r="E46" i="6" s="1"/>
  <c r="E50" i="6"/>
  <c r="E51" i="6" s="1"/>
  <c r="E56" i="6"/>
  <c r="E57" i="6" s="1"/>
  <c r="E65" i="6"/>
  <c r="E66" i="6" s="1"/>
  <c r="E7" i="6"/>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E40" i="2"/>
  <c r="I40" i="2" s="1"/>
  <c r="E41" i="2"/>
  <c r="I41" i="2" s="1"/>
  <c r="E42" i="2"/>
  <c r="I42" i="2" s="1"/>
  <c r="E43" i="2"/>
  <c r="I43" i="2" s="1"/>
  <c r="E44" i="2"/>
  <c r="I44" i="2" s="1"/>
  <c r="E45" i="2"/>
  <c r="I45" i="2" s="1"/>
  <c r="E46" i="2"/>
  <c r="I46" i="2" s="1"/>
  <c r="E47" i="2"/>
  <c r="I47" i="2" s="1"/>
  <c r="E48" i="2"/>
  <c r="I48" i="2" s="1"/>
  <c r="I39" i="2"/>
  <c r="F14" i="2"/>
  <c r="F15" i="2"/>
  <c r="F16" i="2"/>
  <c r="F40" i="2" s="1"/>
  <c r="F17" i="2"/>
  <c r="F18" i="2"/>
  <c r="F19" i="2"/>
  <c r="F20" i="2"/>
  <c r="F21" i="2"/>
  <c r="F22" i="2"/>
  <c r="F23" i="2"/>
  <c r="F24" i="2"/>
  <c r="F25" i="2"/>
  <c r="F26" i="2"/>
  <c r="F27" i="2"/>
  <c r="F28" i="2"/>
  <c r="F29" i="2"/>
  <c r="F30" i="2"/>
  <c r="F31" i="2"/>
  <c r="F32" i="2"/>
  <c r="F33" i="2"/>
  <c r="F47" i="2" s="1"/>
  <c r="F34" i="2"/>
  <c r="F35" i="2"/>
  <c r="B6" i="2"/>
  <c r="F39" i="2" l="1"/>
  <c r="G39" i="2" s="1"/>
  <c r="C51" i="2"/>
  <c r="B54" i="2" s="1"/>
  <c r="B56" i="2" s="1"/>
  <c r="B2" i="10" s="1"/>
  <c r="F1983" i="5"/>
  <c r="F1903" i="5"/>
  <c r="E37" i="6"/>
  <c r="E38" i="6" s="1"/>
  <c r="E188" i="5"/>
  <c r="F188" i="5" s="1"/>
  <c r="E187" i="5"/>
  <c r="F187" i="5" s="1"/>
  <c r="E189" i="5"/>
  <c r="F189" i="5" s="1"/>
  <c r="E67" i="6"/>
  <c r="E1589" i="5"/>
  <c r="F1589" i="5" s="1"/>
  <c r="E1593" i="5"/>
  <c r="F1593" i="5" s="1"/>
  <c r="E1597" i="5"/>
  <c r="F1597" i="5" s="1"/>
  <c r="E1601" i="5"/>
  <c r="F1601" i="5" s="1"/>
  <c r="E1605" i="5"/>
  <c r="F1605" i="5" s="1"/>
  <c r="E1609" i="5"/>
  <c r="F1609" i="5" s="1"/>
  <c r="E1586" i="5"/>
  <c r="F1586" i="5" s="1"/>
  <c r="E1590" i="5"/>
  <c r="F1590" i="5" s="1"/>
  <c r="E1594" i="5"/>
  <c r="F1594" i="5" s="1"/>
  <c r="E1598" i="5"/>
  <c r="F1598" i="5" s="1"/>
  <c r="E1602" i="5"/>
  <c r="F1602" i="5" s="1"/>
  <c r="E1606" i="5"/>
  <c r="F1606" i="5" s="1"/>
  <c r="E1610" i="5"/>
  <c r="F1610" i="5" s="1"/>
  <c r="E1587" i="5"/>
  <c r="F1587" i="5" s="1"/>
  <c r="E1595" i="5"/>
  <c r="F1595" i="5" s="1"/>
  <c r="E1603" i="5"/>
  <c r="F1603" i="5" s="1"/>
  <c r="E1611" i="5"/>
  <c r="F1611" i="5" s="1"/>
  <c r="E1588" i="5"/>
  <c r="F1588" i="5" s="1"/>
  <c r="E1596" i="5"/>
  <c r="F1596" i="5" s="1"/>
  <c r="E1604" i="5"/>
  <c r="F1604" i="5" s="1"/>
  <c r="E1591" i="5"/>
  <c r="F1591" i="5" s="1"/>
  <c r="E1599" i="5"/>
  <c r="F1599" i="5" s="1"/>
  <c r="E1607" i="5"/>
  <c r="F1607" i="5" s="1"/>
  <c r="E1600" i="5"/>
  <c r="F1600" i="5" s="1"/>
  <c r="E1608" i="5"/>
  <c r="F1608" i="5" s="1"/>
  <c r="E1592" i="5"/>
  <c r="F1592" i="5" s="1"/>
  <c r="E3" i="5"/>
  <c r="F3" i="5" s="1"/>
  <c r="E7" i="5"/>
  <c r="F7" i="5" s="1"/>
  <c r="E11" i="5"/>
  <c r="F11" i="5" s="1"/>
  <c r="E15" i="5"/>
  <c r="F15" i="5" s="1"/>
  <c r="E19" i="5"/>
  <c r="F19" i="5" s="1"/>
  <c r="E23" i="5"/>
  <c r="F23" i="5" s="1"/>
  <c r="E27" i="5"/>
  <c r="F27" i="5" s="1"/>
  <c r="E31" i="5"/>
  <c r="F31" i="5" s="1"/>
  <c r="E35" i="5"/>
  <c r="F35" i="5" s="1"/>
  <c r="E39" i="5"/>
  <c r="F39" i="5" s="1"/>
  <c r="E43" i="5"/>
  <c r="F43" i="5" s="1"/>
  <c r="E47" i="5"/>
  <c r="F47" i="5" s="1"/>
  <c r="E51" i="5"/>
  <c r="F51" i="5" s="1"/>
  <c r="E55" i="5"/>
  <c r="F55" i="5" s="1"/>
  <c r="E59" i="5"/>
  <c r="F59" i="5" s="1"/>
  <c r="E63" i="5"/>
  <c r="F63" i="5" s="1"/>
  <c r="E4" i="5"/>
  <c r="F4" i="5" s="1"/>
  <c r="E8" i="5"/>
  <c r="F8" i="5" s="1"/>
  <c r="E12" i="5"/>
  <c r="F12" i="5" s="1"/>
  <c r="E16" i="5"/>
  <c r="F16" i="5" s="1"/>
  <c r="E20" i="5"/>
  <c r="F20" i="5" s="1"/>
  <c r="E24" i="5"/>
  <c r="F24" i="5" s="1"/>
  <c r="E28" i="5"/>
  <c r="F28" i="5" s="1"/>
  <c r="E32" i="5"/>
  <c r="F32" i="5" s="1"/>
  <c r="E36" i="5"/>
  <c r="F36" i="5" s="1"/>
  <c r="E40" i="5"/>
  <c r="F40" i="5" s="1"/>
  <c r="E44" i="5"/>
  <c r="F44" i="5" s="1"/>
  <c r="E48" i="5"/>
  <c r="F48" i="5" s="1"/>
  <c r="E52" i="5"/>
  <c r="F52" i="5" s="1"/>
  <c r="E56" i="5"/>
  <c r="F56" i="5" s="1"/>
  <c r="E60" i="5"/>
  <c r="F60" i="5" s="1"/>
  <c r="E64" i="5"/>
  <c r="F64" i="5" s="1"/>
  <c r="E6" i="5"/>
  <c r="F6" i="5" s="1"/>
  <c r="E10" i="5"/>
  <c r="F10" i="5" s="1"/>
  <c r="E14" i="5"/>
  <c r="F14" i="5" s="1"/>
  <c r="E18" i="5"/>
  <c r="F18" i="5" s="1"/>
  <c r="E22" i="5"/>
  <c r="F22" i="5" s="1"/>
  <c r="E26" i="5"/>
  <c r="F26" i="5" s="1"/>
  <c r="E30" i="5"/>
  <c r="F30" i="5" s="1"/>
  <c r="E34" i="5"/>
  <c r="F34" i="5" s="1"/>
  <c r="E38" i="5"/>
  <c r="F38" i="5" s="1"/>
  <c r="E42" i="5"/>
  <c r="F42" i="5" s="1"/>
  <c r="E46" i="5"/>
  <c r="F46" i="5" s="1"/>
  <c r="E50" i="5"/>
  <c r="F50" i="5" s="1"/>
  <c r="E54" i="5"/>
  <c r="F54" i="5" s="1"/>
  <c r="E58" i="5"/>
  <c r="F58" i="5" s="1"/>
  <c r="E62" i="5"/>
  <c r="F62" i="5" s="1"/>
  <c r="E66" i="5"/>
  <c r="F66" i="5" s="1"/>
  <c r="E9" i="5"/>
  <c r="F9" i="5" s="1"/>
  <c r="E25" i="5"/>
  <c r="F25" i="5" s="1"/>
  <c r="E41" i="5"/>
  <c r="F41" i="5" s="1"/>
  <c r="E57" i="5"/>
  <c r="F57" i="5" s="1"/>
  <c r="E13" i="5"/>
  <c r="F13" i="5" s="1"/>
  <c r="E29" i="5"/>
  <c r="F29" i="5" s="1"/>
  <c r="E45" i="5"/>
  <c r="F45" i="5" s="1"/>
  <c r="E61" i="5"/>
  <c r="F61" i="5" s="1"/>
  <c r="E17" i="5"/>
  <c r="F17" i="5" s="1"/>
  <c r="E33" i="5"/>
  <c r="F33" i="5" s="1"/>
  <c r="E49" i="5"/>
  <c r="F49" i="5" s="1"/>
  <c r="E65" i="5"/>
  <c r="F65" i="5" s="1"/>
  <c r="E21" i="5"/>
  <c r="F21" i="5" s="1"/>
  <c r="E37" i="5"/>
  <c r="F37" i="5" s="1"/>
  <c r="E53" i="5"/>
  <c r="F53" i="5" s="1"/>
  <c r="E1585" i="5"/>
  <c r="F1585" i="5" s="1"/>
  <c r="E1584" i="5"/>
  <c r="F1584" i="5" s="1"/>
  <c r="E47" i="6"/>
  <c r="E2" i="5"/>
  <c r="F2" i="5" s="1"/>
  <c r="E5" i="5"/>
  <c r="F5" i="5" s="1"/>
  <c r="E17" i="6"/>
  <c r="E2449" i="5"/>
  <c r="F2449" i="5" s="1"/>
  <c r="E2453" i="5"/>
  <c r="F2453" i="5" s="1"/>
  <c r="E2457" i="5"/>
  <c r="F2457" i="5" s="1"/>
  <c r="E2461" i="5"/>
  <c r="F2461" i="5" s="1"/>
  <c r="E2465" i="5"/>
  <c r="F2465" i="5" s="1"/>
  <c r="E2446" i="5"/>
  <c r="F2446" i="5" s="1"/>
  <c r="E2450" i="5"/>
  <c r="F2450" i="5" s="1"/>
  <c r="E2454" i="5"/>
  <c r="F2454" i="5" s="1"/>
  <c r="E2458" i="5"/>
  <c r="F2458" i="5" s="1"/>
  <c r="E2462" i="5"/>
  <c r="F2462" i="5" s="1"/>
  <c r="E2466" i="5"/>
  <c r="F2466" i="5" s="1"/>
  <c r="E2447" i="5"/>
  <c r="F2447" i="5" s="1"/>
  <c r="E2451" i="5"/>
  <c r="F2451" i="5" s="1"/>
  <c r="E2455" i="5"/>
  <c r="F2455" i="5" s="1"/>
  <c r="E2459" i="5"/>
  <c r="F2459" i="5" s="1"/>
  <c r="E2463" i="5"/>
  <c r="F2463" i="5" s="1"/>
  <c r="E2448" i="5"/>
  <c r="F2448" i="5" s="1"/>
  <c r="E2464" i="5"/>
  <c r="F2464" i="5" s="1"/>
  <c r="E2452" i="5"/>
  <c r="F2452" i="5" s="1"/>
  <c r="E2456" i="5"/>
  <c r="F2456" i="5" s="1"/>
  <c r="E2460" i="5"/>
  <c r="F2460" i="5" s="1"/>
  <c r="E2004" i="5"/>
  <c r="F2004" i="5" s="1"/>
  <c r="E22" i="6"/>
  <c r="E326" i="5"/>
  <c r="F326" i="5" s="1"/>
  <c r="E330" i="5"/>
  <c r="F330" i="5" s="1"/>
  <c r="E334" i="5"/>
  <c r="F334" i="5" s="1"/>
  <c r="E338" i="5"/>
  <c r="F338" i="5" s="1"/>
  <c r="E329" i="5"/>
  <c r="F329" i="5" s="1"/>
  <c r="E335" i="5"/>
  <c r="F335" i="5" s="1"/>
  <c r="E340" i="5"/>
  <c r="F340" i="5" s="1"/>
  <c r="E344" i="5"/>
  <c r="F344" i="5" s="1"/>
  <c r="E348" i="5"/>
  <c r="F348" i="5" s="1"/>
  <c r="E352" i="5"/>
  <c r="F352" i="5" s="1"/>
  <c r="E356" i="5"/>
  <c r="F356" i="5" s="1"/>
  <c r="E360" i="5"/>
  <c r="F360" i="5" s="1"/>
  <c r="E364" i="5"/>
  <c r="F364" i="5" s="1"/>
  <c r="E368" i="5"/>
  <c r="F368" i="5" s="1"/>
  <c r="E327" i="5"/>
  <c r="F327" i="5" s="1"/>
  <c r="E332" i="5"/>
  <c r="F332" i="5" s="1"/>
  <c r="E337" i="5"/>
  <c r="F337" i="5" s="1"/>
  <c r="E342" i="5"/>
  <c r="F342" i="5" s="1"/>
  <c r="E346" i="5"/>
  <c r="F346" i="5" s="1"/>
  <c r="E350" i="5"/>
  <c r="F350" i="5" s="1"/>
  <c r="E354" i="5"/>
  <c r="F354" i="5" s="1"/>
  <c r="E358" i="5"/>
  <c r="F358" i="5" s="1"/>
  <c r="E362" i="5"/>
  <c r="F362" i="5" s="1"/>
  <c r="E366" i="5"/>
  <c r="F366" i="5" s="1"/>
  <c r="E370" i="5"/>
  <c r="F370" i="5" s="1"/>
  <c r="E333" i="5"/>
  <c r="F333" i="5" s="1"/>
  <c r="E343" i="5"/>
  <c r="F343" i="5" s="1"/>
  <c r="E351" i="5"/>
  <c r="F351" i="5" s="1"/>
  <c r="E359" i="5"/>
  <c r="F359" i="5" s="1"/>
  <c r="E367" i="5"/>
  <c r="F367" i="5" s="1"/>
  <c r="E325" i="5"/>
  <c r="F325" i="5" s="1"/>
  <c r="E336" i="5"/>
  <c r="F336" i="5" s="1"/>
  <c r="E345" i="5"/>
  <c r="F345" i="5" s="1"/>
  <c r="E353" i="5"/>
  <c r="F353" i="5" s="1"/>
  <c r="E361" i="5"/>
  <c r="F361" i="5" s="1"/>
  <c r="E369" i="5"/>
  <c r="F369" i="5" s="1"/>
  <c r="E328" i="5"/>
  <c r="F328" i="5" s="1"/>
  <c r="E339" i="5"/>
  <c r="F339" i="5" s="1"/>
  <c r="E347" i="5"/>
  <c r="F347" i="5" s="1"/>
  <c r="E355" i="5"/>
  <c r="F355" i="5" s="1"/>
  <c r="E363" i="5"/>
  <c r="F363" i="5" s="1"/>
  <c r="E371" i="5"/>
  <c r="F371" i="5" s="1"/>
  <c r="E341" i="5"/>
  <c r="F341" i="5" s="1"/>
  <c r="E331" i="5"/>
  <c r="F331" i="5" s="1"/>
  <c r="E349" i="5"/>
  <c r="F349" i="5" s="1"/>
  <c r="E357" i="5"/>
  <c r="F357" i="5" s="1"/>
  <c r="E1853" i="5"/>
  <c r="F1853" i="5" s="1"/>
  <c r="E1857" i="5"/>
  <c r="F1857" i="5" s="1"/>
  <c r="E1861" i="5"/>
  <c r="F1861" i="5" s="1"/>
  <c r="E1865" i="5"/>
  <c r="F1865" i="5" s="1"/>
  <c r="E1869" i="5"/>
  <c r="F1869" i="5" s="1"/>
  <c r="E1873" i="5"/>
  <c r="F1873" i="5" s="1"/>
  <c r="E1877" i="5"/>
  <c r="F1877" i="5" s="1"/>
  <c r="E1881" i="5"/>
  <c r="F1881" i="5" s="1"/>
  <c r="E1885" i="5"/>
  <c r="F1885" i="5" s="1"/>
  <c r="E1889" i="5"/>
  <c r="F1889" i="5" s="1"/>
  <c r="E1893" i="5"/>
  <c r="F1893" i="5" s="1"/>
  <c r="E1897" i="5"/>
  <c r="F1897" i="5" s="1"/>
  <c r="E1901" i="5"/>
  <c r="F1901" i="5" s="1"/>
  <c r="E1905" i="5"/>
  <c r="F1905" i="5" s="1"/>
  <c r="E365" i="5"/>
  <c r="F365" i="5" s="1"/>
  <c r="E1854" i="5"/>
  <c r="F1854" i="5" s="1"/>
  <c r="E1858" i="5"/>
  <c r="F1858" i="5" s="1"/>
  <c r="E1862" i="5"/>
  <c r="F1862" i="5" s="1"/>
  <c r="E1866" i="5"/>
  <c r="F1866" i="5" s="1"/>
  <c r="E1870" i="5"/>
  <c r="F1870" i="5" s="1"/>
  <c r="E1874" i="5"/>
  <c r="F1874" i="5" s="1"/>
  <c r="E1878" i="5"/>
  <c r="F1878" i="5" s="1"/>
  <c r="E1882" i="5"/>
  <c r="F1882" i="5" s="1"/>
  <c r="E1886" i="5"/>
  <c r="F1886" i="5" s="1"/>
  <c r="E1890" i="5"/>
  <c r="F1890" i="5" s="1"/>
  <c r="E1894" i="5"/>
  <c r="F1894" i="5" s="1"/>
  <c r="E1898" i="5"/>
  <c r="F1898" i="5" s="1"/>
  <c r="E1902" i="5"/>
  <c r="F1902" i="5" s="1"/>
  <c r="E1906" i="5"/>
  <c r="F1906" i="5" s="1"/>
  <c r="E1859" i="5"/>
  <c r="F1859" i="5" s="1"/>
  <c r="E1867" i="5"/>
  <c r="F1867" i="5" s="1"/>
  <c r="E1875" i="5"/>
  <c r="F1875" i="5" s="1"/>
  <c r="E1883" i="5"/>
  <c r="F1883" i="5" s="1"/>
  <c r="E1891" i="5"/>
  <c r="F1891" i="5" s="1"/>
  <c r="E1899" i="5"/>
  <c r="F1899" i="5" s="1"/>
  <c r="E1852" i="5"/>
  <c r="F1852" i="5" s="1"/>
  <c r="E1860" i="5"/>
  <c r="F1860" i="5" s="1"/>
  <c r="E1868" i="5"/>
  <c r="F1868" i="5" s="1"/>
  <c r="E1876" i="5"/>
  <c r="F1876" i="5" s="1"/>
  <c r="E1884" i="5"/>
  <c r="F1884" i="5" s="1"/>
  <c r="E1892" i="5"/>
  <c r="F1892" i="5" s="1"/>
  <c r="E1900" i="5"/>
  <c r="F1900" i="5" s="1"/>
  <c r="E1856" i="5"/>
  <c r="F1856" i="5" s="1"/>
  <c r="E1872" i="5"/>
  <c r="F1872" i="5" s="1"/>
  <c r="E1888" i="5"/>
  <c r="F1888" i="5" s="1"/>
  <c r="E1904" i="5"/>
  <c r="F1904" i="5" s="1"/>
  <c r="E1863" i="5"/>
  <c r="F1863" i="5" s="1"/>
  <c r="E1879" i="5"/>
  <c r="F1879" i="5" s="1"/>
  <c r="E1895" i="5"/>
  <c r="F1895" i="5" s="1"/>
  <c r="E1864" i="5"/>
  <c r="F1864" i="5" s="1"/>
  <c r="E1880" i="5"/>
  <c r="F1880" i="5" s="1"/>
  <c r="E1896" i="5"/>
  <c r="F1896" i="5" s="1"/>
  <c r="F45" i="2"/>
  <c r="E52" i="6"/>
  <c r="E67" i="5"/>
  <c r="F67" i="5" s="1"/>
  <c r="E71" i="5"/>
  <c r="F71" i="5" s="1"/>
  <c r="E75" i="5"/>
  <c r="F75" i="5" s="1"/>
  <c r="E79" i="5"/>
  <c r="F79" i="5" s="1"/>
  <c r="E83" i="5"/>
  <c r="F83" i="5" s="1"/>
  <c r="E87" i="5"/>
  <c r="F87" i="5" s="1"/>
  <c r="E91" i="5"/>
  <c r="F91" i="5" s="1"/>
  <c r="E95" i="5"/>
  <c r="F95" i="5" s="1"/>
  <c r="E99" i="5"/>
  <c r="F99" i="5" s="1"/>
  <c r="E103" i="5"/>
  <c r="F103" i="5" s="1"/>
  <c r="E107" i="5"/>
  <c r="F107" i="5" s="1"/>
  <c r="E111" i="5"/>
  <c r="F111" i="5" s="1"/>
  <c r="E115" i="5"/>
  <c r="F115" i="5" s="1"/>
  <c r="E119" i="5"/>
  <c r="F119" i="5" s="1"/>
  <c r="E68" i="5"/>
  <c r="F68" i="5" s="1"/>
  <c r="E72" i="5"/>
  <c r="F72" i="5" s="1"/>
  <c r="E76" i="5"/>
  <c r="F76" i="5" s="1"/>
  <c r="E80" i="5"/>
  <c r="F80" i="5" s="1"/>
  <c r="E84" i="5"/>
  <c r="F84" i="5" s="1"/>
  <c r="E88" i="5"/>
  <c r="F88" i="5" s="1"/>
  <c r="E92" i="5"/>
  <c r="F92" i="5" s="1"/>
  <c r="E96" i="5"/>
  <c r="F96" i="5" s="1"/>
  <c r="E100" i="5"/>
  <c r="F100" i="5" s="1"/>
  <c r="E104" i="5"/>
  <c r="F104" i="5" s="1"/>
  <c r="E108" i="5"/>
  <c r="F108" i="5" s="1"/>
  <c r="E112" i="5"/>
  <c r="F112" i="5" s="1"/>
  <c r="E116" i="5"/>
  <c r="F116" i="5" s="1"/>
  <c r="E120" i="5"/>
  <c r="F120" i="5" s="1"/>
  <c r="E70" i="5"/>
  <c r="F70" i="5" s="1"/>
  <c r="E74" i="5"/>
  <c r="F74" i="5" s="1"/>
  <c r="E78" i="5"/>
  <c r="F78" i="5" s="1"/>
  <c r="E82" i="5"/>
  <c r="F82" i="5" s="1"/>
  <c r="E86" i="5"/>
  <c r="F86" i="5" s="1"/>
  <c r="E90" i="5"/>
  <c r="F90" i="5" s="1"/>
  <c r="E94" i="5"/>
  <c r="F94" i="5" s="1"/>
  <c r="E98" i="5"/>
  <c r="F98" i="5" s="1"/>
  <c r="E102" i="5"/>
  <c r="F102" i="5" s="1"/>
  <c r="E106" i="5"/>
  <c r="F106" i="5" s="1"/>
  <c r="E110" i="5"/>
  <c r="F110" i="5" s="1"/>
  <c r="E114" i="5"/>
  <c r="F114" i="5" s="1"/>
  <c r="E118" i="5"/>
  <c r="F118" i="5" s="1"/>
  <c r="E73" i="5"/>
  <c r="F73" i="5" s="1"/>
  <c r="E89" i="5"/>
  <c r="F89" i="5" s="1"/>
  <c r="E105" i="5"/>
  <c r="F105" i="5" s="1"/>
  <c r="E121" i="5"/>
  <c r="F121" i="5" s="1"/>
  <c r="E77" i="5"/>
  <c r="F77" i="5" s="1"/>
  <c r="E93" i="5"/>
  <c r="F93" i="5" s="1"/>
  <c r="E109" i="5"/>
  <c r="F109" i="5" s="1"/>
  <c r="E81" i="5"/>
  <c r="F81" i="5" s="1"/>
  <c r="E97" i="5"/>
  <c r="F97" i="5" s="1"/>
  <c r="E113" i="5"/>
  <c r="F113" i="5" s="1"/>
  <c r="E85" i="5"/>
  <c r="F85" i="5" s="1"/>
  <c r="E101" i="5"/>
  <c r="F101" i="5" s="1"/>
  <c r="E117" i="5"/>
  <c r="F117" i="5" s="1"/>
  <c r="E69" i="5"/>
  <c r="F69" i="5" s="1"/>
  <c r="E1629" i="5"/>
  <c r="F1629" i="5" s="1"/>
  <c r="E1633" i="5"/>
  <c r="F1633" i="5" s="1"/>
  <c r="E1637" i="5"/>
  <c r="F1637" i="5" s="1"/>
  <c r="E1641" i="5"/>
  <c r="F1641" i="5" s="1"/>
  <c r="E1645" i="5"/>
  <c r="F1645" i="5" s="1"/>
  <c r="E1630" i="5"/>
  <c r="F1630" i="5" s="1"/>
  <c r="E1634" i="5"/>
  <c r="F1634" i="5" s="1"/>
  <c r="E1638" i="5"/>
  <c r="F1638" i="5" s="1"/>
  <c r="E1642" i="5"/>
  <c r="F1642" i="5" s="1"/>
  <c r="E1646" i="5"/>
  <c r="F1646" i="5" s="1"/>
  <c r="E1627" i="5"/>
  <c r="F1627" i="5" s="1"/>
  <c r="E1635" i="5"/>
  <c r="F1635" i="5" s="1"/>
  <c r="E1643" i="5"/>
  <c r="F1643" i="5" s="1"/>
  <c r="E1628" i="5"/>
  <c r="F1628" i="5" s="1"/>
  <c r="E1636" i="5"/>
  <c r="F1636" i="5" s="1"/>
  <c r="E1644" i="5"/>
  <c r="F1644" i="5" s="1"/>
  <c r="E1631" i="5"/>
  <c r="F1631" i="5" s="1"/>
  <c r="E1639" i="5"/>
  <c r="F1639" i="5" s="1"/>
  <c r="E1632" i="5"/>
  <c r="F1632" i="5" s="1"/>
  <c r="E1640" i="5"/>
  <c r="F1640" i="5" s="1"/>
  <c r="E1992" i="5"/>
  <c r="F1992" i="5" s="1"/>
  <c r="E1887" i="5"/>
  <c r="F1887" i="5" s="1"/>
  <c r="E58" i="6"/>
  <c r="E1613" i="5"/>
  <c r="F1613" i="5" s="1"/>
  <c r="E1617" i="5"/>
  <c r="F1617" i="5" s="1"/>
  <c r="E1621" i="5"/>
  <c r="F1621" i="5" s="1"/>
  <c r="E1625" i="5"/>
  <c r="F1625" i="5" s="1"/>
  <c r="E1614" i="5"/>
  <c r="F1614" i="5" s="1"/>
  <c r="E1618" i="5"/>
  <c r="F1618" i="5" s="1"/>
  <c r="E1622" i="5"/>
  <c r="F1622" i="5" s="1"/>
  <c r="E1626" i="5"/>
  <c r="F1626" i="5" s="1"/>
  <c r="E1619" i="5"/>
  <c r="F1619" i="5" s="1"/>
  <c r="E1612" i="5"/>
  <c r="F1612" i="5" s="1"/>
  <c r="E1620" i="5"/>
  <c r="F1620" i="5" s="1"/>
  <c r="E1615" i="5"/>
  <c r="F1615" i="5" s="1"/>
  <c r="E1623" i="5"/>
  <c r="F1623" i="5" s="1"/>
  <c r="E1616" i="5"/>
  <c r="F1616" i="5" s="1"/>
  <c r="E1871" i="5"/>
  <c r="F1871" i="5" s="1"/>
  <c r="E1624" i="5"/>
  <c r="F1624" i="5" s="1"/>
  <c r="E28" i="6"/>
  <c r="E400" i="5"/>
  <c r="F400" i="5" s="1"/>
  <c r="E404" i="5"/>
  <c r="F404" i="5" s="1"/>
  <c r="E408" i="5"/>
  <c r="F408" i="5" s="1"/>
  <c r="E412" i="5"/>
  <c r="F412" i="5" s="1"/>
  <c r="E416" i="5"/>
  <c r="F416" i="5" s="1"/>
  <c r="E420" i="5"/>
  <c r="F420" i="5" s="1"/>
  <c r="E424" i="5"/>
  <c r="F424" i="5" s="1"/>
  <c r="E428" i="5"/>
  <c r="F428" i="5" s="1"/>
  <c r="E432" i="5"/>
  <c r="F432" i="5" s="1"/>
  <c r="E436" i="5"/>
  <c r="F436" i="5" s="1"/>
  <c r="E440" i="5"/>
  <c r="F440" i="5" s="1"/>
  <c r="E444" i="5"/>
  <c r="F444" i="5" s="1"/>
  <c r="E448" i="5"/>
  <c r="F448" i="5" s="1"/>
  <c r="E452" i="5"/>
  <c r="F452" i="5" s="1"/>
  <c r="E402" i="5"/>
  <c r="F402" i="5" s="1"/>
  <c r="E406" i="5"/>
  <c r="F406" i="5" s="1"/>
  <c r="E410" i="5"/>
  <c r="F410" i="5" s="1"/>
  <c r="E414" i="5"/>
  <c r="F414" i="5" s="1"/>
  <c r="E418" i="5"/>
  <c r="F418" i="5" s="1"/>
  <c r="E422" i="5"/>
  <c r="F422" i="5" s="1"/>
  <c r="E426" i="5"/>
  <c r="F426" i="5" s="1"/>
  <c r="E430" i="5"/>
  <c r="F430" i="5" s="1"/>
  <c r="E434" i="5"/>
  <c r="F434" i="5" s="1"/>
  <c r="E438" i="5"/>
  <c r="F438" i="5" s="1"/>
  <c r="E401" i="5"/>
  <c r="F401" i="5" s="1"/>
  <c r="E409" i="5"/>
  <c r="F409" i="5" s="1"/>
  <c r="E417" i="5"/>
  <c r="F417" i="5" s="1"/>
  <c r="E425" i="5"/>
  <c r="F425" i="5" s="1"/>
  <c r="E433" i="5"/>
  <c r="F433" i="5" s="1"/>
  <c r="E441" i="5"/>
  <c r="F441" i="5" s="1"/>
  <c r="E446" i="5"/>
  <c r="F446" i="5" s="1"/>
  <c r="E451" i="5"/>
  <c r="F451" i="5" s="1"/>
  <c r="E403" i="5"/>
  <c r="F403" i="5" s="1"/>
  <c r="E411" i="5"/>
  <c r="F411" i="5" s="1"/>
  <c r="E419" i="5"/>
  <c r="F419" i="5" s="1"/>
  <c r="E427" i="5"/>
  <c r="F427" i="5" s="1"/>
  <c r="E435" i="5"/>
  <c r="F435" i="5" s="1"/>
  <c r="E442" i="5"/>
  <c r="F442" i="5" s="1"/>
  <c r="E447" i="5"/>
  <c r="F447" i="5" s="1"/>
  <c r="E453" i="5"/>
  <c r="F453" i="5" s="1"/>
  <c r="E407" i="5"/>
  <c r="F407" i="5" s="1"/>
  <c r="E423" i="5"/>
  <c r="F423" i="5" s="1"/>
  <c r="E439" i="5"/>
  <c r="F439" i="5" s="1"/>
  <c r="E450" i="5"/>
  <c r="F450" i="5" s="1"/>
  <c r="E399" i="5"/>
  <c r="F399" i="5" s="1"/>
  <c r="E421" i="5"/>
  <c r="F421" i="5" s="1"/>
  <c r="E443" i="5"/>
  <c r="F443" i="5" s="1"/>
  <c r="E405" i="5"/>
  <c r="F405" i="5" s="1"/>
  <c r="E429" i="5"/>
  <c r="F429" i="5" s="1"/>
  <c r="E445" i="5"/>
  <c r="F445" i="5" s="1"/>
  <c r="E413" i="5"/>
  <c r="F413" i="5" s="1"/>
  <c r="E449" i="5"/>
  <c r="F449" i="5" s="1"/>
  <c r="E1973" i="5"/>
  <c r="F1973" i="5" s="1"/>
  <c r="E1977" i="5"/>
  <c r="F1977" i="5" s="1"/>
  <c r="E1981" i="5"/>
  <c r="F1981" i="5" s="1"/>
  <c r="E1985" i="5"/>
  <c r="F1985" i="5" s="1"/>
  <c r="E1989" i="5"/>
  <c r="F1989" i="5" s="1"/>
  <c r="E1993" i="5"/>
  <c r="F1993" i="5" s="1"/>
  <c r="E1997" i="5"/>
  <c r="F1997" i="5" s="1"/>
  <c r="E2001" i="5"/>
  <c r="F2001" i="5" s="1"/>
  <c r="E2005" i="5"/>
  <c r="F2005" i="5" s="1"/>
  <c r="E2009" i="5"/>
  <c r="F2009" i="5" s="1"/>
  <c r="E2013" i="5"/>
  <c r="F2013" i="5" s="1"/>
  <c r="E415" i="5"/>
  <c r="F415" i="5" s="1"/>
  <c r="E454" i="5"/>
  <c r="F454" i="5" s="1"/>
  <c r="E1974" i="5"/>
  <c r="F1974" i="5" s="1"/>
  <c r="E1978" i="5"/>
  <c r="F1978" i="5" s="1"/>
  <c r="E1982" i="5"/>
  <c r="F1982" i="5" s="1"/>
  <c r="E1986" i="5"/>
  <c r="F1986" i="5" s="1"/>
  <c r="E1990" i="5"/>
  <c r="F1990" i="5" s="1"/>
  <c r="E1994" i="5"/>
  <c r="F1994" i="5" s="1"/>
  <c r="E1998" i="5"/>
  <c r="F1998" i="5" s="1"/>
  <c r="E2002" i="5"/>
  <c r="F2002" i="5" s="1"/>
  <c r="E2006" i="5"/>
  <c r="F2006" i="5" s="1"/>
  <c r="E2010" i="5"/>
  <c r="F2010" i="5" s="1"/>
  <c r="E2014" i="5"/>
  <c r="F2014" i="5" s="1"/>
  <c r="E431" i="5"/>
  <c r="F431" i="5" s="1"/>
  <c r="E1979" i="5"/>
  <c r="F1979" i="5" s="1"/>
  <c r="E1987" i="5"/>
  <c r="F1987" i="5" s="1"/>
  <c r="E1995" i="5"/>
  <c r="F1995" i="5" s="1"/>
  <c r="E2003" i="5"/>
  <c r="F2003" i="5" s="1"/>
  <c r="E2011" i="5"/>
  <c r="F2011" i="5" s="1"/>
  <c r="E437" i="5"/>
  <c r="F437" i="5" s="1"/>
  <c r="E1975" i="5"/>
  <c r="F1975" i="5" s="1"/>
  <c r="E1984" i="5"/>
  <c r="F1984" i="5" s="1"/>
  <c r="E1996" i="5"/>
  <c r="F1996" i="5" s="1"/>
  <c r="E2007" i="5"/>
  <c r="F2007" i="5" s="1"/>
  <c r="E1976" i="5"/>
  <c r="F1976" i="5" s="1"/>
  <c r="E1988" i="5"/>
  <c r="F1988" i="5" s="1"/>
  <c r="E1999" i="5"/>
  <c r="F1999" i="5" s="1"/>
  <c r="E2008" i="5"/>
  <c r="F2008" i="5" s="1"/>
  <c r="E1980" i="5"/>
  <c r="F1980" i="5" s="1"/>
  <c r="E1991" i="5"/>
  <c r="F1991" i="5" s="1"/>
  <c r="E2000" i="5"/>
  <c r="F2000" i="5" s="1"/>
  <c r="E2012" i="5"/>
  <c r="F2012" i="5" s="1"/>
  <c r="E10" i="6"/>
  <c r="E180" i="5"/>
  <c r="F180" i="5" s="1"/>
  <c r="E184" i="5"/>
  <c r="F184" i="5" s="1"/>
  <c r="E182" i="5"/>
  <c r="F182" i="5" s="1"/>
  <c r="E186" i="5"/>
  <c r="F186" i="5" s="1"/>
  <c r="E185" i="5"/>
  <c r="F185" i="5" s="1"/>
  <c r="E179" i="5"/>
  <c r="F179" i="5" s="1"/>
  <c r="E181" i="5"/>
  <c r="F181" i="5" s="1"/>
  <c r="E183" i="5"/>
  <c r="F183" i="5" s="1"/>
  <c r="E1972" i="5"/>
  <c r="F1972" i="5" s="1"/>
  <c r="E1855" i="5"/>
  <c r="F1855" i="5" s="1"/>
  <c r="U4" i="5"/>
  <c r="L17" i="5" s="1"/>
  <c r="U9" i="5"/>
  <c r="L22" i="5" s="1"/>
  <c r="U6" i="5"/>
  <c r="L19" i="5" s="1"/>
  <c r="U11" i="5"/>
  <c r="L24" i="5" s="1"/>
  <c r="U5" i="5"/>
  <c r="L18" i="5" s="1"/>
  <c r="U10" i="5"/>
  <c r="L23" i="5" s="1"/>
  <c r="G40" i="2"/>
  <c r="C50" i="2" s="1"/>
  <c r="B53" i="2" s="1"/>
  <c r="F44" i="2"/>
  <c r="G44" i="2" s="1"/>
  <c r="G45" i="2"/>
  <c r="F48" i="2"/>
  <c r="G48" i="2" s="1"/>
  <c r="L16" i="5"/>
  <c r="P20" i="5"/>
  <c r="S20" i="5"/>
  <c r="Q16" i="5"/>
  <c r="S24" i="5"/>
  <c r="P24" i="5"/>
  <c r="S23" i="5"/>
  <c r="S16" i="5"/>
  <c r="R24" i="5"/>
  <c r="R20" i="5"/>
  <c r="R17" i="5"/>
  <c r="R16" i="5"/>
  <c r="Q24" i="5"/>
  <c r="Q20" i="5"/>
  <c r="P16" i="5"/>
  <c r="O20" i="5"/>
  <c r="O16" i="5"/>
  <c r="N20" i="5"/>
  <c r="N18" i="5"/>
  <c r="N16" i="5"/>
  <c r="M24" i="5"/>
  <c r="M20" i="5"/>
  <c r="U8" i="5"/>
  <c r="F46" i="2"/>
  <c r="G46" i="2" s="1"/>
  <c r="F43" i="2"/>
  <c r="G43" i="2" s="1"/>
  <c r="F41" i="2"/>
  <c r="G41" i="2" s="1"/>
  <c r="F42" i="2"/>
  <c r="G42" i="2" s="1"/>
  <c r="G47" i="2"/>
  <c r="Q22" i="5" l="1"/>
  <c r="O22" i="5"/>
  <c r="N23" i="5"/>
  <c r="N24" i="5"/>
  <c r="L34" i="5" s="1"/>
  <c r="M22" i="5"/>
  <c r="Q23" i="5"/>
  <c r="M23" i="5"/>
  <c r="R22" i="5"/>
  <c r="P22" i="5"/>
  <c r="O23" i="5"/>
  <c r="M17" i="5"/>
  <c r="N22" i="5"/>
  <c r="R23" i="5"/>
  <c r="S22" i="5"/>
  <c r="N17" i="5"/>
  <c r="O18" i="5"/>
  <c r="O24" i="5"/>
  <c r="P17" i="5"/>
  <c r="P18" i="5"/>
  <c r="P19" i="5"/>
  <c r="M18" i="5"/>
  <c r="Q17" i="5"/>
  <c r="R18" i="5"/>
  <c r="S17" i="5"/>
  <c r="S18" i="5"/>
  <c r="O17" i="5"/>
  <c r="Q18" i="5"/>
  <c r="E18" i="6"/>
  <c r="E919" i="5"/>
  <c r="F919" i="5" s="1"/>
  <c r="E923" i="5"/>
  <c r="F923" i="5" s="1"/>
  <c r="E927" i="5"/>
  <c r="F927" i="5" s="1"/>
  <c r="E931" i="5"/>
  <c r="F931" i="5" s="1"/>
  <c r="E935" i="5"/>
  <c r="F935" i="5" s="1"/>
  <c r="E939" i="5"/>
  <c r="F939" i="5" s="1"/>
  <c r="E943" i="5"/>
  <c r="F943" i="5" s="1"/>
  <c r="E947" i="5"/>
  <c r="F947" i="5" s="1"/>
  <c r="E951" i="5"/>
  <c r="F951" i="5" s="1"/>
  <c r="E955" i="5"/>
  <c r="F955" i="5" s="1"/>
  <c r="E959" i="5"/>
  <c r="F959" i="5" s="1"/>
  <c r="E963" i="5"/>
  <c r="F963" i="5" s="1"/>
  <c r="E967" i="5"/>
  <c r="F967" i="5" s="1"/>
  <c r="E971" i="5"/>
  <c r="F971" i="5" s="1"/>
  <c r="E921" i="5"/>
  <c r="F921" i="5" s="1"/>
  <c r="E926" i="5"/>
  <c r="F926" i="5" s="1"/>
  <c r="E932" i="5"/>
  <c r="F932" i="5" s="1"/>
  <c r="E937" i="5"/>
  <c r="F937" i="5" s="1"/>
  <c r="E942" i="5"/>
  <c r="F942" i="5" s="1"/>
  <c r="E948" i="5"/>
  <c r="F948" i="5" s="1"/>
  <c r="E953" i="5"/>
  <c r="F953" i="5" s="1"/>
  <c r="E958" i="5"/>
  <c r="F958" i="5" s="1"/>
  <c r="E964" i="5"/>
  <c r="F964" i="5" s="1"/>
  <c r="E969" i="5"/>
  <c r="F969" i="5" s="1"/>
  <c r="E974" i="5"/>
  <c r="F974" i="5" s="1"/>
  <c r="E922" i="5"/>
  <c r="F922" i="5" s="1"/>
  <c r="E928" i="5"/>
  <c r="F928" i="5" s="1"/>
  <c r="E933" i="5"/>
  <c r="F933" i="5" s="1"/>
  <c r="E938" i="5"/>
  <c r="F938" i="5" s="1"/>
  <c r="E944" i="5"/>
  <c r="F944" i="5" s="1"/>
  <c r="E949" i="5"/>
  <c r="F949" i="5" s="1"/>
  <c r="E954" i="5"/>
  <c r="F954" i="5" s="1"/>
  <c r="E960" i="5"/>
  <c r="F960" i="5" s="1"/>
  <c r="E965" i="5"/>
  <c r="F965" i="5" s="1"/>
  <c r="E970" i="5"/>
  <c r="F970" i="5" s="1"/>
  <c r="E918" i="5"/>
  <c r="F918" i="5" s="1"/>
  <c r="E929" i="5"/>
  <c r="F929" i="5" s="1"/>
  <c r="E940" i="5"/>
  <c r="F940" i="5" s="1"/>
  <c r="E950" i="5"/>
  <c r="F950" i="5" s="1"/>
  <c r="E961" i="5"/>
  <c r="F961" i="5" s="1"/>
  <c r="E972" i="5"/>
  <c r="F972" i="5" s="1"/>
  <c r="E920" i="5"/>
  <c r="F920" i="5" s="1"/>
  <c r="E930" i="5"/>
  <c r="F930" i="5" s="1"/>
  <c r="E941" i="5"/>
  <c r="F941" i="5" s="1"/>
  <c r="E952" i="5"/>
  <c r="F952" i="5" s="1"/>
  <c r="E962" i="5"/>
  <c r="F962" i="5" s="1"/>
  <c r="E973" i="5"/>
  <c r="F973" i="5" s="1"/>
  <c r="E924" i="5"/>
  <c r="F924" i="5" s="1"/>
  <c r="E945" i="5"/>
  <c r="F945" i="5" s="1"/>
  <c r="E966" i="5"/>
  <c r="F966" i="5" s="1"/>
  <c r="E925" i="5"/>
  <c r="F925" i="5" s="1"/>
  <c r="E946" i="5"/>
  <c r="F946" i="5" s="1"/>
  <c r="E968" i="5"/>
  <c r="F968" i="5" s="1"/>
  <c r="E934" i="5"/>
  <c r="F934" i="5" s="1"/>
  <c r="E956" i="5"/>
  <c r="F956" i="5" s="1"/>
  <c r="E2493" i="5"/>
  <c r="F2493" i="5" s="1"/>
  <c r="E2494" i="5"/>
  <c r="F2494" i="5" s="1"/>
  <c r="E936" i="5"/>
  <c r="F936" i="5" s="1"/>
  <c r="E2495" i="5"/>
  <c r="F2495" i="5" s="1"/>
  <c r="E957" i="5"/>
  <c r="F957" i="5" s="1"/>
  <c r="E2496" i="5"/>
  <c r="F2496" i="5" s="1"/>
  <c r="E2492" i="5"/>
  <c r="F2492" i="5" s="1"/>
  <c r="E53" i="6"/>
  <c r="E586" i="5"/>
  <c r="F586" i="5" s="1"/>
  <c r="E590" i="5"/>
  <c r="F590" i="5" s="1"/>
  <c r="E587" i="5"/>
  <c r="F587" i="5" s="1"/>
  <c r="E591" i="5"/>
  <c r="F591" i="5" s="1"/>
  <c r="E589" i="5"/>
  <c r="F589" i="5" s="1"/>
  <c r="E2113" i="5"/>
  <c r="F2113" i="5" s="1"/>
  <c r="E2117" i="5"/>
  <c r="F2117" i="5" s="1"/>
  <c r="E2121" i="5"/>
  <c r="F2121" i="5" s="1"/>
  <c r="E2125" i="5"/>
  <c r="F2125" i="5" s="1"/>
  <c r="E2129" i="5"/>
  <c r="F2129" i="5" s="1"/>
  <c r="E2133" i="5"/>
  <c r="F2133" i="5" s="1"/>
  <c r="E2137" i="5"/>
  <c r="F2137" i="5" s="1"/>
  <c r="E2141" i="5"/>
  <c r="F2141" i="5" s="1"/>
  <c r="E2145" i="5"/>
  <c r="F2145" i="5" s="1"/>
  <c r="E2149" i="5"/>
  <c r="F2149" i="5" s="1"/>
  <c r="E2153" i="5"/>
  <c r="F2153" i="5" s="1"/>
  <c r="E2157" i="5"/>
  <c r="F2157" i="5" s="1"/>
  <c r="E2161" i="5"/>
  <c r="F2161" i="5" s="1"/>
  <c r="E2165" i="5"/>
  <c r="F2165" i="5" s="1"/>
  <c r="E2110" i="5"/>
  <c r="F2110" i="5" s="1"/>
  <c r="E2114" i="5"/>
  <c r="F2114" i="5" s="1"/>
  <c r="E2118" i="5"/>
  <c r="F2118" i="5" s="1"/>
  <c r="E2122" i="5"/>
  <c r="F2122" i="5" s="1"/>
  <c r="E2126" i="5"/>
  <c r="F2126" i="5" s="1"/>
  <c r="E2130" i="5"/>
  <c r="F2130" i="5" s="1"/>
  <c r="E2134" i="5"/>
  <c r="F2134" i="5" s="1"/>
  <c r="E2138" i="5"/>
  <c r="F2138" i="5" s="1"/>
  <c r="E2142" i="5"/>
  <c r="F2142" i="5" s="1"/>
  <c r="E2146" i="5"/>
  <c r="F2146" i="5" s="1"/>
  <c r="E2150" i="5"/>
  <c r="F2150" i="5" s="1"/>
  <c r="E2154" i="5"/>
  <c r="F2154" i="5" s="1"/>
  <c r="E2158" i="5"/>
  <c r="F2158" i="5" s="1"/>
  <c r="E2162" i="5"/>
  <c r="F2162" i="5" s="1"/>
  <c r="E2166" i="5"/>
  <c r="F2166" i="5" s="1"/>
  <c r="E585" i="5"/>
  <c r="F585" i="5" s="1"/>
  <c r="E588" i="5"/>
  <c r="F588" i="5" s="1"/>
  <c r="E2112" i="5"/>
  <c r="F2112" i="5" s="1"/>
  <c r="E2120" i="5"/>
  <c r="F2120" i="5" s="1"/>
  <c r="E2128" i="5"/>
  <c r="F2128" i="5" s="1"/>
  <c r="E2136" i="5"/>
  <c r="F2136" i="5" s="1"/>
  <c r="E2144" i="5"/>
  <c r="F2144" i="5" s="1"/>
  <c r="E2152" i="5"/>
  <c r="F2152" i="5" s="1"/>
  <c r="E2160" i="5"/>
  <c r="F2160" i="5" s="1"/>
  <c r="E2115" i="5"/>
  <c r="F2115" i="5" s="1"/>
  <c r="E2123" i="5"/>
  <c r="F2123" i="5" s="1"/>
  <c r="E2131" i="5"/>
  <c r="F2131" i="5" s="1"/>
  <c r="E2139" i="5"/>
  <c r="F2139" i="5" s="1"/>
  <c r="E2147" i="5"/>
  <c r="F2147" i="5" s="1"/>
  <c r="E2155" i="5"/>
  <c r="F2155" i="5" s="1"/>
  <c r="E2163" i="5"/>
  <c r="F2163" i="5" s="1"/>
  <c r="E2116" i="5"/>
  <c r="F2116" i="5" s="1"/>
  <c r="E2124" i="5"/>
  <c r="F2124" i="5" s="1"/>
  <c r="E2132" i="5"/>
  <c r="F2132" i="5" s="1"/>
  <c r="E2140" i="5"/>
  <c r="F2140" i="5" s="1"/>
  <c r="E2148" i="5"/>
  <c r="F2148" i="5" s="1"/>
  <c r="E2156" i="5"/>
  <c r="F2156" i="5" s="1"/>
  <c r="E2164" i="5"/>
  <c r="F2164" i="5" s="1"/>
  <c r="E2119" i="5"/>
  <c r="F2119" i="5" s="1"/>
  <c r="E2151" i="5"/>
  <c r="F2151" i="5" s="1"/>
  <c r="E2127" i="5"/>
  <c r="F2127" i="5" s="1"/>
  <c r="E2159" i="5"/>
  <c r="F2159" i="5" s="1"/>
  <c r="E2135" i="5"/>
  <c r="F2135" i="5" s="1"/>
  <c r="E2111" i="5"/>
  <c r="F2111" i="5" s="1"/>
  <c r="E2143" i="5"/>
  <c r="F2143" i="5" s="1"/>
  <c r="E23" i="6"/>
  <c r="E372" i="5"/>
  <c r="F372" i="5" s="1"/>
  <c r="E376" i="5"/>
  <c r="F376" i="5" s="1"/>
  <c r="E380" i="5"/>
  <c r="F380" i="5" s="1"/>
  <c r="E384" i="5"/>
  <c r="F384" i="5" s="1"/>
  <c r="E388" i="5"/>
  <c r="F388" i="5" s="1"/>
  <c r="E392" i="5"/>
  <c r="F392" i="5" s="1"/>
  <c r="E396" i="5"/>
  <c r="F396" i="5" s="1"/>
  <c r="E374" i="5"/>
  <c r="F374" i="5" s="1"/>
  <c r="E378" i="5"/>
  <c r="F378" i="5" s="1"/>
  <c r="E382" i="5"/>
  <c r="F382" i="5" s="1"/>
  <c r="E386" i="5"/>
  <c r="F386" i="5" s="1"/>
  <c r="E390" i="5"/>
  <c r="F390" i="5" s="1"/>
  <c r="E394" i="5"/>
  <c r="F394" i="5" s="1"/>
  <c r="E398" i="5"/>
  <c r="F398" i="5" s="1"/>
  <c r="E375" i="5"/>
  <c r="F375" i="5" s="1"/>
  <c r="E377" i="5"/>
  <c r="F377" i="5" s="1"/>
  <c r="E385" i="5"/>
  <c r="F385" i="5" s="1"/>
  <c r="E393" i="5"/>
  <c r="F393" i="5" s="1"/>
  <c r="E379" i="5"/>
  <c r="F379" i="5" s="1"/>
  <c r="E387" i="5"/>
  <c r="F387" i="5" s="1"/>
  <c r="E395" i="5"/>
  <c r="F395" i="5" s="1"/>
  <c r="E373" i="5"/>
  <c r="F373" i="5" s="1"/>
  <c r="E391" i="5"/>
  <c r="F391" i="5" s="1"/>
  <c r="E381" i="5"/>
  <c r="F381" i="5" s="1"/>
  <c r="E383" i="5"/>
  <c r="F383" i="5" s="1"/>
  <c r="E1909" i="5"/>
  <c r="F1909" i="5" s="1"/>
  <c r="E1913" i="5"/>
  <c r="F1913" i="5" s="1"/>
  <c r="E1917" i="5"/>
  <c r="F1917" i="5" s="1"/>
  <c r="E1921" i="5"/>
  <c r="F1921" i="5" s="1"/>
  <c r="E1925" i="5"/>
  <c r="F1925" i="5" s="1"/>
  <c r="E1929" i="5"/>
  <c r="F1929" i="5" s="1"/>
  <c r="E1933" i="5"/>
  <c r="F1933" i="5" s="1"/>
  <c r="E1937" i="5"/>
  <c r="F1937" i="5" s="1"/>
  <c r="E1941" i="5"/>
  <c r="F1941" i="5" s="1"/>
  <c r="E1945" i="5"/>
  <c r="F1945" i="5" s="1"/>
  <c r="E1949" i="5"/>
  <c r="F1949" i="5" s="1"/>
  <c r="E1953" i="5"/>
  <c r="F1953" i="5" s="1"/>
  <c r="E1957" i="5"/>
  <c r="F1957" i="5" s="1"/>
  <c r="E1961" i="5"/>
  <c r="F1961" i="5" s="1"/>
  <c r="E1965" i="5"/>
  <c r="F1965" i="5" s="1"/>
  <c r="E1969" i="5"/>
  <c r="F1969" i="5" s="1"/>
  <c r="E1910" i="5"/>
  <c r="F1910" i="5" s="1"/>
  <c r="E1914" i="5"/>
  <c r="F1914" i="5" s="1"/>
  <c r="E1918" i="5"/>
  <c r="F1918" i="5" s="1"/>
  <c r="E1922" i="5"/>
  <c r="F1922" i="5" s="1"/>
  <c r="E1926" i="5"/>
  <c r="F1926" i="5" s="1"/>
  <c r="E1930" i="5"/>
  <c r="F1930" i="5" s="1"/>
  <c r="E1934" i="5"/>
  <c r="F1934" i="5" s="1"/>
  <c r="E1938" i="5"/>
  <c r="F1938" i="5" s="1"/>
  <c r="E1942" i="5"/>
  <c r="F1942" i="5" s="1"/>
  <c r="E1946" i="5"/>
  <c r="F1946" i="5" s="1"/>
  <c r="E1950" i="5"/>
  <c r="F1950" i="5" s="1"/>
  <c r="E1954" i="5"/>
  <c r="F1954" i="5" s="1"/>
  <c r="E1958" i="5"/>
  <c r="F1958" i="5" s="1"/>
  <c r="E1962" i="5"/>
  <c r="F1962" i="5" s="1"/>
  <c r="E1966" i="5"/>
  <c r="F1966" i="5" s="1"/>
  <c r="E1970" i="5"/>
  <c r="F1970" i="5" s="1"/>
  <c r="E1907" i="5"/>
  <c r="F1907" i="5" s="1"/>
  <c r="E1915" i="5"/>
  <c r="F1915" i="5" s="1"/>
  <c r="E1923" i="5"/>
  <c r="F1923" i="5" s="1"/>
  <c r="E1931" i="5"/>
  <c r="F1931" i="5" s="1"/>
  <c r="E1939" i="5"/>
  <c r="F1939" i="5" s="1"/>
  <c r="E1947" i="5"/>
  <c r="F1947" i="5" s="1"/>
  <c r="E1955" i="5"/>
  <c r="F1955" i="5" s="1"/>
  <c r="E1963" i="5"/>
  <c r="F1963" i="5" s="1"/>
  <c r="E1971" i="5"/>
  <c r="F1971" i="5" s="1"/>
  <c r="E1908" i="5"/>
  <c r="F1908" i="5" s="1"/>
  <c r="E1916" i="5"/>
  <c r="F1916" i="5" s="1"/>
  <c r="E1924" i="5"/>
  <c r="F1924" i="5" s="1"/>
  <c r="E1932" i="5"/>
  <c r="F1932" i="5" s="1"/>
  <c r="E1940" i="5"/>
  <c r="F1940" i="5" s="1"/>
  <c r="E1948" i="5"/>
  <c r="F1948" i="5" s="1"/>
  <c r="E389" i="5"/>
  <c r="F389" i="5" s="1"/>
  <c r="E397" i="5"/>
  <c r="F397" i="5" s="1"/>
  <c r="E1920" i="5"/>
  <c r="F1920" i="5" s="1"/>
  <c r="E1936" i="5"/>
  <c r="F1936" i="5" s="1"/>
  <c r="E1952" i="5"/>
  <c r="F1952" i="5" s="1"/>
  <c r="E1964" i="5"/>
  <c r="F1964" i="5" s="1"/>
  <c r="E1911" i="5"/>
  <c r="F1911" i="5" s="1"/>
  <c r="E1927" i="5"/>
  <c r="F1927" i="5" s="1"/>
  <c r="E1943" i="5"/>
  <c r="F1943" i="5" s="1"/>
  <c r="E1956" i="5"/>
  <c r="F1956" i="5" s="1"/>
  <c r="E1967" i="5"/>
  <c r="F1967" i="5" s="1"/>
  <c r="E1912" i="5"/>
  <c r="F1912" i="5" s="1"/>
  <c r="E1928" i="5"/>
  <c r="F1928" i="5" s="1"/>
  <c r="E1944" i="5"/>
  <c r="F1944" i="5" s="1"/>
  <c r="E1959" i="5"/>
  <c r="F1959" i="5" s="1"/>
  <c r="E1968" i="5"/>
  <c r="F1968" i="5" s="1"/>
  <c r="E1919" i="5"/>
  <c r="F1919" i="5" s="1"/>
  <c r="E1935" i="5"/>
  <c r="F1935" i="5" s="1"/>
  <c r="E1951" i="5"/>
  <c r="F1951" i="5" s="1"/>
  <c r="E1960" i="5"/>
  <c r="F1960" i="5" s="1"/>
  <c r="N19" i="5"/>
  <c r="Q19" i="5"/>
  <c r="R19" i="5"/>
  <c r="S19" i="5"/>
  <c r="E11" i="6"/>
  <c r="E594" i="5"/>
  <c r="F594" i="5" s="1"/>
  <c r="E598" i="5"/>
  <c r="F598" i="5" s="1"/>
  <c r="E602" i="5"/>
  <c r="F602" i="5" s="1"/>
  <c r="E606" i="5"/>
  <c r="F606" i="5" s="1"/>
  <c r="E595" i="5"/>
  <c r="F595" i="5" s="1"/>
  <c r="E599" i="5"/>
  <c r="F599" i="5" s="1"/>
  <c r="E603" i="5"/>
  <c r="F603" i="5" s="1"/>
  <c r="E607" i="5"/>
  <c r="F607" i="5" s="1"/>
  <c r="E597" i="5"/>
  <c r="F597" i="5" s="1"/>
  <c r="E605" i="5"/>
  <c r="F605" i="5" s="1"/>
  <c r="E592" i="5"/>
  <c r="F592" i="5" s="1"/>
  <c r="E601" i="5"/>
  <c r="F601" i="5" s="1"/>
  <c r="E593" i="5"/>
  <c r="F593" i="5" s="1"/>
  <c r="E604" i="5"/>
  <c r="F604" i="5" s="1"/>
  <c r="E596" i="5"/>
  <c r="F596" i="5" s="1"/>
  <c r="E600" i="5"/>
  <c r="F600" i="5" s="1"/>
  <c r="E29" i="6"/>
  <c r="E456" i="5"/>
  <c r="F456" i="5" s="1"/>
  <c r="E460" i="5"/>
  <c r="F460" i="5" s="1"/>
  <c r="E464" i="5"/>
  <c r="F464" i="5" s="1"/>
  <c r="E468" i="5"/>
  <c r="F468" i="5" s="1"/>
  <c r="E472" i="5"/>
  <c r="F472" i="5" s="1"/>
  <c r="E476" i="5"/>
  <c r="F476" i="5" s="1"/>
  <c r="E480" i="5"/>
  <c r="F480" i="5" s="1"/>
  <c r="E484" i="5"/>
  <c r="F484" i="5" s="1"/>
  <c r="E488" i="5"/>
  <c r="F488" i="5" s="1"/>
  <c r="E492" i="5"/>
  <c r="F492" i="5" s="1"/>
  <c r="E496" i="5"/>
  <c r="F496" i="5" s="1"/>
  <c r="E500" i="5"/>
  <c r="F500" i="5" s="1"/>
  <c r="E504" i="5"/>
  <c r="F504" i="5" s="1"/>
  <c r="E508" i="5"/>
  <c r="F508" i="5" s="1"/>
  <c r="E512" i="5"/>
  <c r="F512" i="5" s="1"/>
  <c r="E516" i="5"/>
  <c r="F516" i="5" s="1"/>
  <c r="E457" i="5"/>
  <c r="F457" i="5" s="1"/>
  <c r="E462" i="5"/>
  <c r="F462" i="5" s="1"/>
  <c r="E467" i="5"/>
  <c r="F467" i="5" s="1"/>
  <c r="E473" i="5"/>
  <c r="F473" i="5" s="1"/>
  <c r="E478" i="5"/>
  <c r="F478" i="5" s="1"/>
  <c r="E483" i="5"/>
  <c r="F483" i="5" s="1"/>
  <c r="E489" i="5"/>
  <c r="F489" i="5" s="1"/>
  <c r="E494" i="5"/>
  <c r="F494" i="5" s="1"/>
  <c r="E499" i="5"/>
  <c r="F499" i="5" s="1"/>
  <c r="E505" i="5"/>
  <c r="F505" i="5" s="1"/>
  <c r="E510" i="5"/>
  <c r="F510" i="5" s="1"/>
  <c r="E515" i="5"/>
  <c r="F515" i="5" s="1"/>
  <c r="E458" i="5"/>
  <c r="F458" i="5" s="1"/>
  <c r="E463" i="5"/>
  <c r="F463" i="5" s="1"/>
  <c r="E469" i="5"/>
  <c r="F469" i="5" s="1"/>
  <c r="E474" i="5"/>
  <c r="F474" i="5" s="1"/>
  <c r="E479" i="5"/>
  <c r="F479" i="5" s="1"/>
  <c r="E485" i="5"/>
  <c r="F485" i="5" s="1"/>
  <c r="E490" i="5"/>
  <c r="F490" i="5" s="1"/>
  <c r="E495" i="5"/>
  <c r="F495" i="5" s="1"/>
  <c r="E501" i="5"/>
  <c r="F501" i="5" s="1"/>
  <c r="E506" i="5"/>
  <c r="F506" i="5" s="1"/>
  <c r="E511" i="5"/>
  <c r="F511" i="5" s="1"/>
  <c r="E517" i="5"/>
  <c r="F517" i="5" s="1"/>
  <c r="E461" i="5"/>
  <c r="F461" i="5" s="1"/>
  <c r="E471" i="5"/>
  <c r="F471" i="5" s="1"/>
  <c r="E482" i="5"/>
  <c r="F482" i="5" s="1"/>
  <c r="E493" i="5"/>
  <c r="F493" i="5" s="1"/>
  <c r="E503" i="5"/>
  <c r="F503" i="5" s="1"/>
  <c r="E514" i="5"/>
  <c r="F514" i="5" s="1"/>
  <c r="E455" i="5"/>
  <c r="F455" i="5" s="1"/>
  <c r="E470" i="5"/>
  <c r="F470" i="5" s="1"/>
  <c r="E486" i="5"/>
  <c r="F486" i="5" s="1"/>
  <c r="E498" i="5"/>
  <c r="F498" i="5" s="1"/>
  <c r="E513" i="5"/>
  <c r="F513" i="5" s="1"/>
  <c r="E459" i="5"/>
  <c r="F459" i="5" s="1"/>
  <c r="E475" i="5"/>
  <c r="F475" i="5" s="1"/>
  <c r="E487" i="5"/>
  <c r="F487" i="5" s="1"/>
  <c r="E502" i="5"/>
  <c r="F502" i="5" s="1"/>
  <c r="E518" i="5"/>
  <c r="F518" i="5" s="1"/>
  <c r="E477" i="5"/>
  <c r="F477" i="5" s="1"/>
  <c r="E507" i="5"/>
  <c r="F507" i="5" s="1"/>
  <c r="E2017" i="5"/>
  <c r="F2017" i="5" s="1"/>
  <c r="E2021" i="5"/>
  <c r="F2021" i="5" s="1"/>
  <c r="E2025" i="5"/>
  <c r="F2025" i="5" s="1"/>
  <c r="E2029" i="5"/>
  <c r="F2029" i="5" s="1"/>
  <c r="E2033" i="5"/>
  <c r="F2033" i="5" s="1"/>
  <c r="E2037" i="5"/>
  <c r="F2037" i="5" s="1"/>
  <c r="E2041" i="5"/>
  <c r="F2041" i="5" s="1"/>
  <c r="E2045" i="5"/>
  <c r="F2045" i="5" s="1"/>
  <c r="E2049" i="5"/>
  <c r="F2049" i="5" s="1"/>
  <c r="E2053" i="5"/>
  <c r="F2053" i="5" s="1"/>
  <c r="E481" i="5"/>
  <c r="F481" i="5" s="1"/>
  <c r="E509" i="5"/>
  <c r="F509" i="5" s="1"/>
  <c r="E2018" i="5"/>
  <c r="F2018" i="5" s="1"/>
  <c r="E2022" i="5"/>
  <c r="F2022" i="5" s="1"/>
  <c r="E2026" i="5"/>
  <c r="F2026" i="5" s="1"/>
  <c r="E2030" i="5"/>
  <c r="F2030" i="5" s="1"/>
  <c r="E2034" i="5"/>
  <c r="F2034" i="5" s="1"/>
  <c r="E2038" i="5"/>
  <c r="F2038" i="5" s="1"/>
  <c r="E2042" i="5"/>
  <c r="F2042" i="5" s="1"/>
  <c r="E2046" i="5"/>
  <c r="F2046" i="5" s="1"/>
  <c r="E2050" i="5"/>
  <c r="F2050" i="5" s="1"/>
  <c r="E2054" i="5"/>
  <c r="F2054" i="5" s="1"/>
  <c r="E491" i="5"/>
  <c r="F491" i="5" s="1"/>
  <c r="E2019" i="5"/>
  <c r="F2019" i="5" s="1"/>
  <c r="E2027" i="5"/>
  <c r="F2027" i="5" s="1"/>
  <c r="E2035" i="5"/>
  <c r="F2035" i="5" s="1"/>
  <c r="E2043" i="5"/>
  <c r="F2043" i="5" s="1"/>
  <c r="E497" i="5"/>
  <c r="F497" i="5" s="1"/>
  <c r="E465" i="5"/>
  <c r="F465" i="5" s="1"/>
  <c r="E519" i="5"/>
  <c r="F519" i="5" s="1"/>
  <c r="E2016" i="5"/>
  <c r="F2016" i="5" s="1"/>
  <c r="E2028" i="5"/>
  <c r="F2028" i="5" s="1"/>
  <c r="E2039" i="5"/>
  <c r="F2039" i="5" s="1"/>
  <c r="E2048" i="5"/>
  <c r="F2048" i="5" s="1"/>
  <c r="E466" i="5"/>
  <c r="F466" i="5" s="1"/>
  <c r="E2020" i="5"/>
  <c r="F2020" i="5" s="1"/>
  <c r="E2031" i="5"/>
  <c r="F2031" i="5" s="1"/>
  <c r="E2040" i="5"/>
  <c r="F2040" i="5" s="1"/>
  <c r="E2051" i="5"/>
  <c r="F2051" i="5" s="1"/>
  <c r="E2023" i="5"/>
  <c r="F2023" i="5" s="1"/>
  <c r="E2032" i="5"/>
  <c r="F2032" i="5" s="1"/>
  <c r="E2044" i="5"/>
  <c r="F2044" i="5" s="1"/>
  <c r="E2052" i="5"/>
  <c r="F2052" i="5" s="1"/>
  <c r="E2015" i="5"/>
  <c r="F2015" i="5" s="1"/>
  <c r="E2024" i="5"/>
  <c r="F2024" i="5" s="1"/>
  <c r="E2036" i="5"/>
  <c r="F2036" i="5" s="1"/>
  <c r="E2047" i="5"/>
  <c r="F2047" i="5" s="1"/>
  <c r="M19" i="5"/>
  <c r="O19" i="5"/>
  <c r="P23" i="5"/>
  <c r="B3" i="10"/>
  <c r="C3" i="10" s="1"/>
  <c r="C2" i="10"/>
  <c r="E59" i="6"/>
  <c r="E132" i="5"/>
  <c r="F132" i="5" s="1"/>
  <c r="E136" i="5"/>
  <c r="F136" i="5" s="1"/>
  <c r="E140" i="5"/>
  <c r="F140" i="5" s="1"/>
  <c r="E144" i="5"/>
  <c r="F144" i="5" s="1"/>
  <c r="E148" i="5"/>
  <c r="F148" i="5" s="1"/>
  <c r="E152" i="5"/>
  <c r="F152" i="5" s="1"/>
  <c r="E156" i="5"/>
  <c r="F156" i="5" s="1"/>
  <c r="E160" i="5"/>
  <c r="F160" i="5" s="1"/>
  <c r="E164" i="5"/>
  <c r="F164" i="5" s="1"/>
  <c r="E168" i="5"/>
  <c r="F168" i="5" s="1"/>
  <c r="E172" i="5"/>
  <c r="F172" i="5" s="1"/>
  <c r="E176" i="5"/>
  <c r="F176" i="5" s="1"/>
  <c r="E134" i="5"/>
  <c r="F134" i="5" s="1"/>
  <c r="E138" i="5"/>
  <c r="F138" i="5" s="1"/>
  <c r="E142" i="5"/>
  <c r="F142" i="5" s="1"/>
  <c r="E146" i="5"/>
  <c r="F146" i="5" s="1"/>
  <c r="E150" i="5"/>
  <c r="F150" i="5" s="1"/>
  <c r="E154" i="5"/>
  <c r="F154" i="5" s="1"/>
  <c r="E158" i="5"/>
  <c r="F158" i="5" s="1"/>
  <c r="E162" i="5"/>
  <c r="F162" i="5" s="1"/>
  <c r="E166" i="5"/>
  <c r="F166" i="5" s="1"/>
  <c r="E170" i="5"/>
  <c r="F170" i="5" s="1"/>
  <c r="E174" i="5"/>
  <c r="F174" i="5" s="1"/>
  <c r="E178" i="5"/>
  <c r="F178" i="5" s="1"/>
  <c r="E137" i="5"/>
  <c r="F137" i="5" s="1"/>
  <c r="E145" i="5"/>
  <c r="F145" i="5" s="1"/>
  <c r="E153" i="5"/>
  <c r="F153" i="5" s="1"/>
  <c r="E161" i="5"/>
  <c r="F161" i="5" s="1"/>
  <c r="E169" i="5"/>
  <c r="F169" i="5" s="1"/>
  <c r="E177" i="5"/>
  <c r="F177" i="5" s="1"/>
  <c r="E139" i="5"/>
  <c r="F139" i="5" s="1"/>
  <c r="E147" i="5"/>
  <c r="F147" i="5" s="1"/>
  <c r="E155" i="5"/>
  <c r="F155" i="5" s="1"/>
  <c r="E163" i="5"/>
  <c r="F163" i="5" s="1"/>
  <c r="E171" i="5"/>
  <c r="F171" i="5" s="1"/>
  <c r="E133" i="5"/>
  <c r="F133" i="5" s="1"/>
  <c r="E141" i="5"/>
  <c r="F141" i="5" s="1"/>
  <c r="E149" i="5"/>
  <c r="F149" i="5" s="1"/>
  <c r="E157" i="5"/>
  <c r="F157" i="5" s="1"/>
  <c r="E165" i="5"/>
  <c r="F165" i="5" s="1"/>
  <c r="E173" i="5"/>
  <c r="F173" i="5" s="1"/>
  <c r="E135" i="5"/>
  <c r="F135" i="5" s="1"/>
  <c r="E167" i="5"/>
  <c r="F167" i="5" s="1"/>
  <c r="E143" i="5"/>
  <c r="F143" i="5" s="1"/>
  <c r="E175" i="5"/>
  <c r="F175" i="5" s="1"/>
  <c r="E151" i="5"/>
  <c r="F151" i="5" s="1"/>
  <c r="E159" i="5"/>
  <c r="F159" i="5" s="1"/>
  <c r="E1697" i="5"/>
  <c r="F1697" i="5" s="1"/>
  <c r="E1701" i="5"/>
  <c r="F1701" i="5" s="1"/>
  <c r="E1705" i="5"/>
  <c r="F1705" i="5" s="1"/>
  <c r="E1709" i="5"/>
  <c r="F1709" i="5" s="1"/>
  <c r="E1698" i="5"/>
  <c r="F1698" i="5" s="1"/>
  <c r="E1702" i="5"/>
  <c r="F1702" i="5" s="1"/>
  <c r="E1706" i="5"/>
  <c r="F1706" i="5" s="1"/>
  <c r="E1710" i="5"/>
  <c r="F1710" i="5" s="1"/>
  <c r="E1699" i="5"/>
  <c r="F1699" i="5" s="1"/>
  <c r="E1707" i="5"/>
  <c r="F1707" i="5" s="1"/>
  <c r="E1700" i="5"/>
  <c r="F1700" i="5" s="1"/>
  <c r="E1708" i="5"/>
  <c r="F1708" i="5" s="1"/>
  <c r="E1695" i="5"/>
  <c r="F1695" i="5" s="1"/>
  <c r="E1703" i="5"/>
  <c r="F1703" i="5" s="1"/>
  <c r="E1711" i="5"/>
  <c r="F1711" i="5" s="1"/>
  <c r="E1696" i="5"/>
  <c r="F1696" i="5" s="1"/>
  <c r="E1704" i="5"/>
  <c r="F1704" i="5" s="1"/>
  <c r="E48" i="6"/>
  <c r="E520" i="5"/>
  <c r="F520" i="5" s="1"/>
  <c r="E524" i="5"/>
  <c r="F524" i="5" s="1"/>
  <c r="E521" i="5"/>
  <c r="F521" i="5" s="1"/>
  <c r="E526" i="5"/>
  <c r="F526" i="5" s="1"/>
  <c r="E530" i="5"/>
  <c r="F530" i="5" s="1"/>
  <c r="E534" i="5"/>
  <c r="F534" i="5" s="1"/>
  <c r="E538" i="5"/>
  <c r="F538" i="5" s="1"/>
  <c r="E542" i="5"/>
  <c r="F542" i="5" s="1"/>
  <c r="E546" i="5"/>
  <c r="F546" i="5" s="1"/>
  <c r="E550" i="5"/>
  <c r="F550" i="5" s="1"/>
  <c r="E554" i="5"/>
  <c r="F554" i="5" s="1"/>
  <c r="E558" i="5"/>
  <c r="F558" i="5" s="1"/>
  <c r="E562" i="5"/>
  <c r="F562" i="5" s="1"/>
  <c r="E566" i="5"/>
  <c r="F566" i="5" s="1"/>
  <c r="E570" i="5"/>
  <c r="F570" i="5" s="1"/>
  <c r="E574" i="5"/>
  <c r="F574" i="5" s="1"/>
  <c r="E578" i="5"/>
  <c r="F578" i="5" s="1"/>
  <c r="E582" i="5"/>
  <c r="F582" i="5" s="1"/>
  <c r="E522" i="5"/>
  <c r="F522" i="5" s="1"/>
  <c r="E527" i="5"/>
  <c r="F527" i="5" s="1"/>
  <c r="E531" i="5"/>
  <c r="F531" i="5" s="1"/>
  <c r="E535" i="5"/>
  <c r="F535" i="5" s="1"/>
  <c r="E539" i="5"/>
  <c r="F539" i="5" s="1"/>
  <c r="E543" i="5"/>
  <c r="F543" i="5" s="1"/>
  <c r="E547" i="5"/>
  <c r="F547" i="5" s="1"/>
  <c r="E551" i="5"/>
  <c r="F551" i="5" s="1"/>
  <c r="E555" i="5"/>
  <c r="F555" i="5" s="1"/>
  <c r="E559" i="5"/>
  <c r="F559" i="5" s="1"/>
  <c r="E563" i="5"/>
  <c r="F563" i="5" s="1"/>
  <c r="E567" i="5"/>
  <c r="F567" i="5" s="1"/>
  <c r="E571" i="5"/>
  <c r="F571" i="5" s="1"/>
  <c r="E575" i="5"/>
  <c r="F575" i="5" s="1"/>
  <c r="E579" i="5"/>
  <c r="F579" i="5" s="1"/>
  <c r="E583" i="5"/>
  <c r="F583" i="5" s="1"/>
  <c r="E525" i="5"/>
  <c r="F525" i="5" s="1"/>
  <c r="E533" i="5"/>
  <c r="F533" i="5" s="1"/>
  <c r="E541" i="5"/>
  <c r="F541" i="5" s="1"/>
  <c r="E549" i="5"/>
  <c r="F549" i="5" s="1"/>
  <c r="E557" i="5"/>
  <c r="F557" i="5" s="1"/>
  <c r="E565" i="5"/>
  <c r="F565" i="5" s="1"/>
  <c r="E573" i="5"/>
  <c r="F573" i="5" s="1"/>
  <c r="E581" i="5"/>
  <c r="F581" i="5" s="1"/>
  <c r="E528" i="5"/>
  <c r="F528" i="5" s="1"/>
  <c r="E537" i="5"/>
  <c r="F537" i="5" s="1"/>
  <c r="E548" i="5"/>
  <c r="F548" i="5" s="1"/>
  <c r="E560" i="5"/>
  <c r="F560" i="5" s="1"/>
  <c r="E569" i="5"/>
  <c r="F569" i="5" s="1"/>
  <c r="E580" i="5"/>
  <c r="F580" i="5" s="1"/>
  <c r="E529" i="5"/>
  <c r="F529" i="5" s="1"/>
  <c r="E540" i="5"/>
  <c r="F540" i="5" s="1"/>
  <c r="E552" i="5"/>
  <c r="F552" i="5" s="1"/>
  <c r="E561" i="5"/>
  <c r="F561" i="5" s="1"/>
  <c r="E572" i="5"/>
  <c r="F572" i="5" s="1"/>
  <c r="E584" i="5"/>
  <c r="F584" i="5" s="1"/>
  <c r="E532" i="5"/>
  <c r="F532" i="5" s="1"/>
  <c r="E553" i="5"/>
  <c r="F553" i="5" s="1"/>
  <c r="E576" i="5"/>
  <c r="F576" i="5" s="1"/>
  <c r="E2057" i="5"/>
  <c r="F2057" i="5" s="1"/>
  <c r="E2061" i="5"/>
  <c r="F2061" i="5" s="1"/>
  <c r="E2065" i="5"/>
  <c r="F2065" i="5" s="1"/>
  <c r="E2069" i="5"/>
  <c r="F2069" i="5" s="1"/>
  <c r="E2073" i="5"/>
  <c r="F2073" i="5" s="1"/>
  <c r="E2077" i="5"/>
  <c r="F2077" i="5" s="1"/>
  <c r="E2081" i="5"/>
  <c r="F2081" i="5" s="1"/>
  <c r="E2085" i="5"/>
  <c r="F2085" i="5" s="1"/>
  <c r="E2089" i="5"/>
  <c r="F2089" i="5" s="1"/>
  <c r="E2093" i="5"/>
  <c r="F2093" i="5" s="1"/>
  <c r="E2097" i="5"/>
  <c r="F2097" i="5" s="1"/>
  <c r="E2101" i="5"/>
  <c r="F2101" i="5" s="1"/>
  <c r="E2105" i="5"/>
  <c r="F2105" i="5" s="1"/>
  <c r="E2109" i="5"/>
  <c r="F2109" i="5" s="1"/>
  <c r="E536" i="5"/>
  <c r="F536" i="5" s="1"/>
  <c r="E556" i="5"/>
  <c r="F556" i="5" s="1"/>
  <c r="E577" i="5"/>
  <c r="F577" i="5" s="1"/>
  <c r="E2058" i="5"/>
  <c r="F2058" i="5" s="1"/>
  <c r="E2062" i="5"/>
  <c r="F2062" i="5" s="1"/>
  <c r="E2066" i="5"/>
  <c r="F2066" i="5" s="1"/>
  <c r="E2070" i="5"/>
  <c r="F2070" i="5" s="1"/>
  <c r="E2074" i="5"/>
  <c r="F2074" i="5" s="1"/>
  <c r="E2078" i="5"/>
  <c r="F2078" i="5" s="1"/>
  <c r="E2082" i="5"/>
  <c r="F2082" i="5" s="1"/>
  <c r="E2086" i="5"/>
  <c r="F2086" i="5" s="1"/>
  <c r="E2090" i="5"/>
  <c r="F2090" i="5" s="1"/>
  <c r="E2094" i="5"/>
  <c r="F2094" i="5" s="1"/>
  <c r="E2098" i="5"/>
  <c r="F2098" i="5" s="1"/>
  <c r="E2102" i="5"/>
  <c r="F2102" i="5" s="1"/>
  <c r="E2106" i="5"/>
  <c r="F2106" i="5" s="1"/>
  <c r="E544" i="5"/>
  <c r="F544" i="5" s="1"/>
  <c r="E545" i="5"/>
  <c r="F545" i="5" s="1"/>
  <c r="E564" i="5"/>
  <c r="F564" i="5" s="1"/>
  <c r="E2056" i="5"/>
  <c r="F2056" i="5" s="1"/>
  <c r="E2064" i="5"/>
  <c r="F2064" i="5" s="1"/>
  <c r="E2072" i="5"/>
  <c r="F2072" i="5" s="1"/>
  <c r="E2080" i="5"/>
  <c r="F2080" i="5" s="1"/>
  <c r="E2088" i="5"/>
  <c r="F2088" i="5" s="1"/>
  <c r="E2096" i="5"/>
  <c r="F2096" i="5" s="1"/>
  <c r="E2104" i="5"/>
  <c r="F2104" i="5" s="1"/>
  <c r="E2059" i="5"/>
  <c r="F2059" i="5" s="1"/>
  <c r="E2067" i="5"/>
  <c r="F2067" i="5" s="1"/>
  <c r="E2075" i="5"/>
  <c r="F2075" i="5" s="1"/>
  <c r="E2083" i="5"/>
  <c r="F2083" i="5" s="1"/>
  <c r="E2091" i="5"/>
  <c r="F2091" i="5" s="1"/>
  <c r="E2099" i="5"/>
  <c r="F2099" i="5" s="1"/>
  <c r="E2107" i="5"/>
  <c r="F2107" i="5" s="1"/>
  <c r="E523" i="5"/>
  <c r="F523" i="5" s="1"/>
  <c r="E2060" i="5"/>
  <c r="F2060" i="5" s="1"/>
  <c r="E2068" i="5"/>
  <c r="F2068" i="5" s="1"/>
  <c r="E2076" i="5"/>
  <c r="F2076" i="5" s="1"/>
  <c r="E2084" i="5"/>
  <c r="F2084" i="5" s="1"/>
  <c r="E2092" i="5"/>
  <c r="F2092" i="5" s="1"/>
  <c r="E2100" i="5"/>
  <c r="F2100" i="5" s="1"/>
  <c r="E2108" i="5"/>
  <c r="F2108" i="5" s="1"/>
  <c r="E568" i="5"/>
  <c r="F568" i="5" s="1"/>
  <c r="E2055" i="5"/>
  <c r="F2055" i="5" s="1"/>
  <c r="E2087" i="5"/>
  <c r="F2087" i="5" s="1"/>
  <c r="E2063" i="5"/>
  <c r="F2063" i="5" s="1"/>
  <c r="E2095" i="5"/>
  <c r="F2095" i="5" s="1"/>
  <c r="E2071" i="5"/>
  <c r="F2071" i="5" s="1"/>
  <c r="E2103" i="5"/>
  <c r="F2103" i="5" s="1"/>
  <c r="E2079" i="5"/>
  <c r="F2079" i="5" s="1"/>
  <c r="E68" i="6"/>
  <c r="E124" i="5"/>
  <c r="F124" i="5" s="1"/>
  <c r="E128" i="5"/>
  <c r="F128" i="5" s="1"/>
  <c r="E122" i="5"/>
  <c r="F122" i="5" s="1"/>
  <c r="E126" i="5"/>
  <c r="F126" i="5" s="1"/>
  <c r="E130" i="5"/>
  <c r="F130" i="5" s="1"/>
  <c r="E129" i="5"/>
  <c r="F129" i="5" s="1"/>
  <c r="E123" i="5"/>
  <c r="F123" i="5" s="1"/>
  <c r="E131" i="5"/>
  <c r="F131" i="5" s="1"/>
  <c r="E125" i="5"/>
  <c r="F125" i="5" s="1"/>
  <c r="E127" i="5"/>
  <c r="F127" i="5" s="1"/>
  <c r="E1649" i="5"/>
  <c r="F1649" i="5" s="1"/>
  <c r="E1653" i="5"/>
  <c r="F1653" i="5" s="1"/>
  <c r="E1657" i="5"/>
  <c r="F1657" i="5" s="1"/>
  <c r="E1661" i="5"/>
  <c r="F1661" i="5" s="1"/>
  <c r="E1665" i="5"/>
  <c r="F1665" i="5" s="1"/>
  <c r="E1669" i="5"/>
  <c r="F1669" i="5" s="1"/>
  <c r="E1673" i="5"/>
  <c r="F1673" i="5" s="1"/>
  <c r="E1677" i="5"/>
  <c r="F1677" i="5" s="1"/>
  <c r="E1681" i="5"/>
  <c r="F1681" i="5" s="1"/>
  <c r="E1685" i="5"/>
  <c r="F1685" i="5" s="1"/>
  <c r="E1689" i="5"/>
  <c r="F1689" i="5" s="1"/>
  <c r="E1693" i="5"/>
  <c r="F1693" i="5" s="1"/>
  <c r="E1650" i="5"/>
  <c r="F1650" i="5" s="1"/>
  <c r="E1654" i="5"/>
  <c r="F1654" i="5" s="1"/>
  <c r="E1658" i="5"/>
  <c r="F1658" i="5" s="1"/>
  <c r="E1662" i="5"/>
  <c r="F1662" i="5" s="1"/>
  <c r="E1666" i="5"/>
  <c r="F1666" i="5" s="1"/>
  <c r="E1670" i="5"/>
  <c r="F1670" i="5" s="1"/>
  <c r="E1674" i="5"/>
  <c r="F1674" i="5" s="1"/>
  <c r="E1678" i="5"/>
  <c r="F1678" i="5" s="1"/>
  <c r="E1682" i="5"/>
  <c r="F1682" i="5" s="1"/>
  <c r="E1686" i="5"/>
  <c r="F1686" i="5" s="1"/>
  <c r="E1690" i="5"/>
  <c r="F1690" i="5" s="1"/>
  <c r="E1694" i="5"/>
  <c r="F1694" i="5" s="1"/>
  <c r="E1651" i="5"/>
  <c r="F1651" i="5" s="1"/>
  <c r="E1659" i="5"/>
  <c r="F1659" i="5" s="1"/>
  <c r="E1667" i="5"/>
  <c r="F1667" i="5" s="1"/>
  <c r="E1675" i="5"/>
  <c r="F1675" i="5" s="1"/>
  <c r="E1683" i="5"/>
  <c r="F1683" i="5" s="1"/>
  <c r="E1691" i="5"/>
  <c r="F1691" i="5" s="1"/>
  <c r="E1652" i="5"/>
  <c r="F1652" i="5" s="1"/>
  <c r="E1660" i="5"/>
  <c r="F1660" i="5" s="1"/>
  <c r="E1668" i="5"/>
  <c r="F1668" i="5" s="1"/>
  <c r="E1676" i="5"/>
  <c r="F1676" i="5" s="1"/>
  <c r="E1684" i="5"/>
  <c r="F1684" i="5" s="1"/>
  <c r="E1692" i="5"/>
  <c r="F1692" i="5" s="1"/>
  <c r="E1647" i="5"/>
  <c r="F1647" i="5" s="1"/>
  <c r="E1655" i="5"/>
  <c r="F1655" i="5" s="1"/>
  <c r="E1663" i="5"/>
  <c r="F1663" i="5" s="1"/>
  <c r="E1671" i="5"/>
  <c r="F1671" i="5" s="1"/>
  <c r="E1679" i="5"/>
  <c r="F1679" i="5" s="1"/>
  <c r="E1687" i="5"/>
  <c r="F1687" i="5" s="1"/>
  <c r="E1664" i="5"/>
  <c r="F1664" i="5" s="1"/>
  <c r="E1672" i="5"/>
  <c r="F1672" i="5" s="1"/>
  <c r="E1648" i="5"/>
  <c r="F1648" i="5" s="1"/>
  <c r="E1680" i="5"/>
  <c r="F1680" i="5" s="1"/>
  <c r="E1656" i="5"/>
  <c r="F1656" i="5" s="1"/>
  <c r="E1688" i="5"/>
  <c r="F1688" i="5" s="1"/>
  <c r="E39" i="6"/>
  <c r="E192" i="5"/>
  <c r="F192" i="5" s="1"/>
  <c r="E190" i="5"/>
  <c r="F190" i="5" s="1"/>
  <c r="E194" i="5"/>
  <c r="F194" i="5" s="1"/>
  <c r="E193" i="5"/>
  <c r="F193" i="5" s="1"/>
  <c r="E191" i="5"/>
  <c r="F191" i="5" s="1"/>
  <c r="E1713" i="5"/>
  <c r="F1713" i="5" s="1"/>
  <c r="E1717" i="5"/>
  <c r="F1717" i="5" s="1"/>
  <c r="E1721" i="5"/>
  <c r="F1721" i="5" s="1"/>
  <c r="E1725" i="5"/>
  <c r="F1725" i="5" s="1"/>
  <c r="E1729" i="5"/>
  <c r="F1729" i="5" s="1"/>
  <c r="E1733" i="5"/>
  <c r="F1733" i="5" s="1"/>
  <c r="E1737" i="5"/>
  <c r="F1737" i="5" s="1"/>
  <c r="E1741" i="5"/>
  <c r="F1741" i="5" s="1"/>
  <c r="E1745" i="5"/>
  <c r="F1745" i="5" s="1"/>
  <c r="E1749" i="5"/>
  <c r="F1749" i="5" s="1"/>
  <c r="E1753" i="5"/>
  <c r="F1753" i="5" s="1"/>
  <c r="E1757" i="5"/>
  <c r="F1757" i="5" s="1"/>
  <c r="E1761" i="5"/>
  <c r="F1761" i="5" s="1"/>
  <c r="E1765" i="5"/>
  <c r="F1765" i="5" s="1"/>
  <c r="E1769" i="5"/>
  <c r="F1769" i="5" s="1"/>
  <c r="E1773" i="5"/>
  <c r="F1773" i="5" s="1"/>
  <c r="E1714" i="5"/>
  <c r="F1714" i="5" s="1"/>
  <c r="E1718" i="5"/>
  <c r="F1718" i="5" s="1"/>
  <c r="E1722" i="5"/>
  <c r="F1722" i="5" s="1"/>
  <c r="E1726" i="5"/>
  <c r="F1726" i="5" s="1"/>
  <c r="E1730" i="5"/>
  <c r="F1730" i="5" s="1"/>
  <c r="E1734" i="5"/>
  <c r="F1734" i="5" s="1"/>
  <c r="E1738" i="5"/>
  <c r="F1738" i="5" s="1"/>
  <c r="E1742" i="5"/>
  <c r="F1742" i="5" s="1"/>
  <c r="E1746" i="5"/>
  <c r="F1746" i="5" s="1"/>
  <c r="E1750" i="5"/>
  <c r="F1750" i="5" s="1"/>
  <c r="E1754" i="5"/>
  <c r="F1754" i="5" s="1"/>
  <c r="E1758" i="5"/>
  <c r="F1758" i="5" s="1"/>
  <c r="E1762" i="5"/>
  <c r="F1762" i="5" s="1"/>
  <c r="E1766" i="5"/>
  <c r="F1766" i="5" s="1"/>
  <c r="E1770" i="5"/>
  <c r="F1770" i="5" s="1"/>
  <c r="E1715" i="5"/>
  <c r="F1715" i="5" s="1"/>
  <c r="E1723" i="5"/>
  <c r="F1723" i="5" s="1"/>
  <c r="E1731" i="5"/>
  <c r="F1731" i="5" s="1"/>
  <c r="E1739" i="5"/>
  <c r="F1739" i="5" s="1"/>
  <c r="E1747" i="5"/>
  <c r="F1747" i="5" s="1"/>
  <c r="E1755" i="5"/>
  <c r="F1755" i="5" s="1"/>
  <c r="E1763" i="5"/>
  <c r="F1763" i="5" s="1"/>
  <c r="E1771" i="5"/>
  <c r="F1771" i="5" s="1"/>
  <c r="E1716" i="5"/>
  <c r="F1716" i="5" s="1"/>
  <c r="E1724" i="5"/>
  <c r="F1724" i="5" s="1"/>
  <c r="E1732" i="5"/>
  <c r="F1732" i="5" s="1"/>
  <c r="E1740" i="5"/>
  <c r="F1740" i="5" s="1"/>
  <c r="E1748" i="5"/>
  <c r="F1748" i="5" s="1"/>
  <c r="E1756" i="5"/>
  <c r="F1756" i="5" s="1"/>
  <c r="E1764" i="5"/>
  <c r="F1764" i="5" s="1"/>
  <c r="E1772" i="5"/>
  <c r="F1772" i="5" s="1"/>
  <c r="E1719" i="5"/>
  <c r="F1719" i="5" s="1"/>
  <c r="E1727" i="5"/>
  <c r="F1727" i="5" s="1"/>
  <c r="E1728" i="5"/>
  <c r="F1728" i="5" s="1"/>
  <c r="E1744" i="5"/>
  <c r="F1744" i="5" s="1"/>
  <c r="E1760" i="5"/>
  <c r="F1760" i="5" s="1"/>
  <c r="E1735" i="5"/>
  <c r="F1735" i="5" s="1"/>
  <c r="E1751" i="5"/>
  <c r="F1751" i="5" s="1"/>
  <c r="E1767" i="5"/>
  <c r="F1767" i="5" s="1"/>
  <c r="E1712" i="5"/>
  <c r="F1712" i="5" s="1"/>
  <c r="E1736" i="5"/>
  <c r="F1736" i="5" s="1"/>
  <c r="E1752" i="5"/>
  <c r="F1752" i="5" s="1"/>
  <c r="E1768" i="5"/>
  <c r="F1768" i="5" s="1"/>
  <c r="E1720" i="5"/>
  <c r="F1720" i="5" s="1"/>
  <c r="E1743" i="5"/>
  <c r="F1743" i="5" s="1"/>
  <c r="E1759" i="5"/>
  <c r="F1759" i="5" s="1"/>
  <c r="L21" i="5"/>
  <c r="L25" i="5" s="1"/>
  <c r="M21" i="5"/>
  <c r="N21" i="5"/>
  <c r="O21" i="5"/>
  <c r="P21" i="5"/>
  <c r="Q21" i="5"/>
  <c r="R21" i="5"/>
  <c r="S21" i="5"/>
  <c r="L31" i="5" l="1"/>
  <c r="L30" i="5"/>
  <c r="L28" i="5"/>
  <c r="I2" i="1" s="1"/>
  <c r="L29" i="5"/>
  <c r="L33" i="5"/>
  <c r="Q25" i="5"/>
  <c r="L35" i="5"/>
  <c r="L32" i="5"/>
  <c r="M25" i="5"/>
  <c r="P25" i="5"/>
  <c r="S25" i="5"/>
  <c r="O25" i="5"/>
  <c r="R25" i="5"/>
  <c r="N25" i="5"/>
  <c r="B3" i="12"/>
  <c r="C3" i="12" s="1"/>
  <c r="B2" i="12"/>
  <c r="C2" i="12" s="1"/>
  <c r="E69" i="6"/>
  <c r="E286" i="5"/>
  <c r="F286" i="5" s="1"/>
  <c r="E290" i="5"/>
  <c r="F290" i="5" s="1"/>
  <c r="E287" i="5"/>
  <c r="F287" i="5" s="1"/>
  <c r="E289" i="5"/>
  <c r="F289" i="5" s="1"/>
  <c r="E288" i="5"/>
  <c r="F288" i="5" s="1"/>
  <c r="E54" i="6"/>
  <c r="E1091" i="5"/>
  <c r="F1091" i="5" s="1"/>
  <c r="E1095" i="5"/>
  <c r="F1095" i="5" s="1"/>
  <c r="E1099" i="5"/>
  <c r="F1099" i="5" s="1"/>
  <c r="E1103" i="5"/>
  <c r="F1103" i="5" s="1"/>
  <c r="E1092" i="5"/>
  <c r="F1092" i="5" s="1"/>
  <c r="E1097" i="5"/>
  <c r="F1097" i="5" s="1"/>
  <c r="E1102" i="5"/>
  <c r="F1102" i="5" s="1"/>
  <c r="E1093" i="5"/>
  <c r="F1093" i="5" s="1"/>
  <c r="E1098" i="5"/>
  <c r="F1098" i="5" s="1"/>
  <c r="E1104" i="5"/>
  <c r="F1104" i="5" s="1"/>
  <c r="E1100" i="5"/>
  <c r="F1100" i="5" s="1"/>
  <c r="E1101" i="5"/>
  <c r="F1101" i="5" s="1"/>
  <c r="E1094" i="5"/>
  <c r="F1094" i="5" s="1"/>
  <c r="E1096" i="5"/>
  <c r="F1096" i="5" s="1"/>
  <c r="E2625" i="5"/>
  <c r="F2625" i="5" s="1"/>
  <c r="E2629" i="5"/>
  <c r="F2629" i="5" s="1"/>
  <c r="E2633" i="5"/>
  <c r="F2633" i="5" s="1"/>
  <c r="E2637" i="5"/>
  <c r="F2637" i="5" s="1"/>
  <c r="E2641" i="5"/>
  <c r="F2641" i="5" s="1"/>
  <c r="E2645" i="5"/>
  <c r="F2645" i="5" s="1"/>
  <c r="E2649" i="5"/>
  <c r="F2649" i="5" s="1"/>
  <c r="E2653" i="5"/>
  <c r="F2653" i="5" s="1"/>
  <c r="E2657" i="5"/>
  <c r="F2657" i="5" s="1"/>
  <c r="E2661" i="5"/>
  <c r="F2661" i="5" s="1"/>
  <c r="E2665" i="5"/>
  <c r="F2665" i="5" s="1"/>
  <c r="E2669" i="5"/>
  <c r="F2669" i="5" s="1"/>
  <c r="E2673" i="5"/>
  <c r="F2673" i="5" s="1"/>
  <c r="E2677" i="5"/>
  <c r="F2677" i="5" s="1"/>
  <c r="E2681" i="5"/>
  <c r="F2681" i="5" s="1"/>
  <c r="E2622" i="5"/>
  <c r="F2622" i="5" s="1"/>
  <c r="E2626" i="5"/>
  <c r="F2626" i="5" s="1"/>
  <c r="E2630" i="5"/>
  <c r="F2630" i="5" s="1"/>
  <c r="E2634" i="5"/>
  <c r="F2634" i="5" s="1"/>
  <c r="E2638" i="5"/>
  <c r="F2638" i="5" s="1"/>
  <c r="E2642" i="5"/>
  <c r="F2642" i="5" s="1"/>
  <c r="E2646" i="5"/>
  <c r="F2646" i="5" s="1"/>
  <c r="E2650" i="5"/>
  <c r="F2650" i="5" s="1"/>
  <c r="E2654" i="5"/>
  <c r="F2654" i="5" s="1"/>
  <c r="E2658" i="5"/>
  <c r="F2658" i="5" s="1"/>
  <c r="E2662" i="5"/>
  <c r="F2662" i="5" s="1"/>
  <c r="E2666" i="5"/>
  <c r="F2666" i="5" s="1"/>
  <c r="E2670" i="5"/>
  <c r="F2670" i="5" s="1"/>
  <c r="E2674" i="5"/>
  <c r="F2674" i="5" s="1"/>
  <c r="E2678" i="5"/>
  <c r="F2678" i="5" s="1"/>
  <c r="E2682" i="5"/>
  <c r="F2682" i="5" s="1"/>
  <c r="E2623" i="5"/>
  <c r="F2623" i="5" s="1"/>
  <c r="E2627" i="5"/>
  <c r="F2627" i="5" s="1"/>
  <c r="E2631" i="5"/>
  <c r="F2631" i="5" s="1"/>
  <c r="E2635" i="5"/>
  <c r="F2635" i="5" s="1"/>
  <c r="E2639" i="5"/>
  <c r="F2639" i="5" s="1"/>
  <c r="E2643" i="5"/>
  <c r="F2643" i="5" s="1"/>
  <c r="E2647" i="5"/>
  <c r="F2647" i="5" s="1"/>
  <c r="E2651" i="5"/>
  <c r="F2651" i="5" s="1"/>
  <c r="E2655" i="5"/>
  <c r="F2655" i="5" s="1"/>
  <c r="E2659" i="5"/>
  <c r="F2659" i="5" s="1"/>
  <c r="E2663" i="5"/>
  <c r="F2663" i="5" s="1"/>
  <c r="E2667" i="5"/>
  <c r="F2667" i="5" s="1"/>
  <c r="E2671" i="5"/>
  <c r="F2671" i="5" s="1"/>
  <c r="E2675" i="5"/>
  <c r="F2675" i="5" s="1"/>
  <c r="E2679" i="5"/>
  <c r="F2679" i="5" s="1"/>
  <c r="E2683" i="5"/>
  <c r="F2683" i="5" s="1"/>
  <c r="E2624" i="5"/>
  <c r="F2624" i="5" s="1"/>
  <c r="E2640" i="5"/>
  <c r="F2640" i="5" s="1"/>
  <c r="E2656" i="5"/>
  <c r="F2656" i="5" s="1"/>
  <c r="E2672" i="5"/>
  <c r="F2672" i="5" s="1"/>
  <c r="E2628" i="5"/>
  <c r="F2628" i="5" s="1"/>
  <c r="E2644" i="5"/>
  <c r="F2644" i="5" s="1"/>
  <c r="E2660" i="5"/>
  <c r="F2660" i="5" s="1"/>
  <c r="E2676" i="5"/>
  <c r="F2676" i="5" s="1"/>
  <c r="E2668" i="5"/>
  <c r="F2668" i="5" s="1"/>
  <c r="E2632" i="5"/>
  <c r="F2632" i="5" s="1"/>
  <c r="E2648" i="5"/>
  <c r="F2648" i="5" s="1"/>
  <c r="E2664" i="5"/>
  <c r="F2664" i="5" s="1"/>
  <c r="E2680" i="5"/>
  <c r="F2680" i="5" s="1"/>
  <c r="E2636" i="5"/>
  <c r="F2636" i="5" s="1"/>
  <c r="E2684" i="5"/>
  <c r="F2684" i="5" s="1"/>
  <c r="E2652" i="5"/>
  <c r="F2652" i="5" s="1"/>
  <c r="E40" i="6"/>
  <c r="E196" i="5"/>
  <c r="F196" i="5" s="1"/>
  <c r="E200" i="5"/>
  <c r="F200" i="5" s="1"/>
  <c r="E204" i="5"/>
  <c r="F204" i="5" s="1"/>
  <c r="E208" i="5"/>
  <c r="F208" i="5" s="1"/>
  <c r="E212" i="5"/>
  <c r="F212" i="5" s="1"/>
  <c r="E216" i="5"/>
  <c r="F216" i="5" s="1"/>
  <c r="E220" i="5"/>
  <c r="F220" i="5" s="1"/>
  <c r="E224" i="5"/>
  <c r="F224" i="5" s="1"/>
  <c r="E228" i="5"/>
  <c r="F228" i="5" s="1"/>
  <c r="E232" i="5"/>
  <c r="F232" i="5" s="1"/>
  <c r="E236" i="5"/>
  <c r="F236" i="5" s="1"/>
  <c r="E240" i="5"/>
  <c r="F240" i="5" s="1"/>
  <c r="E244" i="5"/>
  <c r="F244" i="5" s="1"/>
  <c r="E248" i="5"/>
  <c r="F248" i="5" s="1"/>
  <c r="E252" i="5"/>
  <c r="F252" i="5" s="1"/>
  <c r="E256" i="5"/>
  <c r="F256" i="5" s="1"/>
  <c r="E260" i="5"/>
  <c r="F260" i="5" s="1"/>
  <c r="E264" i="5"/>
  <c r="F264" i="5" s="1"/>
  <c r="E268" i="5"/>
  <c r="F268" i="5" s="1"/>
  <c r="E272" i="5"/>
  <c r="F272" i="5" s="1"/>
  <c r="E276" i="5"/>
  <c r="F276" i="5" s="1"/>
  <c r="E280" i="5"/>
  <c r="F280" i="5" s="1"/>
  <c r="E198" i="5"/>
  <c r="F198" i="5" s="1"/>
  <c r="E202" i="5"/>
  <c r="F202" i="5" s="1"/>
  <c r="E206" i="5"/>
  <c r="F206" i="5" s="1"/>
  <c r="E210" i="5"/>
  <c r="F210" i="5" s="1"/>
  <c r="E214" i="5"/>
  <c r="F214" i="5" s="1"/>
  <c r="E218" i="5"/>
  <c r="F218" i="5" s="1"/>
  <c r="E222" i="5"/>
  <c r="F222" i="5" s="1"/>
  <c r="E226" i="5"/>
  <c r="F226" i="5" s="1"/>
  <c r="E230" i="5"/>
  <c r="F230" i="5" s="1"/>
  <c r="E234" i="5"/>
  <c r="F234" i="5" s="1"/>
  <c r="E238" i="5"/>
  <c r="F238" i="5" s="1"/>
  <c r="E242" i="5"/>
  <c r="F242" i="5" s="1"/>
  <c r="E246" i="5"/>
  <c r="F246" i="5" s="1"/>
  <c r="E250" i="5"/>
  <c r="F250" i="5" s="1"/>
  <c r="E254" i="5"/>
  <c r="F254" i="5" s="1"/>
  <c r="E258" i="5"/>
  <c r="F258" i="5" s="1"/>
  <c r="E262" i="5"/>
  <c r="F262" i="5" s="1"/>
  <c r="E266" i="5"/>
  <c r="F266" i="5" s="1"/>
  <c r="E270" i="5"/>
  <c r="F270" i="5" s="1"/>
  <c r="E274" i="5"/>
  <c r="F274" i="5" s="1"/>
  <c r="E278" i="5"/>
  <c r="F278" i="5" s="1"/>
  <c r="E282" i="5"/>
  <c r="F282" i="5" s="1"/>
  <c r="E201" i="5"/>
  <c r="F201" i="5" s="1"/>
  <c r="E209" i="5"/>
  <c r="F209" i="5" s="1"/>
  <c r="E217" i="5"/>
  <c r="F217" i="5" s="1"/>
  <c r="E225" i="5"/>
  <c r="F225" i="5" s="1"/>
  <c r="E233" i="5"/>
  <c r="F233" i="5" s="1"/>
  <c r="E241" i="5"/>
  <c r="F241" i="5" s="1"/>
  <c r="E249" i="5"/>
  <c r="F249" i="5" s="1"/>
  <c r="E257" i="5"/>
  <c r="F257" i="5" s="1"/>
  <c r="E265" i="5"/>
  <c r="F265" i="5" s="1"/>
  <c r="E273" i="5"/>
  <c r="F273" i="5" s="1"/>
  <c r="E281" i="5"/>
  <c r="F281" i="5" s="1"/>
  <c r="E195" i="5"/>
  <c r="F195" i="5" s="1"/>
  <c r="E203" i="5"/>
  <c r="F203" i="5" s="1"/>
  <c r="E211" i="5"/>
  <c r="F211" i="5" s="1"/>
  <c r="E219" i="5"/>
  <c r="F219" i="5" s="1"/>
  <c r="E227" i="5"/>
  <c r="F227" i="5" s="1"/>
  <c r="E235" i="5"/>
  <c r="F235" i="5" s="1"/>
  <c r="E243" i="5"/>
  <c r="F243" i="5" s="1"/>
  <c r="E251" i="5"/>
  <c r="F251" i="5" s="1"/>
  <c r="E259" i="5"/>
  <c r="F259" i="5" s="1"/>
  <c r="E197" i="5"/>
  <c r="F197" i="5" s="1"/>
  <c r="E205" i="5"/>
  <c r="F205" i="5" s="1"/>
  <c r="E213" i="5"/>
  <c r="F213" i="5" s="1"/>
  <c r="E221" i="5"/>
  <c r="F221" i="5" s="1"/>
  <c r="E229" i="5"/>
  <c r="F229" i="5" s="1"/>
  <c r="E237" i="5"/>
  <c r="F237" i="5" s="1"/>
  <c r="E245" i="5"/>
  <c r="F245" i="5" s="1"/>
  <c r="E253" i="5"/>
  <c r="F253" i="5" s="1"/>
  <c r="E261" i="5"/>
  <c r="F261" i="5" s="1"/>
  <c r="E269" i="5"/>
  <c r="F269" i="5" s="1"/>
  <c r="E277" i="5"/>
  <c r="F277" i="5" s="1"/>
  <c r="E284" i="5"/>
  <c r="F284" i="5" s="1"/>
  <c r="E199" i="5"/>
  <c r="F199" i="5" s="1"/>
  <c r="E231" i="5"/>
  <c r="F231" i="5" s="1"/>
  <c r="E263" i="5"/>
  <c r="F263" i="5" s="1"/>
  <c r="E279" i="5"/>
  <c r="F279" i="5" s="1"/>
  <c r="E207" i="5"/>
  <c r="F207" i="5" s="1"/>
  <c r="E239" i="5"/>
  <c r="F239" i="5" s="1"/>
  <c r="E267" i="5"/>
  <c r="F267" i="5" s="1"/>
  <c r="E283" i="5"/>
  <c r="F283" i="5" s="1"/>
  <c r="E215" i="5"/>
  <c r="F215" i="5" s="1"/>
  <c r="E247" i="5"/>
  <c r="F247" i="5" s="1"/>
  <c r="E271" i="5"/>
  <c r="F271" i="5" s="1"/>
  <c r="E285" i="5"/>
  <c r="F285" i="5" s="1"/>
  <c r="E223" i="5"/>
  <c r="F223" i="5" s="1"/>
  <c r="E275" i="5"/>
  <c r="F275" i="5" s="1"/>
  <c r="E1777" i="5"/>
  <c r="F1777" i="5" s="1"/>
  <c r="E1781" i="5"/>
  <c r="F1781" i="5" s="1"/>
  <c r="E1785" i="5"/>
  <c r="F1785" i="5" s="1"/>
  <c r="E1789" i="5"/>
  <c r="F1789" i="5" s="1"/>
  <c r="E1793" i="5"/>
  <c r="F1793" i="5" s="1"/>
  <c r="E1797" i="5"/>
  <c r="F1797" i="5" s="1"/>
  <c r="E1801" i="5"/>
  <c r="F1801" i="5" s="1"/>
  <c r="E1805" i="5"/>
  <c r="F1805" i="5" s="1"/>
  <c r="E1809" i="5"/>
  <c r="F1809" i="5" s="1"/>
  <c r="E1813" i="5"/>
  <c r="F1813" i="5" s="1"/>
  <c r="E1817" i="5"/>
  <c r="F1817" i="5" s="1"/>
  <c r="E1821" i="5"/>
  <c r="F1821" i="5" s="1"/>
  <c r="E1825" i="5"/>
  <c r="F1825" i="5" s="1"/>
  <c r="E1829" i="5"/>
  <c r="F1829" i="5" s="1"/>
  <c r="E1833" i="5"/>
  <c r="F1833" i="5" s="1"/>
  <c r="E1837" i="5"/>
  <c r="F1837" i="5" s="1"/>
  <c r="E1841" i="5"/>
  <c r="F1841" i="5" s="1"/>
  <c r="E255" i="5"/>
  <c r="F255" i="5" s="1"/>
  <c r="E1774" i="5"/>
  <c r="F1774" i="5" s="1"/>
  <c r="E1778" i="5"/>
  <c r="F1778" i="5" s="1"/>
  <c r="E1782" i="5"/>
  <c r="F1782" i="5" s="1"/>
  <c r="E1786" i="5"/>
  <c r="F1786" i="5" s="1"/>
  <c r="E1790" i="5"/>
  <c r="F1790" i="5" s="1"/>
  <c r="E1794" i="5"/>
  <c r="F1794" i="5" s="1"/>
  <c r="E1798" i="5"/>
  <c r="F1798" i="5" s="1"/>
  <c r="E1802" i="5"/>
  <c r="F1802" i="5" s="1"/>
  <c r="E1806" i="5"/>
  <c r="F1806" i="5" s="1"/>
  <c r="E1810" i="5"/>
  <c r="F1810" i="5" s="1"/>
  <c r="E1814" i="5"/>
  <c r="F1814" i="5" s="1"/>
  <c r="E1818" i="5"/>
  <c r="F1818" i="5" s="1"/>
  <c r="E1822" i="5"/>
  <c r="F1822" i="5" s="1"/>
  <c r="E1826" i="5"/>
  <c r="F1826" i="5" s="1"/>
  <c r="E1830" i="5"/>
  <c r="F1830" i="5" s="1"/>
  <c r="E1834" i="5"/>
  <c r="F1834" i="5" s="1"/>
  <c r="E1838" i="5"/>
  <c r="F1838" i="5" s="1"/>
  <c r="E1779" i="5"/>
  <c r="F1779" i="5" s="1"/>
  <c r="E1787" i="5"/>
  <c r="F1787" i="5" s="1"/>
  <c r="E1795" i="5"/>
  <c r="F1795" i="5" s="1"/>
  <c r="E1803" i="5"/>
  <c r="F1803" i="5" s="1"/>
  <c r="E1811" i="5"/>
  <c r="F1811" i="5" s="1"/>
  <c r="E1819" i="5"/>
  <c r="F1819" i="5" s="1"/>
  <c r="E1827" i="5"/>
  <c r="F1827" i="5" s="1"/>
  <c r="E1835" i="5"/>
  <c r="F1835" i="5" s="1"/>
  <c r="E1780" i="5"/>
  <c r="F1780" i="5" s="1"/>
  <c r="E1788" i="5"/>
  <c r="F1788" i="5" s="1"/>
  <c r="E1796" i="5"/>
  <c r="F1796" i="5" s="1"/>
  <c r="E1804" i="5"/>
  <c r="F1804" i="5" s="1"/>
  <c r="E1812" i="5"/>
  <c r="F1812" i="5" s="1"/>
  <c r="E1820" i="5"/>
  <c r="F1820" i="5" s="1"/>
  <c r="E1828" i="5"/>
  <c r="F1828" i="5" s="1"/>
  <c r="E1836" i="5"/>
  <c r="F1836" i="5" s="1"/>
  <c r="E1776" i="5"/>
  <c r="F1776" i="5" s="1"/>
  <c r="E1792" i="5"/>
  <c r="F1792" i="5" s="1"/>
  <c r="E1808" i="5"/>
  <c r="F1808" i="5" s="1"/>
  <c r="E1824" i="5"/>
  <c r="F1824" i="5" s="1"/>
  <c r="E1840" i="5"/>
  <c r="F1840" i="5" s="1"/>
  <c r="E1783" i="5"/>
  <c r="F1783" i="5" s="1"/>
  <c r="E1799" i="5"/>
  <c r="F1799" i="5" s="1"/>
  <c r="E1815" i="5"/>
  <c r="F1815" i="5" s="1"/>
  <c r="E1831" i="5"/>
  <c r="F1831" i="5" s="1"/>
  <c r="E1784" i="5"/>
  <c r="F1784" i="5" s="1"/>
  <c r="E1800" i="5"/>
  <c r="F1800" i="5" s="1"/>
  <c r="E1816" i="5"/>
  <c r="F1816" i="5" s="1"/>
  <c r="E1832" i="5"/>
  <c r="F1832" i="5" s="1"/>
  <c r="E1791" i="5"/>
  <c r="F1791" i="5" s="1"/>
  <c r="E1807" i="5"/>
  <c r="F1807" i="5" s="1"/>
  <c r="E1823" i="5"/>
  <c r="F1823" i="5" s="1"/>
  <c r="E1775" i="5"/>
  <c r="F1775" i="5" s="1"/>
  <c r="E1839" i="5"/>
  <c r="F1839" i="5" s="1"/>
  <c r="E49" i="6"/>
  <c r="E715" i="5"/>
  <c r="F715" i="5" s="1"/>
  <c r="E719" i="5"/>
  <c r="F719" i="5" s="1"/>
  <c r="E723" i="5"/>
  <c r="F723" i="5" s="1"/>
  <c r="E727" i="5"/>
  <c r="F727" i="5" s="1"/>
  <c r="E731" i="5"/>
  <c r="F731" i="5" s="1"/>
  <c r="E735" i="5"/>
  <c r="F735" i="5" s="1"/>
  <c r="E739" i="5"/>
  <c r="F739" i="5" s="1"/>
  <c r="E743" i="5"/>
  <c r="F743" i="5" s="1"/>
  <c r="E747" i="5"/>
  <c r="F747" i="5" s="1"/>
  <c r="E751" i="5"/>
  <c r="F751" i="5" s="1"/>
  <c r="E755" i="5"/>
  <c r="F755" i="5" s="1"/>
  <c r="E759" i="5"/>
  <c r="F759" i="5" s="1"/>
  <c r="E763" i="5"/>
  <c r="F763" i="5" s="1"/>
  <c r="E767" i="5"/>
  <c r="F767" i="5" s="1"/>
  <c r="E718" i="5"/>
  <c r="F718" i="5" s="1"/>
  <c r="E724" i="5"/>
  <c r="F724" i="5" s="1"/>
  <c r="E729" i="5"/>
  <c r="F729" i="5" s="1"/>
  <c r="E734" i="5"/>
  <c r="F734" i="5" s="1"/>
  <c r="E740" i="5"/>
  <c r="F740" i="5" s="1"/>
  <c r="E745" i="5"/>
  <c r="F745" i="5" s="1"/>
  <c r="E750" i="5"/>
  <c r="F750" i="5" s="1"/>
  <c r="E756" i="5"/>
  <c r="F756" i="5" s="1"/>
  <c r="E761" i="5"/>
  <c r="F761" i="5" s="1"/>
  <c r="E766" i="5"/>
  <c r="F766" i="5" s="1"/>
  <c r="E720" i="5"/>
  <c r="F720" i="5" s="1"/>
  <c r="E725" i="5"/>
  <c r="F725" i="5" s="1"/>
  <c r="E730" i="5"/>
  <c r="F730" i="5" s="1"/>
  <c r="E736" i="5"/>
  <c r="F736" i="5" s="1"/>
  <c r="E741" i="5"/>
  <c r="F741" i="5" s="1"/>
  <c r="E746" i="5"/>
  <c r="F746" i="5" s="1"/>
  <c r="E752" i="5"/>
  <c r="F752" i="5" s="1"/>
  <c r="E757" i="5"/>
  <c r="F757" i="5" s="1"/>
  <c r="E762" i="5"/>
  <c r="F762" i="5" s="1"/>
  <c r="E716" i="5"/>
  <c r="F716" i="5" s="1"/>
  <c r="E726" i="5"/>
  <c r="F726" i="5" s="1"/>
  <c r="E737" i="5"/>
  <c r="F737" i="5" s="1"/>
  <c r="E748" i="5"/>
  <c r="F748" i="5" s="1"/>
  <c r="E758" i="5"/>
  <c r="F758" i="5" s="1"/>
  <c r="E2269" i="5"/>
  <c r="F2269" i="5" s="1"/>
  <c r="E2273" i="5"/>
  <c r="F2273" i="5" s="1"/>
  <c r="E2277" i="5"/>
  <c r="F2277" i="5" s="1"/>
  <c r="E2281" i="5"/>
  <c r="F2281" i="5" s="1"/>
  <c r="E2285" i="5"/>
  <c r="F2285" i="5" s="1"/>
  <c r="E2289" i="5"/>
  <c r="F2289" i="5" s="1"/>
  <c r="E2293" i="5"/>
  <c r="F2293" i="5" s="1"/>
  <c r="E717" i="5"/>
  <c r="F717" i="5" s="1"/>
  <c r="E728" i="5"/>
  <c r="F728" i="5" s="1"/>
  <c r="E738" i="5"/>
  <c r="F738" i="5" s="1"/>
  <c r="E749" i="5"/>
  <c r="F749" i="5" s="1"/>
  <c r="E760" i="5"/>
  <c r="F760" i="5" s="1"/>
  <c r="E2270" i="5"/>
  <c r="F2270" i="5" s="1"/>
  <c r="E2274" i="5"/>
  <c r="F2274" i="5" s="1"/>
  <c r="E2278" i="5"/>
  <c r="F2278" i="5" s="1"/>
  <c r="E2282" i="5"/>
  <c r="F2282" i="5" s="1"/>
  <c r="E2286" i="5"/>
  <c r="F2286" i="5" s="1"/>
  <c r="E2290" i="5"/>
  <c r="F2290" i="5" s="1"/>
  <c r="E2294" i="5"/>
  <c r="F2294" i="5" s="1"/>
  <c r="E732" i="5"/>
  <c r="F732" i="5" s="1"/>
  <c r="E753" i="5"/>
  <c r="F753" i="5" s="1"/>
  <c r="E733" i="5"/>
  <c r="F733" i="5" s="1"/>
  <c r="E754" i="5"/>
  <c r="F754" i="5" s="1"/>
  <c r="E721" i="5"/>
  <c r="F721" i="5" s="1"/>
  <c r="E742" i="5"/>
  <c r="F742" i="5" s="1"/>
  <c r="E764" i="5"/>
  <c r="F764" i="5" s="1"/>
  <c r="E722" i="5"/>
  <c r="F722" i="5" s="1"/>
  <c r="E2272" i="5"/>
  <c r="F2272" i="5" s="1"/>
  <c r="E2280" i="5"/>
  <c r="F2280" i="5" s="1"/>
  <c r="E2288" i="5"/>
  <c r="F2288" i="5" s="1"/>
  <c r="E2296" i="5"/>
  <c r="F2296" i="5" s="1"/>
  <c r="E744" i="5"/>
  <c r="F744" i="5" s="1"/>
  <c r="E2275" i="5"/>
  <c r="F2275" i="5" s="1"/>
  <c r="E2283" i="5"/>
  <c r="F2283" i="5" s="1"/>
  <c r="E2291" i="5"/>
  <c r="F2291" i="5" s="1"/>
  <c r="E765" i="5"/>
  <c r="F765" i="5" s="1"/>
  <c r="E2268" i="5"/>
  <c r="F2268" i="5" s="1"/>
  <c r="E2276" i="5"/>
  <c r="F2276" i="5" s="1"/>
  <c r="E2284" i="5"/>
  <c r="F2284" i="5" s="1"/>
  <c r="E2292" i="5"/>
  <c r="F2292" i="5" s="1"/>
  <c r="E2279" i="5"/>
  <c r="F2279" i="5" s="1"/>
  <c r="E2287" i="5"/>
  <c r="F2287" i="5" s="1"/>
  <c r="E2295" i="5"/>
  <c r="F2295" i="5" s="1"/>
  <c r="E2271" i="5"/>
  <c r="F2271" i="5" s="1"/>
  <c r="E30" i="6"/>
  <c r="E666" i="5"/>
  <c r="F666" i="5" s="1"/>
  <c r="E670" i="5"/>
  <c r="F670" i="5" s="1"/>
  <c r="E674" i="5"/>
  <c r="F674" i="5" s="1"/>
  <c r="E678" i="5"/>
  <c r="F678" i="5" s="1"/>
  <c r="E682" i="5"/>
  <c r="F682" i="5" s="1"/>
  <c r="E686" i="5"/>
  <c r="F686" i="5" s="1"/>
  <c r="E690" i="5"/>
  <c r="F690" i="5" s="1"/>
  <c r="E694" i="5"/>
  <c r="F694" i="5" s="1"/>
  <c r="E698" i="5"/>
  <c r="F698" i="5" s="1"/>
  <c r="E667" i="5"/>
  <c r="F667" i="5" s="1"/>
  <c r="E672" i="5"/>
  <c r="F672" i="5" s="1"/>
  <c r="E677" i="5"/>
  <c r="F677" i="5" s="1"/>
  <c r="E683" i="5"/>
  <c r="F683" i="5" s="1"/>
  <c r="E688" i="5"/>
  <c r="F688" i="5" s="1"/>
  <c r="E693" i="5"/>
  <c r="F693" i="5" s="1"/>
  <c r="E699" i="5"/>
  <c r="F699" i="5" s="1"/>
  <c r="E703" i="5"/>
  <c r="F703" i="5" s="1"/>
  <c r="E707" i="5"/>
  <c r="F707" i="5" s="1"/>
  <c r="E711" i="5"/>
  <c r="F711" i="5" s="1"/>
  <c r="E668" i="5"/>
  <c r="F668" i="5" s="1"/>
  <c r="E675" i="5"/>
  <c r="F675" i="5" s="1"/>
  <c r="E681" i="5"/>
  <c r="F681" i="5" s="1"/>
  <c r="E689" i="5"/>
  <c r="F689" i="5" s="1"/>
  <c r="E696" i="5"/>
  <c r="F696" i="5" s="1"/>
  <c r="E702" i="5"/>
  <c r="F702" i="5" s="1"/>
  <c r="E708" i="5"/>
  <c r="F708" i="5" s="1"/>
  <c r="E713" i="5"/>
  <c r="F713" i="5" s="1"/>
  <c r="E669" i="5"/>
  <c r="F669" i="5" s="1"/>
  <c r="E676" i="5"/>
  <c r="F676" i="5" s="1"/>
  <c r="E684" i="5"/>
  <c r="F684" i="5" s="1"/>
  <c r="E691" i="5"/>
  <c r="F691" i="5" s="1"/>
  <c r="E697" i="5"/>
  <c r="F697" i="5" s="1"/>
  <c r="E704" i="5"/>
  <c r="F704" i="5" s="1"/>
  <c r="E709" i="5"/>
  <c r="F709" i="5" s="1"/>
  <c r="E714" i="5"/>
  <c r="F714" i="5" s="1"/>
  <c r="E664" i="5"/>
  <c r="F664" i="5" s="1"/>
  <c r="E679" i="5"/>
  <c r="F679" i="5" s="1"/>
  <c r="E692" i="5"/>
  <c r="F692" i="5" s="1"/>
  <c r="E705" i="5"/>
  <c r="F705" i="5" s="1"/>
  <c r="E2233" i="5"/>
  <c r="F2233" i="5" s="1"/>
  <c r="E2237" i="5"/>
  <c r="F2237" i="5" s="1"/>
  <c r="E2241" i="5"/>
  <c r="F2241" i="5" s="1"/>
  <c r="E2245" i="5"/>
  <c r="F2245" i="5" s="1"/>
  <c r="E2249" i="5"/>
  <c r="F2249" i="5" s="1"/>
  <c r="E2253" i="5"/>
  <c r="F2253" i="5" s="1"/>
  <c r="E2257" i="5"/>
  <c r="F2257" i="5" s="1"/>
  <c r="E2261" i="5"/>
  <c r="F2261" i="5" s="1"/>
  <c r="E2265" i="5"/>
  <c r="F2265" i="5" s="1"/>
  <c r="E665" i="5"/>
  <c r="F665" i="5" s="1"/>
  <c r="E680" i="5"/>
  <c r="F680" i="5" s="1"/>
  <c r="E695" i="5"/>
  <c r="F695" i="5" s="1"/>
  <c r="E706" i="5"/>
  <c r="F706" i="5" s="1"/>
  <c r="E2234" i="5"/>
  <c r="F2234" i="5" s="1"/>
  <c r="E2238" i="5"/>
  <c r="F2238" i="5" s="1"/>
  <c r="E2242" i="5"/>
  <c r="F2242" i="5" s="1"/>
  <c r="E2246" i="5"/>
  <c r="F2246" i="5" s="1"/>
  <c r="E2250" i="5"/>
  <c r="F2250" i="5" s="1"/>
  <c r="E2254" i="5"/>
  <c r="F2254" i="5" s="1"/>
  <c r="E2258" i="5"/>
  <c r="F2258" i="5" s="1"/>
  <c r="E2262" i="5"/>
  <c r="F2262" i="5" s="1"/>
  <c r="E2266" i="5"/>
  <c r="F2266" i="5" s="1"/>
  <c r="E685" i="5"/>
  <c r="F685" i="5" s="1"/>
  <c r="E710" i="5"/>
  <c r="F710" i="5" s="1"/>
  <c r="E687" i="5"/>
  <c r="F687" i="5" s="1"/>
  <c r="E712" i="5"/>
  <c r="F712" i="5" s="1"/>
  <c r="E671" i="5"/>
  <c r="F671" i="5" s="1"/>
  <c r="E700" i="5"/>
  <c r="F700" i="5" s="1"/>
  <c r="E2232" i="5"/>
  <c r="F2232" i="5" s="1"/>
  <c r="E2240" i="5"/>
  <c r="F2240" i="5" s="1"/>
  <c r="E2248" i="5"/>
  <c r="F2248" i="5" s="1"/>
  <c r="E2256" i="5"/>
  <c r="F2256" i="5" s="1"/>
  <c r="E2264" i="5"/>
  <c r="F2264" i="5" s="1"/>
  <c r="E2235" i="5"/>
  <c r="F2235" i="5" s="1"/>
  <c r="E2243" i="5"/>
  <c r="F2243" i="5" s="1"/>
  <c r="E2251" i="5"/>
  <c r="F2251" i="5" s="1"/>
  <c r="E2259" i="5"/>
  <c r="F2259" i="5" s="1"/>
  <c r="E2267" i="5"/>
  <c r="F2267" i="5" s="1"/>
  <c r="E673" i="5"/>
  <c r="F673" i="5" s="1"/>
  <c r="E2236" i="5"/>
  <c r="F2236" i="5" s="1"/>
  <c r="E2244" i="5"/>
  <c r="F2244" i="5" s="1"/>
  <c r="E2252" i="5"/>
  <c r="F2252" i="5" s="1"/>
  <c r="E2260" i="5"/>
  <c r="F2260" i="5" s="1"/>
  <c r="E2247" i="5"/>
  <c r="F2247" i="5" s="1"/>
  <c r="E701" i="5"/>
  <c r="F701" i="5" s="1"/>
  <c r="E2255" i="5"/>
  <c r="F2255" i="5" s="1"/>
  <c r="E2263" i="5"/>
  <c r="F2263" i="5" s="1"/>
  <c r="E2239" i="5"/>
  <c r="F2239" i="5" s="1"/>
  <c r="E60" i="6"/>
  <c r="E294" i="5"/>
  <c r="F294" i="5" s="1"/>
  <c r="E298" i="5"/>
  <c r="F298" i="5" s="1"/>
  <c r="E302" i="5"/>
  <c r="F302" i="5" s="1"/>
  <c r="E306" i="5"/>
  <c r="F306" i="5" s="1"/>
  <c r="E310" i="5"/>
  <c r="F310" i="5" s="1"/>
  <c r="E314" i="5"/>
  <c r="F314" i="5" s="1"/>
  <c r="E318" i="5"/>
  <c r="F318" i="5" s="1"/>
  <c r="E322" i="5"/>
  <c r="F322" i="5" s="1"/>
  <c r="E292" i="5"/>
  <c r="F292" i="5" s="1"/>
  <c r="E297" i="5"/>
  <c r="F297" i="5" s="1"/>
  <c r="E303" i="5"/>
  <c r="F303" i="5" s="1"/>
  <c r="E308" i="5"/>
  <c r="F308" i="5" s="1"/>
  <c r="E313" i="5"/>
  <c r="F313" i="5" s="1"/>
  <c r="E319" i="5"/>
  <c r="F319" i="5" s="1"/>
  <c r="E324" i="5"/>
  <c r="F324" i="5" s="1"/>
  <c r="E295" i="5"/>
  <c r="F295" i="5" s="1"/>
  <c r="E300" i="5"/>
  <c r="F300" i="5" s="1"/>
  <c r="E305" i="5"/>
  <c r="F305" i="5" s="1"/>
  <c r="E311" i="5"/>
  <c r="F311" i="5" s="1"/>
  <c r="E316" i="5"/>
  <c r="F316" i="5" s="1"/>
  <c r="E321" i="5"/>
  <c r="F321" i="5" s="1"/>
  <c r="E291" i="5"/>
  <c r="F291" i="5" s="1"/>
  <c r="E301" i="5"/>
  <c r="F301" i="5" s="1"/>
  <c r="E312" i="5"/>
  <c r="F312" i="5" s="1"/>
  <c r="E323" i="5"/>
  <c r="F323" i="5" s="1"/>
  <c r="E293" i="5"/>
  <c r="F293" i="5" s="1"/>
  <c r="E304" i="5"/>
  <c r="F304" i="5" s="1"/>
  <c r="E315" i="5"/>
  <c r="F315" i="5" s="1"/>
  <c r="E296" i="5"/>
  <c r="F296" i="5" s="1"/>
  <c r="E307" i="5"/>
  <c r="F307" i="5" s="1"/>
  <c r="E317" i="5"/>
  <c r="F317" i="5" s="1"/>
  <c r="E299" i="5"/>
  <c r="F299" i="5" s="1"/>
  <c r="E1845" i="5"/>
  <c r="F1845" i="5" s="1"/>
  <c r="E1849" i="5"/>
  <c r="F1849" i="5" s="1"/>
  <c r="E1842" i="5"/>
  <c r="F1842" i="5" s="1"/>
  <c r="E1846" i="5"/>
  <c r="F1846" i="5" s="1"/>
  <c r="E1850" i="5"/>
  <c r="F1850" i="5" s="1"/>
  <c r="E309" i="5"/>
  <c r="F309" i="5" s="1"/>
  <c r="E1843" i="5"/>
  <c r="F1843" i="5" s="1"/>
  <c r="E1851" i="5"/>
  <c r="F1851" i="5" s="1"/>
  <c r="E320" i="5"/>
  <c r="F320" i="5" s="1"/>
  <c r="E1844" i="5"/>
  <c r="F1844" i="5" s="1"/>
  <c r="E1847" i="5"/>
  <c r="F1847" i="5" s="1"/>
  <c r="E1848" i="5"/>
  <c r="F1848" i="5" s="1"/>
  <c r="E12" i="6"/>
  <c r="E634" i="5"/>
  <c r="F634" i="5" s="1"/>
  <c r="E638" i="5"/>
  <c r="F638" i="5" s="1"/>
  <c r="E642" i="5"/>
  <c r="F642" i="5" s="1"/>
  <c r="E635" i="5"/>
  <c r="F635" i="5" s="1"/>
  <c r="E640" i="5"/>
  <c r="F640" i="5" s="1"/>
  <c r="E645" i="5"/>
  <c r="F645" i="5" s="1"/>
  <c r="E632" i="5"/>
  <c r="F632" i="5" s="1"/>
  <c r="E639" i="5"/>
  <c r="F639" i="5" s="1"/>
  <c r="E633" i="5"/>
  <c r="F633" i="5" s="1"/>
  <c r="E641" i="5"/>
  <c r="F641" i="5" s="1"/>
  <c r="E636" i="5"/>
  <c r="F636" i="5" s="1"/>
  <c r="E637" i="5"/>
  <c r="F637" i="5" s="1"/>
  <c r="E643" i="5"/>
  <c r="F643" i="5" s="1"/>
  <c r="E644" i="5"/>
  <c r="F644" i="5" s="1"/>
  <c r="E24" i="6"/>
  <c r="E646" i="5"/>
  <c r="F646" i="5" s="1"/>
  <c r="E650" i="5"/>
  <c r="F650" i="5" s="1"/>
  <c r="E654" i="5"/>
  <c r="F654" i="5" s="1"/>
  <c r="E658" i="5"/>
  <c r="F658" i="5" s="1"/>
  <c r="E662" i="5"/>
  <c r="F662" i="5" s="1"/>
  <c r="E651" i="5"/>
  <c r="F651" i="5" s="1"/>
  <c r="E656" i="5"/>
  <c r="F656" i="5" s="1"/>
  <c r="E661" i="5"/>
  <c r="F661" i="5" s="1"/>
  <c r="E647" i="5"/>
  <c r="F647" i="5" s="1"/>
  <c r="E653" i="5"/>
  <c r="F653" i="5" s="1"/>
  <c r="E660" i="5"/>
  <c r="F660" i="5" s="1"/>
  <c r="E648" i="5"/>
  <c r="F648" i="5" s="1"/>
  <c r="E655" i="5"/>
  <c r="F655" i="5" s="1"/>
  <c r="E663" i="5"/>
  <c r="F663" i="5" s="1"/>
  <c r="E649" i="5"/>
  <c r="F649" i="5" s="1"/>
  <c r="E2169" i="5"/>
  <c r="F2169" i="5" s="1"/>
  <c r="E2173" i="5"/>
  <c r="F2173" i="5" s="1"/>
  <c r="E2177" i="5"/>
  <c r="F2177" i="5" s="1"/>
  <c r="E2181" i="5"/>
  <c r="F2181" i="5" s="1"/>
  <c r="E2185" i="5"/>
  <c r="F2185" i="5" s="1"/>
  <c r="E2189" i="5"/>
  <c r="F2189" i="5" s="1"/>
  <c r="E2193" i="5"/>
  <c r="F2193" i="5" s="1"/>
  <c r="E2197" i="5"/>
  <c r="F2197" i="5" s="1"/>
  <c r="E2201" i="5"/>
  <c r="F2201" i="5" s="1"/>
  <c r="E2205" i="5"/>
  <c r="F2205" i="5" s="1"/>
  <c r="E2209" i="5"/>
  <c r="F2209" i="5" s="1"/>
  <c r="E2213" i="5"/>
  <c r="F2213" i="5" s="1"/>
  <c r="E2217" i="5"/>
  <c r="F2217" i="5" s="1"/>
  <c r="E2221" i="5"/>
  <c r="F2221" i="5" s="1"/>
  <c r="E2225" i="5"/>
  <c r="F2225" i="5" s="1"/>
  <c r="E2229" i="5"/>
  <c r="F2229" i="5" s="1"/>
  <c r="E652" i="5"/>
  <c r="F652" i="5" s="1"/>
  <c r="E2170" i="5"/>
  <c r="F2170" i="5" s="1"/>
  <c r="E2174" i="5"/>
  <c r="F2174" i="5" s="1"/>
  <c r="E2178" i="5"/>
  <c r="F2178" i="5" s="1"/>
  <c r="E2182" i="5"/>
  <c r="F2182" i="5" s="1"/>
  <c r="E2186" i="5"/>
  <c r="F2186" i="5" s="1"/>
  <c r="E2190" i="5"/>
  <c r="F2190" i="5" s="1"/>
  <c r="E2194" i="5"/>
  <c r="F2194" i="5" s="1"/>
  <c r="E2198" i="5"/>
  <c r="F2198" i="5" s="1"/>
  <c r="E2202" i="5"/>
  <c r="F2202" i="5" s="1"/>
  <c r="E2206" i="5"/>
  <c r="F2206" i="5" s="1"/>
  <c r="E2210" i="5"/>
  <c r="F2210" i="5" s="1"/>
  <c r="E2214" i="5"/>
  <c r="F2214" i="5" s="1"/>
  <c r="E2218" i="5"/>
  <c r="F2218" i="5" s="1"/>
  <c r="E2222" i="5"/>
  <c r="F2222" i="5" s="1"/>
  <c r="E2226" i="5"/>
  <c r="F2226" i="5" s="1"/>
  <c r="E2230" i="5"/>
  <c r="F2230" i="5" s="1"/>
  <c r="E657" i="5"/>
  <c r="F657" i="5" s="1"/>
  <c r="E659" i="5"/>
  <c r="F659" i="5" s="1"/>
  <c r="E2168" i="5"/>
  <c r="F2168" i="5" s="1"/>
  <c r="E2176" i="5"/>
  <c r="F2176" i="5" s="1"/>
  <c r="E2184" i="5"/>
  <c r="F2184" i="5" s="1"/>
  <c r="E2192" i="5"/>
  <c r="F2192" i="5" s="1"/>
  <c r="E2200" i="5"/>
  <c r="F2200" i="5" s="1"/>
  <c r="E2208" i="5"/>
  <c r="F2208" i="5" s="1"/>
  <c r="E2216" i="5"/>
  <c r="F2216" i="5" s="1"/>
  <c r="E2224" i="5"/>
  <c r="F2224" i="5" s="1"/>
  <c r="E2171" i="5"/>
  <c r="F2171" i="5" s="1"/>
  <c r="E2179" i="5"/>
  <c r="F2179" i="5" s="1"/>
  <c r="E2187" i="5"/>
  <c r="F2187" i="5" s="1"/>
  <c r="E2195" i="5"/>
  <c r="F2195" i="5" s="1"/>
  <c r="E2203" i="5"/>
  <c r="F2203" i="5" s="1"/>
  <c r="E2211" i="5"/>
  <c r="F2211" i="5" s="1"/>
  <c r="E2219" i="5"/>
  <c r="F2219" i="5" s="1"/>
  <c r="E2227" i="5"/>
  <c r="F2227" i="5" s="1"/>
  <c r="E2172" i="5"/>
  <c r="F2172" i="5" s="1"/>
  <c r="E2180" i="5"/>
  <c r="F2180" i="5" s="1"/>
  <c r="E2188" i="5"/>
  <c r="F2188" i="5" s="1"/>
  <c r="E2196" i="5"/>
  <c r="F2196" i="5" s="1"/>
  <c r="E2204" i="5"/>
  <c r="F2204" i="5" s="1"/>
  <c r="E2212" i="5"/>
  <c r="F2212" i="5" s="1"/>
  <c r="E2220" i="5"/>
  <c r="F2220" i="5" s="1"/>
  <c r="E2228" i="5"/>
  <c r="F2228" i="5" s="1"/>
  <c r="E2183" i="5"/>
  <c r="F2183" i="5" s="1"/>
  <c r="E2215" i="5"/>
  <c r="F2215" i="5" s="1"/>
  <c r="E2191" i="5"/>
  <c r="F2191" i="5" s="1"/>
  <c r="E2223" i="5"/>
  <c r="F2223" i="5" s="1"/>
  <c r="E2167" i="5"/>
  <c r="F2167" i="5" s="1"/>
  <c r="E2199" i="5"/>
  <c r="F2199" i="5" s="1"/>
  <c r="E2231" i="5"/>
  <c r="F2231" i="5" s="1"/>
  <c r="E2175" i="5"/>
  <c r="F2175" i="5" s="1"/>
  <c r="E2207" i="5"/>
  <c r="F2207" i="5" s="1"/>
  <c r="E19" i="6"/>
  <c r="E1139" i="5"/>
  <c r="F1139" i="5" s="1"/>
  <c r="E1143" i="5"/>
  <c r="F1143" i="5" s="1"/>
  <c r="E1147" i="5"/>
  <c r="F1147" i="5" s="1"/>
  <c r="E1151" i="5"/>
  <c r="F1151" i="5" s="1"/>
  <c r="E1155" i="5"/>
  <c r="F1155" i="5" s="1"/>
  <c r="E1159" i="5"/>
  <c r="F1159" i="5" s="1"/>
  <c r="E1163" i="5"/>
  <c r="F1163" i="5" s="1"/>
  <c r="E1167" i="5"/>
  <c r="F1167" i="5" s="1"/>
  <c r="E1140" i="5"/>
  <c r="F1140" i="5" s="1"/>
  <c r="E1145" i="5"/>
  <c r="F1145" i="5" s="1"/>
  <c r="E1150" i="5"/>
  <c r="F1150" i="5" s="1"/>
  <c r="E1156" i="5"/>
  <c r="F1156" i="5" s="1"/>
  <c r="E1161" i="5"/>
  <c r="F1161" i="5" s="1"/>
  <c r="E1166" i="5"/>
  <c r="F1166" i="5" s="1"/>
  <c r="E1141" i="5"/>
  <c r="F1141" i="5" s="1"/>
  <c r="E1146" i="5"/>
  <c r="F1146" i="5" s="1"/>
  <c r="E1152" i="5"/>
  <c r="F1152" i="5" s="1"/>
  <c r="E1157" i="5"/>
  <c r="F1157" i="5" s="1"/>
  <c r="E1162" i="5"/>
  <c r="F1162" i="5" s="1"/>
  <c r="E1168" i="5"/>
  <c r="F1168" i="5" s="1"/>
  <c r="E1142" i="5"/>
  <c r="F1142" i="5" s="1"/>
  <c r="E1153" i="5"/>
  <c r="F1153" i="5" s="1"/>
  <c r="E1164" i="5"/>
  <c r="F1164" i="5" s="1"/>
  <c r="E1144" i="5"/>
  <c r="F1144" i="5" s="1"/>
  <c r="E1154" i="5"/>
  <c r="F1154" i="5" s="1"/>
  <c r="E1165" i="5"/>
  <c r="F1165" i="5" s="1"/>
  <c r="E1158" i="5"/>
  <c r="F1158" i="5" s="1"/>
  <c r="E1160" i="5"/>
  <c r="F1160" i="5" s="1"/>
  <c r="E1148" i="5"/>
  <c r="F1148" i="5" s="1"/>
  <c r="E1169" i="5"/>
  <c r="F1169" i="5" s="1"/>
  <c r="E1149" i="5"/>
  <c r="F1149" i="5" s="1"/>
  <c r="E2689" i="5"/>
  <c r="F2689" i="5" s="1"/>
  <c r="E2693" i="5"/>
  <c r="F2693" i="5" s="1"/>
  <c r="E2697" i="5"/>
  <c r="F2697" i="5" s="1"/>
  <c r="E2701" i="5"/>
  <c r="F2701" i="5" s="1"/>
  <c r="E2705" i="5"/>
  <c r="F2705" i="5" s="1"/>
  <c r="E2709" i="5"/>
  <c r="F2709" i="5" s="1"/>
  <c r="E2713" i="5"/>
  <c r="F2713" i="5" s="1"/>
  <c r="E2717" i="5"/>
  <c r="F2717" i="5" s="1"/>
  <c r="E2721" i="5"/>
  <c r="F2721" i="5" s="1"/>
  <c r="E2690" i="5"/>
  <c r="F2690" i="5" s="1"/>
  <c r="E2694" i="5"/>
  <c r="F2694" i="5" s="1"/>
  <c r="E2698" i="5"/>
  <c r="F2698" i="5" s="1"/>
  <c r="E2702" i="5"/>
  <c r="F2702" i="5" s="1"/>
  <c r="E2706" i="5"/>
  <c r="F2706" i="5" s="1"/>
  <c r="E2710" i="5"/>
  <c r="F2710" i="5" s="1"/>
  <c r="E2714" i="5"/>
  <c r="F2714" i="5" s="1"/>
  <c r="E2718" i="5"/>
  <c r="F2718" i="5" s="1"/>
  <c r="E2722" i="5"/>
  <c r="F2722" i="5" s="1"/>
  <c r="E2687" i="5"/>
  <c r="F2687" i="5" s="1"/>
  <c r="E2691" i="5"/>
  <c r="F2691" i="5" s="1"/>
  <c r="E2695" i="5"/>
  <c r="F2695" i="5" s="1"/>
  <c r="E2699" i="5"/>
  <c r="F2699" i="5" s="1"/>
  <c r="E2703" i="5"/>
  <c r="F2703" i="5" s="1"/>
  <c r="E2707" i="5"/>
  <c r="F2707" i="5" s="1"/>
  <c r="E2711" i="5"/>
  <c r="F2711" i="5" s="1"/>
  <c r="E2715" i="5"/>
  <c r="F2715" i="5" s="1"/>
  <c r="E2719" i="5"/>
  <c r="F2719" i="5" s="1"/>
  <c r="E2688" i="5"/>
  <c r="F2688" i="5" s="1"/>
  <c r="E2704" i="5"/>
  <c r="F2704" i="5" s="1"/>
  <c r="E2720" i="5"/>
  <c r="F2720" i="5" s="1"/>
  <c r="E2692" i="5"/>
  <c r="F2692" i="5" s="1"/>
  <c r="E2708" i="5"/>
  <c r="F2708" i="5" s="1"/>
  <c r="E2716" i="5"/>
  <c r="F2716" i="5" s="1"/>
  <c r="E2696" i="5"/>
  <c r="F2696" i="5" s="1"/>
  <c r="E2712" i="5"/>
  <c r="F2712" i="5" s="1"/>
  <c r="E2700" i="5"/>
  <c r="F2700" i="5" s="1"/>
  <c r="I5" i="1"/>
  <c r="I6" i="1" l="1"/>
  <c r="I3" i="1"/>
  <c r="E13" i="6"/>
  <c r="E2437" i="5"/>
  <c r="F2437" i="5" s="1"/>
  <c r="E2441" i="5"/>
  <c r="F2441" i="5" s="1"/>
  <c r="E2445" i="5"/>
  <c r="F2445" i="5" s="1"/>
  <c r="E2438" i="5"/>
  <c r="F2438" i="5" s="1"/>
  <c r="E2442" i="5"/>
  <c r="F2442" i="5" s="1"/>
  <c r="E2439" i="5"/>
  <c r="F2439" i="5" s="1"/>
  <c r="E2443" i="5"/>
  <c r="F2443" i="5" s="1"/>
  <c r="E2436" i="5"/>
  <c r="F2436" i="5" s="1"/>
  <c r="E2444" i="5"/>
  <c r="F2444" i="5" s="1"/>
  <c r="E2440" i="5"/>
  <c r="F2440" i="5" s="1"/>
  <c r="E1237" i="5"/>
  <c r="F1237" i="5" s="1"/>
  <c r="E1241" i="5"/>
  <c r="F1241" i="5" s="1"/>
  <c r="E1245" i="5"/>
  <c r="F1245" i="5" s="1"/>
  <c r="E1249" i="5"/>
  <c r="F1249" i="5" s="1"/>
  <c r="E1253" i="5"/>
  <c r="F1253" i="5" s="1"/>
  <c r="E1257" i="5"/>
  <c r="F1257" i="5" s="1"/>
  <c r="E1261" i="5"/>
  <c r="F1261" i="5" s="1"/>
  <c r="E1265" i="5"/>
  <c r="F1265" i="5" s="1"/>
  <c r="E1269" i="5"/>
  <c r="F1269" i="5" s="1"/>
  <c r="E1273" i="5"/>
  <c r="F1273" i="5" s="1"/>
  <c r="E1277" i="5"/>
  <c r="F1277" i="5" s="1"/>
  <c r="E1281" i="5"/>
  <c r="F1281" i="5" s="1"/>
  <c r="E1285" i="5"/>
  <c r="F1285" i="5" s="1"/>
  <c r="E1238" i="5"/>
  <c r="F1238" i="5" s="1"/>
  <c r="E1242" i="5"/>
  <c r="F1242" i="5" s="1"/>
  <c r="E1246" i="5"/>
  <c r="F1246" i="5" s="1"/>
  <c r="E1250" i="5"/>
  <c r="F1250" i="5" s="1"/>
  <c r="E1254" i="5"/>
  <c r="F1254" i="5" s="1"/>
  <c r="E1258" i="5"/>
  <c r="F1258" i="5" s="1"/>
  <c r="E1262" i="5"/>
  <c r="F1262" i="5" s="1"/>
  <c r="E1266" i="5"/>
  <c r="F1266" i="5" s="1"/>
  <c r="E1270" i="5"/>
  <c r="F1270" i="5" s="1"/>
  <c r="E1274" i="5"/>
  <c r="F1274" i="5" s="1"/>
  <c r="E1278" i="5"/>
  <c r="F1278" i="5" s="1"/>
  <c r="E1282" i="5"/>
  <c r="F1282" i="5" s="1"/>
  <c r="E1286" i="5"/>
  <c r="F1286" i="5" s="1"/>
  <c r="E1239" i="5"/>
  <c r="F1239" i="5" s="1"/>
  <c r="E1247" i="5"/>
  <c r="F1247" i="5" s="1"/>
  <c r="E1255" i="5"/>
  <c r="F1255" i="5" s="1"/>
  <c r="E1263" i="5"/>
  <c r="F1263" i="5" s="1"/>
  <c r="E1271" i="5"/>
  <c r="F1271" i="5" s="1"/>
  <c r="E1279" i="5"/>
  <c r="F1279" i="5" s="1"/>
  <c r="E1287" i="5"/>
  <c r="F1287" i="5" s="1"/>
  <c r="E1240" i="5"/>
  <c r="F1240" i="5" s="1"/>
  <c r="E1248" i="5"/>
  <c r="F1248" i="5" s="1"/>
  <c r="E1256" i="5"/>
  <c r="F1256" i="5" s="1"/>
  <c r="E1264" i="5"/>
  <c r="F1264" i="5" s="1"/>
  <c r="E1272" i="5"/>
  <c r="F1272" i="5" s="1"/>
  <c r="E1280" i="5"/>
  <c r="F1280" i="5" s="1"/>
  <c r="E1235" i="5"/>
  <c r="F1235" i="5" s="1"/>
  <c r="E1251" i="5"/>
  <c r="F1251" i="5" s="1"/>
  <c r="E1267" i="5"/>
  <c r="F1267" i="5" s="1"/>
  <c r="E1283" i="5"/>
  <c r="F1283" i="5" s="1"/>
  <c r="E1236" i="5"/>
  <c r="F1236" i="5" s="1"/>
  <c r="E1252" i="5"/>
  <c r="F1252" i="5" s="1"/>
  <c r="E1268" i="5"/>
  <c r="F1268" i="5" s="1"/>
  <c r="E1284" i="5"/>
  <c r="F1284" i="5" s="1"/>
  <c r="E1243" i="5"/>
  <c r="F1243" i="5" s="1"/>
  <c r="E1259" i="5"/>
  <c r="F1259" i="5" s="1"/>
  <c r="E1275" i="5"/>
  <c r="F1275" i="5" s="1"/>
  <c r="E2777" i="5"/>
  <c r="F2777" i="5" s="1"/>
  <c r="E2781" i="5"/>
  <c r="F2781" i="5" s="1"/>
  <c r="E2785" i="5"/>
  <c r="F2785" i="5" s="1"/>
  <c r="E2789" i="5"/>
  <c r="F2789" i="5" s="1"/>
  <c r="E2793" i="5"/>
  <c r="F2793" i="5" s="1"/>
  <c r="E2797" i="5"/>
  <c r="F2797" i="5" s="1"/>
  <c r="E2801" i="5"/>
  <c r="F2801" i="5" s="1"/>
  <c r="E2805" i="5"/>
  <c r="F2805" i="5" s="1"/>
  <c r="E2809" i="5"/>
  <c r="F2809" i="5" s="1"/>
  <c r="E2813" i="5"/>
  <c r="F2813" i="5" s="1"/>
  <c r="E1244" i="5"/>
  <c r="F1244" i="5" s="1"/>
  <c r="E2778" i="5"/>
  <c r="F2778" i="5" s="1"/>
  <c r="E2782" i="5"/>
  <c r="F2782" i="5" s="1"/>
  <c r="E2786" i="5"/>
  <c r="F2786" i="5" s="1"/>
  <c r="E2790" i="5"/>
  <c r="F2790" i="5" s="1"/>
  <c r="E2794" i="5"/>
  <c r="F2794" i="5" s="1"/>
  <c r="E2798" i="5"/>
  <c r="F2798" i="5" s="1"/>
  <c r="E2802" i="5"/>
  <c r="F2802" i="5" s="1"/>
  <c r="E2806" i="5"/>
  <c r="F2806" i="5" s="1"/>
  <c r="E2810" i="5"/>
  <c r="F2810" i="5" s="1"/>
  <c r="E2814" i="5"/>
  <c r="F2814" i="5" s="1"/>
  <c r="E1260" i="5"/>
  <c r="F1260" i="5" s="1"/>
  <c r="E1276" i="5"/>
  <c r="F1276" i="5" s="1"/>
  <c r="E2779" i="5"/>
  <c r="F2779" i="5" s="1"/>
  <c r="E2787" i="5"/>
  <c r="F2787" i="5" s="1"/>
  <c r="E2795" i="5"/>
  <c r="F2795" i="5" s="1"/>
  <c r="E2803" i="5"/>
  <c r="F2803" i="5" s="1"/>
  <c r="E2811" i="5"/>
  <c r="F2811" i="5" s="1"/>
  <c r="E2780" i="5"/>
  <c r="F2780" i="5" s="1"/>
  <c r="E2788" i="5"/>
  <c r="F2788" i="5" s="1"/>
  <c r="E2796" i="5"/>
  <c r="F2796" i="5" s="1"/>
  <c r="E2804" i="5"/>
  <c r="F2804" i="5" s="1"/>
  <c r="E2812" i="5"/>
  <c r="F2812" i="5" s="1"/>
  <c r="E2776" i="5"/>
  <c r="F2776" i="5" s="1"/>
  <c r="E2800" i="5"/>
  <c r="F2800" i="5" s="1"/>
  <c r="E2775" i="5"/>
  <c r="F2775" i="5" s="1"/>
  <c r="E2783" i="5"/>
  <c r="F2783" i="5" s="1"/>
  <c r="E2791" i="5"/>
  <c r="F2791" i="5" s="1"/>
  <c r="E2799" i="5"/>
  <c r="F2799" i="5" s="1"/>
  <c r="E2807" i="5"/>
  <c r="F2807" i="5" s="1"/>
  <c r="E2815" i="5"/>
  <c r="F2815" i="5" s="1"/>
  <c r="E2792" i="5"/>
  <c r="F2792" i="5" s="1"/>
  <c r="E2808" i="5"/>
  <c r="F2808" i="5" s="1"/>
  <c r="E2784" i="5"/>
  <c r="F2784" i="5" s="1"/>
  <c r="E2816" i="5"/>
  <c r="F2816" i="5" s="1"/>
  <c r="E41" i="6"/>
  <c r="E610" i="5"/>
  <c r="F610" i="5" s="1"/>
  <c r="E614" i="5"/>
  <c r="F614" i="5" s="1"/>
  <c r="E618" i="5"/>
  <c r="F618" i="5" s="1"/>
  <c r="E622" i="5"/>
  <c r="F622" i="5" s="1"/>
  <c r="E626" i="5"/>
  <c r="F626" i="5" s="1"/>
  <c r="E630" i="5"/>
  <c r="F630" i="5" s="1"/>
  <c r="E611" i="5"/>
  <c r="F611" i="5" s="1"/>
  <c r="E615" i="5"/>
  <c r="F615" i="5" s="1"/>
  <c r="E619" i="5"/>
  <c r="F619" i="5" s="1"/>
  <c r="E623" i="5"/>
  <c r="F623" i="5" s="1"/>
  <c r="E627" i="5"/>
  <c r="F627" i="5" s="1"/>
  <c r="E613" i="5"/>
  <c r="F613" i="5" s="1"/>
  <c r="E621" i="5"/>
  <c r="F621" i="5" s="1"/>
  <c r="E629" i="5"/>
  <c r="F629" i="5" s="1"/>
  <c r="E612" i="5"/>
  <c r="F612" i="5" s="1"/>
  <c r="E624" i="5"/>
  <c r="F624" i="5" s="1"/>
  <c r="E616" i="5"/>
  <c r="F616" i="5" s="1"/>
  <c r="E625" i="5"/>
  <c r="F625" i="5" s="1"/>
  <c r="E617" i="5"/>
  <c r="F617" i="5" s="1"/>
  <c r="E620" i="5"/>
  <c r="F620" i="5" s="1"/>
  <c r="E628" i="5"/>
  <c r="F628" i="5" s="1"/>
  <c r="E631" i="5"/>
  <c r="F631" i="5" s="1"/>
  <c r="E608" i="5"/>
  <c r="F608" i="5" s="1"/>
  <c r="E609" i="5"/>
  <c r="F609" i="5" s="1"/>
  <c r="E70" i="6"/>
  <c r="E1107" i="5"/>
  <c r="F1107" i="5" s="1"/>
  <c r="E1111" i="5"/>
  <c r="F1111" i="5" s="1"/>
  <c r="E1115" i="5"/>
  <c r="F1115" i="5" s="1"/>
  <c r="E1119" i="5"/>
  <c r="F1119" i="5" s="1"/>
  <c r="E1123" i="5"/>
  <c r="F1123" i="5" s="1"/>
  <c r="E1127" i="5"/>
  <c r="F1127" i="5" s="1"/>
  <c r="E1131" i="5"/>
  <c r="F1131" i="5" s="1"/>
  <c r="E1135" i="5"/>
  <c r="F1135" i="5" s="1"/>
  <c r="E1108" i="5"/>
  <c r="F1108" i="5" s="1"/>
  <c r="E1113" i="5"/>
  <c r="F1113" i="5" s="1"/>
  <c r="E1118" i="5"/>
  <c r="F1118" i="5" s="1"/>
  <c r="E1124" i="5"/>
  <c r="F1124" i="5" s="1"/>
  <c r="E1129" i="5"/>
  <c r="F1129" i="5" s="1"/>
  <c r="E1134" i="5"/>
  <c r="F1134" i="5" s="1"/>
  <c r="E1109" i="5"/>
  <c r="F1109" i="5" s="1"/>
  <c r="E1114" i="5"/>
  <c r="F1114" i="5" s="1"/>
  <c r="E1120" i="5"/>
  <c r="F1120" i="5" s="1"/>
  <c r="E1125" i="5"/>
  <c r="F1125" i="5" s="1"/>
  <c r="E1130" i="5"/>
  <c r="F1130" i="5" s="1"/>
  <c r="E1136" i="5"/>
  <c r="F1136" i="5" s="1"/>
  <c r="E1110" i="5"/>
  <c r="F1110" i="5" s="1"/>
  <c r="E1121" i="5"/>
  <c r="F1121" i="5" s="1"/>
  <c r="E1132" i="5"/>
  <c r="F1132" i="5" s="1"/>
  <c r="E1112" i="5"/>
  <c r="F1112" i="5" s="1"/>
  <c r="E1122" i="5"/>
  <c r="F1122" i="5" s="1"/>
  <c r="E1133" i="5"/>
  <c r="F1133" i="5" s="1"/>
  <c r="E1116" i="5"/>
  <c r="F1116" i="5" s="1"/>
  <c r="E1137" i="5"/>
  <c r="F1137" i="5" s="1"/>
  <c r="E1117" i="5"/>
  <c r="F1117" i="5" s="1"/>
  <c r="E1138" i="5"/>
  <c r="F1138" i="5" s="1"/>
  <c r="E1105" i="5"/>
  <c r="F1105" i="5" s="1"/>
  <c r="E1126" i="5"/>
  <c r="F1126" i="5" s="1"/>
  <c r="E2685" i="5"/>
  <c r="F2685" i="5" s="1"/>
  <c r="E2686" i="5"/>
  <c r="F2686" i="5" s="1"/>
  <c r="E1106" i="5"/>
  <c r="F1106" i="5" s="1"/>
  <c r="E1128" i="5"/>
  <c r="F1128" i="5" s="1"/>
  <c r="E25" i="6"/>
  <c r="E1043" i="5"/>
  <c r="F1043" i="5" s="1"/>
  <c r="E1047" i="5"/>
  <c r="F1047" i="5" s="1"/>
  <c r="E1051" i="5"/>
  <c r="F1051" i="5" s="1"/>
  <c r="E1055" i="5"/>
  <c r="F1055" i="5" s="1"/>
  <c r="E1059" i="5"/>
  <c r="F1059" i="5" s="1"/>
  <c r="E1063" i="5"/>
  <c r="F1063" i="5" s="1"/>
  <c r="E1067" i="5"/>
  <c r="F1067" i="5" s="1"/>
  <c r="E1071" i="5"/>
  <c r="F1071" i="5" s="1"/>
  <c r="E1075" i="5"/>
  <c r="F1075" i="5" s="1"/>
  <c r="E1079" i="5"/>
  <c r="F1079" i="5" s="1"/>
  <c r="E1083" i="5"/>
  <c r="F1083" i="5" s="1"/>
  <c r="E1087" i="5"/>
  <c r="F1087" i="5" s="1"/>
  <c r="E1044" i="5"/>
  <c r="F1044" i="5" s="1"/>
  <c r="E1049" i="5"/>
  <c r="F1049" i="5" s="1"/>
  <c r="E1054" i="5"/>
  <c r="F1054" i="5" s="1"/>
  <c r="E1060" i="5"/>
  <c r="F1060" i="5" s="1"/>
  <c r="E1065" i="5"/>
  <c r="F1065" i="5" s="1"/>
  <c r="E1070" i="5"/>
  <c r="F1070" i="5" s="1"/>
  <c r="E1076" i="5"/>
  <c r="F1076" i="5" s="1"/>
  <c r="E1081" i="5"/>
  <c r="F1081" i="5" s="1"/>
  <c r="E1086" i="5"/>
  <c r="F1086" i="5" s="1"/>
  <c r="E1040" i="5"/>
  <c r="F1040" i="5" s="1"/>
  <c r="E1045" i="5"/>
  <c r="F1045" i="5" s="1"/>
  <c r="E1050" i="5"/>
  <c r="F1050" i="5" s="1"/>
  <c r="E1056" i="5"/>
  <c r="F1056" i="5" s="1"/>
  <c r="E1061" i="5"/>
  <c r="F1061" i="5" s="1"/>
  <c r="E1066" i="5"/>
  <c r="F1066" i="5" s="1"/>
  <c r="E1072" i="5"/>
  <c r="F1072" i="5" s="1"/>
  <c r="E1077" i="5"/>
  <c r="F1077" i="5" s="1"/>
  <c r="E1082" i="5"/>
  <c r="F1082" i="5" s="1"/>
  <c r="E1088" i="5"/>
  <c r="F1088" i="5" s="1"/>
  <c r="E1046" i="5"/>
  <c r="F1046" i="5" s="1"/>
  <c r="E1057" i="5"/>
  <c r="F1057" i="5" s="1"/>
  <c r="E1068" i="5"/>
  <c r="F1068" i="5" s="1"/>
  <c r="E1078" i="5"/>
  <c r="F1078" i="5" s="1"/>
  <c r="E1089" i="5"/>
  <c r="F1089" i="5" s="1"/>
  <c r="E1048" i="5"/>
  <c r="F1048" i="5" s="1"/>
  <c r="E1058" i="5"/>
  <c r="F1058" i="5" s="1"/>
  <c r="E1069" i="5"/>
  <c r="F1069" i="5" s="1"/>
  <c r="E1080" i="5"/>
  <c r="F1080" i="5" s="1"/>
  <c r="E1090" i="5"/>
  <c r="F1090" i="5" s="1"/>
  <c r="E1052" i="5"/>
  <c r="F1052" i="5" s="1"/>
  <c r="E1073" i="5"/>
  <c r="F1073" i="5" s="1"/>
  <c r="E1053" i="5"/>
  <c r="F1053" i="5" s="1"/>
  <c r="E1074" i="5"/>
  <c r="F1074" i="5" s="1"/>
  <c r="E1041" i="5"/>
  <c r="F1041" i="5" s="1"/>
  <c r="E1062" i="5"/>
  <c r="F1062" i="5" s="1"/>
  <c r="E1084" i="5"/>
  <c r="F1084" i="5" s="1"/>
  <c r="E1064" i="5"/>
  <c r="F1064" i="5" s="1"/>
  <c r="E2585" i="5"/>
  <c r="F2585" i="5" s="1"/>
  <c r="E2589" i="5"/>
  <c r="F2589" i="5" s="1"/>
  <c r="E2593" i="5"/>
  <c r="F2593" i="5" s="1"/>
  <c r="E2597" i="5"/>
  <c r="F2597" i="5" s="1"/>
  <c r="E2601" i="5"/>
  <c r="F2601" i="5" s="1"/>
  <c r="E2605" i="5"/>
  <c r="F2605" i="5" s="1"/>
  <c r="E2609" i="5"/>
  <c r="F2609" i="5" s="1"/>
  <c r="E2613" i="5"/>
  <c r="F2613" i="5" s="1"/>
  <c r="E2617" i="5"/>
  <c r="F2617" i="5" s="1"/>
  <c r="E2621" i="5"/>
  <c r="F2621" i="5" s="1"/>
  <c r="E1085" i="5"/>
  <c r="F1085" i="5" s="1"/>
  <c r="E2586" i="5"/>
  <c r="F2586" i="5" s="1"/>
  <c r="E2590" i="5"/>
  <c r="F2590" i="5" s="1"/>
  <c r="E2594" i="5"/>
  <c r="F2594" i="5" s="1"/>
  <c r="E2598" i="5"/>
  <c r="F2598" i="5" s="1"/>
  <c r="E2602" i="5"/>
  <c r="F2602" i="5" s="1"/>
  <c r="E2606" i="5"/>
  <c r="F2606" i="5" s="1"/>
  <c r="E2610" i="5"/>
  <c r="F2610" i="5" s="1"/>
  <c r="E2614" i="5"/>
  <c r="F2614" i="5" s="1"/>
  <c r="E2618" i="5"/>
  <c r="F2618" i="5" s="1"/>
  <c r="E2587" i="5"/>
  <c r="F2587" i="5" s="1"/>
  <c r="E2591" i="5"/>
  <c r="F2591" i="5" s="1"/>
  <c r="E2595" i="5"/>
  <c r="F2595" i="5" s="1"/>
  <c r="E2599" i="5"/>
  <c r="F2599" i="5" s="1"/>
  <c r="E2603" i="5"/>
  <c r="F2603" i="5" s="1"/>
  <c r="E2607" i="5"/>
  <c r="F2607" i="5" s="1"/>
  <c r="E2611" i="5"/>
  <c r="F2611" i="5" s="1"/>
  <c r="E2615" i="5"/>
  <c r="F2615" i="5" s="1"/>
  <c r="E2619" i="5"/>
  <c r="F2619" i="5" s="1"/>
  <c r="E2592" i="5"/>
  <c r="F2592" i="5" s="1"/>
  <c r="E2608" i="5"/>
  <c r="F2608" i="5" s="1"/>
  <c r="E1042" i="5"/>
  <c r="F1042" i="5" s="1"/>
  <c r="E2596" i="5"/>
  <c r="F2596" i="5" s="1"/>
  <c r="E2612" i="5"/>
  <c r="F2612" i="5" s="1"/>
  <c r="E2620" i="5"/>
  <c r="F2620" i="5" s="1"/>
  <c r="E2600" i="5"/>
  <c r="F2600" i="5" s="1"/>
  <c r="E2616" i="5"/>
  <c r="F2616" i="5" s="1"/>
  <c r="E2604" i="5"/>
  <c r="F2604" i="5" s="1"/>
  <c r="E2588" i="5"/>
  <c r="F2588" i="5" s="1"/>
  <c r="E61" i="6"/>
  <c r="E819" i="5"/>
  <c r="F819" i="5" s="1"/>
  <c r="E823" i="5"/>
  <c r="F823" i="5" s="1"/>
  <c r="E827" i="5"/>
  <c r="F827" i="5" s="1"/>
  <c r="E831" i="5"/>
  <c r="F831" i="5" s="1"/>
  <c r="E835" i="5"/>
  <c r="F835" i="5" s="1"/>
  <c r="E839" i="5"/>
  <c r="F839" i="5" s="1"/>
  <c r="E843" i="5"/>
  <c r="F843" i="5" s="1"/>
  <c r="E820" i="5"/>
  <c r="F820" i="5" s="1"/>
  <c r="E825" i="5"/>
  <c r="F825" i="5" s="1"/>
  <c r="E830" i="5"/>
  <c r="F830" i="5" s="1"/>
  <c r="E836" i="5"/>
  <c r="F836" i="5" s="1"/>
  <c r="E841" i="5"/>
  <c r="F841" i="5" s="1"/>
  <c r="E821" i="5"/>
  <c r="F821" i="5" s="1"/>
  <c r="E826" i="5"/>
  <c r="F826" i="5" s="1"/>
  <c r="E832" i="5"/>
  <c r="F832" i="5" s="1"/>
  <c r="E837" i="5"/>
  <c r="F837" i="5" s="1"/>
  <c r="E842" i="5"/>
  <c r="F842" i="5" s="1"/>
  <c r="E822" i="5"/>
  <c r="F822" i="5" s="1"/>
  <c r="E833" i="5"/>
  <c r="F833" i="5" s="1"/>
  <c r="E844" i="5"/>
  <c r="F844" i="5" s="1"/>
  <c r="E2365" i="5"/>
  <c r="F2365" i="5" s="1"/>
  <c r="E2369" i="5"/>
  <c r="F2369" i="5" s="1"/>
  <c r="E2373" i="5"/>
  <c r="F2373" i="5" s="1"/>
  <c r="E824" i="5"/>
  <c r="F824" i="5" s="1"/>
  <c r="E834" i="5"/>
  <c r="F834" i="5" s="1"/>
  <c r="E2362" i="5"/>
  <c r="F2362" i="5" s="1"/>
  <c r="E2366" i="5"/>
  <c r="F2366" i="5" s="1"/>
  <c r="E2370" i="5"/>
  <c r="F2370" i="5" s="1"/>
  <c r="E2374" i="5"/>
  <c r="F2374" i="5" s="1"/>
  <c r="E2378" i="5"/>
  <c r="F2378" i="5" s="1"/>
  <c r="E2382" i="5"/>
  <c r="F2382" i="5" s="1"/>
  <c r="E2386" i="5"/>
  <c r="F2386" i="5" s="1"/>
  <c r="E2390" i="5"/>
  <c r="F2390" i="5" s="1"/>
  <c r="E838" i="5"/>
  <c r="F838" i="5" s="1"/>
  <c r="E818" i="5"/>
  <c r="F818" i="5" s="1"/>
  <c r="E840" i="5"/>
  <c r="F840" i="5" s="1"/>
  <c r="E828" i="5"/>
  <c r="F828" i="5" s="1"/>
  <c r="E2368" i="5"/>
  <c r="F2368" i="5" s="1"/>
  <c r="E2376" i="5"/>
  <c r="F2376" i="5" s="1"/>
  <c r="E2381" i="5"/>
  <c r="F2381" i="5" s="1"/>
  <c r="E2387" i="5"/>
  <c r="F2387" i="5" s="1"/>
  <c r="E829" i="5"/>
  <c r="F829" i="5" s="1"/>
  <c r="E2363" i="5"/>
  <c r="F2363" i="5" s="1"/>
  <c r="E2371" i="5"/>
  <c r="F2371" i="5" s="1"/>
  <c r="E2377" i="5"/>
  <c r="F2377" i="5" s="1"/>
  <c r="E2383" i="5"/>
  <c r="F2383" i="5" s="1"/>
  <c r="E2388" i="5"/>
  <c r="F2388" i="5" s="1"/>
  <c r="E2364" i="5"/>
  <c r="F2364" i="5" s="1"/>
  <c r="E2372" i="5"/>
  <c r="F2372" i="5" s="1"/>
  <c r="E2379" i="5"/>
  <c r="F2379" i="5" s="1"/>
  <c r="E2384" i="5"/>
  <c r="F2384" i="5" s="1"/>
  <c r="E2389" i="5"/>
  <c r="F2389" i="5" s="1"/>
  <c r="E2375" i="5"/>
  <c r="F2375" i="5" s="1"/>
  <c r="E2380" i="5"/>
  <c r="F2380" i="5" s="1"/>
  <c r="E2385" i="5"/>
  <c r="F2385" i="5" s="1"/>
  <c r="E2367" i="5"/>
  <c r="F2367" i="5" s="1"/>
  <c r="E31" i="6"/>
  <c r="E771" i="5"/>
  <c r="F771" i="5" s="1"/>
  <c r="E775" i="5"/>
  <c r="F775" i="5" s="1"/>
  <c r="E779" i="5"/>
  <c r="F779" i="5" s="1"/>
  <c r="E783" i="5"/>
  <c r="F783" i="5" s="1"/>
  <c r="E787" i="5"/>
  <c r="F787" i="5" s="1"/>
  <c r="E791" i="5"/>
  <c r="F791" i="5" s="1"/>
  <c r="E795" i="5"/>
  <c r="F795" i="5" s="1"/>
  <c r="E799" i="5"/>
  <c r="F799" i="5" s="1"/>
  <c r="E803" i="5"/>
  <c r="F803" i="5" s="1"/>
  <c r="E807" i="5"/>
  <c r="F807" i="5" s="1"/>
  <c r="E811" i="5"/>
  <c r="F811" i="5" s="1"/>
  <c r="E815" i="5"/>
  <c r="F815" i="5" s="1"/>
  <c r="E772" i="5"/>
  <c r="F772" i="5" s="1"/>
  <c r="E777" i="5"/>
  <c r="F777" i="5" s="1"/>
  <c r="E782" i="5"/>
  <c r="F782" i="5" s="1"/>
  <c r="E788" i="5"/>
  <c r="F788" i="5" s="1"/>
  <c r="E793" i="5"/>
  <c r="F793" i="5" s="1"/>
  <c r="E798" i="5"/>
  <c r="F798" i="5" s="1"/>
  <c r="E804" i="5"/>
  <c r="F804" i="5" s="1"/>
  <c r="E809" i="5"/>
  <c r="F809" i="5" s="1"/>
  <c r="E814" i="5"/>
  <c r="F814" i="5" s="1"/>
  <c r="E768" i="5"/>
  <c r="F768" i="5" s="1"/>
  <c r="E773" i="5"/>
  <c r="F773" i="5" s="1"/>
  <c r="E778" i="5"/>
  <c r="F778" i="5" s="1"/>
  <c r="E784" i="5"/>
  <c r="F784" i="5" s="1"/>
  <c r="E789" i="5"/>
  <c r="F789" i="5" s="1"/>
  <c r="E794" i="5"/>
  <c r="F794" i="5" s="1"/>
  <c r="E800" i="5"/>
  <c r="F800" i="5" s="1"/>
  <c r="E805" i="5"/>
  <c r="F805" i="5" s="1"/>
  <c r="E810" i="5"/>
  <c r="F810" i="5" s="1"/>
  <c r="E816" i="5"/>
  <c r="F816" i="5" s="1"/>
  <c r="E769" i="5"/>
  <c r="F769" i="5" s="1"/>
  <c r="E780" i="5"/>
  <c r="F780" i="5" s="1"/>
  <c r="E790" i="5"/>
  <c r="F790" i="5" s="1"/>
  <c r="E801" i="5"/>
  <c r="F801" i="5" s="1"/>
  <c r="E812" i="5"/>
  <c r="F812" i="5" s="1"/>
  <c r="E2297" i="5"/>
  <c r="F2297" i="5" s="1"/>
  <c r="E2301" i="5"/>
  <c r="F2301" i="5" s="1"/>
  <c r="E2305" i="5"/>
  <c r="F2305" i="5" s="1"/>
  <c r="E2309" i="5"/>
  <c r="F2309" i="5" s="1"/>
  <c r="E2313" i="5"/>
  <c r="F2313" i="5" s="1"/>
  <c r="E2317" i="5"/>
  <c r="F2317" i="5" s="1"/>
  <c r="E2321" i="5"/>
  <c r="F2321" i="5" s="1"/>
  <c r="E2325" i="5"/>
  <c r="F2325" i="5" s="1"/>
  <c r="E2329" i="5"/>
  <c r="F2329" i="5" s="1"/>
  <c r="E2333" i="5"/>
  <c r="F2333" i="5" s="1"/>
  <c r="E2337" i="5"/>
  <c r="F2337" i="5" s="1"/>
  <c r="E2341" i="5"/>
  <c r="F2341" i="5" s="1"/>
  <c r="E2345" i="5"/>
  <c r="F2345" i="5" s="1"/>
  <c r="E2349" i="5"/>
  <c r="F2349" i="5" s="1"/>
  <c r="E2353" i="5"/>
  <c r="F2353" i="5" s="1"/>
  <c r="E2357" i="5"/>
  <c r="F2357" i="5" s="1"/>
  <c r="E2361" i="5"/>
  <c r="F2361" i="5" s="1"/>
  <c r="E770" i="5"/>
  <c r="F770" i="5" s="1"/>
  <c r="E781" i="5"/>
  <c r="F781" i="5" s="1"/>
  <c r="E792" i="5"/>
  <c r="F792" i="5" s="1"/>
  <c r="E802" i="5"/>
  <c r="F802" i="5" s="1"/>
  <c r="E813" i="5"/>
  <c r="F813" i="5" s="1"/>
  <c r="E2298" i="5"/>
  <c r="F2298" i="5" s="1"/>
  <c r="E2302" i="5"/>
  <c r="F2302" i="5" s="1"/>
  <c r="E2306" i="5"/>
  <c r="F2306" i="5" s="1"/>
  <c r="E2310" i="5"/>
  <c r="F2310" i="5" s="1"/>
  <c r="E2314" i="5"/>
  <c r="F2314" i="5" s="1"/>
  <c r="E2318" i="5"/>
  <c r="F2318" i="5" s="1"/>
  <c r="E2322" i="5"/>
  <c r="F2322" i="5" s="1"/>
  <c r="E2326" i="5"/>
  <c r="F2326" i="5" s="1"/>
  <c r="E2330" i="5"/>
  <c r="F2330" i="5" s="1"/>
  <c r="E2334" i="5"/>
  <c r="F2334" i="5" s="1"/>
  <c r="E2338" i="5"/>
  <c r="F2338" i="5" s="1"/>
  <c r="E2342" i="5"/>
  <c r="F2342" i="5" s="1"/>
  <c r="E2346" i="5"/>
  <c r="F2346" i="5" s="1"/>
  <c r="E2350" i="5"/>
  <c r="F2350" i="5" s="1"/>
  <c r="E2354" i="5"/>
  <c r="F2354" i="5" s="1"/>
  <c r="E2358" i="5"/>
  <c r="F2358" i="5" s="1"/>
  <c r="E774" i="5"/>
  <c r="F774" i="5" s="1"/>
  <c r="E796" i="5"/>
  <c r="F796" i="5" s="1"/>
  <c r="E817" i="5"/>
  <c r="F817" i="5" s="1"/>
  <c r="E776" i="5"/>
  <c r="F776" i="5" s="1"/>
  <c r="E797" i="5"/>
  <c r="F797" i="5" s="1"/>
  <c r="E785" i="5"/>
  <c r="F785" i="5" s="1"/>
  <c r="E806" i="5"/>
  <c r="F806" i="5" s="1"/>
  <c r="E808" i="5"/>
  <c r="F808" i="5" s="1"/>
  <c r="E2304" i="5"/>
  <c r="F2304" i="5" s="1"/>
  <c r="E2312" i="5"/>
  <c r="F2312" i="5" s="1"/>
  <c r="E2320" i="5"/>
  <c r="F2320" i="5" s="1"/>
  <c r="E2328" i="5"/>
  <c r="F2328" i="5" s="1"/>
  <c r="E2336" i="5"/>
  <c r="F2336" i="5" s="1"/>
  <c r="E2344" i="5"/>
  <c r="F2344" i="5" s="1"/>
  <c r="E2352" i="5"/>
  <c r="F2352" i="5" s="1"/>
  <c r="E2360" i="5"/>
  <c r="F2360" i="5" s="1"/>
  <c r="E2299" i="5"/>
  <c r="F2299" i="5" s="1"/>
  <c r="E2307" i="5"/>
  <c r="F2307" i="5" s="1"/>
  <c r="E2315" i="5"/>
  <c r="F2315" i="5" s="1"/>
  <c r="E2323" i="5"/>
  <c r="F2323" i="5" s="1"/>
  <c r="E2331" i="5"/>
  <c r="F2331" i="5" s="1"/>
  <c r="E2339" i="5"/>
  <c r="F2339" i="5" s="1"/>
  <c r="E2347" i="5"/>
  <c r="F2347" i="5" s="1"/>
  <c r="E2355" i="5"/>
  <c r="F2355" i="5" s="1"/>
  <c r="E2300" i="5"/>
  <c r="F2300" i="5" s="1"/>
  <c r="E2308" i="5"/>
  <c r="F2308" i="5" s="1"/>
  <c r="E2316" i="5"/>
  <c r="F2316" i="5" s="1"/>
  <c r="E2324" i="5"/>
  <c r="F2324" i="5" s="1"/>
  <c r="E2332" i="5"/>
  <c r="F2332" i="5" s="1"/>
  <c r="E2340" i="5"/>
  <c r="F2340" i="5" s="1"/>
  <c r="E2348" i="5"/>
  <c r="F2348" i="5" s="1"/>
  <c r="E2356" i="5"/>
  <c r="F2356" i="5" s="1"/>
  <c r="E2311" i="5"/>
  <c r="F2311" i="5" s="1"/>
  <c r="E2343" i="5"/>
  <c r="F2343" i="5" s="1"/>
  <c r="E2319" i="5"/>
  <c r="F2319" i="5" s="1"/>
  <c r="E2351" i="5"/>
  <c r="F2351" i="5" s="1"/>
  <c r="E786" i="5"/>
  <c r="F786" i="5" s="1"/>
  <c r="E2327" i="5"/>
  <c r="F2327" i="5" s="1"/>
  <c r="E2359" i="5"/>
  <c r="F2359" i="5" s="1"/>
  <c r="E2303" i="5"/>
  <c r="F2303" i="5" s="1"/>
  <c r="E2335" i="5"/>
  <c r="F2335" i="5" s="1"/>
  <c r="E55" i="6"/>
  <c r="E1289" i="5"/>
  <c r="F1289" i="5" s="1"/>
  <c r="E1293" i="5"/>
  <c r="F1293" i="5" s="1"/>
  <c r="E1297" i="5"/>
  <c r="F1297" i="5" s="1"/>
  <c r="E1301" i="5"/>
  <c r="F1301" i="5" s="1"/>
  <c r="E1305" i="5"/>
  <c r="F1305" i="5" s="1"/>
  <c r="E1309" i="5"/>
  <c r="F1309" i="5" s="1"/>
  <c r="E1313" i="5"/>
  <c r="F1313" i="5" s="1"/>
  <c r="E1317" i="5"/>
  <c r="F1317" i="5" s="1"/>
  <c r="E1321" i="5"/>
  <c r="F1321" i="5" s="1"/>
  <c r="E1325" i="5"/>
  <c r="F1325" i="5" s="1"/>
  <c r="E1329" i="5"/>
  <c r="F1329" i="5" s="1"/>
  <c r="E1333" i="5"/>
  <c r="F1333" i="5" s="1"/>
  <c r="E1337" i="5"/>
  <c r="F1337" i="5" s="1"/>
  <c r="E1341" i="5"/>
  <c r="F1341" i="5" s="1"/>
  <c r="E1345" i="5"/>
  <c r="F1345" i="5" s="1"/>
  <c r="E1349" i="5"/>
  <c r="F1349" i="5" s="1"/>
  <c r="E1353" i="5"/>
  <c r="F1353" i="5" s="1"/>
  <c r="E1357" i="5"/>
  <c r="F1357" i="5" s="1"/>
  <c r="E1361" i="5"/>
  <c r="F1361" i="5" s="1"/>
  <c r="E1365" i="5"/>
  <c r="F1365" i="5" s="1"/>
  <c r="E1369" i="5"/>
  <c r="F1369" i="5" s="1"/>
  <c r="E1373" i="5"/>
  <c r="F1373" i="5" s="1"/>
  <c r="E1377" i="5"/>
  <c r="F1377" i="5" s="1"/>
  <c r="E1381" i="5"/>
  <c r="F1381" i="5" s="1"/>
  <c r="E1385" i="5"/>
  <c r="F1385" i="5" s="1"/>
  <c r="E1389" i="5"/>
  <c r="F1389" i="5" s="1"/>
  <c r="E1393" i="5"/>
  <c r="F1393" i="5" s="1"/>
  <c r="E1397" i="5"/>
  <c r="F1397" i="5" s="1"/>
  <c r="E1401" i="5"/>
  <c r="F1401" i="5" s="1"/>
  <c r="E1405" i="5"/>
  <c r="F1405" i="5" s="1"/>
  <c r="E1409" i="5"/>
  <c r="F1409" i="5" s="1"/>
  <c r="E1290" i="5"/>
  <c r="F1290" i="5" s="1"/>
  <c r="E1294" i="5"/>
  <c r="F1294" i="5" s="1"/>
  <c r="E1298" i="5"/>
  <c r="F1298" i="5" s="1"/>
  <c r="E1302" i="5"/>
  <c r="F1302" i="5" s="1"/>
  <c r="E1306" i="5"/>
  <c r="F1306" i="5" s="1"/>
  <c r="E1310" i="5"/>
  <c r="F1310" i="5" s="1"/>
  <c r="E1314" i="5"/>
  <c r="F1314" i="5" s="1"/>
  <c r="E1318" i="5"/>
  <c r="F1318" i="5" s="1"/>
  <c r="E1322" i="5"/>
  <c r="F1322" i="5" s="1"/>
  <c r="E1326" i="5"/>
  <c r="F1326" i="5" s="1"/>
  <c r="E1330" i="5"/>
  <c r="F1330" i="5" s="1"/>
  <c r="E1334" i="5"/>
  <c r="F1334" i="5" s="1"/>
  <c r="E1338" i="5"/>
  <c r="F1338" i="5" s="1"/>
  <c r="E1342" i="5"/>
  <c r="F1342" i="5" s="1"/>
  <c r="E1346" i="5"/>
  <c r="F1346" i="5" s="1"/>
  <c r="E1350" i="5"/>
  <c r="F1350" i="5" s="1"/>
  <c r="E1354" i="5"/>
  <c r="F1354" i="5" s="1"/>
  <c r="E1358" i="5"/>
  <c r="F1358" i="5" s="1"/>
  <c r="E1362" i="5"/>
  <c r="F1362" i="5" s="1"/>
  <c r="E1366" i="5"/>
  <c r="F1366" i="5" s="1"/>
  <c r="E1370" i="5"/>
  <c r="F1370" i="5" s="1"/>
  <c r="E1374" i="5"/>
  <c r="F1374" i="5" s="1"/>
  <c r="E1378" i="5"/>
  <c r="F1378" i="5" s="1"/>
  <c r="E1295" i="5"/>
  <c r="F1295" i="5" s="1"/>
  <c r="E1303" i="5"/>
  <c r="F1303" i="5" s="1"/>
  <c r="E1311" i="5"/>
  <c r="F1311" i="5" s="1"/>
  <c r="E1319" i="5"/>
  <c r="F1319" i="5" s="1"/>
  <c r="E1327" i="5"/>
  <c r="F1327" i="5" s="1"/>
  <c r="E1335" i="5"/>
  <c r="F1335" i="5" s="1"/>
  <c r="E1343" i="5"/>
  <c r="F1343" i="5" s="1"/>
  <c r="E1351" i="5"/>
  <c r="F1351" i="5" s="1"/>
  <c r="E1359" i="5"/>
  <c r="F1359" i="5" s="1"/>
  <c r="E1367" i="5"/>
  <c r="F1367" i="5" s="1"/>
  <c r="E1375" i="5"/>
  <c r="F1375" i="5" s="1"/>
  <c r="E1382" i="5"/>
  <c r="F1382" i="5" s="1"/>
  <c r="E1387" i="5"/>
  <c r="F1387" i="5" s="1"/>
  <c r="E1392" i="5"/>
  <c r="F1392" i="5" s="1"/>
  <c r="E1398" i="5"/>
  <c r="F1398" i="5" s="1"/>
  <c r="E1403" i="5"/>
  <c r="F1403" i="5" s="1"/>
  <c r="E1408" i="5"/>
  <c r="F1408" i="5" s="1"/>
  <c r="E1288" i="5"/>
  <c r="F1288" i="5" s="1"/>
  <c r="E1296" i="5"/>
  <c r="F1296" i="5" s="1"/>
  <c r="E1304" i="5"/>
  <c r="F1304" i="5" s="1"/>
  <c r="E1312" i="5"/>
  <c r="F1312" i="5" s="1"/>
  <c r="E1320" i="5"/>
  <c r="F1320" i="5" s="1"/>
  <c r="E1328" i="5"/>
  <c r="F1328" i="5" s="1"/>
  <c r="E1336" i="5"/>
  <c r="F1336" i="5" s="1"/>
  <c r="E1344" i="5"/>
  <c r="F1344" i="5" s="1"/>
  <c r="E1352" i="5"/>
  <c r="F1352" i="5" s="1"/>
  <c r="E1360" i="5"/>
  <c r="F1360" i="5" s="1"/>
  <c r="E1368" i="5"/>
  <c r="F1368" i="5" s="1"/>
  <c r="E1376" i="5"/>
  <c r="F1376" i="5" s="1"/>
  <c r="E1383" i="5"/>
  <c r="F1383" i="5" s="1"/>
  <c r="E1388" i="5"/>
  <c r="F1388" i="5" s="1"/>
  <c r="E1394" i="5"/>
  <c r="F1394" i="5" s="1"/>
  <c r="E1399" i="5"/>
  <c r="F1399" i="5" s="1"/>
  <c r="E1404" i="5"/>
  <c r="F1404" i="5" s="1"/>
  <c r="E1410" i="5"/>
  <c r="F1410" i="5" s="1"/>
  <c r="E1299" i="5"/>
  <c r="F1299" i="5" s="1"/>
  <c r="E1315" i="5"/>
  <c r="F1315" i="5" s="1"/>
  <c r="E1331" i="5"/>
  <c r="F1331" i="5" s="1"/>
  <c r="E1347" i="5"/>
  <c r="F1347" i="5" s="1"/>
  <c r="E1363" i="5"/>
  <c r="F1363" i="5" s="1"/>
  <c r="E1379" i="5"/>
  <c r="F1379" i="5" s="1"/>
  <c r="E1390" i="5"/>
  <c r="F1390" i="5" s="1"/>
  <c r="E1400" i="5"/>
  <c r="F1400" i="5" s="1"/>
  <c r="E1411" i="5"/>
  <c r="F1411" i="5" s="1"/>
  <c r="E1300" i="5"/>
  <c r="F1300" i="5" s="1"/>
  <c r="E1316" i="5"/>
  <c r="F1316" i="5" s="1"/>
  <c r="E1332" i="5"/>
  <c r="F1332" i="5" s="1"/>
  <c r="E1348" i="5"/>
  <c r="F1348" i="5" s="1"/>
  <c r="E1364" i="5"/>
  <c r="F1364" i="5" s="1"/>
  <c r="E1380" i="5"/>
  <c r="F1380" i="5" s="1"/>
  <c r="E1391" i="5"/>
  <c r="F1391" i="5" s="1"/>
  <c r="E1402" i="5"/>
  <c r="F1402" i="5" s="1"/>
  <c r="E1291" i="5"/>
  <c r="F1291" i="5" s="1"/>
  <c r="E1307" i="5"/>
  <c r="F1307" i="5" s="1"/>
  <c r="E1323" i="5"/>
  <c r="F1323" i="5" s="1"/>
  <c r="E1339" i="5"/>
  <c r="F1339" i="5" s="1"/>
  <c r="E1355" i="5"/>
  <c r="F1355" i="5" s="1"/>
  <c r="E1371" i="5"/>
  <c r="F1371" i="5" s="1"/>
  <c r="E1384" i="5"/>
  <c r="F1384" i="5" s="1"/>
  <c r="E1395" i="5"/>
  <c r="F1395" i="5" s="1"/>
  <c r="E1406" i="5"/>
  <c r="F1406" i="5" s="1"/>
  <c r="E1292" i="5"/>
  <c r="F1292" i="5" s="1"/>
  <c r="E1356" i="5"/>
  <c r="F1356" i="5" s="1"/>
  <c r="E1407" i="5"/>
  <c r="F1407" i="5" s="1"/>
  <c r="E2817" i="5"/>
  <c r="F2817" i="5" s="1"/>
  <c r="E2821" i="5"/>
  <c r="F2821" i="5" s="1"/>
  <c r="E2825" i="5"/>
  <c r="F2825" i="5" s="1"/>
  <c r="E2829" i="5"/>
  <c r="F2829" i="5" s="1"/>
  <c r="E2833" i="5"/>
  <c r="F2833" i="5" s="1"/>
  <c r="E1308" i="5"/>
  <c r="F1308" i="5" s="1"/>
  <c r="E1372" i="5"/>
  <c r="F1372" i="5" s="1"/>
  <c r="E2818" i="5"/>
  <c r="F2818" i="5" s="1"/>
  <c r="E2822" i="5"/>
  <c r="F2822" i="5" s="1"/>
  <c r="E2826" i="5"/>
  <c r="F2826" i="5" s="1"/>
  <c r="E2830" i="5"/>
  <c r="F2830" i="5" s="1"/>
  <c r="E2834" i="5"/>
  <c r="F2834" i="5" s="1"/>
  <c r="E2838" i="5"/>
  <c r="F2838" i="5" s="1"/>
  <c r="E2842" i="5"/>
  <c r="F2842" i="5" s="1"/>
  <c r="E2846" i="5"/>
  <c r="F2846" i="5" s="1"/>
  <c r="E2850" i="5"/>
  <c r="F2850" i="5" s="1"/>
  <c r="E2854" i="5"/>
  <c r="F2854" i="5" s="1"/>
  <c r="E2858" i="5"/>
  <c r="F2858" i="5" s="1"/>
  <c r="E2862" i="5"/>
  <c r="F2862" i="5" s="1"/>
  <c r="E2866" i="5"/>
  <c r="F2866" i="5" s="1"/>
  <c r="E1324" i="5"/>
  <c r="F1324" i="5" s="1"/>
  <c r="E1386" i="5"/>
  <c r="F1386" i="5" s="1"/>
  <c r="E2819" i="5"/>
  <c r="F2819" i="5" s="1"/>
  <c r="E2827" i="5"/>
  <c r="F2827" i="5" s="1"/>
  <c r="E2835" i="5"/>
  <c r="F2835" i="5" s="1"/>
  <c r="E2840" i="5"/>
  <c r="F2840" i="5" s="1"/>
  <c r="E2845" i="5"/>
  <c r="F2845" i="5" s="1"/>
  <c r="E2851" i="5"/>
  <c r="F2851" i="5" s="1"/>
  <c r="E2856" i="5"/>
  <c r="F2856" i="5" s="1"/>
  <c r="E2861" i="5"/>
  <c r="F2861" i="5" s="1"/>
  <c r="E2867" i="5"/>
  <c r="F2867" i="5" s="1"/>
  <c r="E2871" i="5"/>
  <c r="F2871" i="5" s="1"/>
  <c r="E2875" i="5"/>
  <c r="F2875" i="5" s="1"/>
  <c r="E2879" i="5"/>
  <c r="F2879" i="5" s="1"/>
  <c r="E2883" i="5"/>
  <c r="F2883" i="5" s="1"/>
  <c r="E2887" i="5"/>
  <c r="F2887" i="5" s="1"/>
  <c r="E2891" i="5"/>
  <c r="F2891" i="5" s="1"/>
  <c r="E2895" i="5"/>
  <c r="F2895" i="5" s="1"/>
  <c r="E2899" i="5"/>
  <c r="F2899" i="5" s="1"/>
  <c r="E2903" i="5"/>
  <c r="F2903" i="5" s="1"/>
  <c r="E2907" i="5"/>
  <c r="F2907" i="5" s="1"/>
  <c r="E2911" i="5"/>
  <c r="F2911" i="5" s="1"/>
  <c r="E2915" i="5"/>
  <c r="F2915" i="5" s="1"/>
  <c r="E2919" i="5"/>
  <c r="F2919" i="5" s="1"/>
  <c r="E2923" i="5"/>
  <c r="F2923" i="5" s="1"/>
  <c r="E2927" i="5"/>
  <c r="F2927" i="5" s="1"/>
  <c r="E2931" i="5"/>
  <c r="F2931" i="5" s="1"/>
  <c r="E2935" i="5"/>
  <c r="F2935" i="5" s="1"/>
  <c r="E2939" i="5"/>
  <c r="F2939" i="5" s="1"/>
  <c r="E2943" i="5"/>
  <c r="F2943" i="5" s="1"/>
  <c r="E1340" i="5"/>
  <c r="F1340" i="5" s="1"/>
  <c r="E2820" i="5"/>
  <c r="F2820" i="5" s="1"/>
  <c r="E2828" i="5"/>
  <c r="F2828" i="5" s="1"/>
  <c r="E2836" i="5"/>
  <c r="F2836" i="5" s="1"/>
  <c r="E2841" i="5"/>
  <c r="F2841" i="5" s="1"/>
  <c r="E2847" i="5"/>
  <c r="F2847" i="5" s="1"/>
  <c r="E2852" i="5"/>
  <c r="F2852" i="5" s="1"/>
  <c r="E2857" i="5"/>
  <c r="F2857" i="5" s="1"/>
  <c r="E2863" i="5"/>
  <c r="F2863" i="5" s="1"/>
  <c r="E2868" i="5"/>
  <c r="F2868" i="5" s="1"/>
  <c r="E2872" i="5"/>
  <c r="F2872" i="5" s="1"/>
  <c r="E2876" i="5"/>
  <c r="F2876" i="5" s="1"/>
  <c r="E2880" i="5"/>
  <c r="F2880" i="5" s="1"/>
  <c r="E2884" i="5"/>
  <c r="F2884" i="5" s="1"/>
  <c r="E2888" i="5"/>
  <c r="F2888" i="5" s="1"/>
  <c r="E2892" i="5"/>
  <c r="F2892" i="5" s="1"/>
  <c r="E2896" i="5"/>
  <c r="F2896" i="5" s="1"/>
  <c r="E2900" i="5"/>
  <c r="F2900" i="5" s="1"/>
  <c r="E2904" i="5"/>
  <c r="F2904" i="5" s="1"/>
  <c r="E2908" i="5"/>
  <c r="F2908" i="5" s="1"/>
  <c r="E2912" i="5"/>
  <c r="F2912" i="5" s="1"/>
  <c r="E2916" i="5"/>
  <c r="F2916" i="5" s="1"/>
  <c r="E2920" i="5"/>
  <c r="F2920" i="5" s="1"/>
  <c r="E2924" i="5"/>
  <c r="F2924" i="5" s="1"/>
  <c r="E2928" i="5"/>
  <c r="F2928" i="5" s="1"/>
  <c r="E2932" i="5"/>
  <c r="F2932" i="5" s="1"/>
  <c r="E2936" i="5"/>
  <c r="F2936" i="5" s="1"/>
  <c r="E2940" i="5"/>
  <c r="F2940" i="5" s="1"/>
  <c r="E2944" i="5"/>
  <c r="F2944" i="5" s="1"/>
  <c r="E2824" i="5"/>
  <c r="F2824" i="5" s="1"/>
  <c r="E2844" i="5"/>
  <c r="F2844" i="5" s="1"/>
  <c r="E2860" i="5"/>
  <c r="F2860" i="5" s="1"/>
  <c r="E2870" i="5"/>
  <c r="F2870" i="5" s="1"/>
  <c r="E2878" i="5"/>
  <c r="F2878" i="5" s="1"/>
  <c r="E2890" i="5"/>
  <c r="F2890" i="5" s="1"/>
  <c r="E2898" i="5"/>
  <c r="F2898" i="5" s="1"/>
  <c r="E2906" i="5"/>
  <c r="F2906" i="5" s="1"/>
  <c r="E2914" i="5"/>
  <c r="F2914" i="5" s="1"/>
  <c r="E2926" i="5"/>
  <c r="F2926" i="5" s="1"/>
  <c r="E2938" i="5"/>
  <c r="F2938" i="5" s="1"/>
  <c r="E2946" i="5"/>
  <c r="F2946" i="5" s="1"/>
  <c r="E1396" i="5"/>
  <c r="F1396" i="5" s="1"/>
  <c r="E2823" i="5"/>
  <c r="F2823" i="5" s="1"/>
  <c r="E2831" i="5"/>
  <c r="F2831" i="5" s="1"/>
  <c r="E2837" i="5"/>
  <c r="F2837" i="5" s="1"/>
  <c r="E2843" i="5"/>
  <c r="F2843" i="5" s="1"/>
  <c r="E2848" i="5"/>
  <c r="F2848" i="5" s="1"/>
  <c r="E2853" i="5"/>
  <c r="F2853" i="5" s="1"/>
  <c r="E2859" i="5"/>
  <c r="F2859" i="5" s="1"/>
  <c r="E2864" i="5"/>
  <c r="F2864" i="5" s="1"/>
  <c r="E2869" i="5"/>
  <c r="F2869" i="5" s="1"/>
  <c r="E2873" i="5"/>
  <c r="F2873" i="5" s="1"/>
  <c r="E2877" i="5"/>
  <c r="F2877" i="5" s="1"/>
  <c r="E2881" i="5"/>
  <c r="F2881" i="5" s="1"/>
  <c r="E2885" i="5"/>
  <c r="F2885" i="5" s="1"/>
  <c r="E2889" i="5"/>
  <c r="F2889" i="5" s="1"/>
  <c r="E2893" i="5"/>
  <c r="F2893" i="5" s="1"/>
  <c r="E2897" i="5"/>
  <c r="F2897" i="5" s="1"/>
  <c r="E2901" i="5"/>
  <c r="F2901" i="5" s="1"/>
  <c r="E2905" i="5"/>
  <c r="F2905" i="5" s="1"/>
  <c r="E2909" i="5"/>
  <c r="F2909" i="5" s="1"/>
  <c r="E2913" i="5"/>
  <c r="F2913" i="5" s="1"/>
  <c r="E2917" i="5"/>
  <c r="F2917" i="5" s="1"/>
  <c r="E2921" i="5"/>
  <c r="F2921" i="5" s="1"/>
  <c r="E2925" i="5"/>
  <c r="F2925" i="5" s="1"/>
  <c r="E2929" i="5"/>
  <c r="F2929" i="5" s="1"/>
  <c r="E2933" i="5"/>
  <c r="F2933" i="5" s="1"/>
  <c r="E2937" i="5"/>
  <c r="F2937" i="5" s="1"/>
  <c r="E2941" i="5"/>
  <c r="F2941" i="5" s="1"/>
  <c r="E2945" i="5"/>
  <c r="F2945" i="5" s="1"/>
  <c r="E2832" i="5"/>
  <c r="F2832" i="5" s="1"/>
  <c r="E2849" i="5"/>
  <c r="F2849" i="5" s="1"/>
  <c r="E2865" i="5"/>
  <c r="F2865" i="5" s="1"/>
  <c r="E2874" i="5"/>
  <c r="F2874" i="5" s="1"/>
  <c r="E2882" i="5"/>
  <c r="F2882" i="5" s="1"/>
  <c r="E2886" i="5"/>
  <c r="F2886" i="5" s="1"/>
  <c r="E2894" i="5"/>
  <c r="F2894" i="5" s="1"/>
  <c r="E2902" i="5"/>
  <c r="F2902" i="5" s="1"/>
  <c r="E2910" i="5"/>
  <c r="F2910" i="5" s="1"/>
  <c r="E2922" i="5"/>
  <c r="F2922" i="5" s="1"/>
  <c r="E2934" i="5"/>
  <c r="F2934" i="5" s="1"/>
  <c r="E2839" i="5"/>
  <c r="F2839" i="5" s="1"/>
  <c r="E2855" i="5"/>
  <c r="F2855" i="5" s="1"/>
  <c r="E2918" i="5"/>
  <c r="F2918" i="5" s="1"/>
  <c r="E2930" i="5"/>
  <c r="F2930" i="5" s="1"/>
  <c r="E2942" i="5"/>
  <c r="F2942" i="5" s="1"/>
  <c r="I4" i="1"/>
  <c r="K8" i="1" l="1"/>
  <c r="D3" i="12" s="1"/>
  <c r="E32" i="6"/>
  <c r="E847" i="5"/>
  <c r="F847" i="5" s="1"/>
  <c r="E851" i="5"/>
  <c r="F851" i="5" s="1"/>
  <c r="E855" i="5"/>
  <c r="F855" i="5" s="1"/>
  <c r="E859" i="5"/>
  <c r="F859" i="5" s="1"/>
  <c r="E863" i="5"/>
  <c r="F863" i="5" s="1"/>
  <c r="E867" i="5"/>
  <c r="F867" i="5" s="1"/>
  <c r="E871" i="5"/>
  <c r="F871" i="5" s="1"/>
  <c r="E875" i="5"/>
  <c r="F875" i="5" s="1"/>
  <c r="E879" i="5"/>
  <c r="F879" i="5" s="1"/>
  <c r="E883" i="5"/>
  <c r="F883" i="5" s="1"/>
  <c r="E887" i="5"/>
  <c r="F887" i="5" s="1"/>
  <c r="E891" i="5"/>
  <c r="F891" i="5" s="1"/>
  <c r="E895" i="5"/>
  <c r="F895" i="5" s="1"/>
  <c r="E899" i="5"/>
  <c r="F899" i="5" s="1"/>
  <c r="E846" i="5"/>
  <c r="F846" i="5" s="1"/>
  <c r="E852" i="5"/>
  <c r="F852" i="5" s="1"/>
  <c r="E857" i="5"/>
  <c r="F857" i="5" s="1"/>
  <c r="E862" i="5"/>
  <c r="F862" i="5" s="1"/>
  <c r="E868" i="5"/>
  <c r="F868" i="5" s="1"/>
  <c r="E873" i="5"/>
  <c r="F873" i="5" s="1"/>
  <c r="E878" i="5"/>
  <c r="F878" i="5" s="1"/>
  <c r="E884" i="5"/>
  <c r="F884" i="5" s="1"/>
  <c r="E889" i="5"/>
  <c r="F889" i="5" s="1"/>
  <c r="E894" i="5"/>
  <c r="F894" i="5" s="1"/>
  <c r="E900" i="5"/>
  <c r="F900" i="5" s="1"/>
  <c r="E848" i="5"/>
  <c r="F848" i="5" s="1"/>
  <c r="E853" i="5"/>
  <c r="F853" i="5" s="1"/>
  <c r="E858" i="5"/>
  <c r="F858" i="5" s="1"/>
  <c r="E864" i="5"/>
  <c r="F864" i="5" s="1"/>
  <c r="E869" i="5"/>
  <c r="F869" i="5" s="1"/>
  <c r="E874" i="5"/>
  <c r="F874" i="5" s="1"/>
  <c r="E880" i="5"/>
  <c r="F880" i="5" s="1"/>
  <c r="E885" i="5"/>
  <c r="F885" i="5" s="1"/>
  <c r="E890" i="5"/>
  <c r="F890" i="5" s="1"/>
  <c r="E896" i="5"/>
  <c r="F896" i="5" s="1"/>
  <c r="E901" i="5"/>
  <c r="F901" i="5" s="1"/>
  <c r="E854" i="5"/>
  <c r="F854" i="5" s="1"/>
  <c r="E865" i="5"/>
  <c r="F865" i="5" s="1"/>
  <c r="E876" i="5"/>
  <c r="F876" i="5" s="1"/>
  <c r="E886" i="5"/>
  <c r="F886" i="5" s="1"/>
  <c r="E897" i="5"/>
  <c r="F897" i="5" s="1"/>
  <c r="E845" i="5"/>
  <c r="F845" i="5" s="1"/>
  <c r="E856" i="5"/>
  <c r="F856" i="5" s="1"/>
  <c r="E866" i="5"/>
  <c r="F866" i="5" s="1"/>
  <c r="E877" i="5"/>
  <c r="F877" i="5" s="1"/>
  <c r="E888" i="5"/>
  <c r="F888" i="5" s="1"/>
  <c r="E898" i="5"/>
  <c r="F898" i="5" s="1"/>
  <c r="E2394" i="5"/>
  <c r="F2394" i="5" s="1"/>
  <c r="E2398" i="5"/>
  <c r="F2398" i="5" s="1"/>
  <c r="E2402" i="5"/>
  <c r="F2402" i="5" s="1"/>
  <c r="E2406" i="5"/>
  <c r="F2406" i="5" s="1"/>
  <c r="E2410" i="5"/>
  <c r="F2410" i="5" s="1"/>
  <c r="E860" i="5"/>
  <c r="F860" i="5" s="1"/>
  <c r="E881" i="5"/>
  <c r="F881" i="5" s="1"/>
  <c r="E861" i="5"/>
  <c r="F861" i="5" s="1"/>
  <c r="E882" i="5"/>
  <c r="F882" i="5" s="1"/>
  <c r="E849" i="5"/>
  <c r="F849" i="5" s="1"/>
  <c r="E870" i="5"/>
  <c r="F870" i="5" s="1"/>
  <c r="E892" i="5"/>
  <c r="F892" i="5" s="1"/>
  <c r="E893" i="5"/>
  <c r="F893" i="5" s="1"/>
  <c r="E2392" i="5"/>
  <c r="F2392" i="5" s="1"/>
  <c r="E2397" i="5"/>
  <c r="F2397" i="5" s="1"/>
  <c r="E2403" i="5"/>
  <c r="F2403" i="5" s="1"/>
  <c r="E2408" i="5"/>
  <c r="F2408" i="5" s="1"/>
  <c r="E2413" i="5"/>
  <c r="F2413" i="5" s="1"/>
  <c r="E2417" i="5"/>
  <c r="F2417" i="5" s="1"/>
  <c r="E2421" i="5"/>
  <c r="F2421" i="5" s="1"/>
  <c r="E2425" i="5"/>
  <c r="F2425" i="5" s="1"/>
  <c r="E2393" i="5"/>
  <c r="F2393" i="5" s="1"/>
  <c r="E2399" i="5"/>
  <c r="F2399" i="5" s="1"/>
  <c r="E2404" i="5"/>
  <c r="F2404" i="5" s="1"/>
  <c r="E2409" i="5"/>
  <c r="F2409" i="5" s="1"/>
  <c r="E2414" i="5"/>
  <c r="F2414" i="5" s="1"/>
  <c r="E2418" i="5"/>
  <c r="F2418" i="5" s="1"/>
  <c r="E2422" i="5"/>
  <c r="F2422" i="5" s="1"/>
  <c r="E2426" i="5"/>
  <c r="F2426" i="5" s="1"/>
  <c r="E850" i="5"/>
  <c r="F850" i="5" s="1"/>
  <c r="E2395" i="5"/>
  <c r="F2395" i="5" s="1"/>
  <c r="E2400" i="5"/>
  <c r="F2400" i="5" s="1"/>
  <c r="E2405" i="5"/>
  <c r="F2405" i="5" s="1"/>
  <c r="E2411" i="5"/>
  <c r="F2411" i="5" s="1"/>
  <c r="E2415" i="5"/>
  <c r="F2415" i="5" s="1"/>
  <c r="E2419" i="5"/>
  <c r="F2419" i="5" s="1"/>
  <c r="E2423" i="5"/>
  <c r="F2423" i="5" s="1"/>
  <c r="E2396" i="5"/>
  <c r="F2396" i="5" s="1"/>
  <c r="E2416" i="5"/>
  <c r="F2416" i="5" s="1"/>
  <c r="E2401" i="5"/>
  <c r="F2401" i="5" s="1"/>
  <c r="E2420" i="5"/>
  <c r="F2420" i="5" s="1"/>
  <c r="E2407" i="5"/>
  <c r="F2407" i="5" s="1"/>
  <c r="E2424" i="5"/>
  <c r="F2424" i="5" s="1"/>
  <c r="E872" i="5"/>
  <c r="F872" i="5" s="1"/>
  <c r="E2391" i="5"/>
  <c r="F2391" i="5" s="1"/>
  <c r="E2412" i="5"/>
  <c r="F2412" i="5" s="1"/>
  <c r="E42" i="6"/>
  <c r="E975" i="5"/>
  <c r="F975" i="5" s="1"/>
  <c r="E979" i="5"/>
  <c r="F979" i="5" s="1"/>
  <c r="E983" i="5"/>
  <c r="F983" i="5" s="1"/>
  <c r="E987" i="5"/>
  <c r="F987" i="5" s="1"/>
  <c r="E991" i="5"/>
  <c r="F991" i="5" s="1"/>
  <c r="E995" i="5"/>
  <c r="F995" i="5" s="1"/>
  <c r="E999" i="5"/>
  <c r="F999" i="5" s="1"/>
  <c r="E1003" i="5"/>
  <c r="F1003" i="5" s="1"/>
  <c r="E1007" i="5"/>
  <c r="F1007" i="5" s="1"/>
  <c r="E1011" i="5"/>
  <c r="F1011" i="5" s="1"/>
  <c r="E980" i="5"/>
  <c r="F980" i="5" s="1"/>
  <c r="E985" i="5"/>
  <c r="F985" i="5" s="1"/>
  <c r="E990" i="5"/>
  <c r="F990" i="5" s="1"/>
  <c r="E996" i="5"/>
  <c r="F996" i="5" s="1"/>
  <c r="E1001" i="5"/>
  <c r="F1001" i="5" s="1"/>
  <c r="E1006" i="5"/>
  <c r="F1006" i="5" s="1"/>
  <c r="E1012" i="5"/>
  <c r="F1012" i="5" s="1"/>
  <c r="E976" i="5"/>
  <c r="F976" i="5" s="1"/>
  <c r="E981" i="5"/>
  <c r="F981" i="5" s="1"/>
  <c r="E986" i="5"/>
  <c r="F986" i="5" s="1"/>
  <c r="E992" i="5"/>
  <c r="F992" i="5" s="1"/>
  <c r="E997" i="5"/>
  <c r="F997" i="5" s="1"/>
  <c r="E1002" i="5"/>
  <c r="F1002" i="5" s="1"/>
  <c r="E1008" i="5"/>
  <c r="F1008" i="5" s="1"/>
  <c r="E1013" i="5"/>
  <c r="F1013" i="5" s="1"/>
  <c r="E982" i="5"/>
  <c r="F982" i="5" s="1"/>
  <c r="E993" i="5"/>
  <c r="F993" i="5" s="1"/>
  <c r="E1004" i="5"/>
  <c r="F1004" i="5" s="1"/>
  <c r="E1014" i="5"/>
  <c r="F1014" i="5" s="1"/>
  <c r="E984" i="5"/>
  <c r="F984" i="5" s="1"/>
  <c r="E994" i="5"/>
  <c r="F994" i="5" s="1"/>
  <c r="E1005" i="5"/>
  <c r="F1005" i="5" s="1"/>
  <c r="E988" i="5"/>
  <c r="F988" i="5" s="1"/>
  <c r="E1009" i="5"/>
  <c r="F1009" i="5" s="1"/>
  <c r="E989" i="5"/>
  <c r="F989" i="5" s="1"/>
  <c r="E1010" i="5"/>
  <c r="F1010" i="5" s="1"/>
  <c r="E977" i="5"/>
  <c r="F977" i="5" s="1"/>
  <c r="E998" i="5"/>
  <c r="F998" i="5" s="1"/>
  <c r="E978" i="5"/>
  <c r="F978" i="5" s="1"/>
  <c r="E2497" i="5"/>
  <c r="F2497" i="5" s="1"/>
  <c r="E2501" i="5"/>
  <c r="F2501" i="5" s="1"/>
  <c r="E2505" i="5"/>
  <c r="F2505" i="5" s="1"/>
  <c r="E2509" i="5"/>
  <c r="F2509" i="5" s="1"/>
  <c r="E2513" i="5"/>
  <c r="F2513" i="5" s="1"/>
  <c r="E2517" i="5"/>
  <c r="F2517" i="5" s="1"/>
  <c r="E2521" i="5"/>
  <c r="F2521" i="5" s="1"/>
  <c r="E2525" i="5"/>
  <c r="F2525" i="5" s="1"/>
  <c r="E2529" i="5"/>
  <c r="F2529" i="5" s="1"/>
  <c r="E2533" i="5"/>
  <c r="F2533" i="5" s="1"/>
  <c r="E2537" i="5"/>
  <c r="F2537" i="5" s="1"/>
  <c r="E2541" i="5"/>
  <c r="F2541" i="5" s="1"/>
  <c r="E2545" i="5"/>
  <c r="F2545" i="5" s="1"/>
  <c r="E2549" i="5"/>
  <c r="F2549" i="5" s="1"/>
  <c r="E2553" i="5"/>
  <c r="F2553" i="5" s="1"/>
  <c r="E1000" i="5"/>
  <c r="F1000" i="5" s="1"/>
  <c r="E2498" i="5"/>
  <c r="F2498" i="5" s="1"/>
  <c r="E2502" i="5"/>
  <c r="F2502" i="5" s="1"/>
  <c r="E2506" i="5"/>
  <c r="F2506" i="5" s="1"/>
  <c r="E2510" i="5"/>
  <c r="F2510" i="5" s="1"/>
  <c r="E2514" i="5"/>
  <c r="F2514" i="5" s="1"/>
  <c r="E2518" i="5"/>
  <c r="F2518" i="5" s="1"/>
  <c r="E2522" i="5"/>
  <c r="F2522" i="5" s="1"/>
  <c r="E2526" i="5"/>
  <c r="F2526" i="5" s="1"/>
  <c r="E2530" i="5"/>
  <c r="F2530" i="5" s="1"/>
  <c r="E2534" i="5"/>
  <c r="F2534" i="5" s="1"/>
  <c r="E2538" i="5"/>
  <c r="F2538" i="5" s="1"/>
  <c r="E2542" i="5"/>
  <c r="F2542" i="5" s="1"/>
  <c r="E2546" i="5"/>
  <c r="F2546" i="5" s="1"/>
  <c r="E2550" i="5"/>
  <c r="F2550" i="5" s="1"/>
  <c r="E2554" i="5"/>
  <c r="F2554" i="5" s="1"/>
  <c r="E2499" i="5"/>
  <c r="F2499" i="5" s="1"/>
  <c r="E2503" i="5"/>
  <c r="F2503" i="5" s="1"/>
  <c r="E2507" i="5"/>
  <c r="F2507" i="5" s="1"/>
  <c r="E2511" i="5"/>
  <c r="F2511" i="5" s="1"/>
  <c r="E2515" i="5"/>
  <c r="F2515" i="5" s="1"/>
  <c r="E2519" i="5"/>
  <c r="F2519" i="5" s="1"/>
  <c r="E2523" i="5"/>
  <c r="F2523" i="5" s="1"/>
  <c r="E2527" i="5"/>
  <c r="F2527" i="5" s="1"/>
  <c r="E2531" i="5"/>
  <c r="F2531" i="5" s="1"/>
  <c r="E2535" i="5"/>
  <c r="F2535" i="5" s="1"/>
  <c r="E2539" i="5"/>
  <c r="F2539" i="5" s="1"/>
  <c r="E2543" i="5"/>
  <c r="F2543" i="5" s="1"/>
  <c r="E2547" i="5"/>
  <c r="F2547" i="5" s="1"/>
  <c r="E2551" i="5"/>
  <c r="F2551" i="5" s="1"/>
  <c r="E2555" i="5"/>
  <c r="F2555" i="5" s="1"/>
  <c r="E2512" i="5"/>
  <c r="F2512" i="5" s="1"/>
  <c r="E2528" i="5"/>
  <c r="F2528" i="5" s="1"/>
  <c r="E2544" i="5"/>
  <c r="F2544" i="5" s="1"/>
  <c r="E2500" i="5"/>
  <c r="F2500" i="5" s="1"/>
  <c r="E2516" i="5"/>
  <c r="F2516" i="5" s="1"/>
  <c r="E2532" i="5"/>
  <c r="F2532" i="5" s="1"/>
  <c r="E2548" i="5"/>
  <c r="F2548" i="5" s="1"/>
  <c r="E2540" i="5"/>
  <c r="F2540" i="5" s="1"/>
  <c r="E2504" i="5"/>
  <c r="F2504" i="5" s="1"/>
  <c r="E2520" i="5"/>
  <c r="F2520" i="5" s="1"/>
  <c r="E2536" i="5"/>
  <c r="F2536" i="5" s="1"/>
  <c r="E2552" i="5"/>
  <c r="F2552" i="5" s="1"/>
  <c r="E2508" i="5"/>
  <c r="F2508" i="5" s="1"/>
  <c r="E2556" i="5"/>
  <c r="F2556" i="5" s="1"/>
  <c r="E2524" i="5"/>
  <c r="F2524" i="5" s="1"/>
  <c r="E62" i="6"/>
  <c r="E903" i="5"/>
  <c r="F903" i="5" s="1"/>
  <c r="E907" i="5"/>
  <c r="F907" i="5" s="1"/>
  <c r="E905" i="5"/>
  <c r="F905" i="5" s="1"/>
  <c r="E906" i="5"/>
  <c r="F906" i="5" s="1"/>
  <c r="E908" i="5"/>
  <c r="F908" i="5" s="1"/>
  <c r="E909" i="5"/>
  <c r="F909" i="5" s="1"/>
  <c r="E902" i="5"/>
  <c r="F902" i="5" s="1"/>
  <c r="E904" i="5"/>
  <c r="F904" i="5" s="1"/>
  <c r="E2429" i="5"/>
  <c r="F2429" i="5" s="1"/>
  <c r="E2433" i="5"/>
  <c r="F2433" i="5" s="1"/>
  <c r="E2430" i="5"/>
  <c r="F2430" i="5" s="1"/>
  <c r="E2434" i="5"/>
  <c r="F2434" i="5" s="1"/>
  <c r="E2427" i="5"/>
  <c r="F2427" i="5" s="1"/>
  <c r="E2431" i="5"/>
  <c r="F2431" i="5" s="1"/>
  <c r="E2435" i="5"/>
  <c r="F2435" i="5" s="1"/>
  <c r="E2432" i="5"/>
  <c r="F2432" i="5" s="1"/>
  <c r="E2428" i="5"/>
  <c r="F2428" i="5" s="1"/>
  <c r="E1557" i="5"/>
  <c r="F1557" i="5" s="1"/>
  <c r="E1554" i="5"/>
  <c r="F1554" i="5" s="1"/>
  <c r="E1558" i="5"/>
  <c r="F1558" i="5" s="1"/>
  <c r="E1555" i="5"/>
  <c r="F1555" i="5" s="1"/>
  <c r="E1556" i="5"/>
  <c r="F1556" i="5" s="1"/>
  <c r="E1559" i="5"/>
  <c r="F1559" i="5" s="1"/>
  <c r="E3079" i="5"/>
  <c r="F3079" i="5" s="1"/>
  <c r="E3083" i="5"/>
  <c r="F3083" i="5" s="1"/>
  <c r="E3087" i="5"/>
  <c r="F3087" i="5" s="1"/>
  <c r="E3091" i="5"/>
  <c r="F3091" i="5" s="1"/>
  <c r="E3095" i="5"/>
  <c r="F3095" i="5" s="1"/>
  <c r="E3099" i="5"/>
  <c r="F3099" i="5" s="1"/>
  <c r="E3103" i="5"/>
  <c r="F3103" i="5" s="1"/>
  <c r="E3107" i="5"/>
  <c r="F3107" i="5" s="1"/>
  <c r="E3111" i="5"/>
  <c r="F3111" i="5" s="1"/>
  <c r="E3115" i="5"/>
  <c r="F3115" i="5" s="1"/>
  <c r="E3119" i="5"/>
  <c r="F3119" i="5" s="1"/>
  <c r="E3123" i="5"/>
  <c r="F3123" i="5" s="1"/>
  <c r="E3127" i="5"/>
  <c r="F3127" i="5" s="1"/>
  <c r="E3131" i="5"/>
  <c r="F3131" i="5" s="1"/>
  <c r="E3135" i="5"/>
  <c r="F3135" i="5" s="1"/>
  <c r="E3139" i="5"/>
  <c r="F3139" i="5" s="1"/>
  <c r="E3080" i="5"/>
  <c r="F3080" i="5" s="1"/>
  <c r="E3084" i="5"/>
  <c r="F3084" i="5" s="1"/>
  <c r="E3088" i="5"/>
  <c r="F3088" i="5" s="1"/>
  <c r="E3092" i="5"/>
  <c r="F3092" i="5" s="1"/>
  <c r="E3096" i="5"/>
  <c r="F3096" i="5" s="1"/>
  <c r="E3100" i="5"/>
  <c r="F3100" i="5" s="1"/>
  <c r="E3104" i="5"/>
  <c r="F3104" i="5" s="1"/>
  <c r="E3108" i="5"/>
  <c r="F3108" i="5" s="1"/>
  <c r="E3112" i="5"/>
  <c r="F3112" i="5" s="1"/>
  <c r="E3116" i="5"/>
  <c r="F3116" i="5" s="1"/>
  <c r="E3120" i="5"/>
  <c r="F3120" i="5" s="1"/>
  <c r="E3124" i="5"/>
  <c r="F3124" i="5" s="1"/>
  <c r="E3128" i="5"/>
  <c r="F3128" i="5" s="1"/>
  <c r="E3132" i="5"/>
  <c r="F3132" i="5" s="1"/>
  <c r="E3136" i="5"/>
  <c r="F3136" i="5" s="1"/>
  <c r="E3140" i="5"/>
  <c r="F3140" i="5" s="1"/>
  <c r="E3082" i="5"/>
  <c r="F3082" i="5" s="1"/>
  <c r="E3094" i="5"/>
  <c r="F3094" i="5" s="1"/>
  <c r="E3106" i="5"/>
  <c r="F3106" i="5" s="1"/>
  <c r="E3118" i="5"/>
  <c r="F3118" i="5" s="1"/>
  <c r="E3134" i="5"/>
  <c r="F3134" i="5" s="1"/>
  <c r="E3077" i="5"/>
  <c r="F3077" i="5" s="1"/>
  <c r="E3081" i="5"/>
  <c r="F3081" i="5" s="1"/>
  <c r="E3085" i="5"/>
  <c r="F3085" i="5" s="1"/>
  <c r="E3089" i="5"/>
  <c r="F3089" i="5" s="1"/>
  <c r="E3093" i="5"/>
  <c r="F3093" i="5" s="1"/>
  <c r="E3097" i="5"/>
  <c r="F3097" i="5" s="1"/>
  <c r="E3101" i="5"/>
  <c r="F3101" i="5" s="1"/>
  <c r="E3105" i="5"/>
  <c r="F3105" i="5" s="1"/>
  <c r="E3109" i="5"/>
  <c r="F3109" i="5" s="1"/>
  <c r="E3113" i="5"/>
  <c r="F3113" i="5" s="1"/>
  <c r="E3117" i="5"/>
  <c r="F3117" i="5" s="1"/>
  <c r="E3121" i="5"/>
  <c r="F3121" i="5" s="1"/>
  <c r="E3125" i="5"/>
  <c r="F3125" i="5" s="1"/>
  <c r="E3129" i="5"/>
  <c r="F3129" i="5" s="1"/>
  <c r="E3133" i="5"/>
  <c r="F3133" i="5" s="1"/>
  <c r="E3137" i="5"/>
  <c r="F3137" i="5" s="1"/>
  <c r="E3141" i="5"/>
  <c r="F3141" i="5" s="1"/>
  <c r="E3086" i="5"/>
  <c r="F3086" i="5" s="1"/>
  <c r="E3098" i="5"/>
  <c r="F3098" i="5" s="1"/>
  <c r="E3110" i="5"/>
  <c r="F3110" i="5" s="1"/>
  <c r="E3122" i="5"/>
  <c r="F3122" i="5" s="1"/>
  <c r="E3130" i="5"/>
  <c r="F3130" i="5" s="1"/>
  <c r="E1560" i="5"/>
  <c r="F1560" i="5" s="1"/>
  <c r="E3078" i="5"/>
  <c r="F3078" i="5" s="1"/>
  <c r="E3090" i="5"/>
  <c r="F3090" i="5" s="1"/>
  <c r="E3102" i="5"/>
  <c r="F3102" i="5" s="1"/>
  <c r="E3114" i="5"/>
  <c r="F3114" i="5" s="1"/>
  <c r="E3126" i="5"/>
  <c r="F3126" i="5" s="1"/>
  <c r="E3138" i="5"/>
  <c r="F3138" i="5" s="1"/>
  <c r="E14" i="6"/>
  <c r="E2725" i="5"/>
  <c r="F2725" i="5" s="1"/>
  <c r="E2726" i="5"/>
  <c r="F2726" i="5" s="1"/>
  <c r="E2723" i="5"/>
  <c r="F2723" i="5" s="1"/>
  <c r="E2724" i="5"/>
  <c r="F2724" i="5" s="1"/>
  <c r="E2727" i="5"/>
  <c r="F2727" i="5" s="1"/>
  <c r="E1497" i="5"/>
  <c r="F1497" i="5" s="1"/>
  <c r="E1498" i="5"/>
  <c r="F1498" i="5" s="1"/>
  <c r="E1495" i="5"/>
  <c r="F1495" i="5" s="1"/>
  <c r="E3043" i="5"/>
  <c r="F3043" i="5" s="1"/>
  <c r="E3047" i="5"/>
  <c r="F3047" i="5" s="1"/>
  <c r="E3051" i="5"/>
  <c r="F3051" i="5" s="1"/>
  <c r="E3055" i="5"/>
  <c r="F3055" i="5" s="1"/>
  <c r="E3059" i="5"/>
  <c r="F3059" i="5" s="1"/>
  <c r="E3063" i="5"/>
  <c r="F3063" i="5" s="1"/>
  <c r="E3067" i="5"/>
  <c r="F3067" i="5" s="1"/>
  <c r="E3071" i="5"/>
  <c r="F3071" i="5" s="1"/>
  <c r="E3075" i="5"/>
  <c r="F3075" i="5" s="1"/>
  <c r="E1496" i="5"/>
  <c r="F1496" i="5" s="1"/>
  <c r="E3044" i="5"/>
  <c r="F3044" i="5" s="1"/>
  <c r="E3048" i="5"/>
  <c r="F3048" i="5" s="1"/>
  <c r="E3052" i="5"/>
  <c r="F3052" i="5" s="1"/>
  <c r="E3056" i="5"/>
  <c r="F3056" i="5" s="1"/>
  <c r="E3060" i="5"/>
  <c r="F3060" i="5" s="1"/>
  <c r="E3064" i="5"/>
  <c r="F3064" i="5" s="1"/>
  <c r="E3068" i="5"/>
  <c r="F3068" i="5" s="1"/>
  <c r="E3072" i="5"/>
  <c r="F3072" i="5" s="1"/>
  <c r="E3076" i="5"/>
  <c r="F3076" i="5" s="1"/>
  <c r="E3046" i="5"/>
  <c r="F3046" i="5" s="1"/>
  <c r="E3058" i="5"/>
  <c r="F3058" i="5" s="1"/>
  <c r="E3070" i="5"/>
  <c r="F3070" i="5" s="1"/>
  <c r="E3045" i="5"/>
  <c r="F3045" i="5" s="1"/>
  <c r="E3049" i="5"/>
  <c r="F3049" i="5" s="1"/>
  <c r="E3053" i="5"/>
  <c r="F3053" i="5" s="1"/>
  <c r="E3057" i="5"/>
  <c r="F3057" i="5" s="1"/>
  <c r="E3061" i="5"/>
  <c r="F3061" i="5" s="1"/>
  <c r="E3065" i="5"/>
  <c r="F3065" i="5" s="1"/>
  <c r="E3069" i="5"/>
  <c r="F3069" i="5" s="1"/>
  <c r="E3073" i="5"/>
  <c r="F3073" i="5" s="1"/>
  <c r="E3050" i="5"/>
  <c r="F3050" i="5" s="1"/>
  <c r="E3062" i="5"/>
  <c r="F3062" i="5" s="1"/>
  <c r="E3074" i="5"/>
  <c r="F3074" i="5" s="1"/>
  <c r="E3042" i="5"/>
  <c r="F3042" i="5" s="1"/>
  <c r="E3054" i="5"/>
  <c r="F3054" i="5" s="1"/>
  <c r="E3066" i="5"/>
  <c r="F3066" i="5" s="1"/>
  <c r="K9" i="1"/>
  <c r="K11" i="1" s="1"/>
  <c r="D2" i="12" l="1"/>
  <c r="E33" i="6"/>
  <c r="E1015" i="5"/>
  <c r="F1015" i="5" s="1"/>
  <c r="E1019" i="5"/>
  <c r="F1019" i="5" s="1"/>
  <c r="E1023" i="5"/>
  <c r="F1023" i="5" s="1"/>
  <c r="E1027" i="5"/>
  <c r="F1027" i="5" s="1"/>
  <c r="E1031" i="5"/>
  <c r="F1031" i="5" s="1"/>
  <c r="E1035" i="5"/>
  <c r="F1035" i="5" s="1"/>
  <c r="E1039" i="5"/>
  <c r="F1039" i="5" s="1"/>
  <c r="E1017" i="5"/>
  <c r="F1017" i="5" s="1"/>
  <c r="E1022" i="5"/>
  <c r="F1022" i="5" s="1"/>
  <c r="E1028" i="5"/>
  <c r="F1028" i="5" s="1"/>
  <c r="E1033" i="5"/>
  <c r="F1033" i="5" s="1"/>
  <c r="E1038" i="5"/>
  <c r="F1038" i="5" s="1"/>
  <c r="E1018" i="5"/>
  <c r="F1018" i="5" s="1"/>
  <c r="E1024" i="5"/>
  <c r="F1024" i="5" s="1"/>
  <c r="E1029" i="5"/>
  <c r="F1029" i="5" s="1"/>
  <c r="E1034" i="5"/>
  <c r="F1034" i="5" s="1"/>
  <c r="E1025" i="5"/>
  <c r="F1025" i="5" s="1"/>
  <c r="E1036" i="5"/>
  <c r="F1036" i="5" s="1"/>
  <c r="E1016" i="5"/>
  <c r="F1016" i="5" s="1"/>
  <c r="E1026" i="5"/>
  <c r="F1026" i="5" s="1"/>
  <c r="E1037" i="5"/>
  <c r="F1037" i="5" s="1"/>
  <c r="E1030" i="5"/>
  <c r="F1030" i="5" s="1"/>
  <c r="E1032" i="5"/>
  <c r="F1032" i="5" s="1"/>
  <c r="E1020" i="5"/>
  <c r="F1020" i="5" s="1"/>
  <c r="E2557" i="5"/>
  <c r="F2557" i="5" s="1"/>
  <c r="E2561" i="5"/>
  <c r="F2561" i="5" s="1"/>
  <c r="E2565" i="5"/>
  <c r="F2565" i="5" s="1"/>
  <c r="E2569" i="5"/>
  <c r="F2569" i="5" s="1"/>
  <c r="E2573" i="5"/>
  <c r="F2573" i="5" s="1"/>
  <c r="E2577" i="5"/>
  <c r="F2577" i="5" s="1"/>
  <c r="E2581" i="5"/>
  <c r="F2581" i="5" s="1"/>
  <c r="E2558" i="5"/>
  <c r="F2558" i="5" s="1"/>
  <c r="E2562" i="5"/>
  <c r="F2562" i="5" s="1"/>
  <c r="E2566" i="5"/>
  <c r="F2566" i="5" s="1"/>
  <c r="E2570" i="5"/>
  <c r="F2570" i="5" s="1"/>
  <c r="E2574" i="5"/>
  <c r="F2574" i="5" s="1"/>
  <c r="E2578" i="5"/>
  <c r="F2578" i="5" s="1"/>
  <c r="E2582" i="5"/>
  <c r="F2582" i="5" s="1"/>
  <c r="E1021" i="5"/>
  <c r="F1021" i="5" s="1"/>
  <c r="E2559" i="5"/>
  <c r="F2559" i="5" s="1"/>
  <c r="E2563" i="5"/>
  <c r="F2563" i="5" s="1"/>
  <c r="E2567" i="5"/>
  <c r="F2567" i="5" s="1"/>
  <c r="E2571" i="5"/>
  <c r="F2571" i="5" s="1"/>
  <c r="E2575" i="5"/>
  <c r="F2575" i="5" s="1"/>
  <c r="E2579" i="5"/>
  <c r="F2579" i="5" s="1"/>
  <c r="E2583" i="5"/>
  <c r="F2583" i="5" s="1"/>
  <c r="E2560" i="5"/>
  <c r="F2560" i="5" s="1"/>
  <c r="E2576" i="5"/>
  <c r="F2576" i="5" s="1"/>
  <c r="E2564" i="5"/>
  <c r="F2564" i="5" s="1"/>
  <c r="E2580" i="5"/>
  <c r="F2580" i="5" s="1"/>
  <c r="E2572" i="5"/>
  <c r="F2572" i="5" s="1"/>
  <c r="E2568" i="5"/>
  <c r="F2568" i="5" s="1"/>
  <c r="E2584" i="5"/>
  <c r="F2584" i="5" s="1"/>
  <c r="E63" i="6"/>
  <c r="E911" i="5"/>
  <c r="F911" i="5" s="1"/>
  <c r="E915" i="5"/>
  <c r="F915" i="5" s="1"/>
  <c r="E910" i="5"/>
  <c r="F910" i="5" s="1"/>
  <c r="E916" i="5"/>
  <c r="F916" i="5" s="1"/>
  <c r="E912" i="5"/>
  <c r="F912" i="5" s="1"/>
  <c r="E917" i="5"/>
  <c r="F917" i="5" s="1"/>
  <c r="E913" i="5"/>
  <c r="F913" i="5" s="1"/>
  <c r="E2469" i="5"/>
  <c r="F2469" i="5" s="1"/>
  <c r="E2473" i="5"/>
  <c r="F2473" i="5" s="1"/>
  <c r="E2477" i="5"/>
  <c r="F2477" i="5" s="1"/>
  <c r="E2481" i="5"/>
  <c r="F2481" i="5" s="1"/>
  <c r="E2485" i="5"/>
  <c r="F2485" i="5" s="1"/>
  <c r="E2489" i="5"/>
  <c r="F2489" i="5" s="1"/>
  <c r="E914" i="5"/>
  <c r="F914" i="5" s="1"/>
  <c r="E2470" i="5"/>
  <c r="F2470" i="5" s="1"/>
  <c r="E2474" i="5"/>
  <c r="F2474" i="5" s="1"/>
  <c r="E2478" i="5"/>
  <c r="F2478" i="5" s="1"/>
  <c r="E2482" i="5"/>
  <c r="F2482" i="5" s="1"/>
  <c r="E2486" i="5"/>
  <c r="F2486" i="5" s="1"/>
  <c r="E2490" i="5"/>
  <c r="F2490" i="5" s="1"/>
  <c r="E2467" i="5"/>
  <c r="F2467" i="5" s="1"/>
  <c r="E2471" i="5"/>
  <c r="F2471" i="5" s="1"/>
  <c r="E2475" i="5"/>
  <c r="F2475" i="5" s="1"/>
  <c r="E2479" i="5"/>
  <c r="F2479" i="5" s="1"/>
  <c r="E2483" i="5"/>
  <c r="F2483" i="5" s="1"/>
  <c r="E2487" i="5"/>
  <c r="F2487" i="5" s="1"/>
  <c r="E2491" i="5"/>
  <c r="F2491" i="5" s="1"/>
  <c r="E2480" i="5"/>
  <c r="F2480" i="5" s="1"/>
  <c r="E2468" i="5"/>
  <c r="F2468" i="5" s="1"/>
  <c r="E2484" i="5"/>
  <c r="F2484" i="5" s="1"/>
  <c r="E2472" i="5"/>
  <c r="F2472" i="5" s="1"/>
  <c r="E2488" i="5"/>
  <c r="F2488" i="5" s="1"/>
  <c r="E2476" i="5"/>
  <c r="F2476" i="5" s="1"/>
  <c r="E2959" i="5"/>
  <c r="F2959" i="5" s="1"/>
  <c r="E2963" i="5"/>
  <c r="F2963" i="5" s="1"/>
  <c r="E2967" i="5"/>
  <c r="F2967" i="5" s="1"/>
  <c r="E2971" i="5"/>
  <c r="F2971" i="5" s="1"/>
  <c r="E2960" i="5"/>
  <c r="F2960" i="5" s="1"/>
  <c r="E2964" i="5"/>
  <c r="F2964" i="5" s="1"/>
  <c r="E2968" i="5"/>
  <c r="F2968" i="5" s="1"/>
  <c r="E2958" i="5"/>
  <c r="F2958" i="5" s="1"/>
  <c r="E2966" i="5"/>
  <c r="F2966" i="5" s="1"/>
  <c r="E2961" i="5"/>
  <c r="F2961" i="5" s="1"/>
  <c r="E2965" i="5"/>
  <c r="F2965" i="5" s="1"/>
  <c r="E2969" i="5"/>
  <c r="F2969" i="5" s="1"/>
  <c r="E2962" i="5"/>
  <c r="F2962" i="5" s="1"/>
  <c r="E2970" i="5"/>
  <c r="F2970" i="5" s="1"/>
  <c r="D3" i="10"/>
  <c r="D2" i="10"/>
  <c r="E43" i="6"/>
  <c r="E1171" i="5"/>
  <c r="F1171" i="5" s="1"/>
  <c r="E1175" i="5"/>
  <c r="F1175" i="5" s="1"/>
  <c r="E1179" i="5"/>
  <c r="F1179" i="5" s="1"/>
  <c r="E1183" i="5"/>
  <c r="F1183" i="5" s="1"/>
  <c r="E1187" i="5"/>
  <c r="F1187" i="5" s="1"/>
  <c r="E1191" i="5"/>
  <c r="F1191" i="5" s="1"/>
  <c r="E1172" i="5"/>
  <c r="F1172" i="5" s="1"/>
  <c r="E1177" i="5"/>
  <c r="F1177" i="5" s="1"/>
  <c r="E1182" i="5"/>
  <c r="F1182" i="5" s="1"/>
  <c r="E1188" i="5"/>
  <c r="F1188" i="5" s="1"/>
  <c r="E1173" i="5"/>
  <c r="F1173" i="5" s="1"/>
  <c r="E1178" i="5"/>
  <c r="F1178" i="5" s="1"/>
  <c r="E1184" i="5"/>
  <c r="F1184" i="5" s="1"/>
  <c r="E1189" i="5"/>
  <c r="F1189" i="5" s="1"/>
  <c r="E1174" i="5"/>
  <c r="F1174" i="5" s="1"/>
  <c r="E1185" i="5"/>
  <c r="F1185" i="5" s="1"/>
  <c r="E1176" i="5"/>
  <c r="F1176" i="5" s="1"/>
  <c r="E1186" i="5"/>
  <c r="F1186" i="5" s="1"/>
  <c r="E1180" i="5"/>
  <c r="F1180" i="5" s="1"/>
  <c r="E1181" i="5"/>
  <c r="F1181" i="5" s="1"/>
  <c r="E1190" i="5"/>
  <c r="F1190" i="5" s="1"/>
  <c r="E2729" i="5"/>
  <c r="F2729" i="5" s="1"/>
  <c r="E2733" i="5"/>
  <c r="F2733" i="5" s="1"/>
  <c r="E2737" i="5"/>
  <c r="F2737" i="5" s="1"/>
  <c r="E2741" i="5"/>
  <c r="F2741" i="5" s="1"/>
  <c r="E2745" i="5"/>
  <c r="F2745" i="5" s="1"/>
  <c r="E2749" i="5"/>
  <c r="F2749" i="5" s="1"/>
  <c r="E1170" i="5"/>
  <c r="F1170" i="5" s="1"/>
  <c r="E2730" i="5"/>
  <c r="F2730" i="5" s="1"/>
  <c r="E2734" i="5"/>
  <c r="F2734" i="5" s="1"/>
  <c r="E2738" i="5"/>
  <c r="F2738" i="5" s="1"/>
  <c r="E2742" i="5"/>
  <c r="F2742" i="5" s="1"/>
  <c r="E2746" i="5"/>
  <c r="F2746" i="5" s="1"/>
  <c r="E2750" i="5"/>
  <c r="F2750" i="5" s="1"/>
  <c r="E2731" i="5"/>
  <c r="F2731" i="5" s="1"/>
  <c r="E2739" i="5"/>
  <c r="F2739" i="5" s="1"/>
  <c r="E2747" i="5"/>
  <c r="F2747" i="5" s="1"/>
  <c r="E2732" i="5"/>
  <c r="F2732" i="5" s="1"/>
  <c r="E2740" i="5"/>
  <c r="F2740" i="5" s="1"/>
  <c r="E2748" i="5"/>
  <c r="F2748" i="5" s="1"/>
  <c r="E2736" i="5"/>
  <c r="F2736" i="5" s="1"/>
  <c r="E2735" i="5"/>
  <c r="F2735" i="5" s="1"/>
  <c r="E2743" i="5"/>
  <c r="F2743" i="5" s="1"/>
  <c r="E2751" i="5"/>
  <c r="F2751" i="5" s="1"/>
  <c r="E2744" i="5"/>
  <c r="F2744" i="5" s="1"/>
  <c r="E2728" i="5"/>
  <c r="F2728" i="5" s="1"/>
  <c r="E64" i="6" l="1"/>
  <c r="E1413" i="5"/>
  <c r="F1413" i="5" s="1"/>
  <c r="E1417" i="5"/>
  <c r="F1417" i="5" s="1"/>
  <c r="E1421" i="5"/>
  <c r="F1421" i="5" s="1"/>
  <c r="E1425" i="5"/>
  <c r="F1425" i="5" s="1"/>
  <c r="E1429" i="5"/>
  <c r="F1429" i="5" s="1"/>
  <c r="E1414" i="5"/>
  <c r="F1414" i="5" s="1"/>
  <c r="E1418" i="5"/>
  <c r="F1418" i="5" s="1"/>
  <c r="E1422" i="5"/>
  <c r="F1422" i="5" s="1"/>
  <c r="E1426" i="5"/>
  <c r="F1426" i="5" s="1"/>
  <c r="E1419" i="5"/>
  <c r="F1419" i="5" s="1"/>
  <c r="E1427" i="5"/>
  <c r="F1427" i="5" s="1"/>
  <c r="E1412" i="5"/>
  <c r="F1412" i="5" s="1"/>
  <c r="E1420" i="5"/>
  <c r="F1420" i="5" s="1"/>
  <c r="E1428" i="5"/>
  <c r="F1428" i="5" s="1"/>
  <c r="E1415" i="5"/>
  <c r="F1415" i="5" s="1"/>
  <c r="E1423" i="5"/>
  <c r="F1423" i="5" s="1"/>
  <c r="E1416" i="5"/>
  <c r="F1416" i="5" s="1"/>
  <c r="E1424" i="5"/>
  <c r="F1424" i="5" s="1"/>
  <c r="E2947" i="5"/>
  <c r="F2947" i="5" s="1"/>
  <c r="E2951" i="5"/>
  <c r="F2951" i="5" s="1"/>
  <c r="E2955" i="5"/>
  <c r="F2955" i="5" s="1"/>
  <c r="E2948" i="5"/>
  <c r="F2948" i="5" s="1"/>
  <c r="E2952" i="5"/>
  <c r="F2952" i="5" s="1"/>
  <c r="E2956" i="5"/>
  <c r="F2956" i="5" s="1"/>
  <c r="E2949" i="5"/>
  <c r="F2949" i="5" s="1"/>
  <c r="E2953" i="5"/>
  <c r="F2953" i="5" s="1"/>
  <c r="E2957" i="5"/>
  <c r="F2957" i="5" s="1"/>
  <c r="E2950" i="5"/>
  <c r="F2950" i="5" s="1"/>
  <c r="E2954" i="5"/>
  <c r="F2954" i="5" s="1"/>
  <c r="E44" i="6"/>
  <c r="E1433" i="5"/>
  <c r="F1433" i="5" s="1"/>
  <c r="E1437" i="5"/>
  <c r="F1437" i="5" s="1"/>
  <c r="E1441" i="5"/>
  <c r="F1441" i="5" s="1"/>
  <c r="E1445" i="5"/>
  <c r="F1445" i="5" s="1"/>
  <c r="E1449" i="5"/>
  <c r="F1449" i="5" s="1"/>
  <c r="E1453" i="5"/>
  <c r="F1453" i="5" s="1"/>
  <c r="E1457" i="5"/>
  <c r="F1457" i="5" s="1"/>
  <c r="E1461" i="5"/>
  <c r="F1461" i="5" s="1"/>
  <c r="E1465" i="5"/>
  <c r="F1465" i="5" s="1"/>
  <c r="E1469" i="5"/>
  <c r="F1469" i="5" s="1"/>
  <c r="E1473" i="5"/>
  <c r="F1473" i="5" s="1"/>
  <c r="E1477" i="5"/>
  <c r="F1477" i="5" s="1"/>
  <c r="E1481" i="5"/>
  <c r="F1481" i="5" s="1"/>
  <c r="E1485" i="5"/>
  <c r="F1485" i="5" s="1"/>
  <c r="E1489" i="5"/>
  <c r="F1489" i="5" s="1"/>
  <c r="E1493" i="5"/>
  <c r="F1493" i="5" s="1"/>
  <c r="E1430" i="5"/>
  <c r="F1430" i="5" s="1"/>
  <c r="E1434" i="5"/>
  <c r="F1434" i="5" s="1"/>
  <c r="E1438" i="5"/>
  <c r="F1438" i="5" s="1"/>
  <c r="E1442" i="5"/>
  <c r="F1442" i="5" s="1"/>
  <c r="E1446" i="5"/>
  <c r="F1446" i="5" s="1"/>
  <c r="E1450" i="5"/>
  <c r="F1450" i="5" s="1"/>
  <c r="E1454" i="5"/>
  <c r="F1454" i="5" s="1"/>
  <c r="E1458" i="5"/>
  <c r="F1458" i="5" s="1"/>
  <c r="E1462" i="5"/>
  <c r="F1462" i="5" s="1"/>
  <c r="E1466" i="5"/>
  <c r="F1466" i="5" s="1"/>
  <c r="E1470" i="5"/>
  <c r="F1470" i="5" s="1"/>
  <c r="E1474" i="5"/>
  <c r="F1474" i="5" s="1"/>
  <c r="E1478" i="5"/>
  <c r="F1478" i="5" s="1"/>
  <c r="E1482" i="5"/>
  <c r="F1482" i="5" s="1"/>
  <c r="E1486" i="5"/>
  <c r="F1486" i="5" s="1"/>
  <c r="E1490" i="5"/>
  <c r="F1490" i="5" s="1"/>
  <c r="E1494" i="5"/>
  <c r="F1494" i="5" s="1"/>
  <c r="E1435" i="5"/>
  <c r="F1435" i="5" s="1"/>
  <c r="E1443" i="5"/>
  <c r="F1443" i="5" s="1"/>
  <c r="E1451" i="5"/>
  <c r="F1451" i="5" s="1"/>
  <c r="E1459" i="5"/>
  <c r="F1459" i="5" s="1"/>
  <c r="E1467" i="5"/>
  <c r="F1467" i="5" s="1"/>
  <c r="E1475" i="5"/>
  <c r="F1475" i="5" s="1"/>
  <c r="E1483" i="5"/>
  <c r="F1483" i="5" s="1"/>
  <c r="E1491" i="5"/>
  <c r="F1491" i="5" s="1"/>
  <c r="E1436" i="5"/>
  <c r="F1436" i="5" s="1"/>
  <c r="E1444" i="5"/>
  <c r="F1444" i="5" s="1"/>
  <c r="E1452" i="5"/>
  <c r="F1452" i="5" s="1"/>
  <c r="E1460" i="5"/>
  <c r="F1460" i="5" s="1"/>
  <c r="E1468" i="5"/>
  <c r="F1468" i="5" s="1"/>
  <c r="E1476" i="5"/>
  <c r="F1476" i="5" s="1"/>
  <c r="E1484" i="5"/>
  <c r="F1484" i="5" s="1"/>
  <c r="E1492" i="5"/>
  <c r="F1492" i="5" s="1"/>
  <c r="E1431" i="5"/>
  <c r="F1431" i="5" s="1"/>
  <c r="E1439" i="5"/>
  <c r="F1439" i="5" s="1"/>
  <c r="E1447" i="5"/>
  <c r="F1447" i="5" s="1"/>
  <c r="E1455" i="5"/>
  <c r="F1455" i="5" s="1"/>
  <c r="E1463" i="5"/>
  <c r="F1463" i="5" s="1"/>
  <c r="E1471" i="5"/>
  <c r="F1471" i="5" s="1"/>
  <c r="E1479" i="5"/>
  <c r="F1479" i="5" s="1"/>
  <c r="E1487" i="5"/>
  <c r="F1487" i="5" s="1"/>
  <c r="E1440" i="5"/>
  <c r="F1440" i="5" s="1"/>
  <c r="E1472" i="5"/>
  <c r="F1472" i="5" s="1"/>
  <c r="E1448" i="5"/>
  <c r="F1448" i="5" s="1"/>
  <c r="E1480" i="5"/>
  <c r="F1480" i="5" s="1"/>
  <c r="E1456" i="5"/>
  <c r="F1456" i="5" s="1"/>
  <c r="E1488" i="5"/>
  <c r="F1488" i="5" s="1"/>
  <c r="E1464" i="5"/>
  <c r="F1464" i="5" s="1"/>
  <c r="E2975" i="5"/>
  <c r="F2975" i="5" s="1"/>
  <c r="E2979" i="5"/>
  <c r="F2979" i="5" s="1"/>
  <c r="E2983" i="5"/>
  <c r="F2983" i="5" s="1"/>
  <c r="E2987" i="5"/>
  <c r="F2987" i="5" s="1"/>
  <c r="E2991" i="5"/>
  <c r="F2991" i="5" s="1"/>
  <c r="E2995" i="5"/>
  <c r="F2995" i="5" s="1"/>
  <c r="E2999" i="5"/>
  <c r="F2999" i="5" s="1"/>
  <c r="E3003" i="5"/>
  <c r="F3003" i="5" s="1"/>
  <c r="E3007" i="5"/>
  <c r="F3007" i="5" s="1"/>
  <c r="E3011" i="5"/>
  <c r="F3011" i="5" s="1"/>
  <c r="E3015" i="5"/>
  <c r="F3015" i="5" s="1"/>
  <c r="E3019" i="5"/>
  <c r="F3019" i="5" s="1"/>
  <c r="E3023" i="5"/>
  <c r="F3023" i="5" s="1"/>
  <c r="E3027" i="5"/>
  <c r="F3027" i="5" s="1"/>
  <c r="E3031" i="5"/>
  <c r="F3031" i="5" s="1"/>
  <c r="E3035" i="5"/>
  <c r="F3035" i="5" s="1"/>
  <c r="E3039" i="5"/>
  <c r="F3039" i="5" s="1"/>
  <c r="E2972" i="5"/>
  <c r="F2972" i="5" s="1"/>
  <c r="E2976" i="5"/>
  <c r="F2976" i="5" s="1"/>
  <c r="E2980" i="5"/>
  <c r="F2980" i="5" s="1"/>
  <c r="E2984" i="5"/>
  <c r="F2984" i="5" s="1"/>
  <c r="E2988" i="5"/>
  <c r="F2988" i="5" s="1"/>
  <c r="E2992" i="5"/>
  <c r="F2992" i="5" s="1"/>
  <c r="E2996" i="5"/>
  <c r="F2996" i="5" s="1"/>
  <c r="E3000" i="5"/>
  <c r="F3000" i="5" s="1"/>
  <c r="E3004" i="5"/>
  <c r="F3004" i="5" s="1"/>
  <c r="E3008" i="5"/>
  <c r="F3008" i="5" s="1"/>
  <c r="E3012" i="5"/>
  <c r="F3012" i="5" s="1"/>
  <c r="E3016" i="5"/>
  <c r="F3016" i="5" s="1"/>
  <c r="E3020" i="5"/>
  <c r="F3020" i="5" s="1"/>
  <c r="E3024" i="5"/>
  <c r="F3024" i="5" s="1"/>
  <c r="E3028" i="5"/>
  <c r="F3028" i="5" s="1"/>
  <c r="E3032" i="5"/>
  <c r="F3032" i="5" s="1"/>
  <c r="E3036" i="5"/>
  <c r="F3036" i="5" s="1"/>
  <c r="E3040" i="5"/>
  <c r="F3040" i="5" s="1"/>
  <c r="E2978" i="5"/>
  <c r="F2978" i="5" s="1"/>
  <c r="E2986" i="5"/>
  <c r="F2986" i="5" s="1"/>
  <c r="E2998" i="5"/>
  <c r="F2998" i="5" s="1"/>
  <c r="E3010" i="5"/>
  <c r="F3010" i="5" s="1"/>
  <c r="E3022" i="5"/>
  <c r="F3022" i="5" s="1"/>
  <c r="E3034" i="5"/>
  <c r="F3034" i="5" s="1"/>
  <c r="E2973" i="5"/>
  <c r="F2973" i="5" s="1"/>
  <c r="E2977" i="5"/>
  <c r="F2977" i="5" s="1"/>
  <c r="E2981" i="5"/>
  <c r="F2981" i="5" s="1"/>
  <c r="E2985" i="5"/>
  <c r="F2985" i="5" s="1"/>
  <c r="E2989" i="5"/>
  <c r="F2989" i="5" s="1"/>
  <c r="E2993" i="5"/>
  <c r="F2993" i="5" s="1"/>
  <c r="E2997" i="5"/>
  <c r="F2997" i="5" s="1"/>
  <c r="E3001" i="5"/>
  <c r="F3001" i="5" s="1"/>
  <c r="E3005" i="5"/>
  <c r="F3005" i="5" s="1"/>
  <c r="E3009" i="5"/>
  <c r="F3009" i="5" s="1"/>
  <c r="E3013" i="5"/>
  <c r="F3013" i="5" s="1"/>
  <c r="E3017" i="5"/>
  <c r="F3017" i="5" s="1"/>
  <c r="E3021" i="5"/>
  <c r="F3021" i="5" s="1"/>
  <c r="E3025" i="5"/>
  <c r="F3025" i="5" s="1"/>
  <c r="E3029" i="5"/>
  <c r="F3029" i="5" s="1"/>
  <c r="E3033" i="5"/>
  <c r="F3033" i="5" s="1"/>
  <c r="E3037" i="5"/>
  <c r="F3037" i="5" s="1"/>
  <c r="E3041" i="5"/>
  <c r="F3041" i="5" s="1"/>
  <c r="E2982" i="5"/>
  <c r="F2982" i="5" s="1"/>
  <c r="E2990" i="5"/>
  <c r="F2990" i="5" s="1"/>
  <c r="E3002" i="5"/>
  <c r="F3002" i="5" s="1"/>
  <c r="E3014" i="5"/>
  <c r="F3014" i="5" s="1"/>
  <c r="E3026" i="5"/>
  <c r="F3026" i="5" s="1"/>
  <c r="E3038" i="5"/>
  <c r="F3038" i="5" s="1"/>
  <c r="E1432" i="5"/>
  <c r="F1432" i="5" s="1"/>
  <c r="E2974" i="5"/>
  <c r="F2974" i="5" s="1"/>
  <c r="E2994" i="5"/>
  <c r="F2994" i="5" s="1"/>
  <c r="E3006" i="5"/>
  <c r="F3006" i="5" s="1"/>
  <c r="E3018" i="5"/>
  <c r="F3018" i="5" s="1"/>
  <c r="E3030" i="5"/>
  <c r="F3030" i="5" s="1"/>
  <c r="E34" i="6"/>
  <c r="E1195" i="5"/>
  <c r="F1195" i="5" s="1"/>
  <c r="E1199" i="5"/>
  <c r="F1199" i="5" s="1"/>
  <c r="E1203" i="5"/>
  <c r="F1203" i="5" s="1"/>
  <c r="E1207" i="5"/>
  <c r="F1207" i="5" s="1"/>
  <c r="E1193" i="5"/>
  <c r="F1193" i="5" s="1"/>
  <c r="E1198" i="5"/>
  <c r="F1198" i="5" s="1"/>
  <c r="E1204" i="5"/>
  <c r="F1204" i="5" s="1"/>
  <c r="E1209" i="5"/>
  <c r="F1209" i="5" s="1"/>
  <c r="E1213" i="5"/>
  <c r="F1213" i="5" s="1"/>
  <c r="E1217" i="5"/>
  <c r="F1217" i="5" s="1"/>
  <c r="E1221" i="5"/>
  <c r="F1221" i="5" s="1"/>
  <c r="E1225" i="5"/>
  <c r="F1225" i="5" s="1"/>
  <c r="E1229" i="5"/>
  <c r="F1229" i="5" s="1"/>
  <c r="E1233" i="5"/>
  <c r="F1233" i="5" s="1"/>
  <c r="E1194" i="5"/>
  <c r="F1194" i="5" s="1"/>
  <c r="E1200" i="5"/>
  <c r="F1200" i="5" s="1"/>
  <c r="E1205" i="5"/>
  <c r="F1205" i="5" s="1"/>
  <c r="E1210" i="5"/>
  <c r="F1210" i="5" s="1"/>
  <c r="E1214" i="5"/>
  <c r="F1214" i="5" s="1"/>
  <c r="E1218" i="5"/>
  <c r="F1218" i="5" s="1"/>
  <c r="E1222" i="5"/>
  <c r="F1222" i="5" s="1"/>
  <c r="E1226" i="5"/>
  <c r="F1226" i="5" s="1"/>
  <c r="E1230" i="5"/>
  <c r="F1230" i="5" s="1"/>
  <c r="E1234" i="5"/>
  <c r="F1234" i="5" s="1"/>
  <c r="E1196" i="5"/>
  <c r="F1196" i="5" s="1"/>
  <c r="E1206" i="5"/>
  <c r="F1206" i="5" s="1"/>
  <c r="E1215" i="5"/>
  <c r="F1215" i="5" s="1"/>
  <c r="E1223" i="5"/>
  <c r="F1223" i="5" s="1"/>
  <c r="E1231" i="5"/>
  <c r="F1231" i="5" s="1"/>
  <c r="E1197" i="5"/>
  <c r="F1197" i="5" s="1"/>
  <c r="E1208" i="5"/>
  <c r="F1208" i="5" s="1"/>
  <c r="E1216" i="5"/>
  <c r="F1216" i="5" s="1"/>
  <c r="E1224" i="5"/>
  <c r="F1224" i="5" s="1"/>
  <c r="E1232" i="5"/>
  <c r="F1232" i="5" s="1"/>
  <c r="E1201" i="5"/>
  <c r="F1201" i="5" s="1"/>
  <c r="E1219" i="5"/>
  <c r="F1219" i="5" s="1"/>
  <c r="E1202" i="5"/>
  <c r="F1202" i="5" s="1"/>
  <c r="E1220" i="5"/>
  <c r="F1220" i="5" s="1"/>
  <c r="E1211" i="5"/>
  <c r="F1211" i="5" s="1"/>
  <c r="E1227" i="5"/>
  <c r="F1227" i="5" s="1"/>
  <c r="E1228" i="5"/>
  <c r="F1228" i="5" s="1"/>
  <c r="E2753" i="5"/>
  <c r="F2753" i="5" s="1"/>
  <c r="E2757" i="5"/>
  <c r="F2757" i="5" s="1"/>
  <c r="E2761" i="5"/>
  <c r="F2761" i="5" s="1"/>
  <c r="E2765" i="5"/>
  <c r="F2765" i="5" s="1"/>
  <c r="E2769" i="5"/>
  <c r="F2769" i="5" s="1"/>
  <c r="E2773" i="5"/>
  <c r="F2773" i="5" s="1"/>
  <c r="E2754" i="5"/>
  <c r="F2754" i="5" s="1"/>
  <c r="E2758" i="5"/>
  <c r="F2758" i="5" s="1"/>
  <c r="E2762" i="5"/>
  <c r="F2762" i="5" s="1"/>
  <c r="E2766" i="5"/>
  <c r="F2766" i="5" s="1"/>
  <c r="E2770" i="5"/>
  <c r="F2770" i="5" s="1"/>
  <c r="E2774" i="5"/>
  <c r="F2774" i="5" s="1"/>
  <c r="E1192" i="5"/>
  <c r="F1192" i="5" s="1"/>
  <c r="E2755" i="5"/>
  <c r="F2755" i="5" s="1"/>
  <c r="E2763" i="5"/>
  <c r="F2763" i="5" s="1"/>
  <c r="E2771" i="5"/>
  <c r="F2771" i="5" s="1"/>
  <c r="E2756" i="5"/>
  <c r="F2756" i="5" s="1"/>
  <c r="E2764" i="5"/>
  <c r="F2764" i="5" s="1"/>
  <c r="E2772" i="5"/>
  <c r="F2772" i="5" s="1"/>
  <c r="E2752" i="5"/>
  <c r="F2752" i="5" s="1"/>
  <c r="E2759" i="5"/>
  <c r="F2759" i="5" s="1"/>
  <c r="E2767" i="5"/>
  <c r="F2767" i="5" s="1"/>
  <c r="E2768" i="5"/>
  <c r="F2768" i="5" s="1"/>
  <c r="E1212" i="5"/>
  <c r="F1212" i="5" s="1"/>
  <c r="E2760" i="5"/>
  <c r="F2760" i="5" s="1"/>
  <c r="E1501" i="5" l="1"/>
  <c r="F1501" i="5" s="1"/>
  <c r="E1505" i="5"/>
  <c r="F1505" i="5" s="1"/>
  <c r="E1509" i="5"/>
  <c r="F1509" i="5" s="1"/>
  <c r="E1513" i="5"/>
  <c r="F1513" i="5" s="1"/>
  <c r="E1517" i="5"/>
  <c r="F1517" i="5" s="1"/>
  <c r="E1521" i="5"/>
  <c r="F1521" i="5" s="1"/>
  <c r="E1525" i="5"/>
  <c r="F1525" i="5" s="1"/>
  <c r="E1529" i="5"/>
  <c r="F1529" i="5" s="1"/>
  <c r="E1533" i="5"/>
  <c r="F1533" i="5" s="1"/>
  <c r="E1537" i="5"/>
  <c r="F1537" i="5" s="1"/>
  <c r="E1541" i="5"/>
  <c r="F1541" i="5" s="1"/>
  <c r="E1545" i="5"/>
  <c r="F1545" i="5" s="1"/>
  <c r="E1549" i="5"/>
  <c r="F1549" i="5" s="1"/>
  <c r="E1553" i="5"/>
  <c r="F1553" i="5" s="1"/>
  <c r="E1502" i="5"/>
  <c r="F1502" i="5" s="1"/>
  <c r="E1506" i="5"/>
  <c r="F1506" i="5" s="1"/>
  <c r="E1510" i="5"/>
  <c r="F1510" i="5" s="1"/>
  <c r="E1514" i="5"/>
  <c r="F1514" i="5" s="1"/>
  <c r="E1518" i="5"/>
  <c r="F1518" i="5" s="1"/>
  <c r="E1522" i="5"/>
  <c r="F1522" i="5" s="1"/>
  <c r="E1526" i="5"/>
  <c r="F1526" i="5" s="1"/>
  <c r="E1530" i="5"/>
  <c r="F1530" i="5" s="1"/>
  <c r="E1534" i="5"/>
  <c r="F1534" i="5" s="1"/>
  <c r="E1538" i="5"/>
  <c r="F1538" i="5" s="1"/>
  <c r="E1542" i="5"/>
  <c r="F1542" i="5" s="1"/>
  <c r="E1546" i="5"/>
  <c r="F1546" i="5" s="1"/>
  <c r="E1550" i="5"/>
  <c r="F1550" i="5" s="1"/>
  <c r="E1499" i="5"/>
  <c r="F1499" i="5" s="1"/>
  <c r="E1507" i="5"/>
  <c r="F1507" i="5" s="1"/>
  <c r="E1515" i="5"/>
  <c r="F1515" i="5" s="1"/>
  <c r="E1523" i="5"/>
  <c r="F1523" i="5" s="1"/>
  <c r="E1531" i="5"/>
  <c r="F1531" i="5" s="1"/>
  <c r="E1539" i="5"/>
  <c r="F1539" i="5" s="1"/>
  <c r="E1547" i="5"/>
  <c r="F1547" i="5" s="1"/>
  <c r="E1500" i="5"/>
  <c r="F1500" i="5" s="1"/>
  <c r="E1508" i="5"/>
  <c r="F1508" i="5" s="1"/>
  <c r="E1516" i="5"/>
  <c r="F1516" i="5" s="1"/>
  <c r="E1524" i="5"/>
  <c r="F1524" i="5" s="1"/>
  <c r="E1532" i="5"/>
  <c r="F1532" i="5" s="1"/>
  <c r="E1540" i="5"/>
  <c r="F1540" i="5" s="1"/>
  <c r="E1548" i="5"/>
  <c r="F1548" i="5" s="1"/>
  <c r="E1503" i="5"/>
  <c r="F1503" i="5" s="1"/>
  <c r="E1511" i="5"/>
  <c r="F1511" i="5" s="1"/>
  <c r="E1519" i="5"/>
  <c r="F1519" i="5" s="1"/>
  <c r="E1527" i="5"/>
  <c r="F1527" i="5" s="1"/>
  <c r="E1535" i="5"/>
  <c r="F1535" i="5" s="1"/>
  <c r="E1543" i="5"/>
  <c r="F1543" i="5" s="1"/>
  <c r="E1551" i="5"/>
  <c r="F1551" i="5" s="1"/>
  <c r="E1504" i="5"/>
  <c r="F1504" i="5" s="1"/>
  <c r="E1536" i="5"/>
  <c r="F1536" i="5" s="1"/>
  <c r="E1512" i="5"/>
  <c r="F1512" i="5" s="1"/>
  <c r="E1544" i="5"/>
  <c r="F1544" i="5" s="1"/>
  <c r="E1520" i="5"/>
  <c r="F1520" i="5" s="1"/>
  <c r="E1552" i="5"/>
  <c r="F1552" i="5" s="1"/>
  <c r="E1528" i="5"/>
  <c r="F1528" i="5" s="1"/>
  <c r="E1561" i="5"/>
  <c r="F1561" i="5" s="1"/>
  <c r="E1565" i="5"/>
  <c r="F1565" i="5" s="1"/>
  <c r="E1569" i="5"/>
  <c r="F1569" i="5" s="1"/>
  <c r="E1573" i="5"/>
  <c r="F1573" i="5" s="1"/>
  <c r="E1577" i="5"/>
  <c r="F1577" i="5" s="1"/>
  <c r="E1581" i="5"/>
  <c r="F1581" i="5" s="1"/>
  <c r="E1562" i="5"/>
  <c r="F1562" i="5" s="1"/>
  <c r="E1566" i="5"/>
  <c r="F1566" i="5" s="1"/>
  <c r="E1570" i="5"/>
  <c r="F1570" i="5" s="1"/>
  <c r="E1574" i="5"/>
  <c r="F1574" i="5" s="1"/>
  <c r="E1578" i="5"/>
  <c r="F1578" i="5" s="1"/>
  <c r="E1582" i="5"/>
  <c r="F1582" i="5" s="1"/>
  <c r="E1563" i="5"/>
  <c r="F1563" i="5" s="1"/>
  <c r="E1571" i="5"/>
  <c r="F1571" i="5" s="1"/>
  <c r="E1579" i="5"/>
  <c r="F1579" i="5" s="1"/>
  <c r="E1564" i="5"/>
  <c r="F1564" i="5" s="1"/>
  <c r="E1572" i="5"/>
  <c r="F1572" i="5" s="1"/>
  <c r="E1580" i="5"/>
  <c r="F1580" i="5" s="1"/>
  <c r="E1567" i="5"/>
  <c r="F1567" i="5" s="1"/>
  <c r="E1575" i="5"/>
  <c r="F1575" i="5" s="1"/>
  <c r="E1583" i="5"/>
  <c r="F1583" i="5" s="1"/>
  <c r="E1568" i="5"/>
  <c r="F1568" i="5" s="1"/>
  <c r="E1576" i="5"/>
  <c r="F1576" i="5" s="1"/>
</calcChain>
</file>

<file path=xl/sharedStrings.xml><?xml version="1.0" encoding="utf-8"?>
<sst xmlns="http://schemas.openxmlformats.org/spreadsheetml/2006/main" count="16676" uniqueCount="2818">
  <si>
    <t>Average project costs ($)</t>
  </si>
  <si>
    <t>Average project costs ($/SF)</t>
  </si>
  <si>
    <t>Average site energy reduction (MMBtu)</t>
  </si>
  <si>
    <t>Average cost per energy reduction ($/btu)</t>
  </si>
  <si>
    <t>Average percent reduction in energy use</t>
  </si>
  <si>
    <t>Source</t>
  </si>
  <si>
    <t>Table 11</t>
  </si>
  <si>
    <t>Table 15</t>
  </si>
  <si>
    <t>Source:</t>
  </si>
  <si>
    <t>Lawrence Berkeley National Laboratory</t>
  </si>
  <si>
    <t>A Meta-Analysis of Single-Family Deep Energy Retrofit Performance in the U.S.</t>
  </si>
  <si>
    <t>https://www.osti.gov/servlets/purl/1129577</t>
  </si>
  <si>
    <t>Tables 11 and 15</t>
  </si>
  <si>
    <t>Residential Buildings, Single Family</t>
  </si>
  <si>
    <t>Single Family</t>
  </si>
  <si>
    <t>Multi Family</t>
  </si>
  <si>
    <t>Residential Buildings, Multifamily</t>
  </si>
  <si>
    <t>https://be-exchange.org/wp-content/uploads/2017/11/BEEx_Retrofitting_Affordability_Update_Nov2015-1.pdf</t>
  </si>
  <si>
    <t>Building Energy Exchange</t>
  </si>
  <si>
    <t>Evaluating New York City’s Multifamily Building Energy Data for Savings Opportunities: Retrofitting Affordability</t>
  </si>
  <si>
    <t>ref2019.d111618a</t>
  </si>
  <si>
    <t>Report</t>
  </si>
  <si>
    <t>Annual Energy Outlook 2019</t>
  </si>
  <si>
    <t>Scenario</t>
  </si>
  <si>
    <t>ref2019</t>
  </si>
  <si>
    <t>Reference case</t>
  </si>
  <si>
    <t>Datekey</t>
  </si>
  <si>
    <t>d111618a</t>
  </si>
  <si>
    <t>Release Date</t>
  </si>
  <si>
    <t xml:space="preserve"> January 2019</t>
  </si>
  <si>
    <t>RKI000</t>
  </si>
  <si>
    <t>4. Residential Sector Key Indicators and Consumption</t>
  </si>
  <si>
    <t>(quadrillion Btu, unless otherwise noted)</t>
  </si>
  <si>
    <t/>
  </si>
  <si>
    <t>2018-</t>
  </si>
  <si>
    <t xml:space="preserve"> Key Indicators and Consumption</t>
  </si>
  <si>
    <t>Key Indicators</t>
  </si>
  <si>
    <t xml:space="preserve"> Households (millions)</t>
  </si>
  <si>
    <t>RKI000:ba_Single-Family</t>
  </si>
  <si>
    <t xml:space="preserve">   Single-Family</t>
  </si>
  <si>
    <t>RKI000:ba_Multifamily</t>
  </si>
  <si>
    <t xml:space="preserve">   Multifamily</t>
  </si>
  <si>
    <t>RKI000:ba_MobileHomes</t>
  </si>
  <si>
    <t xml:space="preserve">   Mobile Homes</t>
  </si>
  <si>
    <t>RKI000:ba_Total</t>
  </si>
  <si>
    <t xml:space="preserve">     Total</t>
  </si>
  <si>
    <t>RKI000:ca_AverageHouseS</t>
  </si>
  <si>
    <t xml:space="preserve"> Average House Square Footage</t>
  </si>
  <si>
    <t xml:space="preserve"> Energy Intensity</t>
  </si>
  <si>
    <t xml:space="preserve"> (million Btu per household)</t>
  </si>
  <si>
    <t>RKI000:da_DeliveredEner</t>
  </si>
  <si>
    <t xml:space="preserve">  Delivered Energy Consumption</t>
  </si>
  <si>
    <t>RKI000:da_TotalEnergyCo</t>
  </si>
  <si>
    <t xml:space="preserve">  Total Energy Consumption</t>
  </si>
  <si>
    <t xml:space="preserve"> (thousand Btu per square foot)</t>
  </si>
  <si>
    <t>RKI000:ea_DeliveredEner</t>
  </si>
  <si>
    <t>RKI000:ea_TotalEnergyCo</t>
  </si>
  <si>
    <t>Delivered Energy Consumption by Fuel</t>
  </si>
  <si>
    <t xml:space="preserve"> Purchased Electricity</t>
  </si>
  <si>
    <t>RKI000:fa_SpaceHeating</t>
  </si>
  <si>
    <t xml:space="preserve">   Space Heating</t>
  </si>
  <si>
    <t>RKI000:fa_SpaceCooling</t>
  </si>
  <si>
    <t xml:space="preserve">   Space Cooling</t>
  </si>
  <si>
    <t>RKI000:fa_WaterHeating</t>
  </si>
  <si>
    <t xml:space="preserve">   Water Heating</t>
  </si>
  <si>
    <t>RKI000:fa_Refrigeration</t>
  </si>
  <si>
    <t xml:space="preserve">   Refrigeration</t>
  </si>
  <si>
    <t>RKI000:fa_Cooking</t>
  </si>
  <si>
    <t xml:space="preserve">   Cooking</t>
  </si>
  <si>
    <t>RKI000:fa_ClothesDryers</t>
  </si>
  <si>
    <t xml:space="preserve">   Clothes Dryers</t>
  </si>
  <si>
    <t>RKI000:fa_Freezers</t>
  </si>
  <si>
    <t xml:space="preserve">   Freezers</t>
  </si>
  <si>
    <t>RKI000:fa_Lighting</t>
  </si>
  <si>
    <t xml:space="preserve">   Lighting</t>
  </si>
  <si>
    <t>RKI000:fa_ClothesWasher</t>
  </si>
  <si>
    <t xml:space="preserve">   Clothes Washers 1/</t>
  </si>
  <si>
    <t>RKI000:fa_Dishwashers</t>
  </si>
  <si>
    <t xml:space="preserve">   Dishwashers 1/</t>
  </si>
  <si>
    <t>RKI000:fa_ColorTelevisi</t>
  </si>
  <si>
    <t xml:space="preserve">   Televisions and Related Equipment 2/</t>
  </si>
  <si>
    <t>RKI000:fa_PersonalCompu</t>
  </si>
  <si>
    <t xml:space="preserve">   Computers and Related Equipment 3/</t>
  </si>
  <si>
    <t>RKI000:fa_FurnaceFans</t>
  </si>
  <si>
    <t xml:space="preserve">   Furnace Fans and Boiler Circulation Pumps</t>
  </si>
  <si>
    <t>RKI000:fa_OtherUses</t>
  </si>
  <si>
    <t xml:space="preserve">   Other Uses 4/</t>
  </si>
  <si>
    <t>RKI000:fa_DeliveredEner</t>
  </si>
  <si>
    <t xml:space="preserve">     Delivered Energy</t>
  </si>
  <si>
    <t xml:space="preserve"> Natural Gas</t>
  </si>
  <si>
    <t>RKI000:ga_SpaceHeating</t>
  </si>
  <si>
    <t>RKI000:ga_SpaceCooling</t>
  </si>
  <si>
    <t>RKI000:ga_WaterHeating</t>
  </si>
  <si>
    <t>RKI000:ga_Cooking</t>
  </si>
  <si>
    <t>RKI000:ga_ClothesDryers</t>
  </si>
  <si>
    <t>RKI000:ga_OtherNatGas</t>
  </si>
  <si>
    <t xml:space="preserve">   Other Uses 5/</t>
  </si>
  <si>
    <t>RKI000:ga_DeliveredEner</t>
  </si>
  <si>
    <t xml:space="preserve"> Distillate Fuel Oil 6/</t>
  </si>
  <si>
    <t>RKI000:ha_SpaceHeating</t>
  </si>
  <si>
    <t>RKI000:ha_WaterHeating</t>
  </si>
  <si>
    <t>RKI000:Other_ha_ha</t>
  </si>
  <si>
    <t xml:space="preserve">   Other Uses 7/</t>
  </si>
  <si>
    <t>RKI000:ha_DeliveredEner</t>
  </si>
  <si>
    <t xml:space="preserve"> Propane</t>
  </si>
  <si>
    <t>RKI000:ia_SpaceHeating</t>
  </si>
  <si>
    <t>RKI000:ia_WaterHeating</t>
  </si>
  <si>
    <t>RKI000:ia_Cooking</t>
  </si>
  <si>
    <t>RKI000:ia_OtherUses</t>
  </si>
  <si>
    <t>RKI000:ia_DeliveredEner</t>
  </si>
  <si>
    <t>RKI000:ja_MarketedRenew</t>
  </si>
  <si>
    <t xml:space="preserve"> Marketed Renewables (wood) 8/</t>
  </si>
  <si>
    <t>Delivered Energy Consumption by End Use</t>
  </si>
  <si>
    <t>RKI000:ka_SpaceHeating</t>
  </si>
  <si>
    <t xml:space="preserve"> Space Heating</t>
  </si>
  <si>
    <t>RKI000:ka_SpaceCooling</t>
  </si>
  <si>
    <t xml:space="preserve"> Space Cooling</t>
  </si>
  <si>
    <t>RKI000:ka_WaterHeating</t>
  </si>
  <si>
    <t xml:space="preserve"> Water Heating</t>
  </si>
  <si>
    <t>RKI000:ka_Refrigeration</t>
  </si>
  <si>
    <t xml:space="preserve"> Refrigeration</t>
  </si>
  <si>
    <t>RKI000:ka_Cooking</t>
  </si>
  <si>
    <t xml:space="preserve"> Cooking</t>
  </si>
  <si>
    <t>RKI000:ka_ClothesDryers</t>
  </si>
  <si>
    <t xml:space="preserve"> Clothes Dryers</t>
  </si>
  <si>
    <t>RKI000:ka_Freezers</t>
  </si>
  <si>
    <t xml:space="preserve"> Freezers</t>
  </si>
  <si>
    <t>RKI000:ka_Lighting</t>
  </si>
  <si>
    <t xml:space="preserve"> Lighting</t>
  </si>
  <si>
    <t>RKI000:ka_ClothesWasher</t>
  </si>
  <si>
    <t xml:space="preserve"> Clothes Washers 1/</t>
  </si>
  <si>
    <t>RKI000:ka_Dishwashers</t>
  </si>
  <si>
    <t xml:space="preserve"> Dishwashers 1/</t>
  </si>
  <si>
    <t>RKI000:ka_ColorTelevisi</t>
  </si>
  <si>
    <t xml:space="preserve"> Televisions and Related Equipment 2/</t>
  </si>
  <si>
    <t>RKI000:ka_PersonalCompu</t>
  </si>
  <si>
    <t xml:space="preserve"> Computers and Related Equipment 3/</t>
  </si>
  <si>
    <t>RKI000:ka_FurnaceFans</t>
  </si>
  <si>
    <t xml:space="preserve"> Furnace Fans and Boiler Circulation Pumps</t>
  </si>
  <si>
    <t>RKI000:ka_OtherUses</t>
  </si>
  <si>
    <t xml:space="preserve"> Other Uses 9/</t>
  </si>
  <si>
    <t>RKI000:ka_DeliveredEner</t>
  </si>
  <si>
    <t xml:space="preserve">   Delivered Energy</t>
  </si>
  <si>
    <t>RKI000:la_ElectricityRe</t>
  </si>
  <si>
    <t>Electricity Related Losses</t>
  </si>
  <si>
    <t>Total Energy Consumption by End Use</t>
  </si>
  <si>
    <t>RKI000:ma_SpaceHeating</t>
  </si>
  <si>
    <t>RKI000:ma_SpaceCooling</t>
  </si>
  <si>
    <t>RKI000:ma_WaterHeating</t>
  </si>
  <si>
    <t>RKI000:ma_Refrigeration</t>
  </si>
  <si>
    <t>RKI000:ma_Cooking</t>
  </si>
  <si>
    <t>RKI000:ma_ClothesDryers</t>
  </si>
  <si>
    <t>RKI000:ma_Freezers</t>
  </si>
  <si>
    <t>RKI000:ma_Lighting</t>
  </si>
  <si>
    <t>RKI000:ma_ClothesWasher</t>
  </si>
  <si>
    <t>RKI000:ma_Dishwashers</t>
  </si>
  <si>
    <t>RKI000:ma_ColorTelevisi</t>
  </si>
  <si>
    <t>RKI000:ma_PersonalCompu</t>
  </si>
  <si>
    <t>RKI000:ma_FurnaceFans</t>
  </si>
  <si>
    <t>RKI000:ma_OtherUses</t>
  </si>
  <si>
    <t>RKI000:ma_Total</t>
  </si>
  <si>
    <t xml:space="preserve">   Total</t>
  </si>
  <si>
    <t>Nonmarketed Renewables 10/</t>
  </si>
  <si>
    <t>RKI000:na_GeothermalHea</t>
  </si>
  <si>
    <t xml:space="preserve">  Geothermal Heat Pumps</t>
  </si>
  <si>
    <t>RKI000:na_SolarHotWater</t>
  </si>
  <si>
    <t xml:space="preserve">  Solar Hot Water Heating</t>
  </si>
  <si>
    <t>RKI000:na_SolarPhotovol</t>
  </si>
  <si>
    <t xml:space="preserve">  Solar Photovoltaic</t>
  </si>
  <si>
    <t>RKI000:na_WindHuffPuff</t>
  </si>
  <si>
    <t xml:space="preserve">  Wind</t>
  </si>
  <si>
    <t>RKI000:na_Total</t>
  </si>
  <si>
    <t xml:space="preserve">    Total</t>
  </si>
  <si>
    <t>Heating Degree Days</t>
  </si>
  <si>
    <t>RKI000:hdd_NewEngland</t>
  </si>
  <si>
    <t xml:space="preserve">   New England</t>
  </si>
  <si>
    <t>RKI000:hdd_MiddleAtlant</t>
  </si>
  <si>
    <t xml:space="preserve">   Middle Atlantic</t>
  </si>
  <si>
    <t>RKI000:hdd_EastNorthCen</t>
  </si>
  <si>
    <t xml:space="preserve">   East North Central</t>
  </si>
  <si>
    <t>RKI000:hdd_WestNorthCen</t>
  </si>
  <si>
    <t xml:space="preserve">   West North Central</t>
  </si>
  <si>
    <t>RKI000:hdd_SouthAtlantc</t>
  </si>
  <si>
    <t xml:space="preserve">   South Atlantic</t>
  </si>
  <si>
    <t>RKI000:hdd_EastSouthCen</t>
  </si>
  <si>
    <t xml:space="preserve">   East South Central</t>
  </si>
  <si>
    <t>RKI000:hdd_WestSouthCen</t>
  </si>
  <si>
    <t xml:space="preserve">   West South Central</t>
  </si>
  <si>
    <t>RKI000:hdd_Mountain</t>
  </si>
  <si>
    <t xml:space="preserve">   Mountain</t>
  </si>
  <si>
    <t>RKI000:hdd_Pacific</t>
  </si>
  <si>
    <t xml:space="preserve">   Pacific</t>
  </si>
  <si>
    <t>RKI000:hdd_UnitedStates</t>
  </si>
  <si>
    <t xml:space="preserve">      United States</t>
  </si>
  <si>
    <t>Cooling Degree Days</t>
  </si>
  <si>
    <t>RKI000:cdd_NewEngland</t>
  </si>
  <si>
    <t>RKI000:cdd_MiddleAtlant</t>
  </si>
  <si>
    <t>RKI000:cdd_EastNorthCen</t>
  </si>
  <si>
    <t>RKI000:cdd_WestNorthCen</t>
  </si>
  <si>
    <t>RKI000:cdd_SouthAtlantc</t>
  </si>
  <si>
    <t>RKI000:cdd_EastSouthCen</t>
  </si>
  <si>
    <t>RKI000:cdd_WestSouthCen</t>
  </si>
  <si>
    <t>RKI000:cdd_Mountain</t>
  </si>
  <si>
    <t>RKI000:cdd_Pacific</t>
  </si>
  <si>
    <t>RKI000:cdd_UnitedStates</t>
  </si>
  <si>
    <t xml:space="preserve">   1/ Does not include water heating portion of load.</t>
  </si>
  <si>
    <t xml:space="preserve">   2/ Includes televisions, set-top boxes, home theater systems, DVD players, and video game consoles.</t>
  </si>
  <si>
    <t xml:space="preserve">   3/ Includes desktop and laptop computers, monitors, and networking equipment.</t>
  </si>
  <si>
    <t xml:space="preserve">   4/ Includes small electric devices, heating elements, and motors not listed above.  Electric vehicles are included in the</t>
  </si>
  <si>
    <t>transportation sector.</t>
  </si>
  <si>
    <t xml:space="preserve">   5/ Includes such appliances as outdoor grills, natural gas-fueled lights, pool heaters, spa heaters, and backup electricity generators.</t>
  </si>
  <si>
    <t xml:space="preserve">   6/ Includes kerosene use.</t>
  </si>
  <si>
    <t xml:space="preserve">   7/ Includes such appliances as pool heaters, spa heaters, and backup electricity generators.</t>
  </si>
  <si>
    <t xml:space="preserve">   8/ Includes wood used for primary and secondary heating in wood stoves or fireplaces as reported in the Residential Energy Consumption</t>
  </si>
  <si>
    <t>Survey.</t>
  </si>
  <si>
    <t xml:space="preserve">   9/ Includes small electric devices, heating elements, outdoor grills, natural gas-fueled lights, pool heaters, spa heaters, backup</t>
  </si>
  <si>
    <t>electricity generators, and motors not listed above.  Electric vehicles are included in the transportation sector.</t>
  </si>
  <si>
    <t xml:space="preserve">   10/ Consumption determined by using the average electric power sector fossil-fuels net heat rate.</t>
  </si>
  <si>
    <t xml:space="preserve">   Btu = British thermal unit.</t>
  </si>
  <si>
    <t xml:space="preserve">   - - = Not applicable.</t>
  </si>
  <si>
    <t xml:space="preserve">   Note:  Totals may not equal sum of components due to independent rounding.  Data for 2017</t>
  </si>
  <si>
    <t>are model results and may differ from official EIA data reports.</t>
  </si>
  <si>
    <t xml:space="preserve">   Source:  2017 consumption based on:  U.S. Energy Information Administration (EIA), Monthly Energy Review,</t>
  </si>
  <si>
    <t>September 2018.  2017 degree days based on state-level data from the National Oceanic and Atmospheric</t>
  </si>
  <si>
    <t>Administration's Climatic Data Center and Climate Prediction Center.</t>
  </si>
  <si>
    <t>2018:  EIA, Short-Term Energy Outlook, October 2018 and EIA, AEO2019 National Energy Modeling System run ref2019.d111618a.</t>
  </si>
  <si>
    <t>Projections:  EIA, AEO2019 National Energy Modeling System run ref2019.d111618a.</t>
  </si>
  <si>
    <t>Average Costs ($/BTU saved)</t>
  </si>
  <si>
    <t>post war oil</t>
  </si>
  <si>
    <t>post war gas mid</t>
  </si>
  <si>
    <t>pre war gas low</t>
  </si>
  <si>
    <t>pre war oil mid</t>
  </si>
  <si>
    <t>post war gas high</t>
  </si>
  <si>
    <t>pre war oil low</t>
  </si>
  <si>
    <t>all electric</t>
  </si>
  <si>
    <t>all district steam</t>
  </si>
  <si>
    <t>pre war gas mid</t>
  </si>
  <si>
    <t>post war gas low</t>
  </si>
  <si>
    <t>Total Source Savings (TBTU)</t>
  </si>
  <si>
    <t>Retrofit cost (millions)</t>
  </si>
  <si>
    <t>Replace with LED</t>
  </si>
  <si>
    <t>Area (million SF)</t>
  </si>
  <si>
    <t>Total Removed Source Savings (GBTU)</t>
  </si>
  <si>
    <t>Adjusted Source Savings (TBTU)</t>
  </si>
  <si>
    <t>Building Type</t>
  </si>
  <si>
    <t>Removed Tech</t>
  </si>
  <si>
    <t>Frequency of Rec</t>
  </si>
  <si>
    <t>separate dhw from heating</t>
  </si>
  <si>
    <t>install low flow aerators</t>
  </si>
  <si>
    <t>replace boiler</t>
  </si>
  <si>
    <t>seprrate dhw from heating</t>
  </si>
  <si>
    <t>upgrade boiler</t>
  </si>
  <si>
    <t>install low flow showerheads</t>
  </si>
  <si>
    <t>installe low flow aerators</t>
  </si>
  <si>
    <t>upgrade to led</t>
  </si>
  <si>
    <t>upgrade dhw boiler</t>
  </si>
  <si>
    <t>#2 oil to natural gas</t>
  </si>
  <si>
    <t>#6 oil or #4 oil to natural gas</t>
  </si>
  <si>
    <t>Frequency adjusted measure costs ($/SF-rec)</t>
  </si>
  <si>
    <t>Measure cost ($/SF)</t>
  </si>
  <si>
    <t>Cost per BTU Saved</t>
  </si>
  <si>
    <t>Adjusted Costs ($)</t>
  </si>
  <si>
    <t>Removing non-heating/cooling/envelope related retrofit costs and savings</t>
  </si>
  <si>
    <t>Adjusted Savings by Building Type after Removing Uncovered Costs</t>
  </si>
  <si>
    <t>Floor area weighted cost per unit saved ($)</t>
  </si>
  <si>
    <t>Source Energy Use</t>
  </si>
  <si>
    <t>Percent Reduction</t>
  </si>
  <si>
    <t>Floor area weighted average percent reduction in energy consumption</t>
  </si>
  <si>
    <t>Table 3, Table 13, Figure 6</t>
  </si>
  <si>
    <t>Climate</t>
  </si>
  <si>
    <t>Hot &amp; Humid</t>
  </si>
  <si>
    <t>Hot &amp; Dry</t>
  </si>
  <si>
    <t>Marine</t>
  </si>
  <si>
    <t>Cold</t>
  </si>
  <si>
    <t>Very Cold</t>
  </si>
  <si>
    <t>Measure</t>
  </si>
  <si>
    <t>Savings as % of Total Site Energy</t>
  </si>
  <si>
    <t>Cost</t>
  </si>
  <si>
    <t>Remaining Site Energy Use</t>
  </si>
  <si>
    <t>Row Labels</t>
  </si>
  <si>
    <t>Column Labels</t>
  </si>
  <si>
    <t>Total Reductions</t>
  </si>
  <si>
    <t>State Abbrev</t>
  </si>
  <si>
    <t>State</t>
  </si>
  <si>
    <t>County</t>
  </si>
  <si>
    <r>
      <rPr>
        <sz val="11"/>
        <color theme="1"/>
        <rFont val="Calibri"/>
        <family val="2"/>
        <scheme val="minor"/>
      </rPr>
      <t>AL</t>
    </r>
  </si>
  <si>
    <r>
      <rPr>
        <sz val="11"/>
        <color theme="1"/>
        <rFont val="Calibri"/>
        <family val="2"/>
        <scheme val="minor"/>
      </rPr>
      <t>Alabama</t>
    </r>
  </si>
  <si>
    <t>Autauga</t>
  </si>
  <si>
    <t>Hot-Humid</t>
  </si>
  <si>
    <t>Baldwin</t>
  </si>
  <si>
    <t>Barbour</t>
  </si>
  <si>
    <t>Bibb</t>
  </si>
  <si>
    <t>Mixed-Humid</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</si>
  <si>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</si>
  <si>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</si>
  <si>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</si>
  <si>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</si>
  <si>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</si>
  <si>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</si>
  <si>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</si>
  <si>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</si>
  <si>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</si>
  <si>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</si>
  <si>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</si>
  <si>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</si>
  <si>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</si>
  <si>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</si>
  <si>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</si>
  <si>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</si>
  <si>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</si>
  <si>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</si>
  <si>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</si>
  <si>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</si>
  <si>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</si>
  <si>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</si>
  <si>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</si>
  <si>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</si>
  <si>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</si>
  <si>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</si>
  <si>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</si>
  <si>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</si>
  <si>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</si>
  <si>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</si>
  <si>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</si>
  <si>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</si>
  <si>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</si>
  <si>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</si>
  <si>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</si>
  <si>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</si>
  <si>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</si>
  <si>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</si>
  <si>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</si>
  <si>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</si>
  <si>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</si>
  <si>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</si>
  <si>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</si>
  <si>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</si>
  <si>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</si>
  <si>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</si>
  <si>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</si>
  <si>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</si>
  <si>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</si>
  <si>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</si>
  <si>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</si>
  <si>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</si>
  <si>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</si>
  <si>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Shelby</t>
  </si>
  <si>
    <t>St. Clair</t>
  </si>
  <si>
    <t>Sumter</t>
  </si>
  <si>
    <t>Talladega</t>
  </si>
  <si>
    <t>Tallapoosa</t>
  </si>
  <si>
    <t>Tuscaloosa</t>
  </si>
  <si>
    <t>Walker</t>
  </si>
  <si>
    <t>Washington</t>
  </si>
  <si>
    <r>
      <rPr>
        <sz val="11"/>
        <color theme="1"/>
        <rFont val="Calibri"/>
        <family val="2"/>
        <scheme val="minor"/>
      </rPr>
      <t>AR</t>
    </r>
  </si>
  <si>
    <r>
      <rPr>
        <sz val="11"/>
        <color theme="1"/>
        <rFont val="Calibri"/>
        <family val="2"/>
        <scheme val="minor"/>
      </rPr>
      <t>Arkansas</t>
    </r>
  </si>
  <si>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</si>
  <si>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</si>
  <si>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</si>
  <si>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</si>
  <si>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</si>
  <si>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</si>
  <si>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</si>
  <si>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</si>
  <si>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</si>
  <si>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</si>
  <si>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</si>
  <si>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</si>
  <si>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</si>
  <si>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</si>
  <si>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</si>
  <si>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</si>
  <si>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</si>
  <si>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</si>
  <si>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</si>
  <si>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</si>
  <si>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</si>
  <si>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</si>
  <si>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</si>
  <si>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</si>
  <si>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</si>
  <si>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</si>
  <si>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</si>
  <si>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</si>
  <si>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Saline</t>
  </si>
  <si>
    <t>Scott</t>
  </si>
  <si>
    <t>Searcy</t>
  </si>
  <si>
    <t>Sebastian</t>
  </si>
  <si>
    <t>Sevier</t>
  </si>
  <si>
    <t>Sharp</t>
  </si>
  <si>
    <t>St. Francis</t>
  </si>
  <si>
    <t>Stone</t>
  </si>
  <si>
    <t>Union</t>
  </si>
  <si>
    <t>Van Buren</t>
  </si>
  <si>
    <t>White</t>
  </si>
  <si>
    <t>Woodruff</t>
  </si>
  <si>
    <t>Yell</t>
  </si>
  <si>
    <r>
      <rPr>
        <sz val="11"/>
        <color theme="1"/>
        <rFont val="Calibri"/>
        <family val="2"/>
        <scheme val="minor"/>
      </rPr>
      <t>CA</t>
    </r>
  </si>
  <si>
    <r>
      <rPr>
        <sz val="11"/>
        <color theme="1"/>
        <rFont val="Calibri"/>
        <family val="2"/>
        <scheme val="minor"/>
      </rPr>
      <t>California</t>
    </r>
  </si>
  <si>
    <t>Alameda</t>
  </si>
  <si>
    <t>Alpine</t>
  </si>
  <si>
    <t>Amador</t>
  </si>
  <si>
    <t>Mixed-Dry</t>
  </si>
  <si>
    <t>Butte</t>
  </si>
  <si>
    <t>Hot-Dry</t>
  </si>
  <si>
    <t>Calaveras</t>
  </si>
  <si>
    <t>Colusa</t>
  </si>
  <si>
    <t>Contra Costa</t>
  </si>
  <si>
    <t>Del Norte</t>
  </si>
  <si>
    <t>El Dorado</t>
  </si>
  <si>
    <t>Fresno</t>
  </si>
  <si>
    <r>
      <rPr>
        <sz val="11"/>
        <color theme="1"/>
        <rFont val="Calibri"/>
        <family val="2"/>
        <scheme val="minor"/>
      </rPr>
      <t>CO</t>
    </r>
  </si>
  <si>
    <r>
      <rPr>
        <sz val="11"/>
        <color theme="1"/>
        <rFont val="Calibri"/>
        <family val="2"/>
        <scheme val="minor"/>
      </rPr>
      <t>Colorado</t>
    </r>
  </si>
  <si>
    <t>Dolores</t>
  </si>
  <si>
    <t>Douglas</t>
  </si>
  <si>
    <t>Eagle</t>
  </si>
  <si>
    <t>El Paso</t>
  </si>
  <si>
    <t>Elbert</t>
  </si>
  <si>
    <t>Fremont</t>
  </si>
  <si>
    <t>Garfield</t>
  </si>
  <si>
    <t>Gilpin</t>
  </si>
  <si>
    <t>Grand</t>
  </si>
  <si>
    <t>Gunnison</t>
  </si>
  <si>
    <t>Hinsdale</t>
  </si>
  <si>
    <t>Huerfano</t>
  </si>
  <si>
    <t>Kiowa</t>
  </si>
  <si>
    <t>Kit Carson</t>
  </si>
  <si>
    <t>La Plata</t>
  </si>
  <si>
    <t>Lake</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</si>
  <si>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</si>
  <si>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</si>
  <si>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</si>
  <si>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</si>
  <si>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</si>
  <si>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</si>
  <si>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</si>
  <si>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</si>
  <si>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</si>
  <si>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</si>
  <si>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</si>
  <si>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</si>
  <si>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</si>
  <si>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</si>
  <si>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</si>
  <si>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</si>
  <si>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</si>
  <si>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</si>
  <si>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</si>
  <si>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</si>
  <si>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</si>
  <si>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</si>
  <si>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</si>
  <si>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Yuma</t>
  </si>
  <si>
    <r>
      <rPr>
        <sz val="11"/>
        <color theme="1"/>
        <rFont val="Calibri"/>
        <family val="2"/>
        <scheme val="minor"/>
      </rPr>
      <t>CT</t>
    </r>
  </si>
  <si>
    <r>
      <rPr>
        <sz val="11"/>
        <color theme="1"/>
        <rFont val="Calibri"/>
        <family val="2"/>
        <scheme val="minor"/>
      </rPr>
      <t>Connecticut</t>
    </r>
  </si>
  <si>
    <t>Fairfield</t>
  </si>
  <si>
    <t>Hartford</t>
  </si>
  <si>
    <t>Litchfield</t>
  </si>
  <si>
    <t>Middlesex</t>
  </si>
  <si>
    <t>New Haven</t>
  </si>
  <si>
    <t>New London</t>
  </si>
  <si>
    <t>Tolland</t>
  </si>
  <si>
    <t>Windham</t>
  </si>
  <si>
    <r>
      <rPr>
        <sz val="11"/>
        <color theme="1"/>
        <rFont val="Calibri"/>
        <family val="2"/>
        <scheme val="minor"/>
      </rPr>
      <t>DE</t>
    </r>
  </si>
  <si>
    <r>
      <rPr>
        <sz val="11"/>
        <color theme="1"/>
        <rFont val="Calibri"/>
        <family val="2"/>
        <scheme val="minor"/>
      </rPr>
      <t>Delaware</t>
    </r>
  </si>
  <si>
    <t>Kent</t>
  </si>
  <si>
    <t>New Castle</t>
  </si>
  <si>
    <t>Sussex</t>
  </si>
  <si>
    <t>District of Columbia</t>
  </si>
  <si>
    <r>
      <rPr>
        <sz val="11"/>
        <color theme="1"/>
        <rFont val="Calibri"/>
        <family val="2"/>
        <scheme val="minor"/>
      </rPr>
      <t>FL</t>
    </r>
  </si>
  <si>
    <r>
      <rPr>
        <sz val="11"/>
        <color theme="1"/>
        <rFont val="Calibri"/>
        <family val="2"/>
        <scheme val="minor"/>
      </rPr>
      <t>Florida</t>
    </r>
  </si>
  <si>
    <t>Alachua</t>
  </si>
  <si>
    <t>Baker</t>
  </si>
  <si>
    <t>Bay</t>
  </si>
  <si>
    <t>Bradford</t>
  </si>
  <si>
    <t>Brevard</t>
  </si>
  <si>
    <r>
      <rPr>
        <sz val="11"/>
        <color theme="1"/>
        <rFont val="Calibri"/>
        <family val="2"/>
        <scheme val="minor"/>
      </rPr>
      <t>GA</t>
    </r>
  </si>
  <si>
    <r>
      <rPr>
        <sz val="11"/>
        <color theme="1"/>
        <rFont val="Calibri"/>
        <family val="2"/>
        <scheme val="minor"/>
      </rPr>
      <t>Georgia</t>
    </r>
  </si>
  <si>
    <t>Banks</t>
  </si>
  <si>
    <t>Barrow</t>
  </si>
  <si>
    <t>Bartow</t>
  </si>
  <si>
    <t>Ben Hill</t>
  </si>
  <si>
    <t>Berrien</t>
  </si>
  <si>
    <t>Bleckley</t>
  </si>
  <si>
    <t>Brantley</t>
  </si>
  <si>
    <t>Brooks</t>
  </si>
  <si>
    <t>Bryan</t>
  </si>
  <si>
    <t>Bulloch</t>
  </si>
  <si>
    <t>Burke</t>
  </si>
  <si>
    <t>Butts</t>
  </si>
  <si>
    <t>Camden</t>
  </si>
  <si>
    <t>Candler</t>
  </si>
  <si>
    <t>Carroll</t>
  </si>
  <si>
    <t>Catoosa</t>
  </si>
  <si>
    <t>Charlton</t>
  </si>
  <si>
    <t>Chatham</t>
  </si>
  <si>
    <t>Chattahoochee</t>
  </si>
  <si>
    <t>Chattooga</t>
  </si>
  <si>
    <t>Clayton</t>
  </si>
  <si>
    <t>Clinch</t>
  </si>
  <si>
    <t>Cobb</t>
  </si>
  <si>
    <t>Colquitt</t>
  </si>
  <si>
    <t>Columbia</t>
  </si>
  <si>
    <t>Cook</t>
  </si>
  <si>
    <t>Coweta</t>
  </si>
  <si>
    <t>Crawford</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</si>
  <si>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</si>
  <si>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</si>
  <si>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</si>
  <si>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</si>
  <si>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</si>
  <si>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</si>
  <si>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</si>
  <si>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</si>
  <si>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</si>
  <si>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</si>
  <si>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</si>
  <si>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</si>
  <si>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</si>
  <si>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</si>
  <si>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</si>
  <si>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</si>
  <si>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</si>
  <si>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</si>
  <si>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</si>
  <si>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</si>
  <si>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</si>
  <si>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</si>
  <si>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Telfair</t>
  </si>
  <si>
    <t>Hot-humid</t>
  </si>
  <si>
    <t>Terrell</t>
  </si>
  <si>
    <t>Thomas</t>
  </si>
  <si>
    <t>Tift</t>
  </si>
  <si>
    <t>Toombs</t>
  </si>
  <si>
    <t>Towns</t>
  </si>
  <si>
    <t>Treutlen</t>
  </si>
  <si>
    <t>Troup</t>
  </si>
  <si>
    <t>Turner</t>
  </si>
  <si>
    <t>Twiggs</t>
  </si>
  <si>
    <t>Upson</t>
  </si>
  <si>
    <t>Walton</t>
  </si>
  <si>
    <t>Ware</t>
  </si>
  <si>
    <t>Warren</t>
  </si>
  <si>
    <t>Wayne</t>
  </si>
  <si>
    <t>Webster</t>
  </si>
  <si>
    <t>Wheeler</t>
  </si>
  <si>
    <t>Whitfield</t>
  </si>
  <si>
    <t>Wilcox</t>
  </si>
  <si>
    <t>Wilkes</t>
  </si>
  <si>
    <t>Wilkinson</t>
  </si>
  <si>
    <t>Worth</t>
  </si>
  <si>
    <r>
      <rPr>
        <sz val="11"/>
        <color theme="1"/>
        <rFont val="Calibri"/>
        <family val="2"/>
        <scheme val="minor"/>
      </rPr>
      <t>HI</t>
    </r>
  </si>
  <si>
    <r>
      <rPr>
        <sz val="11"/>
        <color theme="1"/>
        <rFont val="Calibri"/>
        <family val="2"/>
        <scheme val="minor"/>
      </rPr>
      <t>Hawaii</t>
    </r>
  </si>
  <si>
    <t>Hawaii</t>
  </si>
  <si>
    <t>Honolulu</t>
  </si>
  <si>
    <t>Kalawao</t>
  </si>
  <si>
    <t>Kauai</t>
  </si>
  <si>
    <t>Maui</t>
  </si>
  <si>
    <r>
      <rPr>
        <sz val="11"/>
        <color theme="1"/>
        <rFont val="Calibri"/>
        <family val="2"/>
        <scheme val="minor"/>
      </rPr>
      <t>ID</t>
    </r>
  </si>
  <si>
    <r>
      <rPr>
        <sz val="11"/>
        <color theme="1"/>
        <rFont val="Calibri"/>
        <family val="2"/>
        <scheme val="minor"/>
      </rPr>
      <t>Idaho</t>
    </r>
  </si>
  <si>
    <t>Ada</t>
  </si>
  <si>
    <t>Adams</t>
  </si>
  <si>
    <t>Bannock</t>
  </si>
  <si>
    <t>Bear Lake</t>
  </si>
  <si>
    <t>Benewah</t>
  </si>
  <si>
    <t>Bingham</t>
  </si>
  <si>
    <t>Blaine</t>
  </si>
  <si>
    <t>Boise</t>
  </si>
  <si>
    <t>Bonner</t>
  </si>
  <si>
    <t>Bonneville</t>
  </si>
  <si>
    <t>Boundary</t>
  </si>
  <si>
    <t>Camas</t>
  </si>
  <si>
    <t>Canyon</t>
  </si>
  <si>
    <t>Caribou</t>
  </si>
  <si>
    <t>Cassia</t>
  </si>
  <si>
    <t>Clark</t>
  </si>
  <si>
    <t>Clearwater</t>
  </si>
  <si>
    <t>Custer</t>
  </si>
  <si>
    <t>Gem</t>
  </si>
  <si>
    <t>Gooding</t>
  </si>
  <si>
    <t>Idaho</t>
  </si>
  <si>
    <t>Jerome</t>
  </si>
  <si>
    <t>Kootenai</t>
  </si>
  <si>
    <t>Latah</t>
  </si>
  <si>
    <t>Lemhi</t>
  </si>
  <si>
    <t>Lewis</t>
  </si>
  <si>
    <t>Minidoka</t>
  </si>
  <si>
    <r>
      <rPr>
        <sz val="11"/>
        <color theme="1"/>
        <rFont val="Calibri"/>
        <family val="2"/>
        <scheme val="minor"/>
      </rPr>
      <t>IL</t>
    </r>
  </si>
  <si>
    <r>
      <rPr>
        <sz val="11"/>
        <color theme="1"/>
        <rFont val="Calibri"/>
        <family val="2"/>
        <scheme val="minor"/>
      </rPr>
      <t>Illinois</t>
    </r>
  </si>
  <si>
    <t>Macoupin</t>
  </si>
  <si>
    <t>Mason</t>
  </si>
  <si>
    <t>Massac</t>
  </si>
  <si>
    <t>McDonough</t>
  </si>
  <si>
    <t>McHenry</t>
  </si>
  <si>
    <t>McLean</t>
  </si>
  <si>
    <t>Menard</t>
  </si>
  <si>
    <t>Mercer</t>
  </si>
  <si>
    <t>Moultrie</t>
  </si>
  <si>
    <t>Ogle</t>
  </si>
  <si>
    <t>Peoria</t>
  </si>
  <si>
    <t>Piatt</t>
  </si>
  <si>
    <t>Putnam</t>
  </si>
  <si>
    <t>Richland</t>
  </si>
  <si>
    <t>Rock Island</t>
  </si>
  <si>
    <t>Sangamon</t>
  </si>
  <si>
    <t>Schuyler</t>
  </si>
  <si>
    <t>Stark</t>
  </si>
  <si>
    <t>Stephenson</t>
  </si>
  <si>
    <t>Tazewell</t>
  </si>
  <si>
    <t>Vermilion</t>
  </si>
  <si>
    <t>Wabash</t>
  </si>
  <si>
    <t>Whiteside</t>
  </si>
  <si>
    <t>Will</t>
  </si>
  <si>
    <t>Williamson</t>
  </si>
  <si>
    <t>Winnebago</t>
  </si>
  <si>
    <t>Woodford</t>
  </si>
  <si>
    <r>
      <rPr>
        <sz val="11"/>
        <color theme="1"/>
        <rFont val="Calibri"/>
        <family val="2"/>
        <scheme val="minor"/>
      </rPr>
      <t>IN</t>
    </r>
  </si>
  <si>
    <r>
      <rPr>
        <sz val="11"/>
        <color theme="1"/>
        <rFont val="Calibri"/>
        <family val="2"/>
        <scheme val="minor"/>
      </rPr>
      <t>Indiana</t>
    </r>
  </si>
  <si>
    <t>Allen</t>
  </si>
  <si>
    <t>Bartholomew</t>
  </si>
  <si>
    <t>Benton</t>
  </si>
  <si>
    <t>Blackford</t>
  </si>
  <si>
    <t>Boone</t>
  </si>
  <si>
    <t>Brown</t>
  </si>
  <si>
    <t>Cass</t>
  </si>
  <si>
    <t>Clinton</t>
  </si>
  <si>
    <t>Daviess</t>
  </si>
  <si>
    <t>De Kalb</t>
  </si>
  <si>
    <t>Dearborn</t>
  </si>
  <si>
    <t>Delaware</t>
  </si>
  <si>
    <t>Vigo</t>
  </si>
  <si>
    <t>Warrick</t>
  </si>
  <si>
    <t>Wells</t>
  </si>
  <si>
    <t>Whitley</t>
  </si>
  <si>
    <r>
      <rPr>
        <sz val="11"/>
        <color theme="1"/>
        <rFont val="Calibri"/>
        <family val="2"/>
        <scheme val="minor"/>
      </rPr>
      <t>IA</t>
    </r>
  </si>
  <si>
    <r>
      <rPr>
        <sz val="11"/>
        <color theme="1"/>
        <rFont val="Calibri"/>
        <family val="2"/>
        <scheme val="minor"/>
      </rPr>
      <t>Iowa</t>
    </r>
  </si>
  <si>
    <t>Adair</t>
  </si>
  <si>
    <t>Allamakee</t>
  </si>
  <si>
    <t>Appanoose</t>
  </si>
  <si>
    <t>Audubon</t>
  </si>
  <si>
    <t>Black Hawk</t>
  </si>
  <si>
    <t>Bremer</t>
  </si>
  <si>
    <t>Buchanan</t>
  </si>
  <si>
    <t>Buena Vista</t>
  </si>
  <si>
    <t>Cedar</t>
  </si>
  <si>
    <t>Cerro Gordo</t>
  </si>
  <si>
    <t>Chickasaw</t>
  </si>
  <si>
    <t>Davis</t>
  </si>
  <si>
    <t>Des Moines</t>
  </si>
  <si>
    <t>Dickinson</t>
  </si>
  <si>
    <t>Dubuque</t>
  </si>
  <si>
    <t>Emmet</t>
  </si>
  <si>
    <t>Grundy</t>
  </si>
  <si>
    <t>Guthrie</t>
  </si>
  <si>
    <t>Hamilton</t>
  </si>
  <si>
    <t>Hancock</t>
  </si>
  <si>
    <t>Hardin</t>
  </si>
  <si>
    <t>Harrison</t>
  </si>
  <si>
    <t>Humboldt</t>
  </si>
  <si>
    <t>Ida</t>
  </si>
  <si>
    <t>Iowa</t>
  </si>
  <si>
    <t>Jasper</t>
  </si>
  <si>
    <t>Jones</t>
  </si>
  <si>
    <t>Keokuk</t>
  </si>
  <si>
    <t>Kossuth</t>
  </si>
  <si>
    <r>
      <rPr>
        <sz val="11"/>
        <color theme="1"/>
        <rFont val="Calibri"/>
        <family val="2"/>
        <scheme val="minor"/>
      </rPr>
      <t>KS</t>
    </r>
  </si>
  <si>
    <r>
      <rPr>
        <sz val="11"/>
        <color theme="1"/>
        <rFont val="Calibri"/>
        <family val="2"/>
        <scheme val="minor"/>
      </rPr>
      <t>Kansas</t>
    </r>
  </si>
  <si>
    <t>Edwards</t>
  </si>
  <si>
    <t>Elk</t>
  </si>
  <si>
    <t>Ellis</t>
  </si>
  <si>
    <t>Ellsworth</t>
  </si>
  <si>
    <t>Finney</t>
  </si>
  <si>
    <t>Ford</t>
  </si>
  <si>
    <t>Geary</t>
  </si>
  <si>
    <t>Gove</t>
  </si>
  <si>
    <t>Graham</t>
  </si>
  <si>
    <t>Gray</t>
  </si>
  <si>
    <t>Greeley</t>
  </si>
  <si>
    <t>Greenwood</t>
  </si>
  <si>
    <t>Harper</t>
  </si>
  <si>
    <t>Harvey</t>
  </si>
  <si>
    <t>Haskell</t>
  </si>
  <si>
    <t>Hodgeman</t>
  </si>
  <si>
    <t>Jewell</t>
  </si>
  <si>
    <t>Kearny</t>
  </si>
  <si>
    <t>Kingman</t>
  </si>
  <si>
    <t>Labette</t>
  </si>
  <si>
    <t>Lane</t>
  </si>
  <si>
    <t>Leavenworth</t>
  </si>
  <si>
    <t>Linn</t>
  </si>
  <si>
    <t>Lyon</t>
  </si>
  <si>
    <t>McPherson</t>
  </si>
  <si>
    <t>Meade</t>
  </si>
  <si>
    <t>Miami</t>
  </si>
  <si>
    <t>Mitchell</t>
  </si>
  <si>
    <t>Morris</t>
  </si>
  <si>
    <t>Morton</t>
  </si>
  <si>
    <t>Nemaha</t>
  </si>
  <si>
    <t>Neosho</t>
  </si>
  <si>
    <t>Ness</t>
  </si>
  <si>
    <t>Norton</t>
  </si>
  <si>
    <t>Osage</t>
  </si>
  <si>
    <t>Osborne</t>
  </si>
  <si>
    <t>Ottawa</t>
  </si>
  <si>
    <t>Pawnee</t>
  </si>
  <si>
    <t>Pottawatomie</t>
  </si>
  <si>
    <t>Pratt</t>
  </si>
  <si>
    <t>Rawlins</t>
  </si>
  <si>
    <t>Reno</t>
  </si>
  <si>
    <t>Republic</t>
  </si>
  <si>
    <t>Rice</t>
  </si>
  <si>
    <t>Riley</t>
  </si>
  <si>
    <t>Rooks</t>
  </si>
  <si>
    <t>Rush</t>
  </si>
  <si>
    <r>
      <rPr>
        <sz val="11"/>
        <color theme="1"/>
        <rFont val="Calibri"/>
        <family val="2"/>
        <scheme val="minor"/>
      </rPr>
      <t>KY</t>
    </r>
  </si>
  <si>
    <r>
      <rPr>
        <sz val="11"/>
        <color theme="1"/>
        <rFont val="Calibri"/>
        <family val="2"/>
        <scheme val="minor"/>
      </rPr>
      <t>Kentucky</t>
    </r>
  </si>
  <si>
    <t>Harlan</t>
  </si>
  <si>
    <t>Hart</t>
  </si>
  <si>
    <t>Henderson</t>
  </si>
  <si>
    <t>Hickman</t>
  </si>
  <si>
    <t>Hopkins</t>
  </si>
  <si>
    <t>Jessamine</t>
  </si>
  <si>
    <t>Kenton</t>
  </si>
  <si>
    <t>Knott</t>
  </si>
  <si>
    <t>Knox</t>
  </si>
  <si>
    <t>Larue</t>
  </si>
  <si>
    <t>Laurel</t>
  </si>
  <si>
    <t>Leslie</t>
  </si>
  <si>
    <t>Letcher</t>
  </si>
  <si>
    <t>Livingston</t>
  </si>
  <si>
    <t>Magoffin</t>
  </si>
  <si>
    <t>Martin</t>
  </si>
  <si>
    <t>McCracken</t>
  </si>
  <si>
    <t>McCreary</t>
  </si>
  <si>
    <t>Menifee</t>
  </si>
  <si>
    <t>Metcalfe</t>
  </si>
  <si>
    <t>Muhlenberg</t>
  </si>
  <si>
    <t>Nelson</t>
  </si>
  <si>
    <t>Nicholas</t>
  </si>
  <si>
    <t>Ohio</t>
  </si>
  <si>
    <t>Oldham</t>
  </si>
  <si>
    <t>Owen</t>
  </si>
  <si>
    <t>Owsley</t>
  </si>
  <si>
    <t>Pendleton</t>
  </si>
  <si>
    <t>Powell</t>
  </si>
  <si>
    <t>Robertson</t>
  </si>
  <si>
    <t>Rockcastle</t>
  </si>
  <si>
    <t>Rowan</t>
  </si>
  <si>
    <t>Simpson</t>
  </si>
  <si>
    <t>Spencer</t>
  </si>
  <si>
    <t>Taylor</t>
  </si>
  <si>
    <t>Todd</t>
  </si>
  <si>
    <t>Trigg</t>
  </si>
  <si>
    <t>Trimble</t>
  </si>
  <si>
    <r>
      <rPr>
        <sz val="11"/>
        <color theme="1"/>
        <rFont val="Calibri"/>
        <family val="2"/>
        <scheme val="minor"/>
      </rPr>
      <t>LA</t>
    </r>
  </si>
  <si>
    <r>
      <rPr>
        <sz val="11"/>
        <color theme="1"/>
        <rFont val="Calibri"/>
        <family val="2"/>
        <scheme val="minor"/>
      </rPr>
      <t>Louisiana</t>
    </r>
  </si>
  <si>
    <t>Vernon</t>
  </si>
  <si>
    <t>West Baton Rouge</t>
  </si>
  <si>
    <t>West Carroll</t>
  </si>
  <si>
    <t>West Feliciana</t>
  </si>
  <si>
    <t>Winn</t>
  </si>
  <si>
    <r>
      <rPr>
        <sz val="11"/>
        <color theme="1"/>
        <rFont val="Calibri"/>
        <family val="2"/>
        <scheme val="minor"/>
      </rPr>
      <t>ME</t>
    </r>
  </si>
  <si>
    <r>
      <rPr>
        <sz val="11"/>
        <color theme="1"/>
        <rFont val="Calibri"/>
        <family val="2"/>
        <scheme val="minor"/>
      </rPr>
      <t>Maine</t>
    </r>
  </si>
  <si>
    <t>Androscoggin</t>
  </si>
  <si>
    <t>Aroostook</t>
  </si>
  <si>
    <t>Cumberland</t>
  </si>
  <si>
    <t>Kennebec</t>
  </si>
  <si>
    <t>Oxford</t>
  </si>
  <si>
    <t>Penobscot</t>
  </si>
  <si>
    <t>Piscataquis</t>
  </si>
  <si>
    <t>Sagadahoc</t>
  </si>
  <si>
    <t>Somerset</t>
  </si>
  <si>
    <t>Waldo</t>
  </si>
  <si>
    <t>York</t>
  </si>
  <si>
    <r>
      <rPr>
        <sz val="11"/>
        <color theme="1"/>
        <rFont val="Calibri"/>
        <family val="2"/>
        <scheme val="minor"/>
      </rPr>
      <t>MD</t>
    </r>
  </si>
  <si>
    <r>
      <rPr>
        <sz val="11"/>
        <color theme="1"/>
        <rFont val="Calibri"/>
        <family val="2"/>
        <scheme val="minor"/>
      </rPr>
      <t>Maryland</t>
    </r>
  </si>
  <si>
    <t>Allegany</t>
  </si>
  <si>
    <t>Anne Arundel</t>
  </si>
  <si>
    <t>Baltimore</t>
  </si>
  <si>
    <t>Baltimore (city)</t>
  </si>
  <si>
    <t>Calvert</t>
  </si>
  <si>
    <t>Caroline</t>
  </si>
  <si>
    <t>Cecil</t>
  </si>
  <si>
    <t>Charles</t>
  </si>
  <si>
    <t>Dorchester</t>
  </si>
  <si>
    <t>Frederick</t>
  </si>
  <si>
    <t>Garrett</t>
  </si>
  <si>
    <t>Harford</t>
  </si>
  <si>
    <t>Prince George's</t>
  </si>
  <si>
    <t>Queen Anne's</t>
  </si>
  <si>
    <t>St. Mary's</t>
  </si>
  <si>
    <t>Talbot</t>
  </si>
  <si>
    <t>Wicomico</t>
  </si>
  <si>
    <t>Worcester</t>
  </si>
  <si>
    <r>
      <rPr>
        <sz val="11"/>
        <color theme="1"/>
        <rFont val="Calibri"/>
        <family val="2"/>
        <scheme val="minor"/>
      </rPr>
      <t>MA</t>
    </r>
  </si>
  <si>
    <r>
      <rPr>
        <sz val="11"/>
        <color theme="1"/>
        <rFont val="Calibri"/>
        <family val="2"/>
        <scheme val="minor"/>
      </rPr>
      <t>Massachusetts</t>
    </r>
  </si>
  <si>
    <t>Barnstable</t>
  </si>
  <si>
    <t>Berkshire</t>
  </si>
  <si>
    <t>Bristol</t>
  </si>
  <si>
    <t>Dukes</t>
  </si>
  <si>
    <t>Essex</t>
  </si>
  <si>
    <t>Hampden</t>
  </si>
  <si>
    <t>Hampshire</t>
  </si>
  <si>
    <t>Nantucket</t>
  </si>
  <si>
    <t>Norfolk</t>
  </si>
  <si>
    <t>Plymouth</t>
  </si>
  <si>
    <t>Suffolk</t>
  </si>
  <si>
    <r>
      <rPr>
        <sz val="11"/>
        <color theme="1"/>
        <rFont val="Calibri"/>
        <family val="2"/>
        <scheme val="minor"/>
      </rPr>
      <t>MI</t>
    </r>
  </si>
  <si>
    <r>
      <rPr>
        <sz val="11"/>
        <color theme="1"/>
        <rFont val="Calibri"/>
        <family val="2"/>
        <scheme val="minor"/>
      </rPr>
      <t>Michigan</t>
    </r>
  </si>
  <si>
    <t>Alcona</t>
  </si>
  <si>
    <t>Alger</t>
  </si>
  <si>
    <t>Allegan</t>
  </si>
  <si>
    <t>Alpena</t>
  </si>
  <si>
    <t>Presque Isle</t>
  </si>
  <si>
    <t>Roscommon</t>
  </si>
  <si>
    <t>Saginaw</t>
  </si>
  <si>
    <t>Sanilac</t>
  </si>
  <si>
    <t>Schoolcraft</t>
  </si>
  <si>
    <t>Shiawassee</t>
  </si>
  <si>
    <t>St. Joseph</t>
  </si>
  <si>
    <t>Tuscola</t>
  </si>
  <si>
    <t>Washtenaw</t>
  </si>
  <si>
    <t>Wexford</t>
  </si>
  <si>
    <r>
      <rPr>
        <sz val="11"/>
        <color theme="1"/>
        <rFont val="Calibri"/>
        <family val="2"/>
        <scheme val="minor"/>
      </rPr>
      <t>MN</t>
    </r>
  </si>
  <si>
    <r>
      <rPr>
        <sz val="11"/>
        <color theme="1"/>
        <rFont val="Calibri"/>
        <family val="2"/>
        <scheme val="minor"/>
      </rPr>
      <t>Minnesota</t>
    </r>
  </si>
  <si>
    <t>Aitkin</t>
  </si>
  <si>
    <t>Anoka</t>
  </si>
  <si>
    <t>Becker</t>
  </si>
  <si>
    <t>Beltrami</t>
  </si>
  <si>
    <t>Big Stone</t>
  </si>
  <si>
    <t>Blue Earth</t>
  </si>
  <si>
    <t>Carlton</t>
  </si>
  <si>
    <t>Carver</t>
  </si>
  <si>
    <t>Chippewa</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</si>
  <si>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</si>
  <si>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</si>
  <si>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</si>
  <si>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</si>
  <si>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</si>
  <si>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</si>
  <si>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</si>
  <si>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</si>
  <si>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</si>
  <si>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</si>
  <si>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</si>
  <si>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</si>
  <si>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</si>
  <si>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</si>
  <si>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</si>
  <si>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</si>
  <si>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</si>
  <si>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</si>
  <si>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</si>
  <si>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Mahnomen</t>
  </si>
  <si>
    <t>McLeod</t>
  </si>
  <si>
    <t>Meeker</t>
  </si>
  <si>
    <t>Mille Lacs</t>
  </si>
  <si>
    <t>Morrison</t>
  </si>
  <si>
    <t>Mower</t>
  </si>
  <si>
    <t>Murray</t>
  </si>
  <si>
    <r>
      <rPr>
        <sz val="11"/>
        <color theme="1"/>
        <rFont val="Calibri"/>
        <family val="2"/>
        <scheme val="minor"/>
      </rPr>
      <t>MS</t>
    </r>
  </si>
  <si>
    <r>
      <rPr>
        <sz val="11"/>
        <color theme="1"/>
        <rFont val="Calibri"/>
        <family val="2"/>
        <scheme val="minor"/>
      </rPr>
      <t>Mississippi</t>
    </r>
  </si>
  <si>
    <t>Jefferson Davis</t>
  </si>
  <si>
    <t>Kemper</t>
  </si>
  <si>
    <t>Leake</t>
  </si>
  <si>
    <t>Leflore</t>
  </si>
  <si>
    <t>Neshoba</t>
  </si>
  <si>
    <t>Noxubee</t>
  </si>
  <si>
    <t>Oktibbeha</t>
  </si>
  <si>
    <t>Panola</t>
  </si>
  <si>
    <t>Pearl River</t>
  </si>
  <si>
    <t>Pontotoc</t>
  </si>
  <si>
    <t>Prentiss</t>
  </si>
  <si>
    <t>Quitman</t>
  </si>
  <si>
    <t>Rankin</t>
  </si>
  <si>
    <t>Sharkey</t>
  </si>
  <si>
    <t>Smith</t>
  </si>
  <si>
    <t>Sunflower</t>
  </si>
  <si>
    <t>Tallahatchie</t>
  </si>
  <si>
    <t>Tate</t>
  </si>
  <si>
    <t>Tippah</t>
  </si>
  <si>
    <t>Tishomingo</t>
  </si>
  <si>
    <t>Tunica</t>
  </si>
  <si>
    <t>Walthall</t>
  </si>
  <si>
    <t>Winston</t>
  </si>
  <si>
    <t>Yalobusha</t>
  </si>
  <si>
    <t>Yazoo</t>
  </si>
  <si>
    <r>
      <rPr>
        <sz val="11"/>
        <color theme="1"/>
        <rFont val="Calibri"/>
        <family val="2"/>
        <scheme val="minor"/>
      </rPr>
      <t>MO</t>
    </r>
  </si>
  <si>
    <r>
      <rPr>
        <sz val="11"/>
        <color theme="1"/>
        <rFont val="Calibri"/>
        <family val="2"/>
        <scheme val="minor"/>
      </rPr>
      <t>Missouri</t>
    </r>
  </si>
  <si>
    <t>Andrew</t>
  </si>
  <si>
    <t>Atchison</t>
  </si>
  <si>
    <t>Audrain</t>
  </si>
  <si>
    <t>Barry</t>
  </si>
  <si>
    <t>Barton</t>
  </si>
  <si>
    <t>Bates</t>
  </si>
  <si>
    <t>Bollinger</t>
  </si>
  <si>
    <t>Pemiscot</t>
  </si>
  <si>
    <t>Pettis</t>
  </si>
  <si>
    <t>Phelps</t>
  </si>
  <si>
    <t>Platte</t>
  </si>
  <si>
    <t>Ralls</t>
  </si>
  <si>
    <t>Ray</t>
  </si>
  <si>
    <t>Reynolds</t>
  </si>
  <si>
    <t>Ripley</t>
  </si>
  <si>
    <t>Scotland</t>
  </si>
  <si>
    <t>Shannon</t>
  </si>
  <si>
    <t>St. Charles</t>
  </si>
  <si>
    <t>St. Francois</t>
  </si>
  <si>
    <t>St. Louis</t>
  </si>
  <si>
    <t>St. Louis (city)</t>
  </si>
  <si>
    <t>Ste. Genevieve</t>
  </si>
  <si>
    <t>Stoddard</t>
  </si>
  <si>
    <t>Sullivan</t>
  </si>
  <si>
    <t>Taney</t>
  </si>
  <si>
    <t>Texas</t>
  </si>
  <si>
    <t>Wright</t>
  </si>
  <si>
    <r>
      <rPr>
        <sz val="11"/>
        <color theme="1"/>
        <rFont val="Calibri"/>
        <family val="2"/>
        <scheme val="minor"/>
      </rPr>
      <t>MT</t>
    </r>
  </si>
  <si>
    <r>
      <rPr>
        <sz val="11"/>
        <color theme="1"/>
        <rFont val="Calibri"/>
        <family val="2"/>
        <scheme val="minor"/>
      </rPr>
      <t>Montana</t>
    </r>
  </si>
  <si>
    <t>Beaverhead</t>
  </si>
  <si>
    <t>Big Horn</t>
  </si>
  <si>
    <t>Broadwater</t>
  </si>
  <si>
    <t>Carbon</t>
  </si>
  <si>
    <t>Carter</t>
  </si>
  <si>
    <t>Cascade</t>
  </si>
  <si>
    <t>Chouteau</t>
  </si>
  <si>
    <t>Daniels</t>
  </si>
  <si>
    <t>Deer Lodge</t>
  </si>
  <si>
    <t>Fallon</t>
  </si>
  <si>
    <t>Fergus</t>
  </si>
  <si>
    <t>Flathead</t>
  </si>
  <si>
    <t>Gallatin</t>
  </si>
  <si>
    <t>Glacier</t>
  </si>
  <si>
    <t>Golden Valley</t>
  </si>
  <si>
    <t>Granite</t>
  </si>
  <si>
    <t>Hill</t>
  </si>
  <si>
    <t>Judith Basin</t>
  </si>
  <si>
    <t>Lewis and Clark</t>
  </si>
  <si>
    <t>Liberty</t>
  </si>
  <si>
    <r>
      <rPr>
        <sz val="11"/>
        <color theme="1"/>
        <rFont val="Calibri"/>
        <family val="2"/>
        <scheme val="minor"/>
      </rPr>
      <t>NE</t>
    </r>
  </si>
  <si>
    <r>
      <rPr>
        <sz val="11"/>
        <color theme="1"/>
        <rFont val="Calibri"/>
        <family val="2"/>
        <scheme val="minor"/>
      </rPr>
      <t>Nebraska</t>
    </r>
  </si>
  <si>
    <t>Gosper</t>
  </si>
  <si>
    <t>Hall</t>
  </si>
  <si>
    <t>Hayes</t>
  </si>
  <si>
    <t>Hitchcock</t>
  </si>
  <si>
    <t>Holt</t>
  </si>
  <si>
    <t>Hooker</t>
  </si>
  <si>
    <t>Kearney</t>
  </si>
  <si>
    <t>Keith</t>
  </si>
  <si>
    <t>Keya Paha</t>
  </si>
  <si>
    <t>Kimball</t>
  </si>
  <si>
    <t>Lancaster</t>
  </si>
  <si>
    <t>Loup</t>
  </si>
  <si>
    <t>Merrick</t>
  </si>
  <si>
    <t>Morrill</t>
  </si>
  <si>
    <t>Nance</t>
  </si>
  <si>
    <t>Nuckolls</t>
  </si>
  <si>
    <t>Otoe</t>
  </si>
  <si>
    <t>Perkins</t>
  </si>
  <si>
    <t>Pierce</t>
  </si>
  <si>
    <t>Red Willow</t>
  </si>
  <si>
    <t>Richardson</t>
  </si>
  <si>
    <t>Rock</t>
  </si>
  <si>
    <t>Sarpy</t>
  </si>
  <si>
    <t>Saunders</t>
  </si>
  <si>
    <t>Scotts Bluff</t>
  </si>
  <si>
    <t>Seward</t>
  </si>
  <si>
    <t>Sheridan</t>
  </si>
  <si>
    <t>Sherman</t>
  </si>
  <si>
    <t>Sioux</t>
  </si>
  <si>
    <t>Stanton</t>
  </si>
  <si>
    <t>Thayer</t>
  </si>
  <si>
    <t>Thurston</t>
  </si>
  <si>
    <t>Valley</t>
  </si>
  <si>
    <r>
      <rPr>
        <sz val="11"/>
        <color theme="1"/>
        <rFont val="Calibri"/>
        <family val="2"/>
        <scheme val="minor"/>
      </rPr>
      <t>NV</t>
    </r>
  </si>
  <si>
    <r>
      <rPr>
        <sz val="11"/>
        <color theme="1"/>
        <rFont val="Calibri"/>
        <family val="2"/>
        <scheme val="minor"/>
      </rPr>
      <t>Nevada</t>
    </r>
  </si>
  <si>
    <t>Carson City (city)</t>
  </si>
  <si>
    <t>Churchill</t>
  </si>
  <si>
    <t>Elko</t>
  </si>
  <si>
    <t>Esmeralda</t>
  </si>
  <si>
    <t>Eureka</t>
  </si>
  <si>
    <r>
      <rPr>
        <sz val="11"/>
        <color theme="1"/>
        <rFont val="Calibri"/>
        <family val="2"/>
        <scheme val="minor"/>
      </rPr>
      <t>NM</t>
    </r>
  </si>
  <si>
    <r>
      <rPr>
        <sz val="11"/>
        <color theme="1"/>
        <rFont val="Calibri"/>
        <family val="2"/>
        <scheme val="minor"/>
      </rPr>
      <t>New Mexico</t>
    </r>
  </si>
  <si>
    <t>Sandoval</t>
  </si>
  <si>
    <t>Santa Fe</t>
  </si>
  <si>
    <t>Sierra</t>
  </si>
  <si>
    <t>Socorro</t>
  </si>
  <si>
    <t>Taos</t>
  </si>
  <si>
    <t>Torrance</t>
  </si>
  <si>
    <t>Valencia</t>
  </si>
  <si>
    <r>
      <rPr>
        <sz val="11"/>
        <color theme="1"/>
        <rFont val="Calibri"/>
        <family val="2"/>
        <scheme val="minor"/>
      </rPr>
      <t>NY</t>
    </r>
  </si>
  <si>
    <r>
      <rPr>
        <sz val="11"/>
        <color theme="1"/>
        <rFont val="Calibri"/>
        <family val="2"/>
        <scheme val="minor"/>
      </rPr>
      <t>New York</t>
    </r>
  </si>
  <si>
    <t>Albany</t>
  </si>
  <si>
    <t>Bronx</t>
  </si>
  <si>
    <t>Broome</t>
  </si>
  <si>
    <t>Cattaraugus</t>
  </si>
  <si>
    <t>Cayuga</t>
  </si>
  <si>
    <t>Chautauqua</t>
  </si>
  <si>
    <t>Chemung</t>
  </si>
  <si>
    <t>Chenango</t>
  </si>
  <si>
    <t>Cortland</t>
  </si>
  <si>
    <t>Dutchess</t>
  </si>
  <si>
    <t>Erie</t>
  </si>
  <si>
    <t>Genesee</t>
  </si>
  <si>
    <t>Herkimer</t>
  </si>
  <si>
    <t>Kings</t>
  </si>
  <si>
    <t>Nassau</t>
  </si>
  <si>
    <t>New York</t>
  </si>
  <si>
    <t>Niagara</t>
  </si>
  <si>
    <t>Oneida</t>
  </si>
  <si>
    <t>Onondaga</t>
  </si>
  <si>
    <t>Ontario</t>
  </si>
  <si>
    <t>Orange</t>
  </si>
  <si>
    <t>Orleans</t>
  </si>
  <si>
    <t>Oswego</t>
  </si>
  <si>
    <t>Otsego</t>
  </si>
  <si>
    <t>Queens</t>
  </si>
  <si>
    <t>Rensselaer</t>
  </si>
  <si>
    <t>Richmond</t>
  </si>
  <si>
    <t>Rockland</t>
  </si>
  <si>
    <t>Saratoga</t>
  </si>
  <si>
    <t>Schenectady</t>
  </si>
  <si>
    <t>Schoharie</t>
  </si>
  <si>
    <t>Seneca</t>
  </si>
  <si>
    <t>St. Lawrence</t>
  </si>
  <si>
    <t>Steuben</t>
  </si>
  <si>
    <t>Tioga</t>
  </si>
  <si>
    <t>Tompkins</t>
  </si>
  <si>
    <t>Ulster</t>
  </si>
  <si>
    <r>
      <rPr>
        <sz val="11"/>
        <color theme="1"/>
        <rFont val="Calibri"/>
        <family val="2"/>
        <scheme val="minor"/>
      </rPr>
      <t>NC</t>
    </r>
  </si>
  <si>
    <r>
      <rPr>
        <sz val="11"/>
        <color theme="1"/>
        <rFont val="Calibri"/>
        <family val="2"/>
        <scheme val="minor"/>
      </rPr>
      <t>North Carolina</t>
    </r>
  </si>
  <si>
    <t>Moore</t>
  </si>
  <si>
    <t>Nash</t>
  </si>
  <si>
    <t>New Hanover</t>
  </si>
  <si>
    <t>Northampton</t>
  </si>
  <si>
    <t>Onslow</t>
  </si>
  <si>
    <t>Pamlico</t>
  </si>
  <si>
    <t>Pasquotank</t>
  </si>
  <si>
    <t>Pender</t>
  </si>
  <si>
    <t>Perquimans</t>
  </si>
  <si>
    <t>Person</t>
  </si>
  <si>
    <t>Pitt</t>
  </si>
  <si>
    <t>Robeson</t>
  </si>
  <si>
    <t>Rockingham</t>
  </si>
  <si>
    <t>Rutherford</t>
  </si>
  <si>
    <t>Sampson</t>
  </si>
  <si>
    <t>Stanly</t>
  </si>
  <si>
    <t>Stokes</t>
  </si>
  <si>
    <t>Surry</t>
  </si>
  <si>
    <t>Swain</t>
  </si>
  <si>
    <t>Transylvania</t>
  </si>
  <si>
    <t>Tyrrell</t>
  </si>
  <si>
    <t>Vance</t>
  </si>
  <si>
    <t>Wake</t>
  </si>
  <si>
    <t>Watauga</t>
  </si>
  <si>
    <t>Wilson</t>
  </si>
  <si>
    <t>Yadkin</t>
  </si>
  <si>
    <t>Yancey</t>
  </si>
  <si>
    <r>
      <rPr>
        <sz val="11"/>
        <color theme="1"/>
        <rFont val="Calibri"/>
        <family val="2"/>
        <scheme val="minor"/>
      </rPr>
      <t>ND</t>
    </r>
  </si>
  <si>
    <r>
      <rPr>
        <sz val="11"/>
        <color theme="1"/>
        <rFont val="Calibri"/>
        <family val="2"/>
        <scheme val="minor"/>
      </rPr>
      <t>North Dakota</t>
    </r>
  </si>
  <si>
    <t>Barnes</t>
  </si>
  <si>
    <t>Benson</t>
  </si>
  <si>
    <t>Billings</t>
  </si>
  <si>
    <t>Bottineau</t>
  </si>
  <si>
    <t>Bowman</t>
  </si>
  <si>
    <t>Burleigh</t>
  </si>
  <si>
    <t>Cavalier</t>
  </si>
  <si>
    <t>Dickey</t>
  </si>
  <si>
    <t>Divide</t>
  </si>
  <si>
    <t>Dunn</t>
  </si>
  <si>
    <t>Eddy</t>
  </si>
  <si>
    <t>Emmons</t>
  </si>
  <si>
    <t>Foster</t>
  </si>
  <si>
    <t>Grand Forks</t>
  </si>
  <si>
    <t>Griggs</t>
  </si>
  <si>
    <t>Hettinger</t>
  </si>
  <si>
    <t>Kidder</t>
  </si>
  <si>
    <t>LaMoure</t>
  </si>
  <si>
    <r>
      <rPr>
        <sz val="11"/>
        <color theme="1"/>
        <rFont val="Calibri"/>
        <family val="2"/>
        <scheme val="minor"/>
      </rPr>
      <t>OH</t>
    </r>
  </si>
  <si>
    <r>
      <rPr>
        <sz val="11"/>
        <color theme="1"/>
        <rFont val="Calibri"/>
        <family val="2"/>
        <scheme val="minor"/>
      </rPr>
      <t>Ohio</t>
    </r>
  </si>
  <si>
    <t>Holmes</t>
  </si>
  <si>
    <t>Huron</t>
  </si>
  <si>
    <t>Licking</t>
  </si>
  <si>
    <t>Lorain</t>
  </si>
  <si>
    <t>Lucas</t>
  </si>
  <si>
    <t>Mahoning</t>
  </si>
  <si>
    <t>Medina</t>
  </si>
  <si>
    <t>Meigs</t>
  </si>
  <si>
    <t>Morrow</t>
  </si>
  <si>
    <t>Muskingum</t>
  </si>
  <si>
    <t>Noble</t>
  </si>
  <si>
    <t>Paulding</t>
  </si>
  <si>
    <t>Pickaway</t>
  </si>
  <si>
    <t>Portage</t>
  </si>
  <si>
    <t>Preble</t>
  </si>
  <si>
    <t>Ross</t>
  </si>
  <si>
    <t>Sandusky</t>
  </si>
  <si>
    <t>Scioto</t>
  </si>
  <si>
    <t>Trumbull</t>
  </si>
  <si>
    <t>Tuscarawas</t>
  </si>
  <si>
    <t>Van Wert</t>
  </si>
  <si>
    <t>Vinton</t>
  </si>
  <si>
    <t>Williams</t>
  </si>
  <si>
    <t>Wood</t>
  </si>
  <si>
    <t>Wyandot</t>
  </si>
  <si>
    <r>
      <rPr>
        <sz val="11"/>
        <color theme="1"/>
        <rFont val="Calibri"/>
        <family val="2"/>
        <scheme val="minor"/>
      </rPr>
      <t>OK</t>
    </r>
  </si>
  <si>
    <r>
      <rPr>
        <sz val="11"/>
        <color theme="1"/>
        <rFont val="Calibri"/>
        <family val="2"/>
        <scheme val="minor"/>
      </rPr>
      <t>Oklahoma</t>
    </r>
  </si>
  <si>
    <t>Alfalfa</t>
  </si>
  <si>
    <t>Atoka</t>
  </si>
  <si>
    <t>Beaver</t>
  </si>
  <si>
    <t>Beckham</t>
  </si>
  <si>
    <t>Caddo</t>
  </si>
  <si>
    <t>Canadian</t>
  </si>
  <si>
    <t>Cimarron</t>
  </si>
  <si>
    <t>Cleveland</t>
  </si>
  <si>
    <r>
      <rPr>
        <sz val="11"/>
        <color theme="1"/>
        <rFont val="Calibri"/>
        <family val="2"/>
        <scheme val="minor"/>
      </rPr>
      <t>OR</t>
    </r>
  </si>
  <si>
    <r>
      <rPr>
        <sz val="11"/>
        <color theme="1"/>
        <rFont val="Calibri"/>
        <family val="2"/>
        <scheme val="minor"/>
      </rPr>
      <t>Oregon</t>
    </r>
  </si>
  <si>
    <t>Clackamas</t>
  </si>
  <si>
    <t>Clatsop</t>
  </si>
  <si>
    <t>Coos</t>
  </si>
  <si>
    <t>Crook</t>
  </si>
  <si>
    <t>Curry</t>
  </si>
  <si>
    <t>Deschutes</t>
  </si>
  <si>
    <t>Gilliam</t>
  </si>
  <si>
    <t>Harney</t>
  </si>
  <si>
    <t>Hood River</t>
  </si>
  <si>
    <t>Josephine</t>
  </si>
  <si>
    <t>Klamath</t>
  </si>
  <si>
    <t>Malheur</t>
  </si>
  <si>
    <t>Multnomah</t>
  </si>
  <si>
    <t>Tillamook</t>
  </si>
  <si>
    <t>Umatilla</t>
  </si>
  <si>
    <t>Wallowa</t>
  </si>
  <si>
    <t>Wasco</t>
  </si>
  <si>
    <t>Yamhill</t>
  </si>
  <si>
    <r>
      <rPr>
        <sz val="11"/>
        <color theme="1"/>
        <rFont val="Calibri"/>
        <family val="2"/>
        <scheme val="minor"/>
      </rPr>
      <t>PA</t>
    </r>
  </si>
  <si>
    <r>
      <rPr>
        <sz val="11"/>
        <color theme="1"/>
        <rFont val="Calibri"/>
        <family val="2"/>
        <scheme val="minor"/>
      </rPr>
      <t>Pennsylvania</t>
    </r>
  </si>
  <si>
    <t>Allegheny</t>
  </si>
  <si>
    <t>Armstrong</t>
  </si>
  <si>
    <t>Bedford</t>
  </si>
  <si>
    <t>Berks</t>
  </si>
  <si>
    <t>Blair</t>
  </si>
  <si>
    <t>Bucks</t>
  </si>
  <si>
    <t>Cambria</t>
  </si>
  <si>
    <t>Cameron</t>
  </si>
  <si>
    <t>Centre</t>
  </si>
  <si>
    <t>Chester</t>
  </si>
  <si>
    <t>Clarion</t>
  </si>
  <si>
    <t>Clearfield</t>
  </si>
  <si>
    <t>Dauphin</t>
  </si>
  <si>
    <t>Forest</t>
  </si>
  <si>
    <t>Huntingdon</t>
  </si>
  <si>
    <r>
      <rPr>
        <sz val="11"/>
        <color theme="1"/>
        <rFont val="Calibri"/>
        <family val="2"/>
        <scheme val="minor"/>
      </rPr>
      <t>SC</t>
    </r>
  </si>
  <si>
    <r>
      <rPr>
        <sz val="11"/>
        <color theme="1"/>
        <rFont val="Calibri"/>
        <family val="2"/>
        <scheme val="minor"/>
      </rPr>
      <t>South Carolina</t>
    </r>
  </si>
  <si>
    <t>Hampton</t>
  </si>
  <si>
    <t>Horry</t>
  </si>
  <si>
    <t>Kershaw</t>
  </si>
  <si>
    <t>Laurens</t>
  </si>
  <si>
    <t>Lexington</t>
  </si>
  <si>
    <t>Marlboro</t>
  </si>
  <si>
    <t>McCormick</t>
  </si>
  <si>
    <t>Newberry</t>
  </si>
  <si>
    <t>Oconee</t>
  </si>
  <si>
    <t>Orangeburg</t>
  </si>
  <si>
    <t>Saluda</t>
  </si>
  <si>
    <t>Spartanburg</t>
  </si>
  <si>
    <t>Williamsburg</t>
  </si>
  <si>
    <r>
      <rPr>
        <sz val="11"/>
        <color theme="1"/>
        <rFont val="Calibri"/>
        <family val="2"/>
        <scheme val="minor"/>
      </rPr>
      <t>SD</t>
    </r>
  </si>
  <si>
    <r>
      <rPr>
        <sz val="11"/>
        <color theme="1"/>
        <rFont val="Calibri"/>
        <family val="2"/>
        <scheme val="minor"/>
      </rPr>
      <t>South Dakota</t>
    </r>
  </si>
  <si>
    <t>Aurora</t>
  </si>
  <si>
    <t>Beadle</t>
  </si>
  <si>
    <t>Bennett</t>
  </si>
  <si>
    <t>Bon Homme</t>
  </si>
  <si>
    <t>Brookings</t>
  </si>
  <si>
    <t>Brule</t>
  </si>
  <si>
    <t>Buffalo</t>
  </si>
  <si>
    <t>Campbell</t>
  </si>
  <si>
    <t>Charles Mix</t>
  </si>
  <si>
    <t>Codington</t>
  </si>
  <si>
    <t>Corson</t>
  </si>
  <si>
    <t>Davison</t>
  </si>
  <si>
    <t>Day</t>
  </si>
  <si>
    <t>Deuel</t>
  </si>
  <si>
    <t>Dewey</t>
  </si>
  <si>
    <t>Edmunds</t>
  </si>
  <si>
    <t>Fall River</t>
  </si>
  <si>
    <t>Faulk</t>
  </si>
  <si>
    <t>Gregory</t>
  </si>
  <si>
    <t>Haakon</t>
  </si>
  <si>
    <t>Hamlin</t>
  </si>
  <si>
    <t>Hand</t>
  </si>
  <si>
    <t>Hanson</t>
  </si>
  <si>
    <t>Harding</t>
  </si>
  <si>
    <t>Hughes</t>
  </si>
  <si>
    <t>Hutchinson</t>
  </si>
  <si>
    <t>Hyde</t>
  </si>
  <si>
    <t>Jerauld</t>
  </si>
  <si>
    <t>Kingsbury</t>
  </si>
  <si>
    <t>Lyman</t>
  </si>
  <si>
    <r>
      <rPr>
        <sz val="11"/>
        <color theme="1"/>
        <rFont val="Calibri"/>
        <family val="2"/>
        <scheme val="minor"/>
      </rPr>
      <t>TN</t>
    </r>
  </si>
  <si>
    <r>
      <rPr>
        <sz val="11"/>
        <color theme="1"/>
        <rFont val="Calibri"/>
        <family val="2"/>
        <scheme val="minor"/>
      </rPr>
      <t>Tennessee</t>
    </r>
  </si>
  <si>
    <t>Humphreys</t>
  </si>
  <si>
    <t>Loudon</t>
  </si>
  <si>
    <t>Maury</t>
  </si>
  <si>
    <t>McMinn</t>
  </si>
  <si>
    <t>McNairy</t>
  </si>
  <si>
    <t>Obion</t>
  </si>
  <si>
    <t>Overton</t>
  </si>
  <si>
    <t>Pickett</t>
  </si>
  <si>
    <t>Rhea</t>
  </si>
  <si>
    <t>Roane</t>
  </si>
  <si>
    <t>Sequatchie</t>
  </si>
  <si>
    <t>Stewart</t>
  </si>
  <si>
    <t>Sumner</t>
  </si>
  <si>
    <t>Tipton</t>
  </si>
  <si>
    <t>Trousdale</t>
  </si>
  <si>
    <t>Unicoi</t>
  </si>
  <si>
    <t>Weakley</t>
  </si>
  <si>
    <r>
      <rPr>
        <sz val="11"/>
        <color theme="1"/>
        <rFont val="Calibri"/>
        <family val="2"/>
        <scheme val="minor"/>
      </rPr>
      <t>TX</t>
    </r>
  </si>
  <si>
    <r>
      <rPr>
        <sz val="11"/>
        <color theme="1"/>
        <rFont val="Calibri"/>
        <family val="2"/>
        <scheme val="minor"/>
      </rPr>
      <t>Texas</t>
    </r>
  </si>
  <si>
    <t>Anderson</t>
  </si>
  <si>
    <t>Andrews</t>
  </si>
  <si>
    <t>Angelina</t>
  </si>
  <si>
    <t>Aransas</t>
  </si>
  <si>
    <t>Archer</t>
  </si>
  <si>
    <t>Atascosa</t>
  </si>
  <si>
    <t>Austin</t>
  </si>
  <si>
    <t>Bailey</t>
  </si>
  <si>
    <t>Bandera</t>
  </si>
  <si>
    <t>Bastrop</t>
  </si>
  <si>
    <t>Baylor</t>
  </si>
  <si>
    <t>Foard</t>
  </si>
  <si>
    <t>Fort Bend</t>
  </si>
  <si>
    <t>Freestone</t>
  </si>
  <si>
    <t>Frio</t>
  </si>
  <si>
    <t>Gaines</t>
  </si>
  <si>
    <t>Galveston</t>
  </si>
  <si>
    <t>Garza</t>
  </si>
  <si>
    <t>Gillespie</t>
  </si>
  <si>
    <t>Glasscock</t>
  </si>
  <si>
    <t>Goliad</t>
  </si>
  <si>
    <t>Gonzales</t>
  </si>
  <si>
    <t>Grayson</t>
  </si>
  <si>
    <t>Gregg</t>
  </si>
  <si>
    <t>Grimes</t>
  </si>
  <si>
    <t>Guadalupe</t>
  </si>
  <si>
    <t>Hansford</t>
  </si>
  <si>
    <t>Hardeman</t>
  </si>
  <si>
    <t>Harris</t>
  </si>
  <si>
    <t>Hartley</t>
  </si>
  <si>
    <t>Hays</t>
  </si>
  <si>
    <t>Hemphill</t>
  </si>
  <si>
    <t>Hidalgo</t>
  </si>
  <si>
    <t>Hockley</t>
  </si>
  <si>
    <t>Hood</t>
  </si>
  <si>
    <t>Hudspeth</t>
  </si>
  <si>
    <t>Hunt</t>
  </si>
  <si>
    <t>Irion</t>
  </si>
  <si>
    <t>Jack</t>
  </si>
  <si>
    <t>Jeff Davis</t>
  </si>
  <si>
    <t>Jim Hogg</t>
  </si>
  <si>
    <t>Jim Wells</t>
  </si>
  <si>
    <t>Karnes</t>
  </si>
  <si>
    <t>Kaufman</t>
  </si>
  <si>
    <t>Kendall</t>
  </si>
  <si>
    <t>Kenedy</t>
  </si>
  <si>
    <t>Kerr</t>
  </si>
  <si>
    <t>Kimble</t>
  </si>
  <si>
    <t>King</t>
  </si>
  <si>
    <t>Kinney</t>
  </si>
  <si>
    <t>Kleberg</t>
  </si>
  <si>
    <t>La Salle</t>
  </si>
  <si>
    <t>Lamb</t>
  </si>
  <si>
    <t>Lampasas</t>
  </si>
  <si>
    <t>Scurry</t>
  </si>
  <si>
    <t>Shackelford</t>
  </si>
  <si>
    <t>Somervell</t>
  </si>
  <si>
    <t>Starr</t>
  </si>
  <si>
    <t>Stephens</t>
  </si>
  <si>
    <t>Sterling</t>
  </si>
  <si>
    <t>Stonewall</t>
  </si>
  <si>
    <t>Sutton</t>
  </si>
  <si>
    <t>Swisher</t>
  </si>
  <si>
    <t>Tarrant</t>
  </si>
  <si>
    <t>Terry</t>
  </si>
  <si>
    <t>Throckmorton</t>
  </si>
  <si>
    <t>Titus</t>
  </si>
  <si>
    <t>Tom Green</t>
  </si>
  <si>
    <t>Travis</t>
  </si>
  <si>
    <t>Trinity</t>
  </si>
  <si>
    <t>Tyler</t>
  </si>
  <si>
    <t>Upshur</t>
  </si>
  <si>
    <t>Upton</t>
  </si>
  <si>
    <t>Uvalde</t>
  </si>
  <si>
    <t>Val Verde</t>
  </si>
  <si>
    <t>Van Zandt</t>
  </si>
  <si>
    <t>Victoria</t>
  </si>
  <si>
    <t>Waller</t>
  </si>
  <si>
    <t>Ward</t>
  </si>
  <si>
    <t>Webb</t>
  </si>
  <si>
    <t>Wharton</t>
  </si>
  <si>
    <t>Wichita</t>
  </si>
  <si>
    <t>Wilbarger</t>
  </si>
  <si>
    <t>Willacy</t>
  </si>
  <si>
    <t>Winkler</t>
  </si>
  <si>
    <t>Wise</t>
  </si>
  <si>
    <t>Yoakum</t>
  </si>
  <si>
    <t>Young</t>
  </si>
  <si>
    <t>Zapata</t>
  </si>
  <si>
    <t>Zavala</t>
  </si>
  <si>
    <r>
      <rPr>
        <sz val="11"/>
        <color theme="1"/>
        <rFont val="Calibri"/>
        <family val="2"/>
        <scheme val="minor"/>
      </rPr>
      <t>UT</t>
    </r>
  </si>
  <si>
    <r>
      <rPr>
        <sz val="11"/>
        <color theme="1"/>
        <rFont val="Calibri"/>
        <family val="2"/>
        <scheme val="minor"/>
      </rPr>
      <t>Utah</t>
    </r>
  </si>
  <si>
    <t>Box Elder</t>
  </si>
  <si>
    <t>Cache</t>
  </si>
  <si>
    <t>Daggett</t>
  </si>
  <si>
    <t>Duchesne</t>
  </si>
  <si>
    <t>Emery</t>
  </si>
  <si>
    <t>Iron</t>
  </si>
  <si>
    <t>Juab</t>
  </si>
  <si>
    <t>Kane</t>
  </si>
  <si>
    <t>Millard</t>
  </si>
  <si>
    <t>Piute</t>
  </si>
  <si>
    <t>Rich</t>
  </si>
  <si>
    <t>Salt Lake</t>
  </si>
  <si>
    <r>
      <rPr>
        <sz val="11"/>
        <color theme="1"/>
        <rFont val="Calibri"/>
        <family val="2"/>
        <scheme val="minor"/>
      </rPr>
      <t>VA</t>
    </r>
  </si>
  <si>
    <r>
      <rPr>
        <sz val="11"/>
        <color theme="1"/>
        <rFont val="Calibri"/>
        <family val="2"/>
        <scheme val="minor"/>
      </rPr>
      <t>Virginia</t>
    </r>
  </si>
  <si>
    <t>Fairfax (city)</t>
  </si>
  <si>
    <t>Falls Church (city)</t>
  </si>
  <si>
    <t>Fauquier</t>
  </si>
  <si>
    <t>Fluvanna</t>
  </si>
  <si>
    <t>Franklin (city)</t>
  </si>
  <si>
    <t>Fredericksburg (city)</t>
  </si>
  <si>
    <t>Galax (city)</t>
  </si>
  <si>
    <t>Giles</t>
  </si>
  <si>
    <t>Gloucester</t>
  </si>
  <si>
    <t>Goochland</t>
  </si>
  <si>
    <t>Greensville</t>
  </si>
  <si>
    <t>Halifax</t>
  </si>
  <si>
    <t>Hampton (city)</t>
  </si>
  <si>
    <t>Hanover</t>
  </si>
  <si>
    <t>Harrisonburg (city)</t>
  </si>
  <si>
    <t>Henrico</t>
  </si>
  <si>
    <t>Highland</t>
  </si>
  <si>
    <t>Hopewell (city)</t>
  </si>
  <si>
    <t>Isle of Wight</t>
  </si>
  <si>
    <t>James City</t>
  </si>
  <si>
    <t>King and Queen</t>
  </si>
  <si>
    <t>King George</t>
  </si>
  <si>
    <t>King William</t>
  </si>
  <si>
    <t>Lexington (city)</t>
  </si>
  <si>
    <t>Loudoun</t>
  </si>
  <si>
    <t>Louisa</t>
  </si>
  <si>
    <t>Lunenburg</t>
  </si>
  <si>
    <t>Lynchburg (city)</t>
  </si>
  <si>
    <t>Manassas (city)</t>
  </si>
  <si>
    <t>Manassas Park (city)</t>
  </si>
  <si>
    <t>Martinsville (city)</t>
  </si>
  <si>
    <t>Mathews</t>
  </si>
  <si>
    <t>Mecklenburg</t>
  </si>
  <si>
    <t>New Kent</t>
  </si>
  <si>
    <t>Newport News (city)</t>
  </si>
  <si>
    <t>Norfolk (city)</t>
  </si>
  <si>
    <t>Northumberland</t>
  </si>
  <si>
    <t>Norton (city)</t>
  </si>
  <si>
    <t>Nottoway</t>
  </si>
  <si>
    <t>Page</t>
  </si>
  <si>
    <t>Patrick</t>
  </si>
  <si>
    <t>Petersburg (city)</t>
  </si>
  <si>
    <t>Pittsylvania</t>
  </si>
  <si>
    <t>Poquoson (city)</t>
  </si>
  <si>
    <t>Portsmouth (city)</t>
  </si>
  <si>
    <t>Powhatan</t>
  </si>
  <si>
    <t>Prince Edward</t>
  </si>
  <si>
    <t>Prince George</t>
  </si>
  <si>
    <t>Prince William</t>
  </si>
  <si>
    <t>Radford (city)</t>
  </si>
  <si>
    <r>
      <rPr>
        <sz val="11"/>
        <color theme="1"/>
        <rFont val="Calibri"/>
        <family val="2"/>
        <scheme val="minor"/>
      </rPr>
      <t>WA</t>
    </r>
  </si>
  <si>
    <r>
      <rPr>
        <sz val="11"/>
        <color theme="1"/>
        <rFont val="Calibri"/>
        <family val="2"/>
        <scheme val="minor"/>
      </rPr>
      <t>Washington</t>
    </r>
  </si>
  <si>
    <t>Walla Walla</t>
  </si>
  <si>
    <t>Whatcom</t>
  </si>
  <si>
    <t>Whitman</t>
  </si>
  <si>
    <t>Yakima</t>
  </si>
  <si>
    <r>
      <rPr>
        <sz val="11"/>
        <color theme="1"/>
        <rFont val="Calibri"/>
        <family val="2"/>
        <scheme val="minor"/>
      </rPr>
      <t>WV</t>
    </r>
  </si>
  <si>
    <r>
      <rPr>
        <sz val="11"/>
        <color theme="1"/>
        <rFont val="Calibri"/>
        <family val="2"/>
        <scheme val="minor"/>
      </rPr>
      <t>West Virginia</t>
    </r>
  </si>
  <si>
    <t>Berkeley</t>
  </si>
  <si>
    <t>Braxton</t>
  </si>
  <si>
    <t>Brooke</t>
  </si>
  <si>
    <t>Cabell</t>
  </si>
  <si>
    <t>Doddridge</t>
  </si>
  <si>
    <t>Greenbrier</t>
  </si>
  <si>
    <t>Hardy</t>
  </si>
  <si>
    <t>Kanawha</t>
  </si>
  <si>
    <t>McDowell</t>
  </si>
  <si>
    <t>Mingo</t>
  </si>
  <si>
    <t>Monongalia</t>
  </si>
  <si>
    <t>Pleasants</t>
  </si>
  <si>
    <t>Pocahontas</t>
  </si>
  <si>
    <t>Preston</t>
  </si>
  <si>
    <t>Raleigh</t>
  </si>
  <si>
    <t>Ritchie</t>
  </si>
  <si>
    <t>Summers</t>
  </si>
  <si>
    <t>Tucker</t>
  </si>
  <si>
    <t>Wetzel</t>
  </si>
  <si>
    <t>Wirt</t>
  </si>
  <si>
    <t>Wyoming</t>
  </si>
  <si>
    <r>
      <rPr>
        <sz val="11"/>
        <color theme="1"/>
        <rFont val="Calibri"/>
        <family val="2"/>
        <scheme val="minor"/>
      </rPr>
      <t>WI</t>
    </r>
  </si>
  <si>
    <r>
      <rPr>
        <sz val="11"/>
        <color theme="1"/>
        <rFont val="Calibri"/>
        <family val="2"/>
        <scheme val="minor"/>
      </rPr>
      <t>Wisconsin</t>
    </r>
  </si>
  <si>
    <t>Ashland</t>
  </si>
  <si>
    <t>Barron</t>
  </si>
  <si>
    <t>Bayfield</t>
  </si>
  <si>
    <r>
      <rPr>
        <sz val="11"/>
        <color theme="1"/>
        <rFont val="Calibri"/>
        <family val="2"/>
        <scheme val="minor"/>
      </rPr>
      <t>WY</t>
    </r>
  </si>
  <si>
    <r>
      <rPr>
        <sz val="11"/>
        <color theme="1"/>
        <rFont val="Calibri"/>
        <family val="2"/>
        <scheme val="minor"/>
      </rPr>
      <t>Wyoming</t>
    </r>
  </si>
  <si>
    <t>Converse</t>
  </si>
  <si>
    <t>Goshen</t>
  </si>
  <si>
    <t>Hot Springs</t>
  </si>
  <si>
    <t>Laramie</t>
  </si>
  <si>
    <t>Natrona</t>
  </si>
  <si>
    <t>Niobrara</t>
  </si>
  <si>
    <t>Sublette</t>
  </si>
  <si>
    <t>Sweetwater</t>
  </si>
  <si>
    <t>Teton</t>
  </si>
  <si>
    <t>Uinta</t>
  </si>
  <si>
    <t>Washakie</t>
  </si>
  <si>
    <t>Weston</t>
  </si>
  <si>
    <t>AL</t>
  </si>
  <si>
    <t>Alabama</t>
  </si>
  <si>
    <t>AK</t>
  </si>
  <si>
    <t>Alaska</t>
  </si>
  <si>
    <t>Aleutians East</t>
  </si>
  <si>
    <t>Aleutians West (CA)</t>
  </si>
  <si>
    <t>Anchorage</t>
  </si>
  <si>
    <t>Bethel (CA)</t>
  </si>
  <si>
    <t>Subarctic</t>
  </si>
  <si>
    <t>Bristol Bay</t>
  </si>
  <si>
    <t>Denali</t>
  </si>
  <si>
    <t>Dillingham (CA)</t>
  </si>
  <si>
    <t>Fairbanks North Star</t>
  </si>
  <si>
    <t>Haines</t>
  </si>
  <si>
    <t>Juneau</t>
  </si>
  <si>
    <t>Kenai Peninsula</t>
  </si>
  <si>
    <t>Ketchikan Gateway</t>
  </si>
  <si>
    <t>Kodiak Island</t>
  </si>
  <si>
    <t>Lake and Peninsula</t>
  </si>
  <si>
    <t>Matanuska-Susitna</t>
  </si>
  <si>
    <t>Nome (CA)</t>
  </si>
  <si>
    <t>North Slope</t>
  </si>
  <si>
    <t>Northwest Arctic</t>
  </si>
  <si>
    <t>Sitka</t>
  </si>
  <si>
    <t>Skagway-Hoonah-Angoon (CA)</t>
  </si>
  <si>
    <t>Southeast Fairbanks (CA)</t>
  </si>
  <si>
    <t>Valdez-Cordova (CA)</t>
  </si>
  <si>
    <t>Wade Hampton (CA)</t>
  </si>
  <si>
    <t>Wrangell-Petersburg (CA)</t>
  </si>
  <si>
    <t>Yakutat</t>
  </si>
  <si>
    <t>Yukon-Koyukuk (CA)</t>
  </si>
  <si>
    <t>AZ</t>
  </si>
  <si>
    <t>Arizona</t>
  </si>
  <si>
    <t>Apache</t>
  </si>
  <si>
    <t>Cochise</t>
  </si>
  <si>
    <t>Coconino</t>
  </si>
  <si>
    <t>Gila</t>
  </si>
  <si>
    <t>Greenlee</t>
  </si>
  <si>
    <t>La Paz</t>
  </si>
  <si>
    <t>Maricopa</t>
  </si>
  <si>
    <t>Mohave</t>
  </si>
  <si>
    <t>Navajo</t>
  </si>
  <si>
    <t>Pima</t>
  </si>
  <si>
    <t>Pinal</t>
  </si>
  <si>
    <t>Santa Cruz</t>
  </si>
  <si>
    <t>Yavapai</t>
  </si>
  <si>
    <t>AR</t>
  </si>
  <si>
    <t>Arkansas</t>
  </si>
  <si>
    <t>Ashley</t>
  </si>
  <si>
    <t>Baxter</t>
  </si>
  <si>
    <t>Bradley</t>
  </si>
  <si>
    <t>Chicot</t>
  </si>
  <si>
    <t>Conway</t>
  </si>
  <si>
    <t>Craighead</t>
  </si>
  <si>
    <t>Crittenden</t>
  </si>
  <si>
    <t>Cross</t>
  </si>
  <si>
    <t>CA</t>
  </si>
  <si>
    <t>California</t>
  </si>
  <si>
    <t>Glenn</t>
  </si>
  <si>
    <t>Imperial</t>
  </si>
  <si>
    <t>Inyo</t>
  </si>
  <si>
    <t>Kern</t>
  </si>
  <si>
    <t>Lassen</t>
  </si>
  <si>
    <t>Los Angeles</t>
  </si>
  <si>
    <t>Madera</t>
  </si>
  <si>
    <t>Marin</t>
  </si>
  <si>
    <t>Mariposa</t>
  </si>
  <si>
    <t>Mendocino</t>
  </si>
  <si>
    <t>Merced</t>
  </si>
  <si>
    <t>Modoc</t>
  </si>
  <si>
    <t>Mono</t>
  </si>
  <si>
    <t>Monterey</t>
  </si>
  <si>
    <t>Napa</t>
  </si>
  <si>
    <t>Placer</t>
  </si>
  <si>
    <t>Plumas</t>
  </si>
  <si>
    <t>Riverside</t>
  </si>
  <si>
    <t>Sacramento</t>
  </si>
  <si>
    <t>San Benito</t>
  </si>
  <si>
    <t>San Bernardino</t>
  </si>
  <si>
    <t>San Diego</t>
  </si>
  <si>
    <t>San Francisco</t>
  </si>
  <si>
    <t>San Joaquin</t>
  </si>
  <si>
    <t>San Luis Obispo</t>
  </si>
  <si>
    <t>San Mateo</t>
  </si>
  <si>
    <t>Santa Barbara</t>
  </si>
  <si>
    <t>Santa Clara</t>
  </si>
  <si>
    <t>Shasta</t>
  </si>
  <si>
    <t>Siskiyou</t>
  </si>
  <si>
    <t>Solano</t>
  </si>
  <si>
    <t>Sonoma</t>
  </si>
  <si>
    <t>Stanislaus</t>
  </si>
  <si>
    <t>Sutter</t>
  </si>
  <si>
    <t>Tehama</t>
  </si>
  <si>
    <t>Tulare</t>
  </si>
  <si>
    <t>Tuolumne</t>
  </si>
  <si>
    <t>Ventura</t>
  </si>
  <si>
    <t>Yolo</t>
  </si>
  <si>
    <t>Yuba</t>
  </si>
  <si>
    <t>CO</t>
  </si>
  <si>
    <t>Colorado</t>
  </si>
  <si>
    <t>Alamosa</t>
  </si>
  <si>
    <t>Arapahoe</t>
  </si>
  <si>
    <t>Archuleta</t>
  </si>
  <si>
    <t>Baca</t>
  </si>
  <si>
    <t>Bent</t>
  </si>
  <si>
    <t>Boulder</t>
  </si>
  <si>
    <t>Broomfield</t>
  </si>
  <si>
    <t>Chaffee</t>
  </si>
  <si>
    <t>Cheyenne</t>
  </si>
  <si>
    <t>Clear Creek</t>
  </si>
  <si>
    <t>Conejos</t>
  </si>
  <si>
    <t>Costilla</t>
  </si>
  <si>
    <t>Crowley</t>
  </si>
  <si>
    <t>Delta</t>
  </si>
  <si>
    <t>Denver</t>
  </si>
  <si>
    <t>FL</t>
  </si>
  <si>
    <t>Florida</t>
  </si>
  <si>
    <t>Broward</t>
  </si>
  <si>
    <t>Charlotte</t>
  </si>
  <si>
    <t>Citrus</t>
  </si>
  <si>
    <t>Collier</t>
  </si>
  <si>
    <t>DeSoto</t>
  </si>
  <si>
    <t>Dixie</t>
  </si>
  <si>
    <t>Duval</t>
  </si>
  <si>
    <t>Flagler</t>
  </si>
  <si>
    <t>Gadsden</t>
  </si>
  <si>
    <t>Gilchrist</t>
  </si>
  <si>
    <t>Glades</t>
  </si>
  <si>
    <t>Gulf</t>
  </si>
  <si>
    <t>Hardee</t>
  </si>
  <si>
    <t>Hendry</t>
  </si>
  <si>
    <t>Hernando</t>
  </si>
  <si>
    <t>Highlands</t>
  </si>
  <si>
    <t>Hillsborough</t>
  </si>
  <si>
    <t>Indian River</t>
  </si>
  <si>
    <t>Leon</t>
  </si>
  <si>
    <t>Levy</t>
  </si>
  <si>
    <t>Manatee</t>
  </si>
  <si>
    <t>Miami-Dade</t>
  </si>
  <si>
    <t>Okaloosa</t>
  </si>
  <si>
    <t>Okeechobee</t>
  </si>
  <si>
    <t>Osceola</t>
  </si>
  <si>
    <t>Palm Beach</t>
  </si>
  <si>
    <t>Pasco</t>
  </si>
  <si>
    <t>Pinellas</t>
  </si>
  <si>
    <t>Santa Rosa</t>
  </si>
  <si>
    <t>Sarasota</t>
  </si>
  <si>
    <t>Seminole</t>
  </si>
  <si>
    <t>St. Johns</t>
  </si>
  <si>
    <t>St. Lucie</t>
  </si>
  <si>
    <t>Suwannee</t>
  </si>
  <si>
    <t>Volusia</t>
  </si>
  <si>
    <t>Wakulla</t>
  </si>
  <si>
    <t>GA</t>
  </si>
  <si>
    <t>Georgia</t>
  </si>
  <si>
    <t>Appling</t>
  </si>
  <si>
    <t>Atkinson</t>
  </si>
  <si>
    <t>Bacon</t>
  </si>
  <si>
    <t>Haralson</t>
  </si>
  <si>
    <t>Heard</t>
  </si>
  <si>
    <t>Irwin</t>
  </si>
  <si>
    <t>Jenkins</t>
  </si>
  <si>
    <t>Lanier</t>
  </si>
  <si>
    <t>Long</t>
  </si>
  <si>
    <t>Lumpkin</t>
  </si>
  <si>
    <t>McDuffie</t>
  </si>
  <si>
    <t>McIntosh</t>
  </si>
  <si>
    <t>Meriwether</t>
  </si>
  <si>
    <t>Muscogee</t>
  </si>
  <si>
    <t>Oglethorpe</t>
  </si>
  <si>
    <t>Peach</t>
  </si>
  <si>
    <t>Rabun</t>
  </si>
  <si>
    <t>Rockdale</t>
  </si>
  <si>
    <t>Schley</t>
  </si>
  <si>
    <t>Screven</t>
  </si>
  <si>
    <t>Spalding</t>
  </si>
  <si>
    <t>Taliaferro</t>
  </si>
  <si>
    <t>Tattnall</t>
  </si>
  <si>
    <t>ID</t>
  </si>
  <si>
    <t>Nez Perce</t>
  </si>
  <si>
    <t>Owyhee</t>
  </si>
  <si>
    <t>Payette</t>
  </si>
  <si>
    <t>Power</t>
  </si>
  <si>
    <t>Shoshone</t>
  </si>
  <si>
    <t>Twin Falls</t>
  </si>
  <si>
    <t>IL</t>
  </si>
  <si>
    <t>Illinois</t>
  </si>
  <si>
    <t>Alexander</t>
  </si>
  <si>
    <t>Bond</t>
  </si>
  <si>
    <t>Bureau</t>
  </si>
  <si>
    <t>Champaign</t>
  </si>
  <si>
    <t>Christian</t>
  </si>
  <si>
    <t>Coles</t>
  </si>
  <si>
    <t>De Witt</t>
  </si>
  <si>
    <t>DuPage</t>
  </si>
  <si>
    <t>Edgar</t>
  </si>
  <si>
    <t>Iroquois</t>
  </si>
  <si>
    <t>Jersey</t>
  </si>
  <si>
    <t>Jo Daviess</t>
  </si>
  <si>
    <t>Kankakee</t>
  </si>
  <si>
    <t>IN</t>
  </si>
  <si>
    <t>Indiana</t>
  </si>
  <si>
    <t>Dubois</t>
  </si>
  <si>
    <t>Elkhart</t>
  </si>
  <si>
    <t>Fountain</t>
  </si>
  <si>
    <t>Gibson</t>
  </si>
  <si>
    <t>Hendricks</t>
  </si>
  <si>
    <t>Huntington</t>
  </si>
  <si>
    <t>Jay</t>
  </si>
  <si>
    <t>Jennings</t>
  </si>
  <si>
    <t>Kosciusko</t>
  </si>
  <si>
    <t>La Porte</t>
  </si>
  <si>
    <t>Lagrange</t>
  </si>
  <si>
    <t>Parke</t>
  </si>
  <si>
    <t>Porter</t>
  </si>
  <si>
    <t>Posey</t>
  </si>
  <si>
    <t>Starke</t>
  </si>
  <si>
    <t>Switzerland</t>
  </si>
  <si>
    <t>Tippecanoe</t>
  </si>
  <si>
    <t>Vanderburgh</t>
  </si>
  <si>
    <t>Vermillion</t>
  </si>
  <si>
    <t>IA</t>
  </si>
  <si>
    <t>Mahaska</t>
  </si>
  <si>
    <t>Mills</t>
  </si>
  <si>
    <t>Monona</t>
  </si>
  <si>
    <t>Muscatine</t>
  </si>
  <si>
    <t>O'Brien</t>
  </si>
  <si>
    <t>Palo Alto</t>
  </si>
  <si>
    <t>Pottawattamie</t>
  </si>
  <si>
    <t>Poweshiek</t>
  </si>
  <si>
    <t>Ringgold</t>
  </si>
  <si>
    <t>Sac</t>
  </si>
  <si>
    <t>Story</t>
  </si>
  <si>
    <t>Tama</t>
  </si>
  <si>
    <t>Wapello</t>
  </si>
  <si>
    <t>Winneshiek</t>
  </si>
  <si>
    <t>Woodbury</t>
  </si>
  <si>
    <t>KS</t>
  </si>
  <si>
    <t>Kansas</t>
  </si>
  <si>
    <t>Barber</t>
  </si>
  <si>
    <t>Bourbon</t>
  </si>
  <si>
    <t>Chase</t>
  </si>
  <si>
    <t>Cloud</t>
  </si>
  <si>
    <t>Coffey</t>
  </si>
  <si>
    <t>Comanche</t>
  </si>
  <si>
    <t>Cowley</t>
  </si>
  <si>
    <t>Doniphan</t>
  </si>
  <si>
    <t>Shawnee</t>
  </si>
  <si>
    <t>Stafford</t>
  </si>
  <si>
    <t>Stevens</t>
  </si>
  <si>
    <t>Trego</t>
  </si>
  <si>
    <t>Wabaunsee</t>
  </si>
  <si>
    <t>Wallace</t>
  </si>
  <si>
    <t>Woodson</t>
  </si>
  <si>
    <t>Wyandotte</t>
  </si>
  <si>
    <t>KY</t>
  </si>
  <si>
    <t>Kentucky</t>
  </si>
  <si>
    <t>Ballard</t>
  </si>
  <si>
    <t>Barren</t>
  </si>
  <si>
    <t>Bath</t>
  </si>
  <si>
    <t>Bell</t>
  </si>
  <si>
    <t>Boyd</t>
  </si>
  <si>
    <t>Boyle</t>
  </si>
  <si>
    <t>Bracken</t>
  </si>
  <si>
    <t>Breathitt</t>
  </si>
  <si>
    <t>Breckinridge</t>
  </si>
  <si>
    <t>Bullitt</t>
  </si>
  <si>
    <t>Caldwell</t>
  </si>
  <si>
    <t>Calloway</t>
  </si>
  <si>
    <t>Carlisle</t>
  </si>
  <si>
    <t>Casey</t>
  </si>
  <si>
    <t>Edmonson</t>
  </si>
  <si>
    <t>Elliott</t>
  </si>
  <si>
    <t>Estill</t>
  </si>
  <si>
    <t>Fleming</t>
  </si>
  <si>
    <t>Garrard</t>
  </si>
  <si>
    <t>Graves</t>
  </si>
  <si>
    <t>Green</t>
  </si>
  <si>
    <t>Greenup</t>
  </si>
  <si>
    <t>Wolfe</t>
  </si>
  <si>
    <t>LA</t>
  </si>
  <si>
    <t>Louisiana</t>
  </si>
  <si>
    <t>Acadia</t>
  </si>
  <si>
    <t>Ascension</t>
  </si>
  <si>
    <t>Assumption</t>
  </si>
  <si>
    <t>Avoyelles</t>
  </si>
  <si>
    <t>Beauregard</t>
  </si>
  <si>
    <t>Bienville</t>
  </si>
  <si>
    <t>Bossier</t>
  </si>
  <si>
    <t>Calcasieu</t>
  </si>
  <si>
    <t>Catahoula</t>
  </si>
  <si>
    <t>Claiborne</t>
  </si>
  <si>
    <t>Concordia</t>
  </si>
  <si>
    <t>De Soto</t>
  </si>
  <si>
    <t>East Baton Rouge</t>
  </si>
  <si>
    <t>East Carroll</t>
  </si>
  <si>
    <t>East Feliciana</t>
  </si>
  <si>
    <t>Evangeline</t>
  </si>
  <si>
    <t>Iberia</t>
  </si>
  <si>
    <t>Iberville</t>
  </si>
  <si>
    <t>Lafourche</t>
  </si>
  <si>
    <t>Morehouse</t>
  </si>
  <si>
    <t>Natchitoches</t>
  </si>
  <si>
    <t>Plaquemines</t>
  </si>
  <si>
    <t>Pointe Coupee</t>
  </si>
  <si>
    <t>Rapides</t>
  </si>
  <si>
    <t>Red River</t>
  </si>
  <si>
    <t>Sabine</t>
  </si>
  <si>
    <t>St. Bernard</t>
  </si>
  <si>
    <t>St. Helena</t>
  </si>
  <si>
    <t>St. James</t>
  </si>
  <si>
    <t>St. John the Baptist</t>
  </si>
  <si>
    <t>St. Landry</t>
  </si>
  <si>
    <t>St. Martin</t>
  </si>
  <si>
    <t>St. Mary</t>
  </si>
  <si>
    <t>St. Tammany</t>
  </si>
  <si>
    <t>Tangipahoa</t>
  </si>
  <si>
    <t>Tensas</t>
  </si>
  <si>
    <t>Terrebonne</t>
  </si>
  <si>
    <t>MI</t>
  </si>
  <si>
    <t>Michigan</t>
  </si>
  <si>
    <t>Antrim</t>
  </si>
  <si>
    <t>Arenac</t>
  </si>
  <si>
    <t>Baraga</t>
  </si>
  <si>
    <t>Benzie</t>
  </si>
  <si>
    <t>Branch</t>
  </si>
  <si>
    <t>Charlevoix</t>
  </si>
  <si>
    <t>Cheboygan</t>
  </si>
  <si>
    <t>Clare</t>
  </si>
  <si>
    <t>Eaton</t>
  </si>
  <si>
    <t>Gladwin</t>
  </si>
  <si>
    <t>Gogebic</t>
  </si>
  <si>
    <t>Grand Traverse</t>
  </si>
  <si>
    <t>Gratiot</t>
  </si>
  <si>
    <t>Hillsdale</t>
  </si>
  <si>
    <t>Houghton</t>
  </si>
  <si>
    <t>Ingham</t>
  </si>
  <si>
    <t>Ionia</t>
  </si>
  <si>
    <t>Iosco</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</si>
  <si>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</si>
  <si>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</si>
  <si>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</si>
  <si>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</si>
  <si>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</si>
  <si>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</si>
  <si>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</si>
  <si>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</si>
  <si>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</si>
  <si>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</si>
  <si>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</si>
  <si>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</si>
  <si>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</si>
  <si>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</si>
  <si>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</si>
  <si>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</si>
  <si>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</si>
  <si>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</si>
  <si>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</si>
  <si>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</si>
  <si>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</si>
  <si>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</si>
  <si>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</si>
  <si>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</si>
  <si>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</si>
  <si>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MN</t>
  </si>
  <si>
    <t>Minnesota</t>
  </si>
  <si>
    <t>Nicollet</t>
  </si>
  <si>
    <t>Nobles</t>
  </si>
  <si>
    <t>Norman</t>
  </si>
  <si>
    <t>Olmsted</t>
  </si>
  <si>
    <t>Otter Tail</t>
  </si>
  <si>
    <t>Pennington</t>
  </si>
  <si>
    <t>Pine</t>
  </si>
  <si>
    <t>Pipestone</t>
  </si>
  <si>
    <t>Ramsey</t>
  </si>
  <si>
    <t>Red Lake</t>
  </si>
  <si>
    <t>Redwood</t>
  </si>
  <si>
    <t>Renville</t>
  </si>
  <si>
    <t>Roseau</t>
  </si>
  <si>
    <t>Sherburne</t>
  </si>
  <si>
    <t>Sibley</t>
  </si>
  <si>
    <t>Stearns</t>
  </si>
  <si>
    <t>Steele</t>
  </si>
  <si>
    <t>Swift</t>
  </si>
  <si>
    <t>Traverse</t>
  </si>
  <si>
    <t>Wabasha</t>
  </si>
  <si>
    <t>Wadena</t>
  </si>
  <si>
    <t>Waseca</t>
  </si>
  <si>
    <t>Watonwan</t>
  </si>
  <si>
    <t>Wilkin</t>
  </si>
  <si>
    <t>Winona</t>
  </si>
  <si>
    <t>Yellow Medicine</t>
  </si>
  <si>
    <t>MS</t>
  </si>
  <si>
    <t>Alcorn</t>
  </si>
  <si>
    <t>Amite</t>
  </si>
  <si>
    <t>Attala</t>
  </si>
  <si>
    <t>Bolivar</t>
  </si>
  <si>
    <t>Coahoma</t>
  </si>
  <si>
    <t>Copiah</t>
  </si>
  <si>
    <t>Forrest</t>
  </si>
  <si>
    <t>George</t>
  </si>
  <si>
    <t>Grenada</t>
  </si>
  <si>
    <t>Hinds</t>
  </si>
  <si>
    <t>Issaquena</t>
  </si>
  <si>
    <t>Itawamba</t>
  </si>
  <si>
    <t>MO</t>
  </si>
  <si>
    <t>Missouri</t>
  </si>
  <si>
    <t>Callaway</t>
  </si>
  <si>
    <t>Cape Girardeau</t>
  </si>
  <si>
    <t>Chariton</t>
  </si>
  <si>
    <t>Cole</t>
  </si>
  <si>
    <t>Cooper</t>
  </si>
  <si>
    <t>Dent</t>
  </si>
  <si>
    <t>Dunklin</t>
  </si>
  <si>
    <t>Gasconade</t>
  </si>
  <si>
    <t>Gentry</t>
  </si>
  <si>
    <t>Hickory</t>
  </si>
  <si>
    <t>Howell</t>
  </si>
  <si>
    <t>Laclede</t>
  </si>
  <si>
    <t>Maries</t>
  </si>
  <si>
    <t>McDonald</t>
  </si>
  <si>
    <t>Moniteau</t>
  </si>
  <si>
    <t>New Madrid</t>
  </si>
  <si>
    <t>Nodaway</t>
  </si>
  <si>
    <t>Oregon</t>
  </si>
  <si>
    <t>Ozark</t>
  </si>
  <si>
    <t>MT</t>
  </si>
  <si>
    <t>Montana</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</si>
  <si>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</si>
  <si>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</si>
  <si>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</si>
  <si>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</si>
  <si>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</si>
  <si>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</si>
  <si>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</si>
  <si>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</si>
  <si>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</si>
  <si>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</si>
  <si>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</si>
  <si>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</si>
  <si>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</si>
  <si>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</si>
  <si>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</si>
  <si>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</si>
  <si>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</si>
  <si>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</si>
  <si>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</si>
  <si>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t>
  </si>
  <si>
    <t>Nebraska</t>
  </si>
  <si>
    <t>Antelope</t>
  </si>
  <si>
    <t>Arthur</t>
  </si>
  <si>
    <t>Banner</t>
  </si>
  <si>
    <t>Box Butte</t>
  </si>
  <si>
    <t>Burt</t>
  </si>
  <si>
    <t>Cherry</t>
  </si>
  <si>
    <t>Colfax</t>
  </si>
  <si>
    <t>Cuming</t>
  </si>
  <si>
    <t>Dawes</t>
  </si>
  <si>
    <t>Dixon</t>
  </si>
  <si>
    <t>Dundy</t>
  </si>
  <si>
    <t>Frontier</t>
  </si>
  <si>
    <t>Furnas</t>
  </si>
  <si>
    <t>Gage</t>
  </si>
  <si>
    <t>Garden</t>
  </si>
  <si>
    <t>NV</t>
  </si>
  <si>
    <t>Lander</t>
  </si>
  <si>
    <t>Nye</t>
  </si>
  <si>
    <t>Pershing</t>
  </si>
  <si>
    <t>Storey</t>
  </si>
  <si>
    <t>Washoe</t>
  </si>
  <si>
    <t>White Pine</t>
  </si>
  <si>
    <t>NH</t>
  </si>
  <si>
    <t>New Hampshire</t>
  </si>
  <si>
    <t>Belknap</t>
  </si>
  <si>
    <t>Cheshire</t>
  </si>
  <si>
    <t>Grafton</t>
  </si>
  <si>
    <t>Merrimack</t>
  </si>
  <si>
    <t>Strafford</t>
  </si>
  <si>
    <t>NJ</t>
  </si>
  <si>
    <t>New Jersey</t>
  </si>
  <si>
    <t>Atlantic</t>
  </si>
  <si>
    <t>Bergen</t>
  </si>
  <si>
    <t>Burlington</t>
  </si>
  <si>
    <t>Cape May</t>
  </si>
  <si>
    <t>Hudson</t>
  </si>
  <si>
    <t>Hunterdon</t>
  </si>
  <si>
    <t>Monmouth</t>
  </si>
  <si>
    <t>Ocean</t>
  </si>
  <si>
    <t>Passaic</t>
  </si>
  <si>
    <t>Salem</t>
  </si>
  <si>
    <t>NM</t>
  </si>
  <si>
    <t>New Mexico</t>
  </si>
  <si>
    <t>Bernalillo</t>
  </si>
  <si>
    <t>Catron</t>
  </si>
  <si>
    <t>Chaves</t>
  </si>
  <si>
    <t>Cibola</t>
  </si>
  <si>
    <t>DeBaca</t>
  </si>
  <si>
    <t>Dona Ana</t>
  </si>
  <si>
    <t>Lea</t>
  </si>
  <si>
    <t>Los Alamos</t>
  </si>
  <si>
    <t>Luna</t>
  </si>
  <si>
    <t>McKinley</t>
  </si>
  <si>
    <t>Mora</t>
  </si>
  <si>
    <t>Quay</t>
  </si>
  <si>
    <t>Rio Arriba</t>
  </si>
  <si>
    <t>NY</t>
  </si>
  <si>
    <t>Westchester</t>
  </si>
  <si>
    <t>Yates</t>
  </si>
  <si>
    <t>NC</t>
  </si>
  <si>
    <t>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</si>
  <si>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</si>
  <si>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</si>
  <si>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</si>
  <si>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</si>
  <si>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</si>
  <si>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</si>
  <si>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</si>
  <si>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</si>
  <si>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</si>
  <si>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</si>
  <si>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</si>
  <si>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</si>
  <si>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</si>
  <si>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</si>
  <si>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</si>
  <si>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</si>
  <si>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</si>
  <si>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</si>
  <si>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</si>
  <si>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</si>
  <si>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</si>
  <si>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</si>
  <si>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</si>
  <si>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</si>
  <si>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</si>
  <si>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</si>
  <si>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</si>
  <si>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</si>
  <si>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Harnett</t>
  </si>
  <si>
    <t>Haywood</t>
  </si>
  <si>
    <t>Hertford</t>
  </si>
  <si>
    <t>Hoke</t>
  </si>
  <si>
    <t>Iredell</t>
  </si>
  <si>
    <t>Johnston</t>
  </si>
  <si>
    <t>Lenoir</t>
  </si>
  <si>
    <t>ND</t>
  </si>
  <si>
    <t>North Dakota</t>
  </si>
  <si>
    <t>McKenzie</t>
  </si>
  <si>
    <t>Mountrail</t>
  </si>
  <si>
    <t>Oliver</t>
  </si>
  <si>
    <t>Pembina</t>
  </si>
  <si>
    <t>Ransom</t>
  </si>
  <si>
    <t>Rolette</t>
  </si>
  <si>
    <t>Sargent</t>
  </si>
  <si>
    <t>Slope</t>
  </si>
  <si>
    <t>Stutsman</t>
  </si>
  <si>
    <t>Towner</t>
  </si>
  <si>
    <t>Traill</t>
  </si>
  <si>
    <t>Walsh</t>
  </si>
  <si>
    <t>OH</t>
  </si>
  <si>
    <t>Ashtabula</t>
  </si>
  <si>
    <t>Athens</t>
  </si>
  <si>
    <t>Auglaize</t>
  </si>
  <si>
    <t>Belmont</t>
  </si>
  <si>
    <t>Clermont</t>
  </si>
  <si>
    <t>Columbiana</t>
  </si>
  <si>
    <t>Coshocton</t>
  </si>
  <si>
    <t>Cuyahoga</t>
  </si>
  <si>
    <t>Darke</t>
  </si>
  <si>
    <t>Defiance</t>
  </si>
  <si>
    <t>Gallia</t>
  </si>
  <si>
    <t>Geauga</t>
  </si>
  <si>
    <t>Guernsey</t>
  </si>
  <si>
    <t>Hocking</t>
  </si>
  <si>
    <t>OK</t>
  </si>
  <si>
    <t>Oklahoma</t>
  </si>
  <si>
    <t>Coal</t>
  </si>
  <si>
    <t>Cotton</t>
  </si>
  <si>
    <t>Craig</t>
  </si>
  <si>
    <t>Creek</t>
  </si>
  <si>
    <t>Garvin</t>
  </si>
  <si>
    <t>Greer</t>
  </si>
  <si>
    <t>Harmon</t>
  </si>
  <si>
    <t>Kay</t>
  </si>
  <si>
    <t>Kingfisher</t>
  </si>
  <si>
    <t>Latimer</t>
  </si>
  <si>
    <t>Le Flore</t>
  </si>
  <si>
    <t>Love</t>
  </si>
  <si>
    <t>Major</t>
  </si>
  <si>
    <t>Mayes</t>
  </si>
  <si>
    <t>McClain</t>
  </si>
  <si>
    <t>McCurtain</t>
  </si>
  <si>
    <t>Muskogee</t>
  </si>
  <si>
    <t>Nowata</t>
  </si>
  <si>
    <t>Okfuskee</t>
  </si>
  <si>
    <t>Okmulgee</t>
  </si>
  <si>
    <t>Payne</t>
  </si>
  <si>
    <t>Pittsburg</t>
  </si>
  <si>
    <t>Pushmataha</t>
  </si>
  <si>
    <t>Roger Mills</t>
  </si>
  <si>
    <t>Rogers</t>
  </si>
  <si>
    <t>Sequoyah</t>
  </si>
  <si>
    <t>Tillman</t>
  </si>
  <si>
    <t>Tulsa</t>
  </si>
  <si>
    <t>Wagoner</t>
  </si>
  <si>
    <t>Washita</t>
  </si>
  <si>
    <t>Woods</t>
  </si>
  <si>
    <t>Woodward</t>
  </si>
  <si>
    <t>OR</t>
  </si>
  <si>
    <t>PA</t>
  </si>
  <si>
    <t>Pennsylvania</t>
  </si>
  <si>
    <t>Juniata</t>
  </si>
  <si>
    <t>Lackawanna</t>
  </si>
  <si>
    <t>Lebanon</t>
  </si>
  <si>
    <t>Lehigh</t>
  </si>
  <si>
    <t>Luzerne</t>
  </si>
  <si>
    <t>Lycoming</t>
  </si>
  <si>
    <t>McKean</t>
  </si>
  <si>
    <t>Mifflin</t>
  </si>
  <si>
    <t>Montour</t>
  </si>
  <si>
    <t>Philadelphia</t>
  </si>
  <si>
    <t>Potter</t>
  </si>
  <si>
    <t>Schuylkill</t>
  </si>
  <si>
    <t>Snyder</t>
  </si>
  <si>
    <t>Susquehanna</t>
  </si>
  <si>
    <t>Venango</t>
  </si>
  <si>
    <t>Westmoreland</t>
  </si>
  <si>
    <t>RI</t>
  </si>
  <si>
    <t>Rhode Island</t>
  </si>
  <si>
    <t>Newport</t>
  </si>
  <si>
    <t>Providence</t>
  </si>
  <si>
    <t>SC</t>
  </si>
  <si>
    <t>South Carolina</t>
  </si>
  <si>
    <t>Abbeville</t>
  </si>
  <si>
    <t>Aiken</t>
  </si>
  <si>
    <t>Allendale</t>
  </si>
  <si>
    <t>Bamberg</t>
  </si>
  <si>
    <t>Barnwell</t>
  </si>
  <si>
    <t>Charleston</t>
  </si>
  <si>
    <t>Chesterfield</t>
  </si>
  <si>
    <t>Clarendon</t>
  </si>
  <si>
    <t>Colleton</t>
  </si>
  <si>
    <t>Darlington</t>
  </si>
  <si>
    <t>Dillon</t>
  </si>
  <si>
    <t>Edgefield</t>
  </si>
  <si>
    <t>Florence</t>
  </si>
  <si>
    <t>Georgetown</t>
  </si>
  <si>
    <t>Greenville</t>
  </si>
  <si>
    <t>SD</t>
  </si>
  <si>
    <t>South Dakota</t>
  </si>
  <si>
    <t>McCook</t>
  </si>
  <si>
    <t>Mellette</t>
  </si>
  <si>
    <t>Miner</t>
  </si>
  <si>
    <t>Minnehaha</t>
  </si>
  <si>
    <t>Moody</t>
  </si>
  <si>
    <t>Roberts</t>
  </si>
  <si>
    <t>Sanborn</t>
  </si>
  <si>
    <t>Spink</t>
  </si>
  <si>
    <t>Stanley</t>
  </si>
  <si>
    <t>Sully</t>
  </si>
  <si>
    <t>Tripp</t>
  </si>
  <si>
    <t>Walworth</t>
  </si>
  <si>
    <t>Yankton</t>
  </si>
  <si>
    <t>Ziebach</t>
  </si>
  <si>
    <t>TN</t>
  </si>
  <si>
    <t>Tennessee</t>
  </si>
  <si>
    <t>Bledsoe</t>
  </si>
  <si>
    <t>Cannon</t>
  </si>
  <si>
    <t>Cheatham</t>
  </si>
  <si>
    <t>Cocke</t>
  </si>
  <si>
    <t>Crockett</t>
  </si>
  <si>
    <t>Dickson</t>
  </si>
  <si>
    <t>Dyer</t>
  </si>
  <si>
    <t>Fentress</t>
  </si>
  <si>
    <t>Grainger</t>
  </si>
  <si>
    <t>Hamblen</t>
  </si>
  <si>
    <t>Hawkins</t>
  </si>
  <si>
    <t>TX</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</si>
  <si>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</si>
  <si>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</si>
  <si>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</si>
  <si>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</si>
  <si>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</si>
  <si>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</si>
  <si>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</si>
  <si>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</si>
  <si>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</si>
  <si>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</si>
  <si>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</si>
  <si>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</si>
  <si>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</si>
  <si>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</si>
  <si>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</si>
  <si>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</si>
  <si>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</si>
  <si>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</si>
  <si>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</si>
  <si>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</si>
  <si>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</si>
  <si>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</si>
  <si>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</si>
  <si>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</si>
  <si>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</si>
  <si>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</si>
  <si>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</si>
  <si>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</si>
  <si>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</si>
  <si>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</si>
  <si>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</si>
  <si>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</si>
  <si>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</si>
  <si>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</si>
  <si>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</si>
  <si>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</si>
  <si>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</si>
  <si>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</si>
  <si>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</si>
  <si>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</si>
  <si>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</si>
  <si>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</si>
  <si>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Lavaca</t>
  </si>
  <si>
    <t>Lipscomb</t>
  </si>
  <si>
    <t>Live Oak</t>
  </si>
  <si>
    <t>Llano</t>
  </si>
  <si>
    <t>Loving</t>
  </si>
  <si>
    <t>Lubbock</t>
  </si>
  <si>
    <t>Lynn</t>
  </si>
  <si>
    <t>Matagorda</t>
  </si>
  <si>
    <t>Maverick</t>
  </si>
  <si>
    <t>McCulloch</t>
  </si>
  <si>
    <t>McLennan</t>
  </si>
  <si>
    <t>McMullen</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</si>
  <si>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</si>
  <si>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</si>
  <si>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</si>
  <si>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</si>
  <si>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</si>
  <si>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</si>
  <si>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</si>
  <si>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</si>
  <si>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</si>
  <si>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</si>
  <si>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</si>
  <si>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</si>
  <si>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</si>
  <si>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</si>
  <si>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</si>
  <si>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</si>
  <si>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</si>
  <si>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</si>
  <si>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</si>
  <si>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</si>
  <si>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</si>
  <si>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</si>
  <si>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</si>
  <si>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</si>
  <si>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</si>
  <si>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</si>
  <si>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</si>
  <si>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UT</t>
  </si>
  <si>
    <t>Utah</t>
  </si>
  <si>
    <t>Sanpete</t>
  </si>
  <si>
    <t>Tooele</t>
  </si>
  <si>
    <t>Uintah</t>
  </si>
  <si>
    <t>Wasatch</t>
  </si>
  <si>
    <t>Weber</t>
  </si>
  <si>
    <t>VT</t>
  </si>
  <si>
    <t>Vermont</t>
  </si>
  <si>
    <t>Addison</t>
  </si>
  <si>
    <t>Bennington</t>
  </si>
  <si>
    <t>Caledonia</t>
  </si>
  <si>
    <t>Chittenden</t>
  </si>
  <si>
    <t>Grand Isle</t>
  </si>
  <si>
    <t>Lamoille</t>
  </si>
  <si>
    <t>Rutland</t>
  </si>
  <si>
    <t>Windsor</t>
  </si>
  <si>
    <t>VA</t>
  </si>
  <si>
    <t>Virginia</t>
  </si>
  <si>
    <t>Accomack</t>
  </si>
  <si>
    <t>Albemarle</t>
  </si>
  <si>
    <t>Alexandria (city)</t>
  </si>
  <si>
    <t>Amelia</t>
  </si>
  <si>
    <t>Amherst</t>
  </si>
  <si>
    <t>Appomattox</t>
  </si>
  <si>
    <t>Arlington</t>
  </si>
  <si>
    <t>Augusta</t>
  </si>
  <si>
    <t>Bedford (city)</t>
  </si>
  <si>
    <t>Bland</t>
  </si>
  <si>
    <t>Botetourt</t>
  </si>
  <si>
    <t>Bristol (city)</t>
  </si>
  <si>
    <t>Buckingham</t>
  </si>
  <si>
    <t>Buena Vista (city)</t>
  </si>
  <si>
    <t>Charles City</t>
  </si>
  <si>
    <t>Charlottesville (city)</t>
  </si>
  <si>
    <t>Chesapeake (city)</t>
  </si>
  <si>
    <t>Clifton Forge (city)</t>
  </si>
  <si>
    <t>Colonial Heights (city)</t>
  </si>
  <si>
    <t>Covington (city)</t>
  </si>
  <si>
    <t>Culpeper</t>
  </si>
  <si>
    <t>Danville (city)</t>
  </si>
  <si>
    <t>Dickenson</t>
  </si>
  <si>
    <t>Dinwiddie</t>
  </si>
  <si>
    <t>Emporia (city)</t>
  </si>
  <si>
    <t>Fairfax</t>
  </si>
  <si>
    <t>Rappahannock</t>
  </si>
  <si>
    <t>Richmond (city)</t>
  </si>
  <si>
    <t>Roanoke</t>
  </si>
  <si>
    <t>Roanoke (city)</t>
  </si>
  <si>
    <t>Rockbridge</t>
  </si>
  <si>
    <t>Salem (city)</t>
  </si>
  <si>
    <t>Shenandoah</t>
  </si>
  <si>
    <t>Smyth</t>
  </si>
  <si>
    <t>Southampton</t>
  </si>
  <si>
    <t>Spotsylvania</t>
  </si>
  <si>
    <t>Staunton (city)</t>
  </si>
  <si>
    <t>Suffolk (city)</t>
  </si>
  <si>
    <t>Virginia Beach (city)</t>
  </si>
  <si>
    <t>Waynesboro (city)</t>
  </si>
  <si>
    <t>Williamsburg (city)</t>
  </si>
  <si>
    <t>Winchester (city)</t>
  </si>
  <si>
    <t>Wythe</t>
  </si>
  <si>
    <t>WA</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</si>
  <si>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</si>
  <si>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</si>
  <si>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</si>
  <si>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</si>
  <si>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</si>
  <si>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</si>
  <si>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</si>
  <si>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</si>
  <si>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</si>
  <si>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</si>
  <si>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</si>
  <si>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</si>
  <si>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</si>
  <si>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</si>
  <si>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</si>
  <si>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</si>
  <si>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</si>
  <si>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</si>
  <si>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WI</t>
  </si>
  <si>
    <t>Wisconsin</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</si>
  <si>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</si>
  <si>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</si>
  <si>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</si>
  <si>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</si>
  <si>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</si>
  <si>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</si>
  <si>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</si>
  <si>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</si>
  <si>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</si>
  <si>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</si>
  <si>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</si>
  <si>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</si>
  <si>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</si>
  <si>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</si>
  <si>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</si>
  <si>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</si>
  <si>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</si>
  <si>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</si>
  <si>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</si>
  <si>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</si>
  <si>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</si>
  <si>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Sauk</t>
  </si>
  <si>
    <t>Sawyer</t>
  </si>
  <si>
    <t>Shawano</t>
  </si>
  <si>
    <t>Sheboygan</t>
  </si>
  <si>
    <t>St. Croix</t>
  </si>
  <si>
    <t>Trempealeau</t>
  </si>
  <si>
    <t>Vilas</t>
  </si>
  <si>
    <t>Washburn</t>
  </si>
  <si>
    <t>Waukesha</t>
  </si>
  <si>
    <t>Waupaca</t>
  </si>
  <si>
    <t>Waushara</t>
  </si>
  <si>
    <t>Census Bureau Region and Division Codes and Federal Information Processing System (FIPS) Codes for States</t>
  </si>
  <si>
    <t>Source: U.S. Census Bureau, Population Division</t>
  </si>
  <si>
    <t>Internet Release Date: May 2017</t>
  </si>
  <si>
    <t>Region</t>
  </si>
  <si>
    <t>Division</t>
  </si>
  <si>
    <t>State (FIPS)</t>
  </si>
  <si>
    <t>Name</t>
  </si>
  <si>
    <t>1</t>
  </si>
  <si>
    <t>Northeast Region</t>
  </si>
  <si>
    <t>New England Division</t>
  </si>
  <si>
    <t>Connecticut</t>
  </si>
  <si>
    <t>Maine</t>
  </si>
  <si>
    <t>Massachusetts</t>
  </si>
  <si>
    <t>2</t>
  </si>
  <si>
    <t>Middle Atlantic Division</t>
  </si>
  <si>
    <t>0</t>
  </si>
  <si>
    <t>Midwest Region</t>
  </si>
  <si>
    <t>3</t>
  </si>
  <si>
    <t>East North Central Division</t>
  </si>
  <si>
    <t>4</t>
  </si>
  <si>
    <t>West North Central Division</t>
  </si>
  <si>
    <t>South Region</t>
  </si>
  <si>
    <t>5</t>
  </si>
  <si>
    <t>South Atlantic Division</t>
  </si>
  <si>
    <t>Maryland</t>
  </si>
  <si>
    <t>West Virginia</t>
  </si>
  <si>
    <t>6</t>
  </si>
  <si>
    <t>East South Central Division</t>
  </si>
  <si>
    <t>7</t>
  </si>
  <si>
    <t>West South Central Division</t>
  </si>
  <si>
    <t>West Region</t>
  </si>
  <si>
    <t>8</t>
  </si>
  <si>
    <t>Mountain Division</t>
  </si>
  <si>
    <t>9</t>
  </si>
  <si>
    <t>Pacific Division</t>
  </si>
  <si>
    <t>Release date: February 2015
Revised date: May 2016</t>
  </si>
  <si>
    <t>Table B5.  Census region and division, floorspace, 2012</t>
  </si>
  <si>
    <t>Total floorspace (million square feet)</t>
  </si>
  <si>
    <t>Northeast</t>
  </si>
  <si>
    <t>Midwest</t>
  </si>
  <si>
    <t>South</t>
  </si>
  <si>
    <t>West</t>
  </si>
  <si>
    <t>All
buildings</t>
  </si>
  <si>
    <t>New England</t>
  </si>
  <si>
    <t>Middle Atlantic</t>
  </si>
  <si>
    <t>East North Central</t>
  </si>
  <si>
    <t>West North Central</t>
  </si>
  <si>
    <t>South Atlantic</t>
  </si>
  <si>
    <t>East South Central</t>
  </si>
  <si>
    <t>West South Central</t>
  </si>
  <si>
    <t>All buildings</t>
  </si>
  <si>
    <t>Building floorspace (square feet)</t>
  </si>
  <si>
    <t xml:space="preserve">1,001 to 5,000 </t>
  </si>
  <si>
    <t xml:space="preserve">5,001 to 10,000 </t>
  </si>
  <si>
    <t>10,001 to 25,000</t>
  </si>
  <si>
    <t>25,001 to 50,000</t>
  </si>
  <si>
    <t xml:space="preserve">50,001 to 100,000 </t>
  </si>
  <si>
    <t xml:space="preserve">100,001 to 200,000 </t>
  </si>
  <si>
    <t xml:space="preserve">200,001 to 500,000 </t>
  </si>
  <si>
    <t xml:space="preserve">Over 500,000 </t>
  </si>
  <si>
    <t>Q</t>
  </si>
  <si>
    <t>Principal building activity</t>
  </si>
  <si>
    <t>Education</t>
  </si>
  <si>
    <t xml:space="preserve">Food sales </t>
  </si>
  <si>
    <t xml:space="preserve">Food service </t>
  </si>
  <si>
    <t xml:space="preserve">Health care </t>
  </si>
  <si>
    <t xml:space="preserve">Inpatient </t>
  </si>
  <si>
    <t xml:space="preserve">Outpatient </t>
  </si>
  <si>
    <t xml:space="preserve">Lodging </t>
  </si>
  <si>
    <t xml:space="preserve">Mercantile </t>
  </si>
  <si>
    <t xml:space="preserve">Retail (other than mall) </t>
  </si>
  <si>
    <t xml:space="preserve">Enclosed and strip malls </t>
  </si>
  <si>
    <t xml:space="preserve">Office </t>
  </si>
  <si>
    <t xml:space="preserve">Public assembly </t>
  </si>
  <si>
    <t xml:space="preserve">Public order and safety </t>
  </si>
  <si>
    <t xml:space="preserve">Religious worship </t>
  </si>
  <si>
    <t xml:space="preserve">Service </t>
  </si>
  <si>
    <t xml:space="preserve">Warehouse and storage </t>
  </si>
  <si>
    <t xml:space="preserve">Other </t>
  </si>
  <si>
    <t xml:space="preserve">Vacant </t>
  </si>
  <si>
    <t>Year constructed</t>
  </si>
  <si>
    <t>Before 1920</t>
  </si>
  <si>
    <t>1920 to 1945</t>
  </si>
  <si>
    <t>1946 to 1959</t>
  </si>
  <si>
    <t>1960 to 1969</t>
  </si>
  <si>
    <t>1970 to 1979</t>
  </si>
  <si>
    <t>1980 to 1989</t>
  </si>
  <si>
    <t>1990 to 1999</t>
  </si>
  <si>
    <t>2000 to 2003</t>
  </si>
  <si>
    <t>2004 to 2007</t>
  </si>
  <si>
    <t>2008 to 2012</t>
  </si>
  <si>
    <t>Number of floors</t>
  </si>
  <si>
    <t>One</t>
  </si>
  <si>
    <t>Two</t>
  </si>
  <si>
    <t>Three</t>
  </si>
  <si>
    <t>Four to nine</t>
  </si>
  <si>
    <t>Ten or more</t>
  </si>
  <si>
    <t>Elevators and escalators 
(more than one may apply)</t>
  </si>
  <si>
    <t>Any elevators</t>
  </si>
  <si>
    <t>Number of elevators</t>
  </si>
  <si>
    <t>Two to five</t>
  </si>
  <si>
    <t>Six or more</t>
  </si>
  <si>
    <t>Any escalators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</si>
  <si>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</si>
  <si>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</si>
  <si>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</si>
  <si>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</si>
  <si>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</si>
  <si>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</si>
  <si>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</si>
  <si>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</si>
  <si>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</si>
  <si>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</si>
  <si>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</si>
  <si>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</si>
  <si>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</si>
  <si>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</si>
  <si>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</si>
  <si>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</si>
  <si>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</si>
  <si>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</si>
  <si>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Leased to tenant(s)</t>
  </si>
  <si>
    <t>Owner occupied and leased</t>
  </si>
  <si>
    <t>Unoccupied</t>
  </si>
  <si>
    <t>Government owned</t>
  </si>
  <si>
    <t>Federal</t>
  </si>
  <si>
    <t>Local</t>
  </si>
  <si>
    <t>Party responsible for operation
and maintenance of energy
systems</t>
  </si>
  <si>
    <t>Building owner</t>
  </si>
  <si>
    <t>Business owner or tenant</t>
  </si>
  <si>
    <t>Property management</t>
  </si>
  <si>
    <t>Other</t>
  </si>
  <si>
    <t>Provider of direct input on energy-
related equipment purchases</t>
  </si>
  <si>
    <t>Number of establishments</t>
  </si>
  <si>
    <t>2 to 5</t>
  </si>
  <si>
    <t>6 to 10</t>
  </si>
  <si>
    <t>11 to 20</t>
  </si>
  <si>
    <t>More than 20</t>
  </si>
  <si>
    <t>Currently unoccupied</t>
  </si>
  <si>
    <t>Campus or complex activity</t>
  </si>
  <si>
    <t>Not part of a campus or complex</t>
  </si>
  <si>
    <t>Primary or secondary school</t>
  </si>
  <si>
    <t>College or university</t>
  </si>
  <si>
    <t>Office complex</t>
  </si>
  <si>
    <t>Retail complex</t>
  </si>
  <si>
    <t>Storage complex</t>
  </si>
  <si>
    <t>Religious campus or complex</t>
  </si>
  <si>
    <t>Health care complex</t>
  </si>
  <si>
    <t>Lodging or resort complex</t>
  </si>
  <si>
    <t>Transportation complex</t>
  </si>
  <si>
    <t>N</t>
  </si>
  <si>
    <t>Government complex</t>
  </si>
  <si>
    <t>Predominant exterior wall material</t>
  </si>
  <si>
    <t>Brick, stone, or stucco</t>
  </si>
  <si>
    <t>Concrete (block or poured)</t>
  </si>
  <si>
    <t>Concrete panels</t>
  </si>
  <si>
    <t>Siding or shingles</t>
  </si>
  <si>
    <t>Metal panels</t>
  </si>
  <si>
    <t>Window glass</t>
  </si>
  <si>
    <t>No one major type</t>
  </si>
  <si>
    <t>Predominant roof material</t>
  </si>
  <si>
    <t>Metal surfacing</t>
  </si>
  <si>
    <t>Synthetic or rubber</t>
  </si>
  <si>
    <t>Built-up</t>
  </si>
  <si>
    <t>Slate or tile shingles</t>
  </si>
  <si>
    <t>Wooden materials (including
shingles)</t>
  </si>
  <si>
    <t>Asphalt, fiberglass, or 
other shingles</t>
  </si>
  <si>
    <t>Concrete</t>
  </si>
  <si>
    <t>Roof characteristics</t>
  </si>
  <si>
    <t>Roof tilt</t>
  </si>
  <si>
    <t>Flat</t>
  </si>
  <si>
    <t>Shallow pitch</t>
  </si>
  <si>
    <t>Steeper pitch</t>
  </si>
  <si>
    <t>Cool roof</t>
  </si>
  <si>
    <t>Renovations in buildings
constructed before 2008
(more than one may apply)</t>
  </si>
  <si>
    <t>Any type of renovation</t>
  </si>
  <si>
    <t>Addition or annex</t>
  </si>
  <si>
    <t>Reduction in floorspace</t>
  </si>
  <si>
    <t>Roof replacement</t>
  </si>
  <si>
    <t>Exterior wall replacement</t>
  </si>
  <si>
    <t>Interior wall reconfiguration</t>
  </si>
  <si>
    <t>Window replacement</t>
  </si>
  <si>
    <t>HVAC equipment upgrade</t>
  </si>
  <si>
    <t>Lighting upgrade</t>
  </si>
  <si>
    <t>Electrical upgrade</t>
  </si>
  <si>
    <t>Plumbing system upgrade</t>
  </si>
  <si>
    <t>Insulation upgrade</t>
  </si>
  <si>
    <t>Fire, safety, or security upgrade</t>
  </si>
  <si>
    <t>Structural upgrade</t>
  </si>
  <si>
    <t>No renovations</t>
  </si>
  <si>
    <t>Buildings constructed 2008 or later</t>
  </si>
  <si>
    <t>Energy sources
(more than one may apply)</t>
  </si>
  <si>
    <t>Electricity</t>
  </si>
  <si>
    <t>Natural gas</t>
  </si>
  <si>
    <t>Fuel oil</t>
  </si>
  <si>
    <t>District heat</t>
  </si>
  <si>
    <t>District chilled water</t>
  </si>
  <si>
    <t>Propane</t>
  </si>
  <si>
    <t>Space-heating energy sources
(more than one may apply)</t>
  </si>
  <si>
    <t>Primary space-heating 
energy source</t>
  </si>
  <si>
    <t>Cooling energy sources
(more than one may apply)</t>
  </si>
  <si>
    <t>Water-heating energy sources
(more than one may apply)</t>
  </si>
  <si>
    <t>Cooking energy sources
(more than one may apply)</t>
  </si>
  <si>
    <t>Energy end uses
(more than one may apply)</t>
  </si>
  <si>
    <t>Buildings with space heating</t>
  </si>
  <si>
    <t>Buildings with cooling</t>
  </si>
  <si>
    <t>Buildings with water heating</t>
  </si>
  <si>
    <t>Buildings with cooking</t>
  </si>
  <si>
    <t>Buildings with manufacturing</t>
  </si>
  <si>
    <t>Buildings with electricity
generation</t>
  </si>
  <si>
    <t>Percent of floorspace heated</t>
  </si>
  <si>
    <t>Not heated</t>
  </si>
  <si>
    <t>1 to 50</t>
  </si>
  <si>
    <t>51 to 99</t>
  </si>
  <si>
    <t>100</t>
  </si>
  <si>
    <t>Percent of floorspace cooled</t>
  </si>
  <si>
    <t>Not cooled</t>
  </si>
  <si>
    <t>Percent lit when open</t>
  </si>
  <si>
    <t>Zero</t>
  </si>
  <si>
    <t>Building never open/electricity
not used</t>
  </si>
  <si>
    <t>Percent lit during off hours</t>
  </si>
  <si>
    <t>51 to 100</t>
  </si>
  <si>
    <t>Building always open with 
no "off hours"</t>
  </si>
  <si>
    <t>Electricity not used</t>
  </si>
  <si>
    <t>Heating equipment 
(more than one may apply)</t>
  </si>
  <si>
    <t>Heat pumps</t>
  </si>
  <si>
    <t>Furnaces</t>
  </si>
  <si>
    <t>Individual space heaters</t>
  </si>
  <si>
    <t>Boilers</t>
  </si>
  <si>
    <t>Packaged heating units</t>
  </si>
  <si>
    <t>Cooling equipment 
(more than one may apply)</t>
  </si>
  <si>
    <t>Residential-type central air
conditioners</t>
  </si>
  <si>
    <t>Individual air conditioners</t>
  </si>
  <si>
    <t>Central chillers</t>
  </si>
  <si>
    <t>Packaged air conditioning units</t>
  </si>
  <si>
    <t>Swamp coolers</t>
  </si>
  <si>
    <t>Main equipment replaced since 
1990 (more than one may apply)</t>
  </si>
  <si>
    <t>Heating</t>
  </si>
  <si>
    <t>Cooling</t>
  </si>
  <si>
    <t>Water-heating equipment</t>
  </si>
  <si>
    <t>Centralized system</t>
  </si>
  <si>
    <t>Distributed system</t>
  </si>
  <si>
    <t>Combination of centralized and
distributed system</t>
  </si>
  <si>
    <t>Lighting equipment types
(more than one may apply)</t>
  </si>
  <si>
    <t>Incandescent</t>
  </si>
  <si>
    <t>Standard fluorescent</t>
  </si>
  <si>
    <t>Compact fluorescent</t>
  </si>
  <si>
    <t>High-intensity discharge (HID)</t>
  </si>
  <si>
    <t>Halogen</t>
  </si>
  <si>
    <t>LED</t>
  </si>
  <si>
    <t>Refrigeration equipment
(more than one may apply)</t>
  </si>
  <si>
    <t>Any refrigeration</t>
  </si>
  <si>
    <t>Walk-in units</t>
  </si>
  <si>
    <t>Cases or cabinets</t>
  </si>
  <si>
    <t>Large cold storage areas</t>
  </si>
  <si>
    <t>Commercial ice makers</t>
  </si>
  <si>
    <t>Residential-type or compact units</t>
  </si>
  <si>
    <t>Vending machines</t>
  </si>
  <si>
    <t>No refrigeration</t>
  </si>
  <si>
    <t>Office equipment
(more than one may apply)</t>
  </si>
  <si>
    <t>Desktop computers</t>
  </si>
  <si>
    <t>With flat screen monitors</t>
  </si>
  <si>
    <t>With multiple monitors</t>
  </si>
  <si>
    <t>Laptop computers</t>
  </si>
  <si>
    <t>Dedicated servers</t>
  </si>
  <si>
    <t>Laser printers</t>
  </si>
  <si>
    <t>Inkjet printers</t>
  </si>
  <si>
    <t>FAX machines</t>
  </si>
  <si>
    <t>Photocopiers</t>
  </si>
  <si>
    <t>Number of desktop computers</t>
  </si>
  <si>
    <t>None</t>
  </si>
  <si>
    <t>1 to 4</t>
  </si>
  <si>
    <t>Number of laptop computers</t>
  </si>
  <si>
    <t>Number of dedicated servers</t>
  </si>
  <si>
    <t>50 or more</t>
  </si>
  <si>
    <t>Number of photocopiers</t>
  </si>
  <si>
    <t>2 to 4</t>
  </si>
  <si>
    <t>10 or more</t>
  </si>
  <si>
    <t>Number of TVs or video displays</t>
  </si>
  <si>
    <t>100 or more</t>
  </si>
  <si>
    <t>Food preparation or serving areas 
in non-food service buildings
(more than one may apply)</t>
  </si>
  <si>
    <t>Snack bar or concession stand</t>
  </si>
  <si>
    <t>Fast food or small restaurant</t>
  </si>
  <si>
    <t>Cafeteria or large restaurant</t>
  </si>
  <si>
    <t>Commercial kitchen/
food preparation area</t>
  </si>
  <si>
    <t>Small kitchen area</t>
  </si>
  <si>
    <t>Separate computer areas
(more than one may apply)</t>
  </si>
  <si>
    <t>Data center or server farm</t>
  </si>
  <si>
    <t>Computer-based training room</t>
  </si>
  <si>
    <t>Student or public computer center</t>
  </si>
  <si>
    <t>HVAC conservation features 
(more than one may apply)</t>
  </si>
  <si>
    <t>Economizer cycle</t>
  </si>
  <si>
    <t>Regular HVAC maintenance</t>
  </si>
  <si>
    <r>
      <t>Building automation system (BAS)</t>
    </r>
    <r>
      <rPr>
        <vertAlign val="superscript"/>
        <sz val="10"/>
        <color theme="1"/>
        <rFont val="Calibri"/>
        <family val="2"/>
        <scheme val="minor"/>
      </rPr>
      <t>1</t>
    </r>
  </si>
  <si>
    <t>Window and interior lighting 
features (more than one may
apply)</t>
  </si>
  <si>
    <t>Multipaned windows</t>
  </si>
  <si>
    <t>Tinted window glass</t>
  </si>
  <si>
    <t>Reflective window glass</t>
  </si>
  <si>
    <t>External overhangs or awnings</t>
  </si>
  <si>
    <t>Skylights or atriums</t>
  </si>
  <si>
    <t>Light scheduling</t>
  </si>
  <si>
    <t>Occupancy sensors</t>
  </si>
  <si>
    <t>Multi-level lighting or dimming</t>
  </si>
  <si>
    <t>Daylight harvesting</t>
  </si>
  <si>
    <t>Demand responsive lighting</t>
  </si>
  <si>
    <r>
      <t>Building automation system (BAS) for lighting</t>
    </r>
    <r>
      <rPr>
        <vertAlign val="superscript"/>
        <sz val="10"/>
        <color theme="1"/>
        <rFont val="Calibri"/>
        <family val="2"/>
        <scheme val="minor"/>
      </rPr>
      <t>1</t>
    </r>
  </si>
  <si>
    <t>Equipment usage reduced when 
building not in full use 
(more than one may apply)</t>
  </si>
  <si>
    <t>Lighting</t>
  </si>
  <si>
    <r>
      <t xml:space="preserve">    </t>
    </r>
    <r>
      <rPr>
        <vertAlign val="superscript"/>
        <sz val="9"/>
        <color theme="1"/>
        <rFont val="Calibri"/>
        <family val="2"/>
        <scheme val="minor"/>
      </rPr>
      <t xml:space="preserve"> 1</t>
    </r>
    <r>
      <rPr>
        <sz val="9"/>
        <color theme="1"/>
        <rFont val="Calibri"/>
        <family val="2"/>
        <scheme val="minor"/>
      </rPr>
      <t xml:space="preserve">In earlier CBECS publications, BAS was referred to as </t>
    </r>
    <r>
      <rPr>
        <i/>
        <sz val="9"/>
        <color theme="1"/>
        <rFont val="Calibri"/>
        <family val="2"/>
        <scheme val="minor"/>
      </rPr>
      <t>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Notes:  ● Because of rounding, data may not sum to totals.  ● See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CBECS Terminology</t>
    </r>
    <r>
      <rPr>
        <sz val="9"/>
        <color theme="1"/>
        <rFont val="Calibri"/>
        <family val="2"/>
        <scheme val="minor"/>
      </rPr>
      <t xml:space="preserve"> for definition of terms used in these tables and/or comparison of differences with prior CBECS tables. Both references can be accessed from http://www.eia.gov/consumption/commercial/data/2012/
     Source: U.S. Energy Information Administration, Office of Energy Consumption and Efficiency Statistics, Form EIA-871A of the 2012 Commercial Buildings Energy Consumption Survey.</t>
    </r>
  </si>
  <si>
    <t>Total Floor Space (million)</t>
  </si>
  <si>
    <t>Count of County</t>
  </si>
  <si>
    <t>Total Floor Area</t>
  </si>
  <si>
    <t>mountain</t>
  </si>
  <si>
    <t>Share of Floorspace</t>
  </si>
  <si>
    <t>Total</t>
  </si>
  <si>
    <t>Floorspace allocation</t>
  </si>
  <si>
    <t>Table B10.  Number of floors, number of buildings and floorspace, 2012</t>
  </si>
  <si>
    <t>Number of buildings (thousand)</t>
  </si>
  <si>
    <t>One floor</t>
  </si>
  <si>
    <t>Two floors</t>
  </si>
  <si>
    <t>Three floors</t>
  </si>
  <si>
    <t>Four to nine floors</t>
  </si>
  <si>
    <t>Ten or more floors</t>
  </si>
  <si>
    <t>Census region</t>
  </si>
  <si>
    <r>
      <t>Climate region</t>
    </r>
    <r>
      <rPr>
        <b/>
        <vertAlign val="superscript"/>
        <sz val="10"/>
        <color theme="1"/>
        <rFont val="Calibri"/>
        <family val="2"/>
        <scheme val="minor"/>
      </rPr>
      <t>1</t>
    </r>
  </si>
  <si>
    <t>Very cold/Cold</t>
  </si>
  <si>
    <t>Mixed-humid</t>
  </si>
  <si>
    <t>Mixed-dry/Hot-dry</t>
  </si>
  <si>
    <t>Provider of direct input on energy-related equipment purchases</t>
  </si>
  <si>
    <t>Energy sources 
(more than one may apply)</t>
  </si>
  <si>
    <t>Building never open/electricity 
not used</t>
  </si>
  <si>
    <t>(*)</t>
  </si>
  <si>
    <t>Cooling equipment
(more than one may apply)</t>
  </si>
  <si>
    <t>Residential-type central air conditioners</t>
  </si>
  <si>
    <t>Combination of centralized and distributed system</t>
  </si>
  <si>
    <t>High-intensity discharge</t>
  </si>
  <si>
    <t>Food preparation or serving areas
in non-food service buildings 
(more than one may apply)</t>
  </si>
  <si>
    <t>Window and interior lighting
features (more than one may 
apply)</t>
  </si>
  <si>
    <r>
      <t>Building automation system (BAS) for lighting</t>
    </r>
    <r>
      <rPr>
        <vertAlign val="superscript"/>
        <sz val="10"/>
        <color theme="1"/>
        <rFont val="Calibri"/>
        <family val="2"/>
        <scheme val="minor"/>
      </rPr>
      <t>2</t>
    </r>
  </si>
  <si>
    <t>Average Building Sqaure Footage</t>
  </si>
  <si>
    <t>Release date: May 2016
Revised date: December 2016</t>
  </si>
  <si>
    <t>Table C4. Sum of major fuel consumption and expenditure gross energy intensities , 2012</t>
  </si>
  <si>
    <t xml:space="preserve">Sum of major fuel consumption </t>
  </si>
  <si>
    <t>Sum of major fuel expenditures</t>
  </si>
  <si>
    <t>per
building
(million
Btu)</t>
  </si>
  <si>
    <t>per
square foot
(thousand
Btu)</t>
  </si>
  <si>
    <t>per 
worker
(million
Btu)</t>
  </si>
  <si>
    <t>Distribution of 
building-level intensities
(thousand Btu/square foot)</t>
  </si>
  <si>
    <t>per
building
(thousand
dollars)</t>
  </si>
  <si>
    <t>per
square foot
(dollars)</t>
  </si>
  <si>
    <t>per 
million
Btu (dollars)</t>
  </si>
  <si>
    <t>25th
per-
centile</t>
  </si>
  <si>
    <t>Median</t>
  </si>
  <si>
    <t>75th
per-
centile</t>
  </si>
  <si>
    <t>Census region and division</t>
  </si>
  <si>
    <t xml:space="preserve">New England </t>
  </si>
  <si>
    <t xml:space="preserve">South Atlantic </t>
  </si>
  <si>
    <t>Mountain</t>
  </si>
  <si>
    <r>
      <t>Building automation system (BAS)</t>
    </r>
    <r>
      <rPr>
        <vertAlign val="superscript"/>
        <sz val="10"/>
        <color theme="1"/>
        <rFont val="Calibri"/>
        <family val="2"/>
        <scheme val="minor"/>
      </rPr>
      <t>2</t>
    </r>
  </si>
  <si>
    <t>Average Energy Consumption per Building (MMBtu)</t>
  </si>
  <si>
    <t>E7 Add AEDG roof insulation</t>
  </si>
  <si>
    <t>HA13 Widen Zone Temperature Deadband, Add Conference Room Standby Control (Upgrade To DDC Zone Control)</t>
  </si>
  <si>
    <t>HA14 Lower VAV Box Minimum Flow Setpoints, Reset Duct Static Pressure (Upgrade to DDC Zone Control)</t>
  </si>
  <si>
    <t>HA15 Add Demand Controlled Ventilation</t>
  </si>
  <si>
    <t>HA16 Replace Supply Fan Motor and VFD</t>
  </si>
  <si>
    <t>HW7 Shut Down Heating Plant When There's No Heating Load</t>
  </si>
  <si>
    <t>HW8 Increase Efficiency of Condenser Water System</t>
  </si>
  <si>
    <t>HW9 Increase Efficiency of Condenser Water Pumping System</t>
  </si>
  <si>
    <t>HW10 Change Cooling Plant Pumping System to Variable Primary</t>
  </si>
  <si>
    <t>HW12 Add a VFD to One Chiller</t>
  </si>
  <si>
    <t>HW15 Replace Boiler Burners with Modulating Burners</t>
  </si>
  <si>
    <t>Commercial Buildings Deep Retrofit Measures</t>
  </si>
  <si>
    <t>PNNL</t>
  </si>
  <si>
    <t>https://www.pnnl.gov/main/publications/external/technical_reports/PNNL-20761.pdf</t>
  </si>
  <si>
    <t>Advanced Energy Retrofit Guides OFFICE BUILDINGS</t>
  </si>
  <si>
    <t>Include?</t>
  </si>
  <si>
    <t>Total Cost</t>
  </si>
  <si>
    <t>Table 5.3 and Appendix</t>
  </si>
  <si>
    <t>Commercial Buildings Statistics</t>
  </si>
  <si>
    <t>EIA</t>
  </si>
  <si>
    <t>Commercial Building Energy Consumption Survey 2012</t>
  </si>
  <si>
    <t>https://www.eia.gov/consumption/commercial/data/2012/index.php?view=characteristics</t>
  </si>
  <si>
    <t>Tables B5, B10, and C4</t>
  </si>
  <si>
    <t>US County Climate Zones</t>
  </si>
  <si>
    <t>PNNL and ORNL</t>
  </si>
  <si>
    <t>Guide to Determining Climate Regions by County</t>
  </si>
  <si>
    <t>https://www1.eere.energy.gov/buildings/publications/pdfs/building_america/ba_climateguide_7_1.pdf</t>
  </si>
  <si>
    <t>other component</t>
  </si>
  <si>
    <t>appliances</t>
  </si>
  <si>
    <t>lighting</t>
  </si>
  <si>
    <t>envelope</t>
  </si>
  <si>
    <t>cooling and ventilation</t>
  </si>
  <si>
    <t>heating</t>
  </si>
  <si>
    <t>commercial</t>
  </si>
  <si>
    <t>rural residential</t>
  </si>
  <si>
    <t>urban residential</t>
  </si>
  <si>
    <t>BRESaC Percent Energy Savings from Retrofitting by Component</t>
  </si>
  <si>
    <t>BRESaC Retrofitting Cost per Unit Energy Saved</t>
  </si>
  <si>
    <t xml:space="preserve">   Source:  2017 consumption based on: U.S. Energy Information Administration (EIA), Monthly Energy Review,</t>
  </si>
  <si>
    <t xml:space="preserve">   7/ Consumption determined by using the average electric power sector fossil-fuels net heat rate.</t>
  </si>
  <si>
    <t>residual fuel oil, propane, coal, motor gasoline, kerosene, and marketed renewable fuels (biomass).</t>
  </si>
  <si>
    <t>combined heat and power in commercial buildings, manufacturing performed in commercial buildings, and cooking (distillate), plus</t>
  </si>
  <si>
    <t>escalators, off-road electric vehicles, laboratory fume hoods, laundry equipment, coffee brewers, water services, emergency generators,</t>
  </si>
  <si>
    <t xml:space="preserve">   6/ Includes (but is not limited to) miscellaneous uses such as transformers, medical imaging and other medical equipment, elevators,</t>
  </si>
  <si>
    <t xml:space="preserve">   5/ Includes residual fuel oil, propane, coal, motor gasoline, and kerosene.</t>
  </si>
  <si>
    <t xml:space="preserve">   4/ Includes miscellaneous uses, such as cooking, emergency generators, and combined heat and power in commercial buildings.</t>
  </si>
  <si>
    <t>performed in commercial buildings.</t>
  </si>
  <si>
    <t xml:space="preserve">   3/ Includes miscellaneous uses, such as emergency generators, combined heat and power in commercial buildings, and manufacturing</t>
  </si>
  <si>
    <t>escalators, off-road electric vehicles, laboratory fume hoods, laundry equipment, coffee brewers, and water services.</t>
  </si>
  <si>
    <t xml:space="preserve">   2/ Includes (but is not limited to) miscellaneous uses such as transformers, medical imaging and other medical equipment, elevators,</t>
  </si>
  <si>
    <t xml:space="preserve">   1/ Includes fuel consumption for district services.</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</si>
  <si>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</si>
  <si>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</si>
  <si>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</si>
  <si>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</si>
  <si>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</si>
  <si>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</si>
  <si>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</si>
  <si>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</si>
  <si>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</si>
  <si>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</si>
  <si>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</si>
  <si>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</si>
  <si>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</si>
  <si>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</si>
  <si>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</si>
  <si>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</si>
  <si>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</si>
  <si>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</si>
  <si>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</si>
  <si>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</si>
  <si>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</si>
  <si>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</si>
  <si>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</si>
  <si>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 xml:space="preserve">  Solar Thermal</t>
  </si>
  <si>
    <t>CKI000:qa_SolarThermal</t>
  </si>
  <si>
    <t>Nonmarketed Renewable Fuels 7/</t>
  </si>
  <si>
    <t>CKI000:pa_Total</t>
  </si>
  <si>
    <t xml:space="preserve">   Other Uses 6/</t>
  </si>
  <si>
    <t>CKI000:pa_OtherUses</t>
  </si>
  <si>
    <t xml:space="preserve">   Office Equipment</t>
  </si>
  <si>
    <t>CKI000:pa_OfficeEquipme</t>
  </si>
  <si>
    <t xml:space="preserve">   Computing</t>
  </si>
  <si>
    <t>CKI000:oa_OfficeEquipme</t>
  </si>
  <si>
    <t>CKI000:oa_Refrigeration</t>
  </si>
  <si>
    <t>CKI000:oa_Lighting</t>
  </si>
  <si>
    <t>CKI000:oa_Cooking</t>
  </si>
  <si>
    <t xml:space="preserve">   Ventilation</t>
  </si>
  <si>
    <t>CKI000:oa_Ventilation</t>
  </si>
  <si>
    <t xml:space="preserve">   Water Heating 1/</t>
  </si>
  <si>
    <t>CKI000:oa_WaterHeating</t>
  </si>
  <si>
    <t xml:space="preserve">   Space Cooling 1/</t>
  </si>
  <si>
    <t>CKI000:oa_SpaceCooling</t>
  </si>
  <si>
    <t xml:space="preserve">   Space Heating 1/</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</si>
  <si>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</si>
  <si>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</si>
  <si>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</si>
  <si>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</si>
  <si>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</si>
  <si>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</si>
  <si>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</si>
  <si>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</si>
  <si>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</si>
  <si>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</si>
  <si>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</si>
  <si>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</si>
  <si>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</si>
  <si>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 xml:space="preserve"> Other Fuels 5/</t>
  </si>
  <si>
    <t>CKI000:ka_OtherFuels</t>
  </si>
  <si>
    <t xml:space="preserve"> Marketed Renewables (biomass)</t>
  </si>
  <si>
    <t>CKI000:ka_MarketedRenew</t>
  </si>
  <si>
    <t>CKI000:ja_DeliveredEner</t>
  </si>
  <si>
    <t>CKI000:ja_OtherUses</t>
  </si>
  <si>
    <t>CKI000:ja_WaterHeating</t>
  </si>
  <si>
    <t>CKI000:ja_SpaceHeating</t>
  </si>
  <si>
    <t xml:space="preserve"> Distillate Fuel Oil</t>
  </si>
  <si>
    <t>CKI000:ia_DeliveredEner</t>
  </si>
  <si>
    <t xml:space="preserve">   Other Uses 3/</t>
  </si>
  <si>
    <t>CKI000:ia_OtherUses</t>
  </si>
  <si>
    <t>CKI000:ia_Cooking</t>
  </si>
  <si>
    <t>CKI000:ia_WaterHeating</t>
  </si>
  <si>
    <t>CKI000:ia_SpaceCooling</t>
  </si>
  <si>
    <t>CKI000:ia_SpaceHeating</t>
  </si>
  <si>
    <t>CKI000:ha_DeliveredEner</t>
  </si>
  <si>
    <t xml:space="preserve">   Other Uses 2/</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</si>
  <si>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</si>
  <si>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</si>
  <si>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</si>
  <si>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</si>
  <si>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</si>
  <si>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</si>
  <si>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</si>
  <si>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</si>
  <si>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</si>
  <si>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</si>
  <si>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 xml:space="preserve">   Total Energy Consumption</t>
  </si>
  <si>
    <t>CKI000:ea_TotalEnergyCo</t>
  </si>
  <si>
    <t xml:space="preserve">   Electricity Related Losses</t>
  </si>
  <si>
    <t>CKI000:ea_ElectricityRe</t>
  </si>
  <si>
    <t xml:space="preserve">   Delivered Energy Consumption</t>
  </si>
  <si>
    <t>CKI000:ea_DeliveredEner</t>
  </si>
  <si>
    <t xml:space="preserve"> Energy Consumption Intensity</t>
  </si>
  <si>
    <t>CKI000:da_Total</t>
  </si>
  <si>
    <t xml:space="preserve">   New Additions</t>
  </si>
  <si>
    <t>CKI000:da_NewAdditions</t>
  </si>
  <si>
    <t xml:space="preserve">   Surviving</t>
  </si>
  <si>
    <t>CKI000:da_Surviving</t>
  </si>
  <si>
    <t xml:space="preserve"> Total Floorspace (billion square feet)</t>
  </si>
  <si>
    <t>5. Commercial Sector Key Indicators and Consumption</t>
  </si>
  <si>
    <t>CKI000</t>
  </si>
  <si>
    <t>Share of residential bldg energy use for space heating and cooling (ignoring non-appliance plug loads and "other")</t>
  </si>
  <si>
    <t>Share of commercial bldg energy use for space heating and cooling (ignoring non-appliance plug loads and "other")</t>
  </si>
  <si>
    <t>Average reduction in building energy use (%)</t>
  </si>
  <si>
    <t>Perc reduction heating and cooling energy use</t>
  </si>
  <si>
    <t>Percent energy saving (dimensionless)</t>
  </si>
  <si>
    <t>$/BTU</t>
  </si>
  <si>
    <t>Notes:</t>
  </si>
  <si>
    <t>Following changes were made going from U.S. model to Texas model</t>
  </si>
  <si>
    <t>Avg square foot changed to not include "cold" or "marine" climate region based on "County Climates" tab (Texas does not have any counties that are cold or marine)</t>
  </si>
  <si>
    <t>Avg percent reduction in energy used changed to not include "cold" or "marine" climate region based on "County Climates" tab (Texas does not have any counties that are cold or marine)</t>
  </si>
  <si>
    <t>Share of floorspace/climate zone updated in county climates tab to reference only SW Central region (this was the most Texas-specific data which could be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</si>
</sst>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_(&quot;$&quot;* #,##0_);_(&quot;$&quot;* \(#,##0\);_(&quot;$&quot;* &quot;-&quot;??_);_(@_)"/>
    <numFmt numFmtId="165" formatCode="0.0%"/>
    <numFmt numFmtId="166" formatCode="#,##0.0"/>
    <numFmt numFmtId="167" formatCode="0.0E+00"/>
    <numFmt numFmtId="168" formatCode="_(* #,##0_);_(* \(#,##0\);_(* &quot;-&quot;??_);_(@_)"/>
    <numFmt numFmtId="169" formatCode="0.00000"/>
    <numFmt numFmtId="170" formatCode="0.000"/>
    <numFmt numFmtId="171" formatCode="0.000000"/>
  </numFmts>
  <fonts count="23"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sz val="9"/>
      <name val="Calibri"/>
      <family val="2"/>
    </font>
    <font>
      <b/>
      <sz val="12"/>
      <name val="Arial"/>
      <family val="2"/>
    </font>
    <font>
      <sz val="12"/>
      <name val="Arial"/>
      <family val="2"/>
    </font>
    <font>
      <sz val="10"/>
      <name val="Arial"/>
      <family val="2"/>
    </font>
    <font>
      <b/>
      <sz val="10"/>
      <name val="Arial"/>
      <family val="2"/>
    </font>
    <font>
      <sz val="11"/>
      <color theme="0" tint="-0.499984740745262"/>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vertAlign val="superscript"/>
      <sz val="10"/>
      <color theme="1"/>
      <name val="Calibri"/>
      <family val="2"/>
      <scheme val="minor"/>
    </font>
    <font>
      <vertAlign val="superscript"/>
      <sz val="9"/>
      <color theme="1"/>
      <name val="Calibri"/>
      <family val="2"/>
      <scheme val="minor"/>
    </font>
    <font>
      <i/>
      <sz val="9"/>
      <color theme="1"/>
      <name val="Calibri"/>
      <family val="2"/>
      <scheme val="minor"/>
    </font>
    <font>
      <sz val="11"/>
      <color rgb="FF9C0006"/>
      <name val="Calibri"/>
      <family val="2"/>
      <scheme val="minor"/>
    </font>
    <font>
      <b/>
      <vertAlign val="superscrip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C7CE"/>
      </patternFill>
    </fill>
    <fill>
      <patternFill patternType="solid">
        <fgColor rgb="FF92D050"/>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medium">
        <color indexed="64"/>
      </left>
      <right style="medium">
        <color indexed="64"/>
      </right>
      <top style="medium">
        <color indexed="64"/>
      </top>
      <bottom style="medium">
        <color indexed="64"/>
      </bottom>
      <diagonal/>
    </border>
    <border>
      <left/>
      <right/>
      <top/>
      <bottom style="medium">
        <color theme="0" tint="-0.24994659260841701"/>
      </bottom>
      <diagonal/>
    </border>
    <border>
      <left/>
      <right/>
      <top/>
      <bottom style="thin">
        <color theme="0" tint="-0.24994659260841701"/>
      </bottom>
      <diagonal/>
    </border>
    <border>
      <left style="thick">
        <color theme="0"/>
      </left>
      <right/>
      <top/>
      <bottom style="thin">
        <color theme="0" tint="-0.24994659260841701"/>
      </bottom>
      <diagonal/>
    </border>
    <border>
      <left/>
      <right/>
      <top style="thick">
        <color theme="4"/>
      </top>
      <bottom style="dashed">
        <color theme="0" tint="-0.24994659260841701"/>
      </bottom>
      <diagonal/>
    </border>
    <border>
      <left/>
      <right/>
      <top style="medium">
        <color theme="4"/>
      </top>
      <bottom/>
      <diagonal/>
    </border>
    <border>
      <left/>
      <right style="thick">
        <color theme="0"/>
      </right>
      <top/>
      <bottom style="medium">
        <color theme="0" tint="-0.24994659260841701"/>
      </bottom>
      <diagonal/>
    </border>
    <border>
      <left/>
      <right/>
      <top style="thin">
        <color theme="0" tint="-0.24994659260841701"/>
      </top>
      <bottom/>
      <diagonal/>
    </border>
  </borders>
  <cellStyleXfs count="13">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2" applyNumberFormat="0" applyProtection="0">
      <alignment wrapText="1"/>
    </xf>
    <xf numFmtId="0" fontId="8" fillId="0" borderId="0" applyNumberFormat="0" applyProtection="0">
      <alignment horizontal="left"/>
    </xf>
    <xf numFmtId="0" fontId="5" fillId="0" borderId="3" applyNumberFormat="0" applyProtection="0">
      <alignment wrapText="1"/>
    </xf>
    <xf numFmtId="0" fontId="4" fillId="0" borderId="4" applyNumberFormat="0" applyFont="0" applyProtection="0">
      <alignment wrapText="1"/>
    </xf>
    <xf numFmtId="0" fontId="4" fillId="0" borderId="5" applyNumberFormat="0" applyProtection="0">
      <alignment wrapText="1"/>
    </xf>
    <xf numFmtId="43" fontId="1" fillId="0" borderId="0" applyFont="0" applyFill="0" applyBorder="0" applyAlignment="0" applyProtection="0"/>
    <xf numFmtId="0" fontId="21" fillId="4" borderId="0" applyNumberFormat="0" applyBorder="0" applyAlignment="0" applyProtection="0"/>
    <xf numFmtId="0" fontId="4" fillId="0" borderId="0"/>
  </cellStyleXfs>
  <cellXfs count="137">
    <xf numFmtId="0" fontId="0" fillId="0" borderId="0" xfId="0"/>
    <xf numFmtId="9" fontId="0" fillId="0" borderId="0" xfId="0" applyNumberFormat="1"/>
    <xf numFmtId="0" fontId="2" fillId="0" borderId="0" xfId="0" applyFont="1"/>
    <xf numFmtId="0" fontId="0" fillId="0" borderId="0" xfId="0" applyAlignment="1">
      <alignment horizontal="left"/>
    </xf>
    <xf numFmtId="0" fontId="3" fillId="0" borderId="0" xfId="3"/>
    <xf numFmtId="0" fontId="0" fillId="2" borderId="0" xfId="0" applyFill="1"/>
    <xf numFmtId="0" fontId="2" fillId="2" borderId="0" xfId="0" applyFont="1" applyFill="1"/>
    <xf numFmtId="164" fontId="0" fillId="0" borderId="0" xfId="1" applyNumberFormat="1" applyFont="1"/>
    <xf numFmtId="0" fontId="4" fillId="0" borderId="0" xfId="4" applyFont="1"/>
    <xf numFmtId="0" fontId="5" fillId="0" borderId="2" xfId="5" applyFont="1" applyFill="1" applyBorder="1" applyAlignment="1">
      <alignment wrapText="1"/>
    </xf>
    <xf numFmtId="0" fontId="6" fillId="0" borderId="0" xfId="0" applyFont="1"/>
    <xf numFmtId="0" fontId="7" fillId="0" borderId="0" xfId="0" applyFont="1"/>
    <xf numFmtId="0" fontId="8" fillId="0" borderId="0" xfId="6" applyFont="1" applyFill="1" applyBorder="1" applyAlignment="1">
      <alignment horizontal="left"/>
    </xf>
    <xf numFmtId="0" fontId="0" fillId="0" borderId="0" xfId="0" applyAlignment="1" applyProtection="1">
      <alignment horizontal="left"/>
    </xf>
    <xf numFmtId="0" fontId="5" fillId="0" borderId="3" xfId="7" applyFont="1" applyFill="1" applyBorder="1" applyAlignment="1">
      <alignment wrapText="1"/>
    </xf>
    <xf numFmtId="0" fontId="0" fillId="0" borderId="4" xfId="8" applyFont="1" applyFill="1" applyBorder="1" applyAlignment="1">
      <alignment wrapText="1"/>
    </xf>
    <xf numFmtId="4" fontId="0" fillId="0" borderId="4" xfId="8" applyNumberFormat="1" applyFont="1" applyFill="1" applyAlignment="1">
      <alignment horizontal="right" wrapText="1"/>
    </xf>
    <xf numFmtId="165" fontId="0" fillId="0" borderId="4" xfId="8" applyNumberFormat="1" applyFont="1" applyFill="1" applyAlignment="1">
      <alignment horizontal="right" wrapText="1"/>
    </xf>
    <xf numFmtId="4" fontId="5" fillId="0" borderId="3" xfId="7" applyNumberFormat="1" applyFill="1" applyAlignment="1">
      <alignment horizontal="right" wrapText="1"/>
    </xf>
    <xf numFmtId="165" fontId="5" fillId="0" borderId="3" xfId="7" applyNumberFormat="1" applyFill="1" applyAlignment="1">
      <alignment horizontal="right" wrapText="1"/>
    </xf>
    <xf numFmtId="3" fontId="5" fillId="0" borderId="3" xfId="7" applyNumberFormat="1" applyFill="1" applyAlignment="1">
      <alignment horizontal="right" wrapText="1"/>
    </xf>
    <xf numFmtId="166" fontId="0" fillId="0" borderId="4" xfId="8" applyNumberFormat="1" applyFont="1" applyFill="1" applyAlignment="1">
      <alignment horizontal="right" wrapText="1"/>
    </xf>
    <xf numFmtId="3" fontId="0" fillId="0" borderId="4" xfId="8" applyNumberFormat="1" applyFont="1" applyFill="1" applyAlignment="1">
      <alignment horizontal="right" wrapText="1"/>
    </xf>
    <xf numFmtId="0" fontId="9" fillId="0" borderId="0" xfId="0" applyFont="1"/>
    <xf numFmtId="9" fontId="0" fillId="0" borderId="0" xfId="2" applyFont="1"/>
    <xf numFmtId="11" fontId="0" fillId="0" borderId="0" xfId="0" applyNumberFormat="1"/>
    <xf numFmtId="0" fontId="2" fillId="3" borderId="0" xfId="0" applyFont="1" applyFill="1"/>
    <xf numFmtId="0" fontId="0" fillId="3" borderId="0" xfId="0" applyFill="1"/>
    <xf numFmtId="165" fontId="0" fillId="0" borderId="0" xfId="2" applyNumberFormat="1" applyFont="1"/>
    <xf numFmtId="0" fontId="0" fillId="0" borderId="0" xfId="0" pivotButton="1"/>
    <xf numFmtId="0" fontId="0" fillId="0" borderId="0" xfId="0" applyNumberFormat="1"/>
    <xf numFmtId="0" fontId="12" fillId="0" borderId="0" xfId="0" applyFont="1" applyAlignment="1" applyProtection="1">
      <protection locked="0"/>
    </xf>
    <xf numFmtId="49" fontId="12" fillId="0" borderId="0" xfId="0" applyNumberFormat="1" applyFont="1" applyAlignment="1" applyProtection="1">
      <protection locked="0"/>
    </xf>
    <xf numFmtId="0"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left" vertical="center"/>
      <protection locked="0"/>
    </xf>
    <xf numFmtId="0" fontId="13" fillId="0" borderId="0" xfId="0" applyFont="1" applyAlignment="1" applyProtection="1">
      <alignment horizontal="center" vertical="center"/>
      <protection locked="0"/>
    </xf>
    <xf numFmtId="0" fontId="12" fillId="0" borderId="0" xfId="0" quotePrefix="1" applyNumberFormat="1" applyFont="1" applyBorder="1" applyAlignment="1" applyProtection="1">
      <protection locked="0"/>
    </xf>
    <xf numFmtId="49" fontId="12" fillId="0" borderId="0" xfId="0" applyNumberFormat="1" applyFont="1" applyBorder="1" applyAlignment="1" applyProtection="1">
      <protection locked="0"/>
    </xf>
    <xf numFmtId="49" fontId="12" fillId="0" borderId="0" xfId="0" quotePrefix="1" applyNumberFormat="1" applyFont="1" applyBorder="1" applyAlignment="1" applyProtection="1">
      <protection locked="0"/>
    </xf>
    <xf numFmtId="0" fontId="12" fillId="0" borderId="0" xfId="0" quotePrefix="1" applyNumberFormat="1" applyFont="1" applyBorder="1" applyAlignment="1" applyProtection="1">
      <alignment horizontal="left" indent="1"/>
      <protection locked="0"/>
    </xf>
    <xf numFmtId="0" fontId="12" fillId="0" borderId="0" xfId="0" quotePrefix="1" applyNumberFormat="1" applyFont="1" applyBorder="1" applyAlignment="1" applyProtection="1">
      <alignment horizontal="left" indent="2"/>
      <protection locked="0"/>
    </xf>
    <xf numFmtId="0" fontId="13" fillId="0" borderId="0" xfId="0" applyFont="1" applyAlignment="1" applyProtection="1">
      <alignment horizontal="left" vertical="center"/>
      <protection locked="0"/>
    </xf>
    <xf numFmtId="0" fontId="12" fillId="0" borderId="0" xfId="0" applyNumberFormat="1" applyFont="1" applyBorder="1" applyAlignment="1" applyProtection="1">
      <protection locked="0"/>
    </xf>
    <xf numFmtId="0" fontId="14" fillId="0" borderId="0" xfId="0" applyFont="1" applyAlignment="1">
      <alignment wrapText="1"/>
    </xf>
    <xf numFmtId="3" fontId="15" fillId="0" borderId="0" xfId="0" applyNumberFormat="1" applyFont="1"/>
    <xf numFmtId="0" fontId="0" fillId="0" borderId="0" xfId="0" applyAlignment="1">
      <alignment wrapText="1"/>
    </xf>
    <xf numFmtId="0" fontId="8" fillId="0" borderId="0" xfId="6" applyAlignment="1">
      <alignment horizontal="left" wrapText="1"/>
    </xf>
    <xf numFmtId="3" fontId="16" fillId="0" borderId="0" xfId="0" applyNumberFormat="1" applyFont="1" applyBorder="1" applyAlignment="1">
      <alignment horizontal="left" wrapText="1"/>
    </xf>
    <xf numFmtId="0" fontId="16" fillId="0" borderId="2" xfId="5" applyFont="1">
      <alignment wrapText="1"/>
    </xf>
    <xf numFmtId="3" fontId="16" fillId="0" borderId="1" xfId="5" applyNumberFormat="1" applyFont="1" applyBorder="1" applyAlignment="1">
      <alignment horizontal="right" wrapText="1"/>
    </xf>
    <xf numFmtId="0" fontId="16" fillId="0" borderId="10" xfId="8" applyFont="1" applyBorder="1">
      <alignment wrapText="1"/>
    </xf>
    <xf numFmtId="3" fontId="15" fillId="0" borderId="10" xfId="8" applyNumberFormat="1" applyFont="1" applyBorder="1" applyAlignment="1">
      <alignment horizontal="center" wrapText="1"/>
    </xf>
    <xf numFmtId="0" fontId="16" fillId="0" borderId="3" xfId="7" applyFont="1" applyFill="1" applyAlignment="1">
      <alignment wrapText="1"/>
    </xf>
    <xf numFmtId="3" fontId="16" fillId="0" borderId="3" xfId="7" applyNumberFormat="1" applyFont="1" applyAlignment="1">
      <alignment horizontal="center" wrapText="1"/>
    </xf>
    <xf numFmtId="0" fontId="15" fillId="0" borderId="4" xfId="8" applyFont="1" applyFill="1">
      <alignment wrapText="1"/>
    </xf>
    <xf numFmtId="3" fontId="15" fillId="0" borderId="4" xfId="8" applyNumberFormat="1" applyFont="1" applyAlignment="1">
      <alignment horizontal="center" wrapText="1"/>
    </xf>
    <xf numFmtId="0" fontId="15" fillId="0" borderId="4" xfId="8" applyFont="1" applyFill="1" applyAlignment="1">
      <alignment horizontal="left" wrapText="1" indent="1"/>
    </xf>
    <xf numFmtId="0" fontId="16" fillId="0" borderId="3" xfId="7" applyFont="1" applyFill="1">
      <alignment wrapText="1"/>
    </xf>
    <xf numFmtId="0" fontId="15" fillId="0" borderId="4" xfId="8" applyFont="1" applyFill="1" applyAlignment="1">
      <alignment wrapText="1"/>
    </xf>
    <xf numFmtId="3" fontId="15" fillId="0" borderId="4" xfId="8" applyNumberFormat="1" applyFont="1" applyFill="1" applyAlignment="1">
      <alignment horizontal="center" wrapText="1"/>
    </xf>
    <xf numFmtId="3" fontId="16" fillId="0" borderId="3" xfId="7" applyNumberFormat="1" applyFont="1" applyFill="1" applyAlignment="1">
      <alignment horizontal="center" wrapText="1"/>
    </xf>
    <xf numFmtId="0" fontId="15" fillId="0" borderId="4" xfId="8" quotePrefix="1" applyFont="1" applyFill="1">
      <alignment wrapText="1"/>
    </xf>
    <xf numFmtId="0" fontId="15" fillId="0" borderId="4" xfId="8" applyFont="1" applyFill="1" applyAlignment="1">
      <alignment horizontal="left" wrapText="1"/>
    </xf>
    <xf numFmtId="0" fontId="0" fillId="0" borderId="0" xfId="0" applyFill="1"/>
    <xf numFmtId="3" fontId="0" fillId="0" borderId="0" xfId="0" applyNumberFormat="1" applyAlignment="1"/>
    <xf numFmtId="10" fontId="0" fillId="0" borderId="0" xfId="0" applyNumberFormat="1"/>
    <xf numFmtId="167" fontId="0" fillId="0" borderId="0" xfId="0" applyNumberFormat="1"/>
    <xf numFmtId="0" fontId="0" fillId="0" borderId="0" xfId="0" applyFont="1"/>
    <xf numFmtId="0" fontId="8" fillId="0" borderId="0" xfId="6" applyFill="1" applyAlignment="1">
      <alignment horizontal="left" wrapText="1"/>
    </xf>
    <xf numFmtId="0" fontId="16" fillId="0" borderId="2" xfId="5" applyFont="1" applyFill="1">
      <alignment wrapText="1"/>
    </xf>
    <xf numFmtId="3" fontId="16" fillId="0" borderId="2" xfId="5" applyNumberFormat="1" applyFont="1" applyAlignment="1">
      <alignment horizontal="right" wrapText="1"/>
    </xf>
    <xf numFmtId="0" fontId="16" fillId="0" borderId="10" xfId="8" applyFont="1" applyFill="1" applyBorder="1">
      <alignment wrapText="1"/>
    </xf>
    <xf numFmtId="3" fontId="15" fillId="0" borderId="10" xfId="8" applyNumberFormat="1" applyFont="1" applyBorder="1" applyAlignment="1">
      <alignment horizontal="right" wrapText="1"/>
    </xf>
    <xf numFmtId="3" fontId="16" fillId="0" borderId="3" xfId="7" applyNumberFormat="1" applyFont="1" applyAlignment="1">
      <alignment horizontal="right" wrapText="1"/>
    </xf>
    <xf numFmtId="3" fontId="15" fillId="0" borderId="4" xfId="8" applyNumberFormat="1" applyFont="1" applyAlignment="1">
      <alignment horizontal="right" wrapText="1"/>
    </xf>
    <xf numFmtId="3" fontId="15" fillId="0" borderId="4" xfId="8" applyNumberFormat="1" applyFont="1" applyFill="1" applyAlignment="1">
      <alignment horizontal="right" wrapText="1"/>
    </xf>
    <xf numFmtId="3" fontId="16" fillId="0" borderId="3" xfId="7" applyNumberFormat="1" applyFont="1" applyFill="1" applyAlignment="1">
      <alignment horizontal="right" wrapText="1"/>
    </xf>
    <xf numFmtId="1" fontId="0" fillId="0" borderId="0" xfId="0" applyNumberFormat="1"/>
    <xf numFmtId="168" fontId="0" fillId="0" borderId="0" xfId="10" applyNumberFormat="1" applyFont="1"/>
    <xf numFmtId="168" fontId="0" fillId="0" borderId="0" xfId="0" applyNumberFormat="1"/>
    <xf numFmtId="3" fontId="0" fillId="0" borderId="0" xfId="0" applyNumberFormat="1"/>
    <xf numFmtId="0" fontId="16" fillId="0" borderId="2" xfId="5" applyFont="1" applyAlignment="1">
      <alignment horizontal="right" wrapText="1"/>
    </xf>
    <xf numFmtId="166" fontId="15" fillId="0" borderId="10" xfId="8" applyNumberFormat="1" applyFont="1" applyFill="1" applyBorder="1" applyAlignment="1">
      <alignment horizontal="right" wrapText="1"/>
    </xf>
    <xf numFmtId="166" fontId="16" fillId="0" borderId="3" xfId="7" applyNumberFormat="1" applyFont="1" applyAlignment="1">
      <alignment horizontal="right" wrapText="1"/>
    </xf>
    <xf numFmtId="166" fontId="15" fillId="0" borderId="4" xfId="8" applyNumberFormat="1" applyFont="1" applyAlignment="1">
      <alignment horizontal="right" wrapText="1"/>
    </xf>
    <xf numFmtId="166" fontId="15" fillId="0" borderId="4" xfId="8" applyNumberFormat="1" applyFont="1" applyFill="1" applyAlignment="1">
      <alignment horizontal="right" wrapText="1"/>
    </xf>
    <xf numFmtId="166" fontId="16" fillId="0" borderId="3" xfId="7" applyNumberFormat="1" applyFont="1" applyFill="1" applyAlignment="1">
      <alignment horizontal="right" wrapText="1"/>
    </xf>
    <xf numFmtId="165" fontId="1" fillId="0" borderId="0" xfId="2" applyNumberFormat="1" applyFont="1"/>
    <xf numFmtId="0" fontId="21" fillId="4" borderId="0" xfId="11"/>
    <xf numFmtId="165" fontId="21" fillId="4" borderId="0" xfId="11" applyNumberFormat="1"/>
    <xf numFmtId="164" fontId="21" fillId="4" borderId="0" xfId="11" applyNumberFormat="1"/>
    <xf numFmtId="0" fontId="0" fillId="0" borderId="0" xfId="0" applyAlignment="1">
      <alignment wrapText="1"/>
    </xf>
    <xf numFmtId="0" fontId="0" fillId="0" borderId="0" xfId="0" applyAlignment="1">
      <alignment horizontal="right"/>
    </xf>
    <xf numFmtId="165" fontId="2" fillId="5" borderId="6" xfId="2" applyNumberFormat="1" applyFont="1" applyFill="1" applyBorder="1"/>
    <xf numFmtId="169" fontId="2" fillId="5" borderId="6" xfId="2" applyNumberFormat="1" applyFont="1" applyFill="1" applyBorder="1"/>
    <xf numFmtId="165" fontId="1" fillId="0" borderId="0" xfId="2" applyNumberFormat="1" applyFont="1" applyFill="1" applyBorder="1"/>
    <xf numFmtId="0" fontId="0" fillId="0" borderId="0" xfId="0" applyFont="1" applyBorder="1" applyAlignment="1">
      <alignment wrapText="1"/>
    </xf>
    <xf numFmtId="0" fontId="4" fillId="0" borderId="0" xfId="12"/>
    <xf numFmtId="0" fontId="9" fillId="0" borderId="0" xfId="12" applyFont="1"/>
    <xf numFmtId="0" fontId="7" fillId="0" borderId="0" xfId="12" applyFont="1"/>
    <xf numFmtId="166" fontId="5" fillId="0" borderId="3" xfId="7" applyNumberFormat="1" applyFill="1" applyAlignment="1">
      <alignment horizontal="right" wrapText="1"/>
    </xf>
    <xf numFmtId="0" fontId="4" fillId="0" borderId="0" xfId="12" applyAlignment="1" applyProtection="1">
      <alignment horizontal="left"/>
    </xf>
    <xf numFmtId="0" fontId="6" fillId="0" borderId="0" xfId="12" applyFont="1"/>
    <xf numFmtId="165" fontId="2" fillId="5" borderId="6" xfId="0" applyNumberFormat="1" applyFont="1" applyFill="1" applyBorder="1"/>
    <xf numFmtId="0" fontId="2" fillId="0" borderId="0" xfId="0" applyFont="1" applyAlignment="1">
      <alignment wrapText="1"/>
    </xf>
    <xf numFmtId="170" fontId="0" fillId="0" borderId="0" xfId="0" applyNumberFormat="1"/>
    <xf numFmtId="169" fontId="0" fillId="0" borderId="0" xfId="0" applyNumberFormat="1"/>
    <xf numFmtId="171" fontId="0" fillId="0" borderId="0" xfId="0" applyNumberFormat="1"/>
    <xf numFmtId="0" fontId="14" fillId="0" borderId="0" xfId="0" applyFont="1" applyAlignment="1"/>
    <xf numFmtId="164" fontId="0" fillId="6" borderId="0" xfId="1" applyNumberFormat="1" applyFont="1" applyFill="1"/>
    <xf numFmtId="11" fontId="2" fillId="5" borderId="6" xfId="0" applyNumberFormat="1" applyFont="1" applyFill="1" applyBorder="1"/>
    <xf numFmtId="9" fontId="0" fillId="6" borderId="0" xfId="0" applyNumberFormat="1" applyFill="1"/>
    <xf numFmtId="0" fontId="0" fillId="6" borderId="0" xfId="0" applyFill="1"/>
    <xf numFmtId="9" fontId="0" fillId="6" borderId="0" xfId="2" applyFont="1" applyFill="1"/>
    <xf numFmtId="0" fontId="2" fillId="0" borderId="0" xfId="0" applyFont="1" applyAlignment="1">
      <alignment horizontal="center"/>
    </xf>
    <xf numFmtId="0" fontId="2" fillId="0" borderId="0" xfId="0" applyFont="1" applyAlignment="1">
      <alignment horizontal="center" vertical="center"/>
    </xf>
    <xf numFmtId="0" fontId="4" fillId="0" borderId="5" xfId="9" applyAlignment="1">
      <alignment wrapText="1"/>
    </xf>
    <xf numFmtId="0" fontId="0" fillId="0" borderId="11" xfId="0" applyBorder="1" applyAlignment="1">
      <alignment wrapText="1"/>
    </xf>
    <xf numFmtId="0" fontId="8" fillId="0" borderId="0" xfId="6" applyAlignment="1">
      <alignment horizontal="left" wrapText="1"/>
    </xf>
    <xf numFmtId="0" fontId="0" fillId="0" borderId="0" xfId="0" applyAlignment="1">
      <alignment wrapText="1"/>
    </xf>
    <xf numFmtId="3" fontId="16" fillId="0" borderId="7" xfId="0" applyNumberFormat="1" applyFont="1" applyBorder="1" applyAlignment="1">
      <alignment horizontal="left" wrapText="1"/>
    </xf>
    <xf numFmtId="0" fontId="0" fillId="0" borderId="7" xfId="0" applyBorder="1" applyAlignment="1">
      <alignment horizontal="left"/>
    </xf>
    <xf numFmtId="3" fontId="16" fillId="0" borderId="8" xfId="0" applyNumberFormat="1" applyFont="1" applyBorder="1" applyAlignment="1">
      <alignment horizontal="left" wrapText="1"/>
    </xf>
    <xf numFmtId="0" fontId="0" fillId="0" borderId="8" xfId="0" applyBorder="1" applyAlignment="1">
      <alignment horizontal="left" wrapText="1"/>
    </xf>
    <xf numFmtId="3" fontId="16" fillId="0" borderId="9" xfId="0" applyNumberFormat="1" applyFont="1" applyBorder="1" applyAlignment="1">
      <alignment horizontal="left" wrapText="1"/>
    </xf>
    <xf numFmtId="0" fontId="0" fillId="0" borderId="8" xfId="0" applyBorder="1" applyAlignment="1">
      <alignment horizontal="left"/>
    </xf>
    <xf numFmtId="0" fontId="16" fillId="0" borderId="9" xfId="0" applyFont="1" applyBorder="1" applyAlignment="1">
      <alignment horizontal="left"/>
    </xf>
    <xf numFmtId="0" fontId="16" fillId="0" borderId="8" xfId="0" applyFont="1" applyBorder="1" applyAlignment="1">
      <alignment horizontal="left"/>
    </xf>
    <xf numFmtId="0" fontId="0" fillId="0" borderId="0" xfId="0" applyAlignment="1"/>
    <xf numFmtId="3" fontId="16" fillId="0" borderId="12" xfId="0" applyNumberFormat="1" applyFont="1" applyBorder="1" applyAlignment="1">
      <alignment horizontal="left" wrapText="1"/>
    </xf>
    <xf numFmtId="0" fontId="16" fillId="0" borderId="8" xfId="0" applyFont="1" applyBorder="1" applyAlignment="1">
      <alignment horizontal="left" wrapText="1"/>
    </xf>
    <xf numFmtId="0" fontId="16" fillId="0" borderId="13" xfId="5" applyFont="1" applyBorder="1" applyAlignment="1">
      <alignment horizontal="right" wrapText="1"/>
    </xf>
    <xf numFmtId="0" fontId="0" fillId="0" borderId="1" xfId="0" applyBorder="1" applyAlignment="1">
      <alignment wrapText="1"/>
    </xf>
    <xf numFmtId="0" fontId="16" fillId="0" borderId="2" xfId="5" applyFont="1" applyAlignment="1">
      <alignment horizontal="right" wrapText="1"/>
    </xf>
    <xf numFmtId="0" fontId="10" fillId="0" borderId="0" xfId="0" applyFont="1" applyAlignment="1" applyProtection="1">
      <alignment wrapText="1"/>
      <protection locked="0"/>
    </xf>
    <xf numFmtId="0" fontId="11" fillId="0" borderId="0" xfId="0" applyFont="1" applyAlignment="1" applyProtection="1">
      <alignment wrapText="1"/>
      <protection locked="0"/>
    </xf>
    <xf numFmtId="0" fontId="4" fillId="0" borderId="5" xfId="9" applyFont="1" applyFill="1" applyBorder="1" applyAlignment="1">
      <alignment wrapText="1"/>
    </xf>
  </cellXfs>
  <cellStyles count="13">
    <cellStyle name="Bad" xfId="11" builtinId="27"/>
    <cellStyle name="Body: normal cell" xfId="8" xr:uid="{00000000-0005-0000-0000-000001000000}"/>
    <cellStyle name="Comma" xfId="10" builtinId="3"/>
    <cellStyle name="Currency" xfId="1" builtinId="4"/>
    <cellStyle name="Font: Calibri, 9pt regular" xfId="4" xr:uid="{00000000-0005-0000-0000-000004000000}"/>
    <cellStyle name="Footnotes: top row" xfId="9" xr:uid="{00000000-0005-0000-0000-000005000000}"/>
    <cellStyle name="Header: bottom row" xfId="5" xr:uid="{00000000-0005-0000-0000-000006000000}"/>
    <cellStyle name="Hyperlink" xfId="3" builtinId="8"/>
    <cellStyle name="Normal" xfId="0" builtinId="0"/>
    <cellStyle name="Normal 2" xfId="12" xr:uid="{00000000-0005-0000-0000-000009000000}"/>
    <cellStyle name="Parent row" xfId="7" xr:uid="{00000000-0005-0000-0000-00000A000000}"/>
    <cellStyle name="Percent" xfId="2" builtinId="5"/>
    <cellStyle name="Table title" xfId="6"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3609.746432638887" createdVersion="6" refreshedVersion="6" minRefreshableVersion="3" recordCount="3140" xr:uid="{00000000-000A-0000-FFFF-FFFF02000000}">
  <cacheSource type="worksheet">
    <worksheetSource ref="A1:F3141" sheet="County Climates"/>
  </cacheSource>
  <cacheFields count="6">
    <cacheField name="State Abbrev" numFmtId="0">
      <sharedItems/>
    </cacheField>
    <cacheField name="State" numFmtId="0">
      <sharedItems/>
    </cacheField>
    <cacheField name="County" numFmtId="0">
      <sharedItems/>
    </cacheField>
    <cacheField name="Climate" numFmtId="0">
      <sharedItems containsMixedTypes="1" containsNumber="1" containsInteger="1" minValue="0" maxValue="0" count="9">
        <s v="Hot-Humid"/>
        <s v="Mixed-Humid"/>
        <s v="Marine"/>
        <s v="Cold"/>
        <s v="Mixed-Dry"/>
        <s v="Hot-Dry"/>
        <s v="Very Cold"/>
        <s v="Subarctic"/>
        <n v="0" u="1"/>
      </sharedItems>
    </cacheField>
    <cacheField name="Division" numFmtId="0">
      <sharedItems count="10">
        <s v="East South Central Division"/>
        <s v="West South Central Division"/>
        <s v="Pacific Division"/>
        <s v="Mountain Division"/>
        <s v="New England Division"/>
        <s v="South Atlantic Division"/>
        <s v="East North Central Division"/>
        <s v="West North Central Division"/>
        <s v="Middle Atlantic Division"/>
        <e v="#N/A" u="1"/>
      </sharedItems>
    </cacheField>
    <cacheField name="Total Floor Space (million)" numFmtId="0">
      <sharedItems containsSemiMixedTypes="0" containsString="0" containsNumber="1" containsInteger="1" minValue="4302" maxValue="1798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140">
  <r>
    <s v="AL"/>
    <s v="Alabama"/>
    <s v="Autauga"/>
    <x v="0"/>
    <x v="0"/>
    <n v="4904"/>
  </r>
  <r>
    <s v="AL"/>
    <s v="Alabama"/>
    <s v="Baldwin"/>
    <x v="0"/>
    <x v="0"/>
    <n v="4904"/>
  </r>
  <r>
    <s v="AL"/>
    <s v="Alabama"/>
    <s v="Barbour"/>
    <x v="0"/>
    <x v="0"/>
    <n v="4904"/>
  </r>
  <r>
    <s v="AL"/>
    <s v="Alabama"/>
    <s v="Bibb"/>
    <x v="1"/>
    <x v="0"/>
    <n v="4904"/>
  </r>
  <r>
    <s v="AL"/>
    <s v="Alabama"/>
    <s v="Blount"/>
    <x v="1"/>
    <x v="0"/>
    <n v="4904"/>
  </r>
  <r>
    <s v="AL"/>
    <s v="Alabama"/>
    <s v="Bullock"/>
    <x v="0"/>
    <x v="0"/>
    <n v="4904"/>
  </r>
  <r>
    <s v="AL"/>
    <s v="Alabama"/>
    <s v="Butler"/>
    <x v="0"/>
    <x v="0"/>
    <n v="4904"/>
  </r>
  <r>
    <s v="AL"/>
    <s v="Alabama"/>
    <s v="Calhoun"/>
    <x v="1"/>
    <x v="0"/>
    <n v="4904"/>
  </r>
  <r>
    <s v="AL"/>
    <s v="Alabama"/>
    <s v="Chambers"/>
    <x v="1"/>
    <x v="0"/>
    <n v="4904"/>
  </r>
  <r>
    <s v="AL"/>
    <s v="Alabama"/>
    <s v="Cherokee"/>
    <x v="1"/>
    <x v="0"/>
    <n v="4904"/>
  </r>
  <r>
    <s v="AL"/>
    <s v="Alabama"/>
    <s v="Chilton"/>
    <x v="1"/>
    <x v="0"/>
    <n v="4904"/>
  </r>
  <r>
    <s v="AL"/>
    <s v="Alabama"/>
    <s v="Choctaw"/>
    <x v="0"/>
    <x v="0"/>
    <n v="4904"/>
  </r>
  <r>
    <s v="AL"/>
    <s v="Alabama"/>
    <s v="Clarke"/>
    <x v="0"/>
    <x v="0"/>
    <n v="4904"/>
  </r>
  <r>
    <s v="AL"/>
    <s v="Alabama"/>
    <s v="Clay"/>
    <x v="1"/>
    <x v="0"/>
    <n v="4904"/>
  </r>
  <r>
    <s v="AL"/>
    <s v="Alabama"/>
    <s v="Cleburne"/>
    <x v="1"/>
    <x v="0"/>
    <n v="4904"/>
  </r>
  <r>
    <s v="AL"/>
    <s v="Alabama"/>
    <s v="Coffee"/>
    <x v="0"/>
    <x v="0"/>
    <n v="4904"/>
  </r>
  <r>
    <s v="AL"/>
    <s v="Alabama"/>
    <s v="Colbert"/>
    <x v="1"/>
    <x v="0"/>
    <n v="4904"/>
  </r>
  <r>
    <s v="AL"/>
    <s v="Alabama"/>
    <s v="Conecuh"/>
    <x v="0"/>
    <x v="0"/>
    <n v="4904"/>
  </r>
  <r>
    <s v="AL"/>
    <s v="Alabama"/>
    <s v="Coosa"/>
    <x v="1"/>
    <x v="0"/>
    <n v="4904"/>
  </r>
  <r>
    <s v="AL"/>
    <s v="Alabama"/>
    <s v="Covington"/>
    <x v="0"/>
    <x v="0"/>
    <n v="4904"/>
  </r>
  <r>
    <s v="AL"/>
    <s v="Alabama"/>
    <s v="Crenshaw"/>
    <x v="0"/>
    <x v="0"/>
    <n v="4904"/>
  </r>
  <r>
    <s v="AL"/>
    <s v="Alabama"/>
    <s v="Cullman"/>
    <x v="1"/>
    <x v="0"/>
    <n v="4904"/>
  </r>
  <r>
    <s v="AL"/>
    <s v="Alabama"/>
    <s v="Dale"/>
    <x v="0"/>
    <x v="0"/>
    <n v="4904"/>
  </r>
  <r>
    <s v="AL"/>
    <s v="Alabama"/>
    <s v="Dallas"/>
    <x v="0"/>
    <x v="0"/>
    <n v="4904"/>
  </r>
  <r>
    <s v="AL"/>
    <s v="Alabama"/>
    <s v="DeKalb"/>
    <x v="1"/>
    <x v="0"/>
    <n v="4904"/>
  </r>
  <r>
    <s v="AL"/>
    <s v="Alabama"/>
    <s v="Elmore"/>
    <x v="0"/>
    <x v="0"/>
    <n v="4904"/>
  </r>
  <r>
    <s v="AL"/>
    <s v="Alabama"/>
    <s v="Escambia"/>
    <x v="0"/>
    <x v="0"/>
    <n v="4904"/>
  </r>
  <r>
    <s v="AL"/>
    <s v="Alabama"/>
    <s v="Etowah"/>
    <x v="1"/>
    <x v="0"/>
    <n v="4904"/>
  </r>
  <r>
    <s v="AL"/>
    <s v="Alabama"/>
    <s v="Fayette"/>
    <x v="1"/>
    <x v="0"/>
    <n v="4904"/>
  </r>
  <r>
    <s v="AL"/>
    <s v="Alabama"/>
    <s v="Franklin"/>
    <x v="1"/>
    <x v="0"/>
    <n v="4904"/>
  </r>
  <r>
    <s v="AL"/>
    <s v="Alabama"/>
    <s v="Geneva"/>
    <x v="0"/>
    <x v="0"/>
    <n v="4904"/>
  </r>
  <r>
    <s v="AL"/>
    <s v="Alabama"/>
    <s v="Greene"/>
    <x v="1"/>
    <x v="0"/>
    <n v="4904"/>
  </r>
  <r>
    <s v="AL"/>
    <s v="Alabama"/>
    <s v="Hale"/>
    <x v="1"/>
    <x v="0"/>
    <n v="4904"/>
  </r>
  <r>
    <s v="AL"/>
    <s v="Alabama"/>
    <s v="Henry"/>
    <x v="0"/>
    <x v="0"/>
    <n v="4904"/>
  </r>
  <r>
    <s v="AL"/>
    <s v="Alabama"/>
    <s v="Houston"/>
    <x v="0"/>
    <x v="0"/>
    <n v="4904"/>
  </r>
  <r>
    <s v="AL"/>
    <s v="Alabama"/>
    <s v="Jackson"/>
    <x v="1"/>
    <x v="0"/>
    <n v="4904"/>
  </r>
  <r>
    <s v="AL"/>
    <s v="Alabama"/>
    <s v="Jefferson"/>
    <x v="1"/>
    <x v="0"/>
    <n v="4904"/>
  </r>
  <r>
    <s v="AL"/>
    <s v="Alabama"/>
    <s v="Lamar"/>
    <x v="1"/>
    <x v="0"/>
    <n v="4904"/>
  </r>
  <r>
    <s v="AL"/>
    <s v="Alabama"/>
    <s v="Lauderdale"/>
    <x v="1"/>
    <x v="0"/>
    <n v="4904"/>
  </r>
  <r>
    <s v="AL"/>
    <s v="Alabama"/>
    <s v="Lawrence"/>
    <x v="1"/>
    <x v="0"/>
    <n v="4904"/>
  </r>
  <r>
    <s v="AL"/>
    <s v="Alabama"/>
    <s v="Lee"/>
    <x v="1"/>
    <x v="0"/>
    <n v="4904"/>
  </r>
  <r>
    <s v="AL"/>
    <s v="Alabama"/>
    <s v="Limestone"/>
    <x v="1"/>
    <x v="0"/>
    <n v="4904"/>
  </r>
  <r>
    <s v="AL"/>
    <s v="Alabama"/>
    <s v="Lowndes"/>
    <x v="0"/>
    <x v="0"/>
    <n v="4904"/>
  </r>
  <r>
    <s v="AL"/>
    <s v="Alabama"/>
    <s v="Macon"/>
    <x v="0"/>
    <x v="0"/>
    <n v="4904"/>
  </r>
  <r>
    <s v="AL"/>
    <s v="Alabama"/>
    <s v="Madison"/>
    <x v="1"/>
    <x v="0"/>
    <n v="4904"/>
  </r>
  <r>
    <s v="AL"/>
    <s v="Alabama"/>
    <s v="Marengo"/>
    <x v="0"/>
    <x v="0"/>
    <n v="4904"/>
  </r>
  <r>
    <s v="AL"/>
    <s v="Alabama"/>
    <s v="Marion"/>
    <x v="1"/>
    <x v="0"/>
    <n v="4904"/>
  </r>
  <r>
    <s v="AL"/>
    <s v="Alabama"/>
    <s v="Marshall"/>
    <x v="1"/>
    <x v="0"/>
    <n v="4904"/>
  </r>
  <r>
    <s v="AL"/>
    <s v="Alabama"/>
    <s v="Mobile"/>
    <x v="0"/>
    <x v="0"/>
    <n v="4904"/>
  </r>
  <r>
    <s v="AL"/>
    <s v="Alabama"/>
    <s v="Monroe"/>
    <x v="0"/>
    <x v="0"/>
    <n v="4904"/>
  </r>
  <r>
    <s v="AL"/>
    <s v="Alabama"/>
    <s v="Montgomery"/>
    <x v="0"/>
    <x v="0"/>
    <n v="4904"/>
  </r>
  <r>
    <s v="AL"/>
    <s v="Alabama"/>
    <s v="Morgan"/>
    <x v="1"/>
    <x v="0"/>
    <n v="4904"/>
  </r>
  <r>
    <s v="AL"/>
    <s v="Alabama"/>
    <s v="Perry"/>
    <x v="0"/>
    <x v="0"/>
    <n v="4904"/>
  </r>
  <r>
    <s v="AL"/>
    <s v="Alabama"/>
    <s v="Pickens"/>
    <x v="1"/>
    <x v="0"/>
    <n v="4904"/>
  </r>
  <r>
    <s v="AL"/>
    <s v="Alabama"/>
    <s v="Pike"/>
    <x v="0"/>
    <x v="0"/>
    <n v="4904"/>
  </r>
  <r>
    <s v="AL"/>
    <s v="Alabama"/>
    <s v="Randolph"/>
    <x v="1"/>
    <x v="0"/>
    <n v="4904"/>
  </r>
  <r>
    <s v="AL"/>
    <s v="Alabama"/>
    <s v="Russell"/>
    <x v="0"/>
    <x v="0"/>
    <n v="4904"/>
  </r>
  <r>
    <s v="AL"/>
    <s v="Alabama"/>
    <s v="Shelby"/>
    <x v="1"/>
    <x v="0"/>
    <n v="4904"/>
  </r>
  <r>
    <s v="AL"/>
    <s v="Alabama"/>
    <s v="St. Clair"/>
    <x v="1"/>
    <x v="0"/>
    <n v="4904"/>
  </r>
  <r>
    <s v="AL"/>
    <s v="Alabama"/>
    <s v="Sumter"/>
    <x v="1"/>
    <x v="0"/>
    <n v="4904"/>
  </r>
  <r>
    <s v="AL"/>
    <s v="Alabama"/>
    <s v="Talladega"/>
    <x v="1"/>
    <x v="0"/>
    <n v="4904"/>
  </r>
  <r>
    <s v="AL"/>
    <s v="Alabama"/>
    <s v="Tallapoosa"/>
    <x v="1"/>
    <x v="0"/>
    <n v="4904"/>
  </r>
  <r>
    <s v="AL"/>
    <s v="Alabama"/>
    <s v="Tuscaloosa"/>
    <x v="1"/>
    <x v="0"/>
    <n v="4904"/>
  </r>
  <r>
    <s v="AL"/>
    <s v="Alabama"/>
    <s v="Walker"/>
    <x v="1"/>
    <x v="0"/>
    <n v="4904"/>
  </r>
  <r>
    <s v="AL"/>
    <s v="Alabama"/>
    <s v="Washington"/>
    <x v="0"/>
    <x v="0"/>
    <n v="4904"/>
  </r>
  <r>
    <s v="AR"/>
    <s v="Arkansas"/>
    <s v="Desha"/>
    <x v="1"/>
    <x v="1"/>
    <n v="11394"/>
  </r>
  <r>
    <s v="AR"/>
    <s v="Arkansas"/>
    <s v="Drew"/>
    <x v="1"/>
    <x v="1"/>
    <n v="11394"/>
  </r>
  <r>
    <s v="AR"/>
    <s v="Arkansas"/>
    <s v="Faulkner"/>
    <x v="1"/>
    <x v="1"/>
    <n v="11394"/>
  </r>
  <r>
    <s v="AR"/>
    <s v="Arkansas"/>
    <s v="Franklin"/>
    <x v="1"/>
    <x v="1"/>
    <n v="11394"/>
  </r>
  <r>
    <s v="AR"/>
    <s v="Arkansas"/>
    <s v="Fulton"/>
    <x v="1"/>
    <x v="1"/>
    <n v="11394"/>
  </r>
  <r>
    <s v="AR"/>
    <s v="Arkansas"/>
    <s v="Garland"/>
    <x v="1"/>
    <x v="1"/>
    <n v="11394"/>
  </r>
  <r>
    <s v="AR"/>
    <s v="Arkansas"/>
    <s v="Grant"/>
    <x v="1"/>
    <x v="1"/>
    <n v="11394"/>
  </r>
  <r>
    <s v="AR"/>
    <s v="Arkansas"/>
    <s v="Greene"/>
    <x v="1"/>
    <x v="1"/>
    <n v="11394"/>
  </r>
  <r>
    <s v="AR"/>
    <s v="Arkansas"/>
    <s v="Hempstead"/>
    <x v="1"/>
    <x v="1"/>
    <n v="11394"/>
  </r>
  <r>
    <s v="AR"/>
    <s v="Arkansas"/>
    <s v="Hot Spring"/>
    <x v="1"/>
    <x v="1"/>
    <n v="11394"/>
  </r>
  <r>
    <s v="AR"/>
    <s v="Arkansas"/>
    <s v="Howard"/>
    <x v="1"/>
    <x v="1"/>
    <n v="11394"/>
  </r>
  <r>
    <s v="AR"/>
    <s v="Arkansas"/>
    <s v="Independence"/>
    <x v="1"/>
    <x v="1"/>
    <n v="11394"/>
  </r>
  <r>
    <s v="AR"/>
    <s v="Arkansas"/>
    <s v="Izard"/>
    <x v="1"/>
    <x v="1"/>
    <n v="11394"/>
  </r>
  <r>
    <s v="AR"/>
    <s v="Arkansas"/>
    <s v="Jackson"/>
    <x v="1"/>
    <x v="1"/>
    <n v="11394"/>
  </r>
  <r>
    <s v="AR"/>
    <s v="Arkansas"/>
    <s v="Jefferson"/>
    <x v="1"/>
    <x v="1"/>
    <n v="11394"/>
  </r>
  <r>
    <s v="AR"/>
    <s v="Arkansas"/>
    <s v="Johnson"/>
    <x v="1"/>
    <x v="1"/>
    <n v="11394"/>
  </r>
  <r>
    <s v="AR"/>
    <s v="Arkansas"/>
    <s v="Lafayette"/>
    <x v="0"/>
    <x v="1"/>
    <n v="11394"/>
  </r>
  <r>
    <s v="AR"/>
    <s v="Arkansas"/>
    <s v="Lawrence"/>
    <x v="1"/>
    <x v="1"/>
    <n v="11394"/>
  </r>
  <r>
    <s v="AR"/>
    <s v="Arkansas"/>
    <s v="Lee"/>
    <x v="1"/>
    <x v="1"/>
    <n v="11394"/>
  </r>
  <r>
    <s v="AR"/>
    <s v="Arkansas"/>
    <s v="Lincoln"/>
    <x v="1"/>
    <x v="1"/>
    <n v="11394"/>
  </r>
  <r>
    <s v="AR"/>
    <s v="Arkansas"/>
    <s v="Little River"/>
    <x v="0"/>
    <x v="1"/>
    <n v="11394"/>
  </r>
  <r>
    <s v="AR"/>
    <s v="Arkansas"/>
    <s v="Logan"/>
    <x v="1"/>
    <x v="1"/>
    <n v="11394"/>
  </r>
  <r>
    <s v="AR"/>
    <s v="Arkansas"/>
    <s v="Lonoke"/>
    <x v="1"/>
    <x v="1"/>
    <n v="11394"/>
  </r>
  <r>
    <s v="AR"/>
    <s v="Arkansas"/>
    <s v="Madison"/>
    <x v="1"/>
    <x v="1"/>
    <n v="11394"/>
  </r>
  <r>
    <s v="AR"/>
    <s v="Arkansas"/>
    <s v="Marion"/>
    <x v="1"/>
    <x v="1"/>
    <n v="11394"/>
  </r>
  <r>
    <s v="AR"/>
    <s v="Arkansas"/>
    <s v="Miller"/>
    <x v="0"/>
    <x v="1"/>
    <n v="11394"/>
  </r>
  <r>
    <s v="AR"/>
    <s v="Arkansas"/>
    <s v="Mississippi"/>
    <x v="1"/>
    <x v="1"/>
    <n v="11394"/>
  </r>
  <r>
    <s v="AR"/>
    <s v="Arkansas"/>
    <s v="Monroe"/>
    <x v="1"/>
    <x v="1"/>
    <n v="11394"/>
  </r>
  <r>
    <s v="AR"/>
    <s v="Arkansas"/>
    <s v="Montgomery"/>
    <x v="1"/>
    <x v="1"/>
    <n v="11394"/>
  </r>
  <r>
    <s v="AR"/>
    <s v="Arkansas"/>
    <s v="Nevada"/>
    <x v="1"/>
    <x v="1"/>
    <n v="11394"/>
  </r>
  <r>
    <s v="AR"/>
    <s v="Arkansas"/>
    <s v="Newton"/>
    <x v="1"/>
    <x v="1"/>
    <n v="11394"/>
  </r>
  <r>
    <s v="AR"/>
    <s v="Arkansas"/>
    <s v="Ouachita"/>
    <x v="1"/>
    <x v="1"/>
    <n v="11394"/>
  </r>
  <r>
    <s v="AR"/>
    <s v="Arkansas"/>
    <s v="Perry"/>
    <x v="1"/>
    <x v="1"/>
    <n v="11394"/>
  </r>
  <r>
    <s v="AR"/>
    <s v="Arkansas"/>
    <s v="Phillips"/>
    <x v="1"/>
    <x v="1"/>
    <n v="11394"/>
  </r>
  <r>
    <s v="AR"/>
    <s v="Arkansas"/>
    <s v="Pike"/>
    <x v="1"/>
    <x v="1"/>
    <n v="11394"/>
  </r>
  <r>
    <s v="AR"/>
    <s v="Arkansas"/>
    <s v="Poinsett"/>
    <x v="1"/>
    <x v="1"/>
    <n v="11394"/>
  </r>
  <r>
    <s v="AR"/>
    <s v="Arkansas"/>
    <s v="Polk"/>
    <x v="1"/>
    <x v="1"/>
    <n v="11394"/>
  </r>
  <r>
    <s v="AR"/>
    <s v="Arkansas"/>
    <s v="Pope"/>
    <x v="1"/>
    <x v="1"/>
    <n v="11394"/>
  </r>
  <r>
    <s v="AR"/>
    <s v="Arkansas"/>
    <s v="Prairie"/>
    <x v="1"/>
    <x v="1"/>
    <n v="11394"/>
  </r>
  <r>
    <s v="AR"/>
    <s v="Arkansas"/>
    <s v="Pulaski"/>
    <x v="1"/>
    <x v="1"/>
    <n v="11394"/>
  </r>
  <r>
    <s v="AR"/>
    <s v="Arkansas"/>
    <s v="Randolph"/>
    <x v="1"/>
    <x v="1"/>
    <n v="11394"/>
  </r>
  <r>
    <s v="AR"/>
    <s v="Arkansas"/>
    <s v="Saline"/>
    <x v="1"/>
    <x v="1"/>
    <n v="11394"/>
  </r>
  <r>
    <s v="AR"/>
    <s v="Arkansas"/>
    <s v="Scott"/>
    <x v="1"/>
    <x v="1"/>
    <n v="11394"/>
  </r>
  <r>
    <s v="AR"/>
    <s v="Arkansas"/>
    <s v="Searcy"/>
    <x v="1"/>
    <x v="1"/>
    <n v="11394"/>
  </r>
  <r>
    <s v="AR"/>
    <s v="Arkansas"/>
    <s v="Sebastian"/>
    <x v="1"/>
    <x v="1"/>
    <n v="11394"/>
  </r>
  <r>
    <s v="AR"/>
    <s v="Arkansas"/>
    <s v="Sevier"/>
    <x v="1"/>
    <x v="1"/>
    <n v="11394"/>
  </r>
  <r>
    <s v="AR"/>
    <s v="Arkansas"/>
    <s v="Sharp"/>
    <x v="1"/>
    <x v="1"/>
    <n v="11394"/>
  </r>
  <r>
    <s v="AR"/>
    <s v="Arkansas"/>
    <s v="St. Francis"/>
    <x v="1"/>
    <x v="1"/>
    <n v="11394"/>
  </r>
  <r>
    <s v="AR"/>
    <s v="Arkansas"/>
    <s v="Stone"/>
    <x v="1"/>
    <x v="1"/>
    <n v="11394"/>
  </r>
  <r>
    <s v="AR"/>
    <s v="Arkansas"/>
    <s v="Union"/>
    <x v="0"/>
    <x v="1"/>
    <n v="11394"/>
  </r>
  <r>
    <s v="AR"/>
    <s v="Arkansas"/>
    <s v="Van Buren"/>
    <x v="1"/>
    <x v="1"/>
    <n v="11394"/>
  </r>
  <r>
    <s v="AR"/>
    <s v="Arkansas"/>
    <s v="Washington"/>
    <x v="1"/>
    <x v="1"/>
    <n v="11394"/>
  </r>
  <r>
    <s v="AR"/>
    <s v="Arkansas"/>
    <s v="White"/>
    <x v="1"/>
    <x v="1"/>
    <n v="11394"/>
  </r>
  <r>
    <s v="AR"/>
    <s v="Arkansas"/>
    <s v="Woodruff"/>
    <x v="1"/>
    <x v="1"/>
    <n v="11394"/>
  </r>
  <r>
    <s v="AR"/>
    <s v="Arkansas"/>
    <s v="Yell"/>
    <x v="1"/>
    <x v="1"/>
    <n v="11394"/>
  </r>
  <r>
    <s v="CA"/>
    <s v="California"/>
    <s v="Alameda"/>
    <x v="2"/>
    <x v="2"/>
    <n v="13379"/>
  </r>
  <r>
    <s v="CA"/>
    <s v="California"/>
    <s v="Alpine"/>
    <x v="3"/>
    <x v="2"/>
    <n v="13379"/>
  </r>
  <r>
    <s v="CA"/>
    <s v="California"/>
    <s v="Amador"/>
    <x v="4"/>
    <x v="2"/>
    <n v="13379"/>
  </r>
  <r>
    <s v="CA"/>
    <s v="California"/>
    <s v="Butte"/>
    <x v="5"/>
    <x v="2"/>
    <n v="13379"/>
  </r>
  <r>
    <s v="CA"/>
    <s v="California"/>
    <s v="Calaveras"/>
    <x v="4"/>
    <x v="2"/>
    <n v="13379"/>
  </r>
  <r>
    <s v="CA"/>
    <s v="California"/>
    <s v="Colusa"/>
    <x v="5"/>
    <x v="2"/>
    <n v="13379"/>
  </r>
  <r>
    <s v="CA"/>
    <s v="California"/>
    <s v="Contra Costa"/>
    <x v="5"/>
    <x v="2"/>
    <n v="13379"/>
  </r>
  <r>
    <s v="CA"/>
    <s v="California"/>
    <s v="Del Norte"/>
    <x v="2"/>
    <x v="2"/>
    <n v="13379"/>
  </r>
  <r>
    <s v="CA"/>
    <s v="California"/>
    <s v="El Dorado"/>
    <x v="4"/>
    <x v="2"/>
    <n v="13379"/>
  </r>
  <r>
    <s v="CA"/>
    <s v="California"/>
    <s v="Fresno"/>
    <x v="5"/>
    <x v="2"/>
    <n v="13379"/>
  </r>
  <r>
    <s v="CO"/>
    <s v="Colorado"/>
    <s v="Dolores"/>
    <x v="3"/>
    <x v="3"/>
    <n v="4981"/>
  </r>
  <r>
    <s v="CO"/>
    <s v="Colorado"/>
    <s v="Douglas"/>
    <x v="3"/>
    <x v="3"/>
    <n v="4981"/>
  </r>
  <r>
    <s v="CO"/>
    <s v="Colorado"/>
    <s v="Eagle"/>
    <x v="3"/>
    <x v="3"/>
    <n v="4981"/>
  </r>
  <r>
    <s v="CO"/>
    <s v="Colorado"/>
    <s v="El Paso"/>
    <x v="3"/>
    <x v="3"/>
    <n v="4981"/>
  </r>
  <r>
    <s v="CO"/>
    <s v="Colorado"/>
    <s v="Elbert"/>
    <x v="3"/>
    <x v="3"/>
    <n v="4981"/>
  </r>
  <r>
    <s v="CO"/>
    <s v="Colorado"/>
    <s v="Fremont"/>
    <x v="3"/>
    <x v="3"/>
    <n v="4981"/>
  </r>
  <r>
    <s v="CO"/>
    <s v="Colorado"/>
    <s v="Garfield"/>
    <x v="3"/>
    <x v="3"/>
    <n v="4981"/>
  </r>
  <r>
    <s v="CO"/>
    <s v="Colorado"/>
    <s v="Gilpin"/>
    <x v="3"/>
    <x v="3"/>
    <n v="4981"/>
  </r>
  <r>
    <s v="CO"/>
    <s v="Colorado"/>
    <s v="Grand"/>
    <x v="6"/>
    <x v="3"/>
    <n v="4981"/>
  </r>
  <r>
    <s v="CO"/>
    <s v="Colorado"/>
    <s v="Gunnison"/>
    <x v="6"/>
    <x v="3"/>
    <n v="4981"/>
  </r>
  <r>
    <s v="CO"/>
    <s v="Colorado"/>
    <s v="Hinsdale"/>
    <x v="6"/>
    <x v="3"/>
    <n v="4981"/>
  </r>
  <r>
    <s v="CO"/>
    <s v="Colorado"/>
    <s v="Huerfano"/>
    <x v="3"/>
    <x v="3"/>
    <n v="4981"/>
  </r>
  <r>
    <s v="CO"/>
    <s v="Colorado"/>
    <s v="Jackson"/>
    <x v="6"/>
    <x v="3"/>
    <n v="4981"/>
  </r>
  <r>
    <s v="CO"/>
    <s v="Colorado"/>
    <s v="Jefferson"/>
    <x v="3"/>
    <x v="3"/>
    <n v="4981"/>
  </r>
  <r>
    <s v="CO"/>
    <s v="Colorado"/>
    <s v="Kiowa"/>
    <x v="3"/>
    <x v="3"/>
    <n v="4981"/>
  </r>
  <r>
    <s v="CO"/>
    <s v="Colorado"/>
    <s v="Kit Carson"/>
    <x v="3"/>
    <x v="3"/>
    <n v="4981"/>
  </r>
  <r>
    <s v="CO"/>
    <s v="Colorado"/>
    <s v="La Plata"/>
    <x v="3"/>
    <x v="3"/>
    <n v="4981"/>
  </r>
  <r>
    <s v="CO"/>
    <s v="Colorado"/>
    <s v="Lake"/>
    <x v="6"/>
    <x v="3"/>
    <n v="4981"/>
  </r>
  <r>
    <s v="CO"/>
    <s v="Colorado"/>
    <s v="Larimer"/>
    <x v="3"/>
    <x v="3"/>
    <n v="4981"/>
  </r>
  <r>
    <s v="CO"/>
    <s v="Colorado"/>
    <s v="Las Animas"/>
    <x v="4"/>
    <x v="3"/>
    <n v="4981"/>
  </r>
  <r>
    <s v="CO"/>
    <s v="Colorado"/>
    <s v="Lincoln"/>
    <x v="3"/>
    <x v="3"/>
    <n v="4981"/>
  </r>
  <r>
    <s v="CO"/>
    <s v="Colorado"/>
    <s v="Logan"/>
    <x v="3"/>
    <x v="3"/>
    <n v="4981"/>
  </r>
  <r>
    <s v="CO"/>
    <s v="Colorado"/>
    <s v="Mesa"/>
    <x v="3"/>
    <x v="3"/>
    <n v="4981"/>
  </r>
  <r>
    <s v="CO"/>
    <s v="Colorado"/>
    <s v="Mineral"/>
    <x v="6"/>
    <x v="3"/>
    <n v="4981"/>
  </r>
  <r>
    <s v="CO"/>
    <s v="Colorado"/>
    <s v="Moffat"/>
    <x v="3"/>
    <x v="3"/>
    <n v="4981"/>
  </r>
  <r>
    <s v="CO"/>
    <s v="Colorado"/>
    <s v="Montezuma"/>
    <x v="3"/>
    <x v="3"/>
    <n v="4981"/>
  </r>
  <r>
    <s v="CO"/>
    <s v="Colorado"/>
    <s v="Montrose"/>
    <x v="3"/>
    <x v="3"/>
    <n v="4981"/>
  </r>
  <r>
    <s v="CO"/>
    <s v="Colorado"/>
    <s v="Morgan"/>
    <x v="3"/>
    <x v="3"/>
    <n v="4981"/>
  </r>
  <r>
    <s v="CO"/>
    <s v="Colorado"/>
    <s v="Otero"/>
    <x v="4"/>
    <x v="3"/>
    <n v="4981"/>
  </r>
  <r>
    <s v="CO"/>
    <s v="Colorado"/>
    <s v="Ouray"/>
    <x v="3"/>
    <x v="3"/>
    <n v="4981"/>
  </r>
  <r>
    <s v="CO"/>
    <s v="Colorado"/>
    <s v="Park"/>
    <x v="6"/>
    <x v="3"/>
    <n v="4981"/>
  </r>
  <r>
    <s v="CO"/>
    <s v="Colorado"/>
    <s v="Phillips"/>
    <x v="3"/>
    <x v="3"/>
    <n v="4981"/>
  </r>
  <r>
    <s v="CO"/>
    <s v="Colorado"/>
    <s v="Pitkin"/>
    <x v="6"/>
    <x v="3"/>
    <n v="4981"/>
  </r>
  <r>
    <s v="CO"/>
    <s v="Colorado"/>
    <s v="Prowers"/>
    <x v="3"/>
    <x v="3"/>
    <n v="4981"/>
  </r>
  <r>
    <s v="CO"/>
    <s v="Colorado"/>
    <s v="Pueblo"/>
    <x v="3"/>
    <x v="3"/>
    <n v="4981"/>
  </r>
  <r>
    <s v="CO"/>
    <s v="Colorado"/>
    <s v="Rio Blanco"/>
    <x v="3"/>
    <x v="3"/>
    <n v="4981"/>
  </r>
  <r>
    <s v="CO"/>
    <s v="Colorado"/>
    <s v="Rio Grande"/>
    <x v="6"/>
    <x v="3"/>
    <n v="4981"/>
  </r>
  <r>
    <s v="CO"/>
    <s v="Colorado"/>
    <s v="Routt"/>
    <x v="6"/>
    <x v="3"/>
    <n v="4981"/>
  </r>
  <r>
    <s v="CO"/>
    <s v="Colorado"/>
    <s v="Saguache"/>
    <x v="3"/>
    <x v="3"/>
    <n v="4981"/>
  </r>
  <r>
    <s v="CO"/>
    <s v="Colorado"/>
    <s v="San Juan"/>
    <x v="6"/>
    <x v="3"/>
    <n v="4981"/>
  </r>
  <r>
    <s v="CO"/>
    <s v="Colorado"/>
    <s v="San Miguel"/>
    <x v="3"/>
    <x v="3"/>
    <n v="4981"/>
  </r>
  <r>
    <s v="CO"/>
    <s v="Colorado"/>
    <s v="Sedgwick"/>
    <x v="3"/>
    <x v="3"/>
    <n v="4981"/>
  </r>
  <r>
    <s v="CO"/>
    <s v="Colorado"/>
    <s v="Summit"/>
    <x v="6"/>
    <x v="3"/>
    <n v="4981"/>
  </r>
  <r>
    <s v="CO"/>
    <s v="Colorado"/>
    <s v="Teller"/>
    <x v="3"/>
    <x v="3"/>
    <n v="4981"/>
  </r>
  <r>
    <s v="CO"/>
    <s v="Colorado"/>
    <s v="Washington"/>
    <x v="3"/>
    <x v="3"/>
    <n v="4981"/>
  </r>
  <r>
    <s v="CO"/>
    <s v="Colorado"/>
    <s v="Weld"/>
    <x v="3"/>
    <x v="3"/>
    <n v="4981"/>
  </r>
  <r>
    <s v="CO"/>
    <s v="Colorado"/>
    <s v="Yuma"/>
    <x v="3"/>
    <x v="3"/>
    <n v="4981"/>
  </r>
  <r>
    <s v="CT"/>
    <s v="Connecticut"/>
    <s v="Fairfield"/>
    <x v="3"/>
    <x v="4"/>
    <n v="4302"/>
  </r>
  <r>
    <s v="CT"/>
    <s v="Connecticut"/>
    <s v="Hartford"/>
    <x v="3"/>
    <x v="4"/>
    <n v="4302"/>
  </r>
  <r>
    <s v="CT"/>
    <s v="Connecticut"/>
    <s v="Litchfield"/>
    <x v="3"/>
    <x v="4"/>
    <n v="4302"/>
  </r>
  <r>
    <s v="CT"/>
    <s v="Connecticut"/>
    <s v="Middlesex"/>
    <x v="3"/>
    <x v="4"/>
    <n v="4302"/>
  </r>
  <r>
    <s v="CT"/>
    <s v="Connecticut"/>
    <s v="New Haven"/>
    <x v="3"/>
    <x v="4"/>
    <n v="4302"/>
  </r>
  <r>
    <s v="CT"/>
    <s v="Connecticut"/>
    <s v="New London"/>
    <x v="3"/>
    <x v="4"/>
    <n v="4302"/>
  </r>
  <r>
    <s v="CT"/>
    <s v="Connecticut"/>
    <s v="Tolland"/>
    <x v="3"/>
    <x v="4"/>
    <n v="4302"/>
  </r>
  <r>
    <s v="CT"/>
    <s v="Connecticut"/>
    <s v="Windham"/>
    <x v="3"/>
    <x v="4"/>
    <n v="4302"/>
  </r>
  <r>
    <s v="DE"/>
    <s v="Delaware"/>
    <s v="Kent"/>
    <x v="1"/>
    <x v="5"/>
    <n v="17981"/>
  </r>
  <r>
    <s v="DE"/>
    <s v="Delaware"/>
    <s v="New Castle"/>
    <x v="1"/>
    <x v="5"/>
    <n v="17981"/>
  </r>
  <r>
    <s v="DE"/>
    <s v="Delaware"/>
    <s v="Sussex"/>
    <x v="1"/>
    <x v="5"/>
    <n v="17981"/>
  </r>
  <r>
    <s v="FL"/>
    <s v="Florida"/>
    <s v="Alachua"/>
    <x v="0"/>
    <x v="5"/>
    <n v="17981"/>
  </r>
  <r>
    <s v="FL"/>
    <s v="Florida"/>
    <s v="Baker"/>
    <x v="0"/>
    <x v="5"/>
    <n v="17981"/>
  </r>
  <r>
    <s v="FL"/>
    <s v="Florida"/>
    <s v="Bay"/>
    <x v="0"/>
    <x v="5"/>
    <n v="17981"/>
  </r>
  <r>
    <s v="FL"/>
    <s v="Florida"/>
    <s v="Bradford"/>
    <x v="0"/>
    <x v="5"/>
    <n v="17981"/>
  </r>
  <r>
    <s v="FL"/>
    <s v="Florida"/>
    <s v="Brevard"/>
    <x v="0"/>
    <x v="5"/>
    <n v="17981"/>
  </r>
  <r>
    <s v="GA"/>
    <s v="Georgia"/>
    <s v="Baker"/>
    <x v="0"/>
    <x v="5"/>
    <n v="17981"/>
  </r>
  <r>
    <s v="GA"/>
    <s v="Georgia"/>
    <s v="Baldwin"/>
    <x v="1"/>
    <x v="5"/>
    <n v="17981"/>
  </r>
  <r>
    <s v="GA"/>
    <s v="Georgia"/>
    <s v="Banks"/>
    <x v="1"/>
    <x v="5"/>
    <n v="17981"/>
  </r>
  <r>
    <s v="GA"/>
    <s v="Georgia"/>
    <s v="Barrow"/>
    <x v="1"/>
    <x v="5"/>
    <n v="17981"/>
  </r>
  <r>
    <s v="GA"/>
    <s v="Georgia"/>
    <s v="Bartow"/>
    <x v="1"/>
    <x v="5"/>
    <n v="17981"/>
  </r>
  <r>
    <s v="GA"/>
    <s v="Georgia"/>
    <s v="Ben Hill"/>
    <x v="0"/>
    <x v="5"/>
    <n v="17981"/>
  </r>
  <r>
    <s v="GA"/>
    <s v="Georgia"/>
    <s v="Berrien"/>
    <x v="0"/>
    <x v="5"/>
    <n v="17981"/>
  </r>
  <r>
    <s v="GA"/>
    <s v="Georgia"/>
    <s v="Bibb"/>
    <x v="1"/>
    <x v="5"/>
    <n v="17981"/>
  </r>
  <r>
    <s v="GA"/>
    <s v="Georgia"/>
    <s v="Bleckley"/>
    <x v="0"/>
    <x v="5"/>
    <n v="17981"/>
  </r>
  <r>
    <s v="GA"/>
    <s v="Georgia"/>
    <s v="Brantley"/>
    <x v="0"/>
    <x v="5"/>
    <n v="17981"/>
  </r>
  <r>
    <s v="GA"/>
    <s v="Georgia"/>
    <s v="Brooks"/>
    <x v="0"/>
    <x v="5"/>
    <n v="17981"/>
  </r>
  <r>
    <s v="GA"/>
    <s v="Georgia"/>
    <s v="Bryan"/>
    <x v="0"/>
    <x v="5"/>
    <n v="17981"/>
  </r>
  <r>
    <s v="GA"/>
    <s v="Georgia"/>
    <s v="Bulloch"/>
    <x v="0"/>
    <x v="5"/>
    <n v="17981"/>
  </r>
  <r>
    <s v="GA"/>
    <s v="Georgia"/>
    <s v="Burke"/>
    <x v="1"/>
    <x v="5"/>
    <n v="17981"/>
  </r>
  <r>
    <s v="GA"/>
    <s v="Georgia"/>
    <s v="Butts"/>
    <x v="1"/>
    <x v="5"/>
    <n v="17981"/>
  </r>
  <r>
    <s v="GA"/>
    <s v="Georgia"/>
    <s v="Calhoun"/>
    <x v="0"/>
    <x v="5"/>
    <n v="17981"/>
  </r>
  <r>
    <s v="GA"/>
    <s v="Georgia"/>
    <s v="Camden"/>
    <x v="0"/>
    <x v="5"/>
    <n v="17981"/>
  </r>
  <r>
    <s v="GA"/>
    <s v="Georgia"/>
    <s v="Candler"/>
    <x v="0"/>
    <x v="5"/>
    <n v="17981"/>
  </r>
  <r>
    <s v="GA"/>
    <s v="Georgia"/>
    <s v="Carroll"/>
    <x v="1"/>
    <x v="5"/>
    <n v="17981"/>
  </r>
  <r>
    <s v="GA"/>
    <s v="Georgia"/>
    <s v="Catoosa"/>
    <x v="1"/>
    <x v="5"/>
    <n v="17981"/>
  </r>
  <r>
    <s v="GA"/>
    <s v="Georgia"/>
    <s v="Charlton"/>
    <x v="0"/>
    <x v="5"/>
    <n v="17981"/>
  </r>
  <r>
    <s v="GA"/>
    <s v="Georgia"/>
    <s v="Chatham"/>
    <x v="0"/>
    <x v="5"/>
    <n v="17981"/>
  </r>
  <r>
    <s v="GA"/>
    <s v="Georgia"/>
    <s v="Chattahoochee"/>
    <x v="0"/>
    <x v="5"/>
    <n v="17981"/>
  </r>
  <r>
    <s v="GA"/>
    <s v="Georgia"/>
    <s v="Chattooga"/>
    <x v="1"/>
    <x v="5"/>
    <n v="17981"/>
  </r>
  <r>
    <s v="GA"/>
    <s v="Georgia"/>
    <s v="Cherokee"/>
    <x v="1"/>
    <x v="5"/>
    <n v="17981"/>
  </r>
  <r>
    <s v="GA"/>
    <s v="Georgia"/>
    <s v="Clarke"/>
    <x v="1"/>
    <x v="5"/>
    <n v="17981"/>
  </r>
  <r>
    <s v="GA"/>
    <s v="Georgia"/>
    <s v="Clay"/>
    <x v="0"/>
    <x v="5"/>
    <n v="17981"/>
  </r>
  <r>
    <s v="GA"/>
    <s v="Georgia"/>
    <s v="Clayton"/>
    <x v="1"/>
    <x v="5"/>
    <n v="17981"/>
  </r>
  <r>
    <s v="GA"/>
    <s v="Georgia"/>
    <s v="Clinch"/>
    <x v="0"/>
    <x v="5"/>
    <n v="17981"/>
  </r>
  <r>
    <s v="GA"/>
    <s v="Georgia"/>
    <s v="Cobb"/>
    <x v="1"/>
    <x v="5"/>
    <n v="17981"/>
  </r>
  <r>
    <s v="GA"/>
    <s v="Georgia"/>
    <s v="Coffee"/>
    <x v="0"/>
    <x v="5"/>
    <n v="17981"/>
  </r>
  <r>
    <s v="GA"/>
    <s v="Georgia"/>
    <s v="Colquitt"/>
    <x v="0"/>
    <x v="5"/>
    <n v="17981"/>
  </r>
  <r>
    <s v="GA"/>
    <s v="Georgia"/>
    <s v="Columbia"/>
    <x v="1"/>
    <x v="5"/>
    <n v="17981"/>
  </r>
  <r>
    <s v="GA"/>
    <s v="Georgia"/>
    <s v="Cook"/>
    <x v="0"/>
    <x v="5"/>
    <n v="17981"/>
  </r>
  <r>
    <s v="GA"/>
    <s v="Georgia"/>
    <s v="Coweta"/>
    <x v="1"/>
    <x v="5"/>
    <n v="17981"/>
  </r>
  <r>
    <s v="GA"/>
    <s v="Georgia"/>
    <s v="Crawford"/>
    <x v="1"/>
    <x v="5"/>
    <n v="17981"/>
  </r>
  <r>
    <s v="GA"/>
    <s v="Georgia"/>
    <s v="Crisp"/>
    <x v="0"/>
    <x v="5"/>
    <n v="17981"/>
  </r>
  <r>
    <s v="GA"/>
    <s v="Georgia"/>
    <s v="Dade"/>
    <x v="1"/>
    <x v="5"/>
    <n v="17981"/>
  </r>
  <r>
    <s v="GA"/>
    <s v="Georgia"/>
    <s v="Dawson"/>
    <x v="1"/>
    <x v="5"/>
    <n v="17981"/>
  </r>
  <r>
    <s v="GA"/>
    <s v="Georgia"/>
    <s v="Decatur"/>
    <x v="0"/>
    <x v="5"/>
    <n v="17981"/>
  </r>
  <r>
    <s v="GA"/>
    <s v="Georgia"/>
    <s v="DeKalb"/>
    <x v="1"/>
    <x v="5"/>
    <n v="17981"/>
  </r>
  <r>
    <s v="GA"/>
    <s v="Georgia"/>
    <s v="Dodge"/>
    <x v="0"/>
    <x v="5"/>
    <n v="17981"/>
  </r>
  <r>
    <s v="GA"/>
    <s v="Georgia"/>
    <s v="Dooly"/>
    <x v="0"/>
    <x v="5"/>
    <n v="17981"/>
  </r>
  <r>
    <s v="GA"/>
    <s v="Georgia"/>
    <s v="Dougherty"/>
    <x v="0"/>
    <x v="5"/>
    <n v="17981"/>
  </r>
  <r>
    <s v="GA"/>
    <s v="Georgia"/>
    <s v="Douglas"/>
    <x v="1"/>
    <x v="5"/>
    <n v="17981"/>
  </r>
  <r>
    <s v="GA"/>
    <s v="Georgia"/>
    <s v="Early"/>
    <x v="0"/>
    <x v="5"/>
    <n v="17981"/>
  </r>
  <r>
    <s v="GA"/>
    <s v="Georgia"/>
    <s v="Echols"/>
    <x v="0"/>
    <x v="5"/>
    <n v="17981"/>
  </r>
  <r>
    <s v="GA"/>
    <s v="Georgia"/>
    <s v="Effingham"/>
    <x v="0"/>
    <x v="5"/>
    <n v="17981"/>
  </r>
  <r>
    <s v="GA"/>
    <s v="Georgia"/>
    <s v="Elbert"/>
    <x v="1"/>
    <x v="5"/>
    <n v="17981"/>
  </r>
  <r>
    <s v="GA"/>
    <s v="Georgia"/>
    <s v="Emanuel"/>
    <x v="0"/>
    <x v="5"/>
    <n v="17981"/>
  </r>
  <r>
    <s v="GA"/>
    <s v="Georgia"/>
    <s v="Evans"/>
    <x v="0"/>
    <x v="5"/>
    <n v="17981"/>
  </r>
  <r>
    <s v="GA"/>
    <s v="Georgia"/>
    <s v="Fannin"/>
    <x v="1"/>
    <x v="5"/>
    <n v="17981"/>
  </r>
  <r>
    <s v="GA"/>
    <s v="Georgia"/>
    <s v="Fayette"/>
    <x v="1"/>
    <x v="5"/>
    <n v="17981"/>
  </r>
  <r>
    <s v="GA"/>
    <s v="Georgia"/>
    <s v="Floyd"/>
    <x v="1"/>
    <x v="5"/>
    <n v="17981"/>
  </r>
  <r>
    <s v="GA"/>
    <s v="Georgia"/>
    <s v="Forsyth"/>
    <x v="1"/>
    <x v="5"/>
    <n v="17981"/>
  </r>
  <r>
    <s v="GA"/>
    <s v="Georgia"/>
    <s v="Franklin"/>
    <x v="1"/>
    <x v="5"/>
    <n v="17981"/>
  </r>
  <r>
    <s v="GA"/>
    <s v="Georgia"/>
    <s v="Fulton"/>
    <x v="1"/>
    <x v="5"/>
    <n v="17981"/>
  </r>
  <r>
    <s v="GA"/>
    <s v="Georgia"/>
    <s v="Gilmer"/>
    <x v="1"/>
    <x v="5"/>
    <n v="17981"/>
  </r>
  <r>
    <s v="GA"/>
    <s v="Georgia"/>
    <s v="Glascock"/>
    <x v="1"/>
    <x v="5"/>
    <n v="17981"/>
  </r>
  <r>
    <s v="GA"/>
    <s v="Georgia"/>
    <s v="Glynn"/>
    <x v="0"/>
    <x v="5"/>
    <n v="17981"/>
  </r>
  <r>
    <s v="GA"/>
    <s v="Georgia"/>
    <s v="Gordon"/>
    <x v="1"/>
    <x v="5"/>
    <n v="17981"/>
  </r>
  <r>
    <s v="GA"/>
    <s v="Georgia"/>
    <s v="Grady"/>
    <x v="0"/>
    <x v="5"/>
    <n v="17981"/>
  </r>
  <r>
    <s v="GA"/>
    <s v="Georgia"/>
    <s v="Greene"/>
    <x v="1"/>
    <x v="5"/>
    <n v="17981"/>
  </r>
  <r>
    <s v="GA"/>
    <s v="Georgia"/>
    <s v="Gwinnett"/>
    <x v="1"/>
    <x v="5"/>
    <n v="17981"/>
  </r>
  <r>
    <s v="GA"/>
    <s v="Georgia"/>
    <s v="Habersham"/>
    <x v="1"/>
    <x v="5"/>
    <n v="17981"/>
  </r>
  <r>
    <s v="GA"/>
    <s v="Georgia"/>
    <s v="Telfair"/>
    <x v="0"/>
    <x v="5"/>
    <n v="17981"/>
  </r>
  <r>
    <s v="GA"/>
    <s v="Georgia"/>
    <s v="Terrell"/>
    <x v="0"/>
    <x v="5"/>
    <n v="17981"/>
  </r>
  <r>
    <s v="GA"/>
    <s v="Georgia"/>
    <s v="Thomas"/>
    <x v="0"/>
    <x v="5"/>
    <n v="17981"/>
  </r>
  <r>
    <s v="GA"/>
    <s v="Georgia"/>
    <s v="Tift"/>
    <x v="0"/>
    <x v="5"/>
    <n v="17981"/>
  </r>
  <r>
    <s v="GA"/>
    <s v="Georgia"/>
    <s v="Toombs"/>
    <x v="0"/>
    <x v="5"/>
    <n v="17981"/>
  </r>
  <r>
    <s v="GA"/>
    <s v="Georgia"/>
    <s v="Towns"/>
    <x v="1"/>
    <x v="5"/>
    <n v="17981"/>
  </r>
  <r>
    <s v="GA"/>
    <s v="Georgia"/>
    <s v="Treutlen"/>
    <x v="0"/>
    <x v="5"/>
    <n v="17981"/>
  </r>
  <r>
    <s v="GA"/>
    <s v="Georgia"/>
    <s v="Troup"/>
    <x v="1"/>
    <x v="5"/>
    <n v="17981"/>
  </r>
  <r>
    <s v="GA"/>
    <s v="Georgia"/>
    <s v="Turner"/>
    <x v="0"/>
    <x v="5"/>
    <n v="17981"/>
  </r>
  <r>
    <s v="GA"/>
    <s v="Georgia"/>
    <s v="Twiggs"/>
    <x v="0"/>
    <x v="5"/>
    <n v="17981"/>
  </r>
  <r>
    <s v="GA"/>
    <s v="Georgia"/>
    <s v="Union"/>
    <x v="1"/>
    <x v="5"/>
    <n v="17981"/>
  </r>
  <r>
    <s v="GA"/>
    <s v="Georgia"/>
    <s v="Upson"/>
    <x v="1"/>
    <x v="5"/>
    <n v="17981"/>
  </r>
  <r>
    <s v="GA"/>
    <s v="Georgia"/>
    <s v="Walker"/>
    <x v="1"/>
    <x v="5"/>
    <n v="17981"/>
  </r>
  <r>
    <s v="GA"/>
    <s v="Georgia"/>
    <s v="Walton"/>
    <x v="1"/>
    <x v="5"/>
    <n v="17981"/>
  </r>
  <r>
    <s v="GA"/>
    <s v="Georgia"/>
    <s v="Ware"/>
    <x v="0"/>
    <x v="5"/>
    <n v="17981"/>
  </r>
  <r>
    <s v="GA"/>
    <s v="Georgia"/>
    <s v="Warren"/>
    <x v="1"/>
    <x v="5"/>
    <n v="17981"/>
  </r>
  <r>
    <s v="GA"/>
    <s v="Georgia"/>
    <s v="Washington"/>
    <x v="1"/>
    <x v="5"/>
    <n v="17981"/>
  </r>
  <r>
    <s v="GA"/>
    <s v="Georgia"/>
    <s v="Wayne"/>
    <x v="0"/>
    <x v="5"/>
    <n v="17981"/>
  </r>
  <r>
    <s v="GA"/>
    <s v="Georgia"/>
    <s v="Webster"/>
    <x v="0"/>
    <x v="5"/>
    <n v="17981"/>
  </r>
  <r>
    <s v="GA"/>
    <s v="Georgia"/>
    <s v="Wheeler"/>
    <x v="0"/>
    <x v="5"/>
    <n v="17981"/>
  </r>
  <r>
    <s v="GA"/>
    <s v="Georgia"/>
    <s v="White"/>
    <x v="1"/>
    <x v="5"/>
    <n v="17981"/>
  </r>
  <r>
    <s v="GA"/>
    <s v="Georgia"/>
    <s v="Whitfield"/>
    <x v="1"/>
    <x v="5"/>
    <n v="17981"/>
  </r>
  <r>
    <s v="GA"/>
    <s v="Georgia"/>
    <s v="Wilcox"/>
    <x v="0"/>
    <x v="5"/>
    <n v="17981"/>
  </r>
  <r>
    <s v="GA"/>
    <s v="Georgia"/>
    <s v="Wilkes"/>
    <x v="1"/>
    <x v="5"/>
    <n v="17981"/>
  </r>
  <r>
    <s v="GA"/>
    <s v="Georgia"/>
    <s v="Wilkinson"/>
    <x v="1"/>
    <x v="5"/>
    <n v="17981"/>
  </r>
  <r>
    <s v="GA"/>
    <s v="Georgia"/>
    <s v="Worth"/>
    <x v="0"/>
    <x v="5"/>
    <n v="17981"/>
  </r>
  <r>
    <s v="HI"/>
    <s v="Hawaii"/>
    <s v="Hawaii"/>
    <x v="0"/>
    <x v="2"/>
    <n v="13379"/>
  </r>
  <r>
    <s v="HI"/>
    <s v="Hawaii"/>
    <s v="Honolulu"/>
    <x v="0"/>
    <x v="2"/>
    <n v="13379"/>
  </r>
  <r>
    <s v="HI"/>
    <s v="Hawaii"/>
    <s v="Kalawao"/>
    <x v="0"/>
    <x v="2"/>
    <n v="13379"/>
  </r>
  <r>
    <s v="HI"/>
    <s v="Hawaii"/>
    <s v="Kauai"/>
    <x v="0"/>
    <x v="2"/>
    <n v="13379"/>
  </r>
  <r>
    <s v="HI"/>
    <s v="Hawaii"/>
    <s v="Maui"/>
    <x v="0"/>
    <x v="2"/>
    <n v="13379"/>
  </r>
  <r>
    <s v="ID"/>
    <s v="Idaho"/>
    <s v="Ada"/>
    <x v="3"/>
    <x v="3"/>
    <n v="4981"/>
  </r>
  <r>
    <s v="ID"/>
    <s v="Idaho"/>
    <s v="Adams"/>
    <x v="3"/>
    <x v="3"/>
    <n v="4981"/>
  </r>
  <r>
    <s v="ID"/>
    <s v="Idaho"/>
    <s v="Bannock"/>
    <x v="3"/>
    <x v="3"/>
    <n v="4981"/>
  </r>
  <r>
    <s v="ID"/>
    <s v="Idaho"/>
    <s v="Bear Lake"/>
    <x v="3"/>
    <x v="3"/>
    <n v="4981"/>
  </r>
  <r>
    <s v="ID"/>
    <s v="Idaho"/>
    <s v="Benewah"/>
    <x v="3"/>
    <x v="3"/>
    <n v="4981"/>
  </r>
  <r>
    <s v="ID"/>
    <s v="Idaho"/>
    <s v="Bingham"/>
    <x v="3"/>
    <x v="3"/>
    <n v="4981"/>
  </r>
  <r>
    <s v="ID"/>
    <s v="Idaho"/>
    <s v="Blaine"/>
    <x v="3"/>
    <x v="3"/>
    <n v="4981"/>
  </r>
  <r>
    <s v="ID"/>
    <s v="Idaho"/>
    <s v="Boise"/>
    <x v="3"/>
    <x v="3"/>
    <n v="4981"/>
  </r>
  <r>
    <s v="ID"/>
    <s v="Idaho"/>
    <s v="Bonner"/>
    <x v="3"/>
    <x v="3"/>
    <n v="4981"/>
  </r>
  <r>
    <s v="ID"/>
    <s v="Idaho"/>
    <s v="Bonneville"/>
    <x v="3"/>
    <x v="3"/>
    <n v="4981"/>
  </r>
  <r>
    <s v="ID"/>
    <s v="Idaho"/>
    <s v="Boundary"/>
    <x v="3"/>
    <x v="3"/>
    <n v="4981"/>
  </r>
  <r>
    <s v="ID"/>
    <s v="Idaho"/>
    <s v="Butte"/>
    <x v="3"/>
    <x v="3"/>
    <n v="4981"/>
  </r>
  <r>
    <s v="ID"/>
    <s v="Idaho"/>
    <s v="Camas"/>
    <x v="3"/>
    <x v="3"/>
    <n v="4981"/>
  </r>
  <r>
    <s v="ID"/>
    <s v="Idaho"/>
    <s v="Canyon"/>
    <x v="3"/>
    <x v="3"/>
    <n v="4981"/>
  </r>
  <r>
    <s v="ID"/>
    <s v="Idaho"/>
    <s v="Caribou"/>
    <x v="3"/>
    <x v="3"/>
    <n v="4981"/>
  </r>
  <r>
    <s v="ID"/>
    <s v="Idaho"/>
    <s v="Cassia"/>
    <x v="3"/>
    <x v="3"/>
    <n v="4981"/>
  </r>
  <r>
    <s v="ID"/>
    <s v="Idaho"/>
    <s v="Clark"/>
    <x v="3"/>
    <x v="3"/>
    <n v="4981"/>
  </r>
  <r>
    <s v="ID"/>
    <s v="Idaho"/>
    <s v="Clearwater"/>
    <x v="3"/>
    <x v="3"/>
    <n v="4981"/>
  </r>
  <r>
    <s v="ID"/>
    <s v="Idaho"/>
    <s v="Custer"/>
    <x v="3"/>
    <x v="3"/>
    <n v="4981"/>
  </r>
  <r>
    <s v="ID"/>
    <s v="Idaho"/>
    <s v="Elmore"/>
    <x v="3"/>
    <x v="3"/>
    <n v="4981"/>
  </r>
  <r>
    <s v="ID"/>
    <s v="Idaho"/>
    <s v="Franklin"/>
    <x v="3"/>
    <x v="3"/>
    <n v="4981"/>
  </r>
  <r>
    <s v="ID"/>
    <s v="Idaho"/>
    <s v="Fremont"/>
    <x v="3"/>
    <x v="3"/>
    <n v="4981"/>
  </r>
  <r>
    <s v="ID"/>
    <s v="Idaho"/>
    <s v="Gem"/>
    <x v="3"/>
    <x v="3"/>
    <n v="4981"/>
  </r>
  <r>
    <s v="ID"/>
    <s v="Idaho"/>
    <s v="Gooding"/>
    <x v="3"/>
    <x v="3"/>
    <n v="4981"/>
  </r>
  <r>
    <s v="ID"/>
    <s v="Idaho"/>
    <s v="Idaho"/>
    <x v="3"/>
    <x v="3"/>
    <n v="4981"/>
  </r>
  <r>
    <s v="ID"/>
    <s v="Idaho"/>
    <s v="Jefferson"/>
    <x v="3"/>
    <x v="3"/>
    <n v="4981"/>
  </r>
  <r>
    <s v="ID"/>
    <s v="Idaho"/>
    <s v="Jerome"/>
    <x v="3"/>
    <x v="3"/>
    <n v="4981"/>
  </r>
  <r>
    <s v="ID"/>
    <s v="Idaho"/>
    <s v="Kootenai"/>
    <x v="3"/>
    <x v="3"/>
    <n v="4981"/>
  </r>
  <r>
    <s v="ID"/>
    <s v="Idaho"/>
    <s v="Latah"/>
    <x v="3"/>
    <x v="3"/>
    <n v="4981"/>
  </r>
  <r>
    <s v="ID"/>
    <s v="Idaho"/>
    <s v="Lemhi"/>
    <x v="3"/>
    <x v="3"/>
    <n v="4981"/>
  </r>
  <r>
    <s v="ID"/>
    <s v="Idaho"/>
    <s v="Lewis"/>
    <x v="3"/>
    <x v="3"/>
    <n v="4981"/>
  </r>
  <r>
    <s v="ID"/>
    <s v="Idaho"/>
    <s v="Lincoln"/>
    <x v="3"/>
    <x v="3"/>
    <n v="4981"/>
  </r>
  <r>
    <s v="ID"/>
    <s v="Idaho"/>
    <s v="Madison"/>
    <x v="3"/>
    <x v="3"/>
    <n v="4981"/>
  </r>
  <r>
    <s v="ID"/>
    <s v="Idaho"/>
    <s v="Minidoka"/>
    <x v="3"/>
    <x v="3"/>
    <n v="4981"/>
  </r>
  <r>
    <s v="IL"/>
    <s v="Illinois"/>
    <s v="Macoupin"/>
    <x v="1"/>
    <x v="6"/>
    <n v="12742"/>
  </r>
  <r>
    <s v="IL"/>
    <s v="Illinois"/>
    <s v="Madison"/>
    <x v="1"/>
    <x v="6"/>
    <n v="12742"/>
  </r>
  <r>
    <s v="IL"/>
    <s v="Illinois"/>
    <s v="Marion"/>
    <x v="1"/>
    <x v="6"/>
    <n v="12742"/>
  </r>
  <r>
    <s v="IL"/>
    <s v="Illinois"/>
    <s v="Marshall"/>
    <x v="3"/>
    <x v="6"/>
    <n v="12742"/>
  </r>
  <r>
    <s v="IL"/>
    <s v="Illinois"/>
    <s v="Mason"/>
    <x v="3"/>
    <x v="6"/>
    <n v="12742"/>
  </r>
  <r>
    <s v="IL"/>
    <s v="Illinois"/>
    <s v="Massac"/>
    <x v="1"/>
    <x v="6"/>
    <n v="12742"/>
  </r>
  <r>
    <s v="IL"/>
    <s v="Illinois"/>
    <s v="McDonough"/>
    <x v="3"/>
    <x v="6"/>
    <n v="12742"/>
  </r>
  <r>
    <s v="IL"/>
    <s v="Illinois"/>
    <s v="McHenry"/>
    <x v="3"/>
    <x v="6"/>
    <n v="12742"/>
  </r>
  <r>
    <s v="IL"/>
    <s v="Illinois"/>
    <s v="McLean"/>
    <x v="3"/>
    <x v="6"/>
    <n v="12742"/>
  </r>
  <r>
    <s v="IL"/>
    <s v="Illinois"/>
    <s v="Menard"/>
    <x v="3"/>
    <x v="6"/>
    <n v="12742"/>
  </r>
  <r>
    <s v="IL"/>
    <s v="Illinois"/>
    <s v="Mercer"/>
    <x v="3"/>
    <x v="6"/>
    <n v="12742"/>
  </r>
  <r>
    <s v="IL"/>
    <s v="Illinois"/>
    <s v="Monroe"/>
    <x v="1"/>
    <x v="6"/>
    <n v="12742"/>
  </r>
  <r>
    <s v="IL"/>
    <s v="Illinois"/>
    <s v="Montgomery"/>
    <x v="1"/>
    <x v="6"/>
    <n v="12742"/>
  </r>
  <r>
    <s v="IL"/>
    <s v="Illinois"/>
    <s v="Morgan"/>
    <x v="3"/>
    <x v="6"/>
    <n v="12742"/>
  </r>
  <r>
    <s v="IL"/>
    <s v="Illinois"/>
    <s v="Moultrie"/>
    <x v="3"/>
    <x v="6"/>
    <n v="12742"/>
  </r>
  <r>
    <s v="IL"/>
    <s v="Illinois"/>
    <s v="Ogle"/>
    <x v="3"/>
    <x v="6"/>
    <n v="12742"/>
  </r>
  <r>
    <s v="IL"/>
    <s v="Illinois"/>
    <s v="Peoria"/>
    <x v="3"/>
    <x v="6"/>
    <n v="12742"/>
  </r>
  <r>
    <s v="IL"/>
    <s v="Illinois"/>
    <s v="Perry"/>
    <x v="1"/>
    <x v="6"/>
    <n v="12742"/>
  </r>
  <r>
    <s v="IL"/>
    <s v="Illinois"/>
    <s v="Piatt"/>
    <x v="3"/>
    <x v="6"/>
    <n v="12742"/>
  </r>
  <r>
    <s v="IL"/>
    <s v="Illinois"/>
    <s v="Pike"/>
    <x v="3"/>
    <x v="6"/>
    <n v="12742"/>
  </r>
  <r>
    <s v="IL"/>
    <s v="Illinois"/>
    <s v="Pope"/>
    <x v="1"/>
    <x v="6"/>
    <n v="12742"/>
  </r>
  <r>
    <s v="IL"/>
    <s v="Illinois"/>
    <s v="Pulaski"/>
    <x v="1"/>
    <x v="6"/>
    <n v="12742"/>
  </r>
  <r>
    <s v="IL"/>
    <s v="Illinois"/>
    <s v="Putnam"/>
    <x v="3"/>
    <x v="6"/>
    <n v="12742"/>
  </r>
  <r>
    <s v="IL"/>
    <s v="Illinois"/>
    <s v="Randolph"/>
    <x v="1"/>
    <x v="6"/>
    <n v="12742"/>
  </r>
  <r>
    <s v="IL"/>
    <s v="Illinois"/>
    <s v="Richland"/>
    <x v="1"/>
    <x v="6"/>
    <n v="12742"/>
  </r>
  <r>
    <s v="IL"/>
    <s v="Illinois"/>
    <s v="Rock Island"/>
    <x v="3"/>
    <x v="6"/>
    <n v="12742"/>
  </r>
  <r>
    <s v="IL"/>
    <s v="Illinois"/>
    <s v="Saline"/>
    <x v="1"/>
    <x v="6"/>
    <n v="12742"/>
  </r>
  <r>
    <s v="IL"/>
    <s v="Illinois"/>
    <s v="Sangamon"/>
    <x v="3"/>
    <x v="6"/>
    <n v="12742"/>
  </r>
  <r>
    <s v="IL"/>
    <s v="Illinois"/>
    <s v="Schuyler"/>
    <x v="3"/>
    <x v="6"/>
    <n v="12742"/>
  </r>
  <r>
    <s v="IL"/>
    <s v="Illinois"/>
    <s v="Scott"/>
    <x v="3"/>
    <x v="6"/>
    <n v="12742"/>
  </r>
  <r>
    <s v="IL"/>
    <s v="Illinois"/>
    <s v="Shelby"/>
    <x v="1"/>
    <x v="6"/>
    <n v="12742"/>
  </r>
  <r>
    <s v="IL"/>
    <s v="Illinois"/>
    <s v="St. Clair"/>
    <x v="1"/>
    <x v="6"/>
    <n v="12742"/>
  </r>
  <r>
    <s v="IL"/>
    <s v="Illinois"/>
    <s v="Stark"/>
    <x v="3"/>
    <x v="6"/>
    <n v="12742"/>
  </r>
  <r>
    <s v="IL"/>
    <s v="Illinois"/>
    <s v="Stephenson"/>
    <x v="3"/>
    <x v="6"/>
    <n v="12742"/>
  </r>
  <r>
    <s v="IL"/>
    <s v="Illinois"/>
    <s v="Tazewell"/>
    <x v="3"/>
    <x v="6"/>
    <n v="12742"/>
  </r>
  <r>
    <s v="IL"/>
    <s v="Illinois"/>
    <s v="Union"/>
    <x v="1"/>
    <x v="6"/>
    <n v="12742"/>
  </r>
  <r>
    <s v="IL"/>
    <s v="Illinois"/>
    <s v="Vermilion"/>
    <x v="3"/>
    <x v="6"/>
    <n v="12742"/>
  </r>
  <r>
    <s v="IL"/>
    <s v="Illinois"/>
    <s v="Wabash"/>
    <x v="1"/>
    <x v="6"/>
    <n v="12742"/>
  </r>
  <r>
    <s v="IL"/>
    <s v="Illinois"/>
    <s v="Warren"/>
    <x v="3"/>
    <x v="6"/>
    <n v="12742"/>
  </r>
  <r>
    <s v="IL"/>
    <s v="Illinois"/>
    <s v="Washington"/>
    <x v="1"/>
    <x v="6"/>
    <n v="12742"/>
  </r>
  <r>
    <s v="IL"/>
    <s v="Illinois"/>
    <s v="Wayne"/>
    <x v="1"/>
    <x v="6"/>
    <n v="12742"/>
  </r>
  <r>
    <s v="IL"/>
    <s v="Illinois"/>
    <s v="White"/>
    <x v="1"/>
    <x v="6"/>
    <n v="12742"/>
  </r>
  <r>
    <s v="IL"/>
    <s v="Illinois"/>
    <s v="Whiteside"/>
    <x v="3"/>
    <x v="6"/>
    <n v="12742"/>
  </r>
  <r>
    <s v="IL"/>
    <s v="Illinois"/>
    <s v="Will"/>
    <x v="3"/>
    <x v="6"/>
    <n v="12742"/>
  </r>
  <r>
    <s v="IL"/>
    <s v="Illinois"/>
    <s v="Williamson"/>
    <x v="1"/>
    <x v="6"/>
    <n v="12742"/>
  </r>
  <r>
    <s v="IL"/>
    <s v="Illinois"/>
    <s v="Winnebago"/>
    <x v="3"/>
    <x v="6"/>
    <n v="12742"/>
  </r>
  <r>
    <s v="IL"/>
    <s v="Illinois"/>
    <s v="Woodford"/>
    <x v="3"/>
    <x v="6"/>
    <n v="12742"/>
  </r>
  <r>
    <s v="IN"/>
    <s v="Indiana"/>
    <s v="Adams"/>
    <x v="3"/>
    <x v="6"/>
    <n v="12742"/>
  </r>
  <r>
    <s v="IN"/>
    <s v="Indiana"/>
    <s v="Allen"/>
    <x v="3"/>
    <x v="6"/>
    <n v="12742"/>
  </r>
  <r>
    <s v="IN"/>
    <s v="Indiana"/>
    <s v="Bartholomew"/>
    <x v="3"/>
    <x v="6"/>
    <n v="12742"/>
  </r>
  <r>
    <s v="IN"/>
    <s v="Indiana"/>
    <s v="Benton"/>
    <x v="3"/>
    <x v="6"/>
    <n v="12742"/>
  </r>
  <r>
    <s v="IN"/>
    <s v="Indiana"/>
    <s v="Blackford"/>
    <x v="3"/>
    <x v="6"/>
    <n v="12742"/>
  </r>
  <r>
    <s v="IN"/>
    <s v="Indiana"/>
    <s v="Boone"/>
    <x v="3"/>
    <x v="6"/>
    <n v="12742"/>
  </r>
  <r>
    <s v="IN"/>
    <s v="Indiana"/>
    <s v="Brown"/>
    <x v="1"/>
    <x v="6"/>
    <n v="12742"/>
  </r>
  <r>
    <s v="IN"/>
    <s v="Indiana"/>
    <s v="Carroll"/>
    <x v="3"/>
    <x v="6"/>
    <n v="12742"/>
  </r>
  <r>
    <s v="IN"/>
    <s v="Indiana"/>
    <s v="Cass"/>
    <x v="3"/>
    <x v="6"/>
    <n v="12742"/>
  </r>
  <r>
    <s v="IN"/>
    <s v="Indiana"/>
    <s v="Clark"/>
    <x v="1"/>
    <x v="6"/>
    <n v="12742"/>
  </r>
  <r>
    <s v="IN"/>
    <s v="Indiana"/>
    <s v="Clay"/>
    <x v="3"/>
    <x v="6"/>
    <n v="12742"/>
  </r>
  <r>
    <s v="IN"/>
    <s v="Indiana"/>
    <s v="Clinton"/>
    <x v="3"/>
    <x v="6"/>
    <n v="12742"/>
  </r>
  <r>
    <s v="IN"/>
    <s v="Indiana"/>
    <s v="Crawford"/>
    <x v="1"/>
    <x v="6"/>
    <n v="12742"/>
  </r>
  <r>
    <s v="IN"/>
    <s v="Indiana"/>
    <s v="Daviess"/>
    <x v="1"/>
    <x v="6"/>
    <n v="12742"/>
  </r>
  <r>
    <s v="IN"/>
    <s v="Indiana"/>
    <s v="De Kalb"/>
    <x v="3"/>
    <x v="6"/>
    <n v="12742"/>
  </r>
  <r>
    <s v="IN"/>
    <s v="Indiana"/>
    <s v="Dearborn"/>
    <x v="1"/>
    <x v="6"/>
    <n v="12742"/>
  </r>
  <r>
    <s v="IN"/>
    <s v="Indiana"/>
    <s v="Decatur"/>
    <x v="3"/>
    <x v="6"/>
    <n v="12742"/>
  </r>
  <r>
    <s v="IN"/>
    <s v="Indiana"/>
    <s v="Delaware"/>
    <x v="3"/>
    <x v="6"/>
    <n v="12742"/>
  </r>
  <r>
    <s v="IN"/>
    <s v="Indiana"/>
    <s v="Vigo"/>
    <x v="3"/>
    <x v="6"/>
    <n v="12742"/>
  </r>
  <r>
    <s v="IN"/>
    <s v="Indiana"/>
    <s v="Wabash"/>
    <x v="3"/>
    <x v="6"/>
    <n v="12742"/>
  </r>
  <r>
    <s v="IN"/>
    <s v="Indiana"/>
    <s v="Warren"/>
    <x v="3"/>
    <x v="6"/>
    <n v="12742"/>
  </r>
  <r>
    <s v="IN"/>
    <s v="Indiana"/>
    <s v="Warrick"/>
    <x v="1"/>
    <x v="6"/>
    <n v="12742"/>
  </r>
  <r>
    <s v="IN"/>
    <s v="Indiana"/>
    <s v="Washington"/>
    <x v="1"/>
    <x v="6"/>
    <n v="12742"/>
  </r>
  <r>
    <s v="IN"/>
    <s v="Indiana"/>
    <s v="Wayne"/>
    <x v="3"/>
    <x v="6"/>
    <n v="12742"/>
  </r>
  <r>
    <s v="IN"/>
    <s v="Indiana"/>
    <s v="Wells"/>
    <x v="3"/>
    <x v="6"/>
    <n v="12742"/>
  </r>
  <r>
    <s v="IN"/>
    <s v="Indiana"/>
    <s v="White"/>
    <x v="3"/>
    <x v="6"/>
    <n v="12742"/>
  </r>
  <r>
    <s v="IN"/>
    <s v="Indiana"/>
    <s v="Whitley"/>
    <x v="3"/>
    <x v="6"/>
    <n v="12742"/>
  </r>
  <r>
    <s v="IA"/>
    <s v="Iowa"/>
    <s v="Adair"/>
    <x v="3"/>
    <x v="7"/>
    <n v="6178"/>
  </r>
  <r>
    <s v="IA"/>
    <s v="Iowa"/>
    <s v="Adams"/>
    <x v="3"/>
    <x v="7"/>
    <n v="6178"/>
  </r>
  <r>
    <s v="IA"/>
    <s v="Iowa"/>
    <s v="Allamakee"/>
    <x v="3"/>
    <x v="7"/>
    <n v="6178"/>
  </r>
  <r>
    <s v="IA"/>
    <s v="Iowa"/>
    <s v="Appanoose"/>
    <x v="3"/>
    <x v="7"/>
    <n v="6178"/>
  </r>
  <r>
    <s v="IA"/>
    <s v="Iowa"/>
    <s v="Audubon"/>
    <x v="3"/>
    <x v="7"/>
    <n v="6178"/>
  </r>
  <r>
    <s v="IA"/>
    <s v="Iowa"/>
    <s v="Benton"/>
    <x v="3"/>
    <x v="7"/>
    <n v="6178"/>
  </r>
  <r>
    <s v="IA"/>
    <s v="Iowa"/>
    <s v="Black Hawk"/>
    <x v="3"/>
    <x v="7"/>
    <n v="6178"/>
  </r>
  <r>
    <s v="IA"/>
    <s v="Iowa"/>
    <s v="Boone"/>
    <x v="3"/>
    <x v="7"/>
    <n v="6178"/>
  </r>
  <r>
    <s v="IA"/>
    <s v="Iowa"/>
    <s v="Bremer"/>
    <x v="3"/>
    <x v="7"/>
    <n v="6178"/>
  </r>
  <r>
    <s v="IA"/>
    <s v="Iowa"/>
    <s v="Buchanan"/>
    <x v="3"/>
    <x v="7"/>
    <n v="6178"/>
  </r>
  <r>
    <s v="IA"/>
    <s v="Iowa"/>
    <s v="Buena Vista"/>
    <x v="3"/>
    <x v="7"/>
    <n v="6178"/>
  </r>
  <r>
    <s v="IA"/>
    <s v="Iowa"/>
    <s v="Butler"/>
    <x v="3"/>
    <x v="7"/>
    <n v="6178"/>
  </r>
  <r>
    <s v="IA"/>
    <s v="Iowa"/>
    <s v="Calhoun"/>
    <x v="3"/>
    <x v="7"/>
    <n v="6178"/>
  </r>
  <r>
    <s v="IA"/>
    <s v="Iowa"/>
    <s v="Carroll"/>
    <x v="3"/>
    <x v="7"/>
    <n v="6178"/>
  </r>
  <r>
    <s v="IA"/>
    <s v="Iowa"/>
    <s v="Cass"/>
    <x v="3"/>
    <x v="7"/>
    <n v="6178"/>
  </r>
  <r>
    <s v="IA"/>
    <s v="Iowa"/>
    <s v="Cedar"/>
    <x v="3"/>
    <x v="7"/>
    <n v="6178"/>
  </r>
  <r>
    <s v="IA"/>
    <s v="Iowa"/>
    <s v="Cerro Gordo"/>
    <x v="3"/>
    <x v="7"/>
    <n v="6178"/>
  </r>
  <r>
    <s v="IA"/>
    <s v="Iowa"/>
    <s v="Cherokee"/>
    <x v="3"/>
    <x v="7"/>
    <n v="6178"/>
  </r>
  <r>
    <s v="IA"/>
    <s v="Iowa"/>
    <s v="Chickasaw"/>
    <x v="3"/>
    <x v="7"/>
    <n v="6178"/>
  </r>
  <r>
    <s v="IA"/>
    <s v="Iowa"/>
    <s v="Clarke"/>
    <x v="3"/>
    <x v="7"/>
    <n v="6178"/>
  </r>
  <r>
    <s v="IA"/>
    <s v="Iowa"/>
    <s v="Clay"/>
    <x v="3"/>
    <x v="7"/>
    <n v="6178"/>
  </r>
  <r>
    <s v="IA"/>
    <s v="Iowa"/>
    <s v="Clayton"/>
    <x v="3"/>
    <x v="7"/>
    <n v="6178"/>
  </r>
  <r>
    <s v="IA"/>
    <s v="Iowa"/>
    <s v="Clinton"/>
    <x v="3"/>
    <x v="7"/>
    <n v="6178"/>
  </r>
  <r>
    <s v="IA"/>
    <s v="Iowa"/>
    <s v="Crawford"/>
    <x v="3"/>
    <x v="7"/>
    <n v="6178"/>
  </r>
  <r>
    <s v="IA"/>
    <s v="Iowa"/>
    <s v="Dallas"/>
    <x v="3"/>
    <x v="7"/>
    <n v="6178"/>
  </r>
  <r>
    <s v="IA"/>
    <s v="Iowa"/>
    <s v="Davis"/>
    <x v="3"/>
    <x v="7"/>
    <n v="6178"/>
  </r>
  <r>
    <s v="IA"/>
    <s v="Iowa"/>
    <s v="Decatur"/>
    <x v="3"/>
    <x v="7"/>
    <n v="6178"/>
  </r>
  <r>
    <s v="IA"/>
    <s v="Iowa"/>
    <s v="Delaware"/>
    <x v="3"/>
    <x v="7"/>
    <n v="6178"/>
  </r>
  <r>
    <s v="IA"/>
    <s v="Iowa"/>
    <s v="Des Moines"/>
    <x v="3"/>
    <x v="7"/>
    <n v="6178"/>
  </r>
  <r>
    <s v="IA"/>
    <s v="Iowa"/>
    <s v="Dickinson"/>
    <x v="3"/>
    <x v="7"/>
    <n v="6178"/>
  </r>
  <r>
    <s v="IA"/>
    <s v="Iowa"/>
    <s v="Dubuque"/>
    <x v="3"/>
    <x v="7"/>
    <n v="6178"/>
  </r>
  <r>
    <s v="IA"/>
    <s v="Iowa"/>
    <s v="Emmet"/>
    <x v="3"/>
    <x v="7"/>
    <n v="6178"/>
  </r>
  <r>
    <s v="IA"/>
    <s v="Iowa"/>
    <s v="Fayette"/>
    <x v="3"/>
    <x v="7"/>
    <n v="6178"/>
  </r>
  <r>
    <s v="IA"/>
    <s v="Iowa"/>
    <s v="Floyd"/>
    <x v="3"/>
    <x v="7"/>
    <n v="6178"/>
  </r>
  <r>
    <s v="IA"/>
    <s v="Iowa"/>
    <s v="Franklin"/>
    <x v="3"/>
    <x v="7"/>
    <n v="6178"/>
  </r>
  <r>
    <s v="IA"/>
    <s v="Iowa"/>
    <s v="Fremont"/>
    <x v="3"/>
    <x v="7"/>
    <n v="6178"/>
  </r>
  <r>
    <s v="IA"/>
    <s v="Iowa"/>
    <s v="Greene"/>
    <x v="3"/>
    <x v="7"/>
    <n v="6178"/>
  </r>
  <r>
    <s v="IA"/>
    <s v="Iowa"/>
    <s v="Grundy"/>
    <x v="3"/>
    <x v="7"/>
    <n v="6178"/>
  </r>
  <r>
    <s v="IA"/>
    <s v="Iowa"/>
    <s v="Guthrie"/>
    <x v="3"/>
    <x v="7"/>
    <n v="6178"/>
  </r>
  <r>
    <s v="IA"/>
    <s v="Iowa"/>
    <s v="Hamilton"/>
    <x v="3"/>
    <x v="7"/>
    <n v="6178"/>
  </r>
  <r>
    <s v="IA"/>
    <s v="Iowa"/>
    <s v="Hancock"/>
    <x v="3"/>
    <x v="7"/>
    <n v="6178"/>
  </r>
  <r>
    <s v="IA"/>
    <s v="Iowa"/>
    <s v="Hardin"/>
    <x v="3"/>
    <x v="7"/>
    <n v="6178"/>
  </r>
  <r>
    <s v="IA"/>
    <s v="Iowa"/>
    <s v="Harrison"/>
    <x v="3"/>
    <x v="7"/>
    <n v="6178"/>
  </r>
  <r>
    <s v="IA"/>
    <s v="Iowa"/>
    <s v="Henry"/>
    <x v="3"/>
    <x v="7"/>
    <n v="6178"/>
  </r>
  <r>
    <s v="IA"/>
    <s v="Iowa"/>
    <s v="Howard"/>
    <x v="3"/>
    <x v="7"/>
    <n v="6178"/>
  </r>
  <r>
    <s v="IA"/>
    <s v="Iowa"/>
    <s v="Humboldt"/>
    <x v="3"/>
    <x v="7"/>
    <n v="6178"/>
  </r>
  <r>
    <s v="IA"/>
    <s v="Iowa"/>
    <s v="Ida"/>
    <x v="3"/>
    <x v="7"/>
    <n v="6178"/>
  </r>
  <r>
    <s v="IA"/>
    <s v="Iowa"/>
    <s v="Iowa"/>
    <x v="3"/>
    <x v="7"/>
    <n v="6178"/>
  </r>
  <r>
    <s v="IA"/>
    <s v="Iowa"/>
    <s v="Jackson"/>
    <x v="3"/>
    <x v="7"/>
    <n v="6178"/>
  </r>
  <r>
    <s v="IA"/>
    <s v="Iowa"/>
    <s v="Jasper"/>
    <x v="3"/>
    <x v="7"/>
    <n v="6178"/>
  </r>
  <r>
    <s v="IA"/>
    <s v="Iowa"/>
    <s v="Jefferson"/>
    <x v="3"/>
    <x v="7"/>
    <n v="6178"/>
  </r>
  <r>
    <s v="IA"/>
    <s v="Iowa"/>
    <s v="Johnson"/>
    <x v="3"/>
    <x v="7"/>
    <n v="6178"/>
  </r>
  <r>
    <s v="IA"/>
    <s v="Iowa"/>
    <s v="Jones"/>
    <x v="3"/>
    <x v="7"/>
    <n v="6178"/>
  </r>
  <r>
    <s v="IA"/>
    <s v="Iowa"/>
    <s v="Keokuk"/>
    <x v="3"/>
    <x v="7"/>
    <n v="6178"/>
  </r>
  <r>
    <s v="IA"/>
    <s v="Iowa"/>
    <s v="Kossuth"/>
    <x v="3"/>
    <x v="7"/>
    <n v="6178"/>
  </r>
  <r>
    <s v="IA"/>
    <s v="Iowa"/>
    <s v="Lee"/>
    <x v="3"/>
    <x v="7"/>
    <n v="6178"/>
  </r>
  <r>
    <s v="KS"/>
    <s v="Kansas"/>
    <s v="Douglas"/>
    <x v="1"/>
    <x v="7"/>
    <n v="6178"/>
  </r>
  <r>
    <s v="KS"/>
    <s v="Kansas"/>
    <s v="Edwards"/>
    <x v="1"/>
    <x v="7"/>
    <n v="6178"/>
  </r>
  <r>
    <s v="KS"/>
    <s v="Kansas"/>
    <s v="Elk"/>
    <x v="1"/>
    <x v="7"/>
    <n v="6178"/>
  </r>
  <r>
    <s v="KS"/>
    <s v="Kansas"/>
    <s v="Ellis"/>
    <x v="3"/>
    <x v="7"/>
    <n v="6178"/>
  </r>
  <r>
    <s v="KS"/>
    <s v="Kansas"/>
    <s v="Ellsworth"/>
    <x v="1"/>
    <x v="7"/>
    <n v="6178"/>
  </r>
  <r>
    <s v="KS"/>
    <s v="Kansas"/>
    <s v="Finney"/>
    <x v="1"/>
    <x v="7"/>
    <n v="6178"/>
  </r>
  <r>
    <s v="KS"/>
    <s v="Kansas"/>
    <s v="Ford"/>
    <x v="1"/>
    <x v="7"/>
    <n v="6178"/>
  </r>
  <r>
    <s v="KS"/>
    <s v="Kansas"/>
    <s v="Franklin"/>
    <x v="1"/>
    <x v="7"/>
    <n v="6178"/>
  </r>
  <r>
    <s v="KS"/>
    <s v="Kansas"/>
    <s v="Geary"/>
    <x v="1"/>
    <x v="7"/>
    <n v="6178"/>
  </r>
  <r>
    <s v="KS"/>
    <s v="Kansas"/>
    <s v="Gove"/>
    <x v="3"/>
    <x v="7"/>
    <n v="6178"/>
  </r>
  <r>
    <s v="KS"/>
    <s v="Kansas"/>
    <s v="Graham"/>
    <x v="3"/>
    <x v="7"/>
    <n v="6178"/>
  </r>
  <r>
    <s v="KS"/>
    <s v="Kansas"/>
    <s v="Grant"/>
    <x v="1"/>
    <x v="7"/>
    <n v="6178"/>
  </r>
  <r>
    <s v="KS"/>
    <s v="Kansas"/>
    <s v="Gray"/>
    <x v="1"/>
    <x v="7"/>
    <n v="6178"/>
  </r>
  <r>
    <s v="KS"/>
    <s v="Kansas"/>
    <s v="Greeley"/>
    <x v="3"/>
    <x v="7"/>
    <n v="6178"/>
  </r>
  <r>
    <s v="KS"/>
    <s v="Kansas"/>
    <s v="Greenwood"/>
    <x v="1"/>
    <x v="7"/>
    <n v="6178"/>
  </r>
  <r>
    <s v="KS"/>
    <s v="Kansas"/>
    <s v="Hamilton"/>
    <x v="3"/>
    <x v="7"/>
    <n v="6178"/>
  </r>
  <r>
    <s v="KS"/>
    <s v="Kansas"/>
    <s v="Harper"/>
    <x v="1"/>
    <x v="7"/>
    <n v="6178"/>
  </r>
  <r>
    <s v="KS"/>
    <s v="Kansas"/>
    <s v="Harvey"/>
    <x v="1"/>
    <x v="7"/>
    <n v="6178"/>
  </r>
  <r>
    <s v="KS"/>
    <s v="Kansas"/>
    <s v="Haskell"/>
    <x v="1"/>
    <x v="7"/>
    <n v="6178"/>
  </r>
  <r>
    <s v="KS"/>
    <s v="Kansas"/>
    <s v="Hodgeman"/>
    <x v="1"/>
    <x v="7"/>
    <n v="6178"/>
  </r>
  <r>
    <s v="KS"/>
    <s v="Kansas"/>
    <s v="Jackson"/>
    <x v="1"/>
    <x v="7"/>
    <n v="6178"/>
  </r>
  <r>
    <s v="KS"/>
    <s v="Kansas"/>
    <s v="Jefferson"/>
    <x v="1"/>
    <x v="7"/>
    <n v="6178"/>
  </r>
  <r>
    <s v="KS"/>
    <s v="Kansas"/>
    <s v="Jewell"/>
    <x v="3"/>
    <x v="7"/>
    <n v="6178"/>
  </r>
  <r>
    <s v="KS"/>
    <s v="Kansas"/>
    <s v="Johnson"/>
    <x v="1"/>
    <x v="7"/>
    <n v="6178"/>
  </r>
  <r>
    <s v="KS"/>
    <s v="Kansas"/>
    <s v="Kearny"/>
    <x v="1"/>
    <x v="7"/>
    <n v="6178"/>
  </r>
  <r>
    <s v="KS"/>
    <s v="Kansas"/>
    <s v="Kingman"/>
    <x v="1"/>
    <x v="7"/>
    <n v="6178"/>
  </r>
  <r>
    <s v="KS"/>
    <s v="Kansas"/>
    <s v="Kiowa"/>
    <x v="1"/>
    <x v="7"/>
    <n v="6178"/>
  </r>
  <r>
    <s v="KS"/>
    <s v="Kansas"/>
    <s v="Labette"/>
    <x v="1"/>
    <x v="7"/>
    <n v="6178"/>
  </r>
  <r>
    <s v="KS"/>
    <s v="Kansas"/>
    <s v="Lane"/>
    <x v="3"/>
    <x v="7"/>
    <n v="6178"/>
  </r>
  <r>
    <s v="KS"/>
    <s v="Kansas"/>
    <s v="Leavenworth"/>
    <x v="1"/>
    <x v="7"/>
    <n v="6178"/>
  </r>
  <r>
    <s v="KS"/>
    <s v="Kansas"/>
    <s v="Lincoln"/>
    <x v="1"/>
    <x v="7"/>
    <n v="6178"/>
  </r>
  <r>
    <s v="KS"/>
    <s v="Kansas"/>
    <s v="Linn"/>
    <x v="1"/>
    <x v="7"/>
    <n v="6178"/>
  </r>
  <r>
    <s v="KS"/>
    <s v="Kansas"/>
    <s v="Logan"/>
    <x v="3"/>
    <x v="7"/>
    <n v="6178"/>
  </r>
  <r>
    <s v="KS"/>
    <s v="Kansas"/>
    <s v="Lyon"/>
    <x v="1"/>
    <x v="7"/>
    <n v="6178"/>
  </r>
  <r>
    <s v="KS"/>
    <s v="Kansas"/>
    <s v="Marion"/>
    <x v="1"/>
    <x v="7"/>
    <n v="6178"/>
  </r>
  <r>
    <s v="KS"/>
    <s v="Kansas"/>
    <s v="Marshall"/>
    <x v="1"/>
    <x v="7"/>
    <n v="6178"/>
  </r>
  <r>
    <s v="KS"/>
    <s v="Kansas"/>
    <s v="McPherson"/>
    <x v="1"/>
    <x v="7"/>
    <n v="6178"/>
  </r>
  <r>
    <s v="KS"/>
    <s v="Kansas"/>
    <s v="Meade"/>
    <x v="1"/>
    <x v="7"/>
    <n v="6178"/>
  </r>
  <r>
    <s v="KS"/>
    <s v="Kansas"/>
    <s v="Miami"/>
    <x v="1"/>
    <x v="7"/>
    <n v="6178"/>
  </r>
  <r>
    <s v="KS"/>
    <s v="Kansas"/>
    <s v="Mitchell"/>
    <x v="3"/>
    <x v="7"/>
    <n v="6178"/>
  </r>
  <r>
    <s v="KS"/>
    <s v="Kansas"/>
    <s v="Montgomery"/>
    <x v="1"/>
    <x v="7"/>
    <n v="6178"/>
  </r>
  <r>
    <s v="KS"/>
    <s v="Kansas"/>
    <s v="Morris"/>
    <x v="1"/>
    <x v="7"/>
    <n v="6178"/>
  </r>
  <r>
    <s v="KS"/>
    <s v="Kansas"/>
    <s v="Morton"/>
    <x v="1"/>
    <x v="7"/>
    <n v="6178"/>
  </r>
  <r>
    <s v="KS"/>
    <s v="Kansas"/>
    <s v="Nemaha"/>
    <x v="1"/>
    <x v="7"/>
    <n v="6178"/>
  </r>
  <r>
    <s v="KS"/>
    <s v="Kansas"/>
    <s v="Neosho"/>
    <x v="1"/>
    <x v="7"/>
    <n v="6178"/>
  </r>
  <r>
    <s v="KS"/>
    <s v="Kansas"/>
    <s v="Ness"/>
    <x v="3"/>
    <x v="7"/>
    <n v="6178"/>
  </r>
  <r>
    <s v="KS"/>
    <s v="Kansas"/>
    <s v="Norton"/>
    <x v="3"/>
    <x v="7"/>
    <n v="6178"/>
  </r>
  <r>
    <s v="KS"/>
    <s v="Kansas"/>
    <s v="Osage"/>
    <x v="1"/>
    <x v="7"/>
    <n v="6178"/>
  </r>
  <r>
    <s v="KS"/>
    <s v="Kansas"/>
    <s v="Osborne"/>
    <x v="3"/>
    <x v="7"/>
    <n v="6178"/>
  </r>
  <r>
    <s v="KS"/>
    <s v="Kansas"/>
    <s v="Ottawa"/>
    <x v="1"/>
    <x v="7"/>
    <n v="6178"/>
  </r>
  <r>
    <s v="KS"/>
    <s v="Kansas"/>
    <s v="Pawnee"/>
    <x v="1"/>
    <x v="7"/>
    <n v="6178"/>
  </r>
  <r>
    <s v="KS"/>
    <s v="Kansas"/>
    <s v="Phillips"/>
    <x v="3"/>
    <x v="7"/>
    <n v="6178"/>
  </r>
  <r>
    <s v="KS"/>
    <s v="Kansas"/>
    <s v="Pottawatomie"/>
    <x v="1"/>
    <x v="7"/>
    <n v="6178"/>
  </r>
  <r>
    <s v="KS"/>
    <s v="Kansas"/>
    <s v="Pratt"/>
    <x v="1"/>
    <x v="7"/>
    <n v="6178"/>
  </r>
  <r>
    <s v="KS"/>
    <s v="Kansas"/>
    <s v="Rawlins"/>
    <x v="3"/>
    <x v="7"/>
    <n v="6178"/>
  </r>
  <r>
    <s v="KS"/>
    <s v="Kansas"/>
    <s v="Reno"/>
    <x v="1"/>
    <x v="7"/>
    <n v="6178"/>
  </r>
  <r>
    <s v="KS"/>
    <s v="Kansas"/>
    <s v="Republic"/>
    <x v="3"/>
    <x v="7"/>
    <n v="6178"/>
  </r>
  <r>
    <s v="KS"/>
    <s v="Kansas"/>
    <s v="Rice"/>
    <x v="1"/>
    <x v="7"/>
    <n v="6178"/>
  </r>
  <r>
    <s v="KS"/>
    <s v="Kansas"/>
    <s v="Riley"/>
    <x v="1"/>
    <x v="7"/>
    <n v="6178"/>
  </r>
  <r>
    <s v="KS"/>
    <s v="Kansas"/>
    <s v="Rooks"/>
    <x v="3"/>
    <x v="7"/>
    <n v="6178"/>
  </r>
  <r>
    <s v="KS"/>
    <s v="Kansas"/>
    <s v="Rush"/>
    <x v="1"/>
    <x v="7"/>
    <n v="6178"/>
  </r>
  <r>
    <s v="KS"/>
    <s v="Kansas"/>
    <s v="Russell"/>
    <x v="1"/>
    <x v="7"/>
    <n v="6178"/>
  </r>
  <r>
    <s v="KS"/>
    <s v="Kansas"/>
    <s v="Saline"/>
    <x v="1"/>
    <x v="7"/>
    <n v="6178"/>
  </r>
  <r>
    <s v="KS"/>
    <s v="Kansas"/>
    <s v="Scott"/>
    <x v="3"/>
    <x v="7"/>
    <n v="6178"/>
  </r>
  <r>
    <s v="KS"/>
    <s v="Kansas"/>
    <s v="Sedgwick"/>
    <x v="1"/>
    <x v="7"/>
    <n v="6178"/>
  </r>
  <r>
    <s v="KY"/>
    <s v="Kentucky"/>
    <s v="Harlan"/>
    <x v="1"/>
    <x v="0"/>
    <n v="4904"/>
  </r>
  <r>
    <s v="KY"/>
    <s v="Kentucky"/>
    <s v="Harrison"/>
    <x v="1"/>
    <x v="0"/>
    <n v="4904"/>
  </r>
  <r>
    <s v="KY"/>
    <s v="Kentucky"/>
    <s v="Hart"/>
    <x v="1"/>
    <x v="0"/>
    <n v="4904"/>
  </r>
  <r>
    <s v="KY"/>
    <s v="Kentucky"/>
    <s v="Henderson"/>
    <x v="1"/>
    <x v="0"/>
    <n v="4904"/>
  </r>
  <r>
    <s v="KY"/>
    <s v="Kentucky"/>
    <s v="Henry"/>
    <x v="1"/>
    <x v="0"/>
    <n v="4904"/>
  </r>
  <r>
    <s v="KY"/>
    <s v="Kentucky"/>
    <s v="Hickman"/>
    <x v="1"/>
    <x v="0"/>
    <n v="4904"/>
  </r>
  <r>
    <s v="KY"/>
    <s v="Kentucky"/>
    <s v="Hopkins"/>
    <x v="1"/>
    <x v="0"/>
    <n v="4904"/>
  </r>
  <r>
    <s v="KY"/>
    <s v="Kentucky"/>
    <s v="Jackson"/>
    <x v="1"/>
    <x v="0"/>
    <n v="4904"/>
  </r>
  <r>
    <s v="KY"/>
    <s v="Kentucky"/>
    <s v="Jefferson"/>
    <x v="1"/>
    <x v="0"/>
    <n v="4904"/>
  </r>
  <r>
    <s v="KY"/>
    <s v="Kentucky"/>
    <s v="Jessamine"/>
    <x v="1"/>
    <x v="0"/>
    <n v="4904"/>
  </r>
  <r>
    <s v="KY"/>
    <s v="Kentucky"/>
    <s v="Johnson"/>
    <x v="1"/>
    <x v="0"/>
    <n v="4904"/>
  </r>
  <r>
    <s v="KY"/>
    <s v="Kentucky"/>
    <s v="Kenton"/>
    <x v="1"/>
    <x v="0"/>
    <n v="4904"/>
  </r>
  <r>
    <s v="KY"/>
    <s v="Kentucky"/>
    <s v="Knott"/>
    <x v="1"/>
    <x v="0"/>
    <n v="4904"/>
  </r>
  <r>
    <s v="KY"/>
    <s v="Kentucky"/>
    <s v="Knox"/>
    <x v="1"/>
    <x v="0"/>
    <n v="4904"/>
  </r>
  <r>
    <s v="KY"/>
    <s v="Kentucky"/>
    <s v="Larue"/>
    <x v="1"/>
    <x v="0"/>
    <n v="4904"/>
  </r>
  <r>
    <s v="KY"/>
    <s v="Kentucky"/>
    <s v="Laurel"/>
    <x v="1"/>
    <x v="0"/>
    <n v="4904"/>
  </r>
  <r>
    <s v="KY"/>
    <s v="Kentucky"/>
    <s v="Lawrence"/>
    <x v="1"/>
    <x v="0"/>
    <n v="4904"/>
  </r>
  <r>
    <s v="KY"/>
    <s v="Kentucky"/>
    <s v="Lee"/>
    <x v="1"/>
    <x v="0"/>
    <n v="4904"/>
  </r>
  <r>
    <s v="KY"/>
    <s v="Kentucky"/>
    <s v="Leslie"/>
    <x v="1"/>
    <x v="0"/>
    <n v="4904"/>
  </r>
  <r>
    <s v="KY"/>
    <s v="Kentucky"/>
    <s v="Letcher"/>
    <x v="1"/>
    <x v="0"/>
    <n v="4904"/>
  </r>
  <r>
    <s v="KY"/>
    <s v="Kentucky"/>
    <s v="Lewis"/>
    <x v="1"/>
    <x v="0"/>
    <n v="4904"/>
  </r>
  <r>
    <s v="KY"/>
    <s v="Kentucky"/>
    <s v="Lincoln"/>
    <x v="1"/>
    <x v="0"/>
    <n v="4904"/>
  </r>
  <r>
    <s v="KY"/>
    <s v="Kentucky"/>
    <s v="Livingston"/>
    <x v="1"/>
    <x v="0"/>
    <n v="4904"/>
  </r>
  <r>
    <s v="KY"/>
    <s v="Kentucky"/>
    <s v="Logan"/>
    <x v="1"/>
    <x v="0"/>
    <n v="4904"/>
  </r>
  <r>
    <s v="KY"/>
    <s v="Kentucky"/>
    <s v="Lyon"/>
    <x v="1"/>
    <x v="0"/>
    <n v="4904"/>
  </r>
  <r>
    <s v="KY"/>
    <s v="Kentucky"/>
    <s v="Madison"/>
    <x v="1"/>
    <x v="0"/>
    <n v="4904"/>
  </r>
  <r>
    <s v="KY"/>
    <s v="Kentucky"/>
    <s v="Magoffin"/>
    <x v="1"/>
    <x v="0"/>
    <n v="4904"/>
  </r>
  <r>
    <s v="KY"/>
    <s v="Kentucky"/>
    <s v="Marion"/>
    <x v="1"/>
    <x v="0"/>
    <n v="4904"/>
  </r>
  <r>
    <s v="KY"/>
    <s v="Kentucky"/>
    <s v="Marshall"/>
    <x v="1"/>
    <x v="0"/>
    <n v="4904"/>
  </r>
  <r>
    <s v="KY"/>
    <s v="Kentucky"/>
    <s v="Martin"/>
    <x v="1"/>
    <x v="0"/>
    <n v="4904"/>
  </r>
  <r>
    <s v="KY"/>
    <s v="Kentucky"/>
    <s v="Mason"/>
    <x v="1"/>
    <x v="0"/>
    <n v="4904"/>
  </r>
  <r>
    <s v="KY"/>
    <s v="Kentucky"/>
    <s v="McCracken"/>
    <x v="1"/>
    <x v="0"/>
    <n v="4904"/>
  </r>
  <r>
    <s v="KY"/>
    <s v="Kentucky"/>
    <s v="McCreary"/>
    <x v="1"/>
    <x v="0"/>
    <n v="4904"/>
  </r>
  <r>
    <s v="KY"/>
    <s v="Kentucky"/>
    <s v="McLean"/>
    <x v="1"/>
    <x v="0"/>
    <n v="4904"/>
  </r>
  <r>
    <s v="KY"/>
    <s v="Kentucky"/>
    <s v="Meade"/>
    <x v="1"/>
    <x v="0"/>
    <n v="4904"/>
  </r>
  <r>
    <s v="KY"/>
    <s v="Kentucky"/>
    <s v="Menifee"/>
    <x v="1"/>
    <x v="0"/>
    <n v="4904"/>
  </r>
  <r>
    <s v="KY"/>
    <s v="Kentucky"/>
    <s v="Mercer"/>
    <x v="1"/>
    <x v="0"/>
    <n v="4904"/>
  </r>
  <r>
    <s v="KY"/>
    <s v="Kentucky"/>
    <s v="Metcalfe"/>
    <x v="1"/>
    <x v="0"/>
    <n v="4904"/>
  </r>
  <r>
    <s v="KY"/>
    <s v="Kentucky"/>
    <s v="Monroe"/>
    <x v="1"/>
    <x v="0"/>
    <n v="4904"/>
  </r>
  <r>
    <s v="KY"/>
    <s v="Kentucky"/>
    <s v="Montgomery"/>
    <x v="1"/>
    <x v="0"/>
    <n v="4904"/>
  </r>
  <r>
    <s v="KY"/>
    <s v="Kentucky"/>
    <s v="Morgan"/>
    <x v="1"/>
    <x v="0"/>
    <n v="4904"/>
  </r>
  <r>
    <s v="KY"/>
    <s v="Kentucky"/>
    <s v="Muhlenberg"/>
    <x v="1"/>
    <x v="0"/>
    <n v="4904"/>
  </r>
  <r>
    <s v="KY"/>
    <s v="Kentucky"/>
    <s v="Nelson"/>
    <x v="1"/>
    <x v="0"/>
    <n v="4904"/>
  </r>
  <r>
    <s v="KY"/>
    <s v="Kentucky"/>
    <s v="Nicholas"/>
    <x v="1"/>
    <x v="0"/>
    <n v="4904"/>
  </r>
  <r>
    <s v="KY"/>
    <s v="Kentucky"/>
    <s v="Ohio"/>
    <x v="1"/>
    <x v="0"/>
    <n v="4904"/>
  </r>
  <r>
    <s v="KY"/>
    <s v="Kentucky"/>
    <s v="Oldham"/>
    <x v="1"/>
    <x v="0"/>
    <n v="4904"/>
  </r>
  <r>
    <s v="KY"/>
    <s v="Kentucky"/>
    <s v="Owen"/>
    <x v="1"/>
    <x v="0"/>
    <n v="4904"/>
  </r>
  <r>
    <s v="KY"/>
    <s v="Kentucky"/>
    <s v="Owsley"/>
    <x v="1"/>
    <x v="0"/>
    <n v="4904"/>
  </r>
  <r>
    <s v="KY"/>
    <s v="Kentucky"/>
    <s v="Pendleton"/>
    <x v="1"/>
    <x v="0"/>
    <n v="4904"/>
  </r>
  <r>
    <s v="KY"/>
    <s v="Kentucky"/>
    <s v="Perry"/>
    <x v="1"/>
    <x v="0"/>
    <n v="4904"/>
  </r>
  <r>
    <s v="KY"/>
    <s v="Kentucky"/>
    <s v="Pike"/>
    <x v="1"/>
    <x v="0"/>
    <n v="4904"/>
  </r>
  <r>
    <s v="KY"/>
    <s v="Kentucky"/>
    <s v="Powell"/>
    <x v="1"/>
    <x v="0"/>
    <n v="4904"/>
  </r>
  <r>
    <s v="KY"/>
    <s v="Kentucky"/>
    <s v="Pulaski"/>
    <x v="1"/>
    <x v="0"/>
    <n v="4904"/>
  </r>
  <r>
    <s v="KY"/>
    <s v="Kentucky"/>
    <s v="Robertson"/>
    <x v="1"/>
    <x v="0"/>
    <n v="4904"/>
  </r>
  <r>
    <s v="KY"/>
    <s v="Kentucky"/>
    <s v="Rockcastle"/>
    <x v="1"/>
    <x v="0"/>
    <n v="4904"/>
  </r>
  <r>
    <s v="KY"/>
    <s v="Kentucky"/>
    <s v="Rowan"/>
    <x v="1"/>
    <x v="0"/>
    <n v="4904"/>
  </r>
  <r>
    <s v="KY"/>
    <s v="Kentucky"/>
    <s v="Russell"/>
    <x v="1"/>
    <x v="0"/>
    <n v="4904"/>
  </r>
  <r>
    <s v="KY"/>
    <s v="Kentucky"/>
    <s v="Scott"/>
    <x v="1"/>
    <x v="0"/>
    <n v="4904"/>
  </r>
  <r>
    <s v="KY"/>
    <s v="Kentucky"/>
    <s v="Shelby"/>
    <x v="1"/>
    <x v="0"/>
    <n v="4904"/>
  </r>
  <r>
    <s v="KY"/>
    <s v="Kentucky"/>
    <s v="Simpson"/>
    <x v="1"/>
    <x v="0"/>
    <n v="4904"/>
  </r>
  <r>
    <s v="KY"/>
    <s v="Kentucky"/>
    <s v="Spencer"/>
    <x v="1"/>
    <x v="0"/>
    <n v="4904"/>
  </r>
  <r>
    <s v="KY"/>
    <s v="Kentucky"/>
    <s v="Taylor"/>
    <x v="1"/>
    <x v="0"/>
    <n v="4904"/>
  </r>
  <r>
    <s v="KY"/>
    <s v="Kentucky"/>
    <s v="Todd"/>
    <x v="1"/>
    <x v="0"/>
    <n v="4904"/>
  </r>
  <r>
    <s v="KY"/>
    <s v="Kentucky"/>
    <s v="Trigg"/>
    <x v="1"/>
    <x v="0"/>
    <n v="4904"/>
  </r>
  <r>
    <s v="KY"/>
    <s v="Kentucky"/>
    <s v="Trimble"/>
    <x v="1"/>
    <x v="0"/>
    <n v="4904"/>
  </r>
  <r>
    <s v="LA"/>
    <s v="Louisiana"/>
    <s v="Vernon"/>
    <x v="0"/>
    <x v="1"/>
    <n v="11394"/>
  </r>
  <r>
    <s v="LA"/>
    <s v="Louisiana"/>
    <s v="Washington"/>
    <x v="0"/>
    <x v="1"/>
    <n v="11394"/>
  </r>
  <r>
    <s v="LA"/>
    <s v="Louisiana"/>
    <s v="Webster"/>
    <x v="0"/>
    <x v="1"/>
    <n v="11394"/>
  </r>
  <r>
    <s v="LA"/>
    <s v="Louisiana"/>
    <s v="West Baton Rouge"/>
    <x v="0"/>
    <x v="1"/>
    <n v="11394"/>
  </r>
  <r>
    <s v="LA"/>
    <s v="Louisiana"/>
    <s v="West Carroll"/>
    <x v="1"/>
    <x v="1"/>
    <n v="11394"/>
  </r>
  <r>
    <s v="LA"/>
    <s v="Louisiana"/>
    <s v="West Feliciana"/>
    <x v="0"/>
    <x v="1"/>
    <n v="11394"/>
  </r>
  <r>
    <s v="LA"/>
    <s v="Louisiana"/>
    <s v="Winn"/>
    <x v="0"/>
    <x v="1"/>
    <n v="11394"/>
  </r>
  <r>
    <s v="ME"/>
    <s v="Maine"/>
    <s v="Androscoggin"/>
    <x v="3"/>
    <x v="4"/>
    <n v="4302"/>
  </r>
  <r>
    <s v="ME"/>
    <s v="Maine"/>
    <s v="Aroostook"/>
    <x v="6"/>
    <x v="4"/>
    <n v="4302"/>
  </r>
  <r>
    <s v="ME"/>
    <s v="Maine"/>
    <s v="Cumberland"/>
    <x v="3"/>
    <x v="4"/>
    <n v="4302"/>
  </r>
  <r>
    <s v="ME"/>
    <s v="Maine"/>
    <s v="Franklin"/>
    <x v="3"/>
    <x v="4"/>
    <n v="4302"/>
  </r>
  <r>
    <s v="ME"/>
    <s v="Maine"/>
    <s v="Hancock"/>
    <x v="3"/>
    <x v="4"/>
    <n v="4302"/>
  </r>
  <r>
    <s v="ME"/>
    <s v="Maine"/>
    <s v="Kennebec"/>
    <x v="3"/>
    <x v="4"/>
    <n v="4302"/>
  </r>
  <r>
    <s v="ME"/>
    <s v="Maine"/>
    <s v="Knox"/>
    <x v="3"/>
    <x v="4"/>
    <n v="4302"/>
  </r>
  <r>
    <s v="ME"/>
    <s v="Maine"/>
    <s v="Lincoln"/>
    <x v="3"/>
    <x v="4"/>
    <n v="4302"/>
  </r>
  <r>
    <s v="ME"/>
    <s v="Maine"/>
    <s v="Oxford"/>
    <x v="3"/>
    <x v="4"/>
    <n v="4302"/>
  </r>
  <r>
    <s v="ME"/>
    <s v="Maine"/>
    <s v="Penobscot"/>
    <x v="3"/>
    <x v="4"/>
    <n v="4302"/>
  </r>
  <r>
    <s v="ME"/>
    <s v="Maine"/>
    <s v="Piscataquis"/>
    <x v="3"/>
    <x v="4"/>
    <n v="4302"/>
  </r>
  <r>
    <s v="ME"/>
    <s v="Maine"/>
    <s v="Sagadahoc"/>
    <x v="3"/>
    <x v="4"/>
    <n v="4302"/>
  </r>
  <r>
    <s v="ME"/>
    <s v="Maine"/>
    <s v="Somerset"/>
    <x v="3"/>
    <x v="4"/>
    <n v="4302"/>
  </r>
  <r>
    <s v="ME"/>
    <s v="Maine"/>
    <s v="Waldo"/>
    <x v="3"/>
    <x v="4"/>
    <n v="4302"/>
  </r>
  <r>
    <s v="ME"/>
    <s v="Maine"/>
    <s v="Washington"/>
    <x v="3"/>
    <x v="4"/>
    <n v="4302"/>
  </r>
  <r>
    <s v="ME"/>
    <s v="Maine"/>
    <s v="York"/>
    <x v="3"/>
    <x v="4"/>
    <n v="4302"/>
  </r>
  <r>
    <s v="MD"/>
    <s v="Maryland"/>
    <s v="Allegany"/>
    <x v="1"/>
    <x v="5"/>
    <n v="17981"/>
  </r>
  <r>
    <s v="MD"/>
    <s v="Maryland"/>
    <s v="Anne Arundel"/>
    <x v="1"/>
    <x v="5"/>
    <n v="17981"/>
  </r>
  <r>
    <s v="MD"/>
    <s v="Maryland"/>
    <s v="Baltimore"/>
    <x v="1"/>
    <x v="5"/>
    <n v="17981"/>
  </r>
  <r>
    <s v="MD"/>
    <s v="Maryland"/>
    <s v="Baltimore (city)"/>
    <x v="1"/>
    <x v="5"/>
    <n v="17981"/>
  </r>
  <r>
    <s v="MD"/>
    <s v="Maryland"/>
    <s v="Calvert"/>
    <x v="1"/>
    <x v="5"/>
    <n v="17981"/>
  </r>
  <r>
    <s v="MD"/>
    <s v="Maryland"/>
    <s v="Caroline"/>
    <x v="1"/>
    <x v="5"/>
    <n v="17981"/>
  </r>
  <r>
    <s v="MD"/>
    <s v="Maryland"/>
    <s v="Carroll"/>
    <x v="1"/>
    <x v="5"/>
    <n v="17981"/>
  </r>
  <r>
    <s v="MD"/>
    <s v="Maryland"/>
    <s v="Cecil"/>
    <x v="1"/>
    <x v="5"/>
    <n v="17981"/>
  </r>
  <r>
    <s v="MD"/>
    <s v="Maryland"/>
    <s v="Charles"/>
    <x v="1"/>
    <x v="5"/>
    <n v="17981"/>
  </r>
  <r>
    <s v="MD"/>
    <s v="Maryland"/>
    <s v="Dorchester"/>
    <x v="1"/>
    <x v="5"/>
    <n v="17981"/>
  </r>
  <r>
    <s v="MD"/>
    <s v="Maryland"/>
    <s v="Frederick"/>
    <x v="1"/>
    <x v="5"/>
    <n v="17981"/>
  </r>
  <r>
    <s v="MD"/>
    <s v="Maryland"/>
    <s v="Garrett"/>
    <x v="3"/>
    <x v="5"/>
    <n v="17981"/>
  </r>
  <r>
    <s v="MD"/>
    <s v="Maryland"/>
    <s v="Harford"/>
    <x v="1"/>
    <x v="5"/>
    <n v="17981"/>
  </r>
  <r>
    <s v="MD"/>
    <s v="Maryland"/>
    <s v="Howard"/>
    <x v="1"/>
    <x v="5"/>
    <n v="17981"/>
  </r>
  <r>
    <s v="MD"/>
    <s v="Maryland"/>
    <s v="Kent"/>
    <x v="1"/>
    <x v="5"/>
    <n v="17981"/>
  </r>
  <r>
    <s v="MD"/>
    <s v="Maryland"/>
    <s v="Montgomery"/>
    <x v="1"/>
    <x v="5"/>
    <n v="17981"/>
  </r>
  <r>
    <s v="MD"/>
    <s v="Maryland"/>
    <s v="Prince George's"/>
    <x v="1"/>
    <x v="5"/>
    <n v="17981"/>
  </r>
  <r>
    <s v="MD"/>
    <s v="Maryland"/>
    <s v="Queen Anne's"/>
    <x v="1"/>
    <x v="5"/>
    <n v="17981"/>
  </r>
  <r>
    <s v="MD"/>
    <s v="Maryland"/>
    <s v="Somerset"/>
    <x v="1"/>
    <x v="5"/>
    <n v="17981"/>
  </r>
  <r>
    <s v="MD"/>
    <s v="Maryland"/>
    <s v="St. Mary's"/>
    <x v="1"/>
    <x v="5"/>
    <n v="17981"/>
  </r>
  <r>
    <s v="MD"/>
    <s v="Maryland"/>
    <s v="Talbot"/>
    <x v="1"/>
    <x v="5"/>
    <n v="17981"/>
  </r>
  <r>
    <s v="MD"/>
    <s v="Maryland"/>
    <s v="Washington"/>
    <x v="1"/>
    <x v="5"/>
    <n v="17981"/>
  </r>
  <r>
    <s v="MD"/>
    <s v="Maryland"/>
    <s v="Wicomico"/>
    <x v="1"/>
    <x v="5"/>
    <n v="17981"/>
  </r>
  <r>
    <s v="MD"/>
    <s v="Maryland"/>
    <s v="Worcester"/>
    <x v="1"/>
    <x v="5"/>
    <n v="17981"/>
  </r>
  <r>
    <s v="MA"/>
    <s v="Massachusetts"/>
    <s v="Barnstable"/>
    <x v="3"/>
    <x v="4"/>
    <n v="4302"/>
  </r>
  <r>
    <s v="MA"/>
    <s v="Massachusetts"/>
    <s v="Berkshire"/>
    <x v="3"/>
    <x v="4"/>
    <n v="4302"/>
  </r>
  <r>
    <s v="MA"/>
    <s v="Massachusetts"/>
    <s v="Bristol"/>
    <x v="3"/>
    <x v="4"/>
    <n v="4302"/>
  </r>
  <r>
    <s v="MA"/>
    <s v="Massachusetts"/>
    <s v="Dukes"/>
    <x v="3"/>
    <x v="4"/>
    <n v="4302"/>
  </r>
  <r>
    <s v="MA"/>
    <s v="Massachusetts"/>
    <s v="Essex"/>
    <x v="3"/>
    <x v="4"/>
    <n v="4302"/>
  </r>
  <r>
    <s v="MA"/>
    <s v="Massachusetts"/>
    <s v="Franklin"/>
    <x v="3"/>
    <x v="4"/>
    <n v="4302"/>
  </r>
  <r>
    <s v="MA"/>
    <s v="Massachusetts"/>
    <s v="Hampden"/>
    <x v="3"/>
    <x v="4"/>
    <n v="4302"/>
  </r>
  <r>
    <s v="MA"/>
    <s v="Massachusetts"/>
    <s v="Hampshire"/>
    <x v="3"/>
    <x v="4"/>
    <n v="4302"/>
  </r>
  <r>
    <s v="MA"/>
    <s v="Massachusetts"/>
    <s v="Middlesex"/>
    <x v="3"/>
    <x v="4"/>
    <n v="4302"/>
  </r>
  <r>
    <s v="MA"/>
    <s v="Massachusetts"/>
    <s v="Nantucket"/>
    <x v="3"/>
    <x v="4"/>
    <n v="4302"/>
  </r>
  <r>
    <s v="MA"/>
    <s v="Massachusetts"/>
    <s v="Norfolk"/>
    <x v="3"/>
    <x v="4"/>
    <n v="4302"/>
  </r>
  <r>
    <s v="MA"/>
    <s v="Massachusetts"/>
    <s v="Plymouth"/>
    <x v="3"/>
    <x v="4"/>
    <n v="4302"/>
  </r>
  <r>
    <s v="MA"/>
    <s v="Massachusetts"/>
    <s v="Suffolk"/>
    <x v="3"/>
    <x v="4"/>
    <n v="4302"/>
  </r>
  <r>
    <s v="MA"/>
    <s v="Massachusetts"/>
    <s v="Worcester"/>
    <x v="3"/>
    <x v="4"/>
    <n v="4302"/>
  </r>
  <r>
    <s v="MI"/>
    <s v="Michigan"/>
    <s v="Alcona"/>
    <x v="3"/>
    <x v="6"/>
    <n v="12742"/>
  </r>
  <r>
    <s v="MI"/>
    <s v="Michigan"/>
    <s v="Alger"/>
    <x v="3"/>
    <x v="6"/>
    <n v="12742"/>
  </r>
  <r>
    <s v="MI"/>
    <s v="Michigan"/>
    <s v="Allegan"/>
    <x v="3"/>
    <x v="6"/>
    <n v="12742"/>
  </r>
  <r>
    <s v="MI"/>
    <s v="Michigan"/>
    <s v="Alpena"/>
    <x v="3"/>
    <x v="6"/>
    <n v="12742"/>
  </r>
  <r>
    <s v="MI"/>
    <s v="Michigan"/>
    <s v="Ottawa"/>
    <x v="3"/>
    <x v="6"/>
    <n v="12742"/>
  </r>
  <r>
    <s v="MI"/>
    <s v="Michigan"/>
    <s v="Presque Isle"/>
    <x v="3"/>
    <x v="6"/>
    <n v="12742"/>
  </r>
  <r>
    <s v="MI"/>
    <s v="Michigan"/>
    <s v="Roscommon"/>
    <x v="3"/>
    <x v="6"/>
    <n v="12742"/>
  </r>
  <r>
    <s v="MI"/>
    <s v="Michigan"/>
    <s v="Saginaw"/>
    <x v="3"/>
    <x v="6"/>
    <n v="12742"/>
  </r>
  <r>
    <s v="MI"/>
    <s v="Michigan"/>
    <s v="Sanilac"/>
    <x v="3"/>
    <x v="6"/>
    <n v="12742"/>
  </r>
  <r>
    <s v="MI"/>
    <s v="Michigan"/>
    <s v="Schoolcraft"/>
    <x v="6"/>
    <x v="6"/>
    <n v="12742"/>
  </r>
  <r>
    <s v="MI"/>
    <s v="Michigan"/>
    <s v="Shiawassee"/>
    <x v="3"/>
    <x v="6"/>
    <n v="12742"/>
  </r>
  <r>
    <s v="MI"/>
    <s v="Michigan"/>
    <s v="St. Clair"/>
    <x v="3"/>
    <x v="6"/>
    <n v="12742"/>
  </r>
  <r>
    <s v="MI"/>
    <s v="Michigan"/>
    <s v="St. Joseph"/>
    <x v="3"/>
    <x v="6"/>
    <n v="12742"/>
  </r>
  <r>
    <s v="MI"/>
    <s v="Michigan"/>
    <s v="Tuscola"/>
    <x v="3"/>
    <x v="6"/>
    <n v="12742"/>
  </r>
  <r>
    <s v="MI"/>
    <s v="Michigan"/>
    <s v="Van Buren"/>
    <x v="3"/>
    <x v="6"/>
    <n v="12742"/>
  </r>
  <r>
    <s v="MI"/>
    <s v="Michigan"/>
    <s v="Washtenaw"/>
    <x v="3"/>
    <x v="6"/>
    <n v="12742"/>
  </r>
  <r>
    <s v="MI"/>
    <s v="Michigan"/>
    <s v="Wayne"/>
    <x v="3"/>
    <x v="6"/>
    <n v="12742"/>
  </r>
  <r>
    <s v="MI"/>
    <s v="Michigan"/>
    <s v="Wexford"/>
    <x v="3"/>
    <x v="6"/>
    <n v="12742"/>
  </r>
  <r>
    <s v="MN"/>
    <s v="Minnesota"/>
    <s v="Aitkin"/>
    <x v="6"/>
    <x v="7"/>
    <n v="6178"/>
  </r>
  <r>
    <s v="MN"/>
    <s v="Minnesota"/>
    <s v="Anoka"/>
    <x v="3"/>
    <x v="7"/>
    <n v="6178"/>
  </r>
  <r>
    <s v="MN"/>
    <s v="Minnesota"/>
    <s v="Becker"/>
    <x v="6"/>
    <x v="7"/>
    <n v="6178"/>
  </r>
  <r>
    <s v="MN"/>
    <s v="Minnesota"/>
    <s v="Beltrami"/>
    <x v="6"/>
    <x v="7"/>
    <n v="6178"/>
  </r>
  <r>
    <s v="MN"/>
    <s v="Minnesota"/>
    <s v="Benton"/>
    <x v="3"/>
    <x v="7"/>
    <n v="6178"/>
  </r>
  <r>
    <s v="MN"/>
    <s v="Minnesota"/>
    <s v="Big Stone"/>
    <x v="3"/>
    <x v="7"/>
    <n v="6178"/>
  </r>
  <r>
    <s v="MN"/>
    <s v="Minnesota"/>
    <s v="Blue Earth"/>
    <x v="3"/>
    <x v="7"/>
    <n v="6178"/>
  </r>
  <r>
    <s v="MN"/>
    <s v="Minnesota"/>
    <s v="Brown"/>
    <x v="3"/>
    <x v="7"/>
    <n v="6178"/>
  </r>
  <r>
    <s v="MN"/>
    <s v="Minnesota"/>
    <s v="Carlton"/>
    <x v="6"/>
    <x v="7"/>
    <n v="6178"/>
  </r>
  <r>
    <s v="MN"/>
    <s v="Minnesota"/>
    <s v="Carver"/>
    <x v="3"/>
    <x v="7"/>
    <n v="6178"/>
  </r>
  <r>
    <s v="MN"/>
    <s v="Minnesota"/>
    <s v="Cass"/>
    <x v="6"/>
    <x v="7"/>
    <n v="6178"/>
  </r>
  <r>
    <s v="MN"/>
    <s v="Minnesota"/>
    <s v="Chippewa"/>
    <x v="3"/>
    <x v="7"/>
    <n v="6178"/>
  </r>
  <r>
    <s v="MN"/>
    <s v="Minnesota"/>
    <s v="Chisago"/>
    <x v="3"/>
    <x v="7"/>
    <n v="6178"/>
  </r>
  <r>
    <s v="MN"/>
    <s v="Minnesota"/>
    <s v="Clay"/>
    <x v="6"/>
    <x v="7"/>
    <n v="6178"/>
  </r>
  <r>
    <s v="MN"/>
    <s v="Minnesota"/>
    <s v="Clearwater"/>
    <x v="6"/>
    <x v="7"/>
    <n v="6178"/>
  </r>
  <r>
    <s v="MN"/>
    <s v="Minnesota"/>
    <s v="Cook"/>
    <x v="6"/>
    <x v="7"/>
    <n v="6178"/>
  </r>
  <r>
    <s v="MN"/>
    <s v="Minnesota"/>
    <s v="Cottonwood"/>
    <x v="3"/>
    <x v="7"/>
    <n v="6178"/>
  </r>
  <r>
    <s v="MN"/>
    <s v="Minnesota"/>
    <s v="Crow Wing"/>
    <x v="6"/>
    <x v="7"/>
    <n v="6178"/>
  </r>
  <r>
    <s v="MN"/>
    <s v="Minnesota"/>
    <s v="Dakota"/>
    <x v="3"/>
    <x v="7"/>
    <n v="6178"/>
  </r>
  <r>
    <s v="MN"/>
    <s v="Minnesota"/>
    <s v="Dodge"/>
    <x v="3"/>
    <x v="7"/>
    <n v="6178"/>
  </r>
  <r>
    <s v="MN"/>
    <s v="Minnesota"/>
    <s v="Douglas"/>
    <x v="3"/>
    <x v="7"/>
    <n v="6178"/>
  </r>
  <r>
    <s v="MN"/>
    <s v="Minnesota"/>
    <s v="Faribault"/>
    <x v="3"/>
    <x v="7"/>
    <n v="6178"/>
  </r>
  <r>
    <s v="MN"/>
    <s v="Minnesota"/>
    <s v="Fillmore"/>
    <x v="3"/>
    <x v="7"/>
    <n v="6178"/>
  </r>
  <r>
    <s v="MN"/>
    <s v="Minnesota"/>
    <s v="Freeborn"/>
    <x v="3"/>
    <x v="7"/>
    <n v="6178"/>
  </r>
  <r>
    <s v="MN"/>
    <s v="Minnesota"/>
    <s v="Goodhue"/>
    <x v="3"/>
    <x v="7"/>
    <n v="6178"/>
  </r>
  <r>
    <s v="MN"/>
    <s v="Minnesota"/>
    <s v="Grant"/>
    <x v="6"/>
    <x v="7"/>
    <n v="6178"/>
  </r>
  <r>
    <s v="MN"/>
    <s v="Minnesota"/>
    <s v="Hennepin"/>
    <x v="3"/>
    <x v="7"/>
    <n v="6178"/>
  </r>
  <r>
    <s v="MN"/>
    <s v="Minnesota"/>
    <s v="Houston"/>
    <x v="3"/>
    <x v="7"/>
    <n v="6178"/>
  </r>
  <r>
    <s v="MN"/>
    <s v="Minnesota"/>
    <s v="Hubbard"/>
    <x v="6"/>
    <x v="7"/>
    <n v="6178"/>
  </r>
  <r>
    <s v="MN"/>
    <s v="Minnesota"/>
    <s v="Isanti"/>
    <x v="3"/>
    <x v="7"/>
    <n v="6178"/>
  </r>
  <r>
    <s v="MN"/>
    <s v="Minnesota"/>
    <s v="Itasca"/>
    <x v="6"/>
    <x v="7"/>
    <n v="6178"/>
  </r>
  <r>
    <s v="MN"/>
    <s v="Minnesota"/>
    <s v="Jackson"/>
    <x v="3"/>
    <x v="7"/>
    <n v="6178"/>
  </r>
  <r>
    <s v="MN"/>
    <s v="Minnesota"/>
    <s v="Kanabec"/>
    <x v="6"/>
    <x v="7"/>
    <n v="6178"/>
  </r>
  <r>
    <s v="MN"/>
    <s v="Minnesota"/>
    <s v="Kandiyohi"/>
    <x v="3"/>
    <x v="7"/>
    <n v="6178"/>
  </r>
  <r>
    <s v="MN"/>
    <s v="Minnesota"/>
    <s v="Kittson"/>
    <x v="6"/>
    <x v="7"/>
    <n v="6178"/>
  </r>
  <r>
    <s v="MN"/>
    <s v="Minnesota"/>
    <s v="Koochiching"/>
    <x v="6"/>
    <x v="7"/>
    <n v="6178"/>
  </r>
  <r>
    <s v="MN"/>
    <s v="Minnesota"/>
    <s v="Lac qui Parle"/>
    <x v="3"/>
    <x v="7"/>
    <n v="6178"/>
  </r>
  <r>
    <s v="MN"/>
    <s v="Minnesota"/>
    <s v="Lake"/>
    <x v="6"/>
    <x v="7"/>
    <n v="6178"/>
  </r>
  <r>
    <s v="MN"/>
    <s v="Minnesota"/>
    <s v="Lake of the Woods"/>
    <x v="6"/>
    <x v="7"/>
    <n v="6178"/>
  </r>
  <r>
    <s v="MN"/>
    <s v="Minnesota"/>
    <s v="Le Sueur"/>
    <x v="3"/>
    <x v="7"/>
    <n v="6178"/>
  </r>
  <r>
    <s v="MN"/>
    <s v="Minnesota"/>
    <s v="Lincoln"/>
    <x v="3"/>
    <x v="7"/>
    <n v="6178"/>
  </r>
  <r>
    <s v="MN"/>
    <s v="Minnesota"/>
    <s v="Lyon"/>
    <x v="3"/>
    <x v="7"/>
    <n v="6178"/>
  </r>
  <r>
    <s v="MN"/>
    <s v="Minnesota"/>
    <s v="Mahnomen"/>
    <x v="6"/>
    <x v="7"/>
    <n v="6178"/>
  </r>
  <r>
    <s v="MN"/>
    <s v="Minnesota"/>
    <s v="Marshall"/>
    <x v="6"/>
    <x v="7"/>
    <n v="6178"/>
  </r>
  <r>
    <s v="MN"/>
    <s v="Minnesota"/>
    <s v="Martin"/>
    <x v="3"/>
    <x v="7"/>
    <n v="6178"/>
  </r>
  <r>
    <s v="MN"/>
    <s v="Minnesota"/>
    <s v="McLeod"/>
    <x v="3"/>
    <x v="7"/>
    <n v="6178"/>
  </r>
  <r>
    <s v="MN"/>
    <s v="Minnesota"/>
    <s v="Meeker"/>
    <x v="3"/>
    <x v="7"/>
    <n v="6178"/>
  </r>
  <r>
    <s v="MN"/>
    <s v="Minnesota"/>
    <s v="Mille Lacs"/>
    <x v="6"/>
    <x v="7"/>
    <n v="6178"/>
  </r>
  <r>
    <s v="MN"/>
    <s v="Minnesota"/>
    <s v="Morrison"/>
    <x v="3"/>
    <x v="7"/>
    <n v="6178"/>
  </r>
  <r>
    <s v="MN"/>
    <s v="Minnesota"/>
    <s v="Mower"/>
    <x v="3"/>
    <x v="7"/>
    <n v="6178"/>
  </r>
  <r>
    <s v="MN"/>
    <s v="Minnesota"/>
    <s v="Murray"/>
    <x v="3"/>
    <x v="7"/>
    <n v="6178"/>
  </r>
  <r>
    <s v="MS"/>
    <s v="Mississippi"/>
    <s v="Jackson"/>
    <x v="1"/>
    <x v="0"/>
    <n v="4904"/>
  </r>
  <r>
    <s v="MS"/>
    <s v="Mississippi"/>
    <s v="Jasper"/>
    <x v="1"/>
    <x v="0"/>
    <n v="4904"/>
  </r>
  <r>
    <s v="MS"/>
    <s v="Mississippi"/>
    <s v="Jefferson"/>
    <x v="0"/>
    <x v="0"/>
    <n v="4904"/>
  </r>
  <r>
    <s v="MS"/>
    <s v="Mississippi"/>
    <s v="Jefferson Davis"/>
    <x v="0"/>
    <x v="0"/>
    <n v="4904"/>
  </r>
  <r>
    <s v="MS"/>
    <s v="Mississippi"/>
    <s v="Jones"/>
    <x v="0"/>
    <x v="0"/>
    <n v="4904"/>
  </r>
  <r>
    <s v="MS"/>
    <s v="Mississippi"/>
    <s v="Kemper"/>
    <x v="1"/>
    <x v="0"/>
    <n v="4904"/>
  </r>
  <r>
    <s v="MS"/>
    <s v="Mississippi"/>
    <s v="Lafayette"/>
    <x v="1"/>
    <x v="0"/>
    <n v="4904"/>
  </r>
  <r>
    <s v="MS"/>
    <s v="Mississippi"/>
    <s v="Lamar"/>
    <x v="0"/>
    <x v="0"/>
    <n v="4904"/>
  </r>
  <r>
    <s v="MS"/>
    <s v="Mississippi"/>
    <s v="Lauderdale"/>
    <x v="1"/>
    <x v="0"/>
    <n v="4904"/>
  </r>
  <r>
    <s v="MS"/>
    <s v="Mississippi"/>
    <s v="Lawrence"/>
    <x v="0"/>
    <x v="0"/>
    <n v="4904"/>
  </r>
  <r>
    <s v="MS"/>
    <s v="Mississippi"/>
    <s v="Leake"/>
    <x v="1"/>
    <x v="0"/>
    <n v="4904"/>
  </r>
  <r>
    <s v="MS"/>
    <s v="Mississippi"/>
    <s v="Lee"/>
    <x v="1"/>
    <x v="0"/>
    <n v="4904"/>
  </r>
  <r>
    <s v="MS"/>
    <s v="Mississippi"/>
    <s v="Leflore"/>
    <x v="1"/>
    <x v="0"/>
    <n v="4904"/>
  </r>
  <r>
    <s v="MS"/>
    <s v="Mississippi"/>
    <s v="Lincoln"/>
    <x v="0"/>
    <x v="0"/>
    <n v="4904"/>
  </r>
  <r>
    <s v="MS"/>
    <s v="Mississippi"/>
    <s v="Lowndes"/>
    <x v="1"/>
    <x v="0"/>
    <n v="4904"/>
  </r>
  <r>
    <s v="MS"/>
    <s v="Mississippi"/>
    <s v="Madison"/>
    <x v="1"/>
    <x v="0"/>
    <n v="4904"/>
  </r>
  <r>
    <s v="MS"/>
    <s v="Mississippi"/>
    <s v="Marion"/>
    <x v="0"/>
    <x v="0"/>
    <n v="4904"/>
  </r>
  <r>
    <s v="MS"/>
    <s v="Mississippi"/>
    <s v="Marshall"/>
    <x v="1"/>
    <x v="0"/>
    <n v="4904"/>
  </r>
  <r>
    <s v="MS"/>
    <s v="Mississippi"/>
    <s v="Monroe"/>
    <x v="1"/>
    <x v="0"/>
    <n v="4904"/>
  </r>
  <r>
    <s v="MS"/>
    <s v="Mississippi"/>
    <s v="Montgomery"/>
    <x v="1"/>
    <x v="0"/>
    <n v="4904"/>
  </r>
  <r>
    <s v="MS"/>
    <s v="Mississippi"/>
    <s v="Neshoba"/>
    <x v="1"/>
    <x v="0"/>
    <n v="4904"/>
  </r>
  <r>
    <s v="MS"/>
    <s v="Mississippi"/>
    <s v="Newton"/>
    <x v="1"/>
    <x v="0"/>
    <n v="4904"/>
  </r>
  <r>
    <s v="MS"/>
    <s v="Mississippi"/>
    <s v="Noxubee"/>
    <x v="1"/>
    <x v="0"/>
    <n v="4904"/>
  </r>
  <r>
    <s v="MS"/>
    <s v="Mississippi"/>
    <s v="Oktibbeha"/>
    <x v="1"/>
    <x v="0"/>
    <n v="4904"/>
  </r>
  <r>
    <s v="MS"/>
    <s v="Mississippi"/>
    <s v="Panola"/>
    <x v="1"/>
    <x v="0"/>
    <n v="4904"/>
  </r>
  <r>
    <s v="MS"/>
    <s v="Mississippi"/>
    <s v="Pearl River"/>
    <x v="1"/>
    <x v="0"/>
    <n v="4904"/>
  </r>
  <r>
    <s v="MS"/>
    <s v="Mississippi"/>
    <s v="Perry"/>
    <x v="0"/>
    <x v="0"/>
    <n v="4904"/>
  </r>
  <r>
    <s v="MS"/>
    <s v="Mississippi"/>
    <s v="Pike"/>
    <x v="0"/>
    <x v="0"/>
    <n v="4904"/>
  </r>
  <r>
    <s v="MS"/>
    <s v="Mississippi"/>
    <s v="Pontotoc"/>
    <x v="1"/>
    <x v="0"/>
    <n v="4904"/>
  </r>
  <r>
    <s v="MS"/>
    <s v="Mississippi"/>
    <s v="Prentiss"/>
    <x v="1"/>
    <x v="0"/>
    <n v="4904"/>
  </r>
  <r>
    <s v="MS"/>
    <s v="Mississippi"/>
    <s v="Quitman"/>
    <x v="1"/>
    <x v="0"/>
    <n v="4904"/>
  </r>
  <r>
    <s v="MS"/>
    <s v="Mississippi"/>
    <s v="Rankin"/>
    <x v="0"/>
    <x v="0"/>
    <n v="4904"/>
  </r>
  <r>
    <s v="MS"/>
    <s v="Mississippi"/>
    <s v="Scott"/>
    <x v="1"/>
    <x v="0"/>
    <n v="4904"/>
  </r>
  <r>
    <s v="MS"/>
    <s v="Mississippi"/>
    <s v="Sharkey"/>
    <x v="1"/>
    <x v="0"/>
    <n v="4904"/>
  </r>
  <r>
    <s v="MS"/>
    <s v="Mississippi"/>
    <s v="Simpson"/>
    <x v="0"/>
    <x v="0"/>
    <n v="4904"/>
  </r>
  <r>
    <s v="MS"/>
    <s v="Mississippi"/>
    <s v="Smith"/>
    <x v="0"/>
    <x v="0"/>
    <n v="4904"/>
  </r>
  <r>
    <s v="MS"/>
    <s v="Mississippi"/>
    <s v="Stone"/>
    <x v="1"/>
    <x v="0"/>
    <n v="4904"/>
  </r>
  <r>
    <s v="MS"/>
    <s v="Mississippi"/>
    <s v="Sunflower"/>
    <x v="1"/>
    <x v="0"/>
    <n v="4904"/>
  </r>
  <r>
    <s v="MS"/>
    <s v="Mississippi"/>
    <s v="Tallahatchie"/>
    <x v="1"/>
    <x v="0"/>
    <n v="4904"/>
  </r>
  <r>
    <s v="MS"/>
    <s v="Mississippi"/>
    <s v="Tate"/>
    <x v="1"/>
    <x v="0"/>
    <n v="4904"/>
  </r>
  <r>
    <s v="MS"/>
    <s v="Mississippi"/>
    <s v="Tippah"/>
    <x v="1"/>
    <x v="0"/>
    <n v="4904"/>
  </r>
  <r>
    <s v="MS"/>
    <s v="Mississippi"/>
    <s v="Tishomingo"/>
    <x v="1"/>
    <x v="0"/>
    <n v="4904"/>
  </r>
  <r>
    <s v="MS"/>
    <s v="Mississippi"/>
    <s v="Tunica"/>
    <x v="1"/>
    <x v="0"/>
    <n v="4904"/>
  </r>
  <r>
    <s v="MS"/>
    <s v="Mississippi"/>
    <s v="Union"/>
    <x v="1"/>
    <x v="0"/>
    <n v="4904"/>
  </r>
  <r>
    <s v="MS"/>
    <s v="Mississippi"/>
    <s v="Walthall"/>
    <x v="0"/>
    <x v="0"/>
    <n v="4904"/>
  </r>
  <r>
    <s v="MS"/>
    <s v="Mississippi"/>
    <s v="Warren"/>
    <x v="0"/>
    <x v="0"/>
    <n v="4904"/>
  </r>
  <r>
    <s v="MS"/>
    <s v="Mississippi"/>
    <s v="Washington"/>
    <x v="1"/>
    <x v="0"/>
    <n v="4904"/>
  </r>
  <r>
    <s v="MS"/>
    <s v="Mississippi"/>
    <s v="Wayne"/>
    <x v="0"/>
    <x v="0"/>
    <n v="4904"/>
  </r>
  <r>
    <s v="MS"/>
    <s v="Mississippi"/>
    <s v="Webster"/>
    <x v="1"/>
    <x v="0"/>
    <n v="4904"/>
  </r>
  <r>
    <s v="MS"/>
    <s v="Mississippi"/>
    <s v="Wilkinson"/>
    <x v="0"/>
    <x v="0"/>
    <n v="4904"/>
  </r>
  <r>
    <s v="MS"/>
    <s v="Mississippi"/>
    <s v="Winston"/>
    <x v="1"/>
    <x v="0"/>
    <n v="4904"/>
  </r>
  <r>
    <s v="MS"/>
    <s v="Mississippi"/>
    <s v="Yalobusha"/>
    <x v="1"/>
    <x v="0"/>
    <n v="4904"/>
  </r>
  <r>
    <s v="MS"/>
    <s v="Mississippi"/>
    <s v="Yazoo"/>
    <x v="1"/>
    <x v="0"/>
    <n v="4904"/>
  </r>
  <r>
    <s v="MO"/>
    <s v="Missouri"/>
    <s v="Adair"/>
    <x v="3"/>
    <x v="7"/>
    <n v="6178"/>
  </r>
  <r>
    <s v="MO"/>
    <s v="Missouri"/>
    <s v="Andrew"/>
    <x v="3"/>
    <x v="7"/>
    <n v="6178"/>
  </r>
  <r>
    <s v="MO"/>
    <s v="Missouri"/>
    <s v="Atchison"/>
    <x v="3"/>
    <x v="7"/>
    <n v="6178"/>
  </r>
  <r>
    <s v="MO"/>
    <s v="Missouri"/>
    <s v="Audrain"/>
    <x v="1"/>
    <x v="7"/>
    <n v="6178"/>
  </r>
  <r>
    <s v="MO"/>
    <s v="Missouri"/>
    <s v="Barry"/>
    <x v="1"/>
    <x v="7"/>
    <n v="6178"/>
  </r>
  <r>
    <s v="MO"/>
    <s v="Missouri"/>
    <s v="Barton"/>
    <x v="1"/>
    <x v="7"/>
    <n v="6178"/>
  </r>
  <r>
    <s v="MO"/>
    <s v="Missouri"/>
    <s v="Bates"/>
    <x v="1"/>
    <x v="7"/>
    <n v="6178"/>
  </r>
  <r>
    <s v="MO"/>
    <s v="Missouri"/>
    <s v="Benton"/>
    <x v="1"/>
    <x v="7"/>
    <n v="6178"/>
  </r>
  <r>
    <s v="MO"/>
    <s v="Missouri"/>
    <s v="Bollinger"/>
    <x v="1"/>
    <x v="7"/>
    <n v="6178"/>
  </r>
  <r>
    <s v="MO"/>
    <s v="Missouri"/>
    <s v="Boone"/>
    <x v="1"/>
    <x v="7"/>
    <n v="6178"/>
  </r>
  <r>
    <s v="MO"/>
    <s v="Missouri"/>
    <s v="Buchanan"/>
    <x v="3"/>
    <x v="7"/>
    <n v="6178"/>
  </r>
  <r>
    <s v="MO"/>
    <s v="Missouri"/>
    <s v="Butler"/>
    <x v="1"/>
    <x v="7"/>
    <n v="6178"/>
  </r>
  <r>
    <s v="MO"/>
    <s v="Missouri"/>
    <s v="Pemiscot"/>
    <x v="1"/>
    <x v="7"/>
    <n v="6178"/>
  </r>
  <r>
    <s v="MO"/>
    <s v="Missouri"/>
    <s v="Perry"/>
    <x v="1"/>
    <x v="7"/>
    <n v="6178"/>
  </r>
  <r>
    <s v="MO"/>
    <s v="Missouri"/>
    <s v="Pettis"/>
    <x v="1"/>
    <x v="7"/>
    <n v="6178"/>
  </r>
  <r>
    <s v="MO"/>
    <s v="Missouri"/>
    <s v="Phelps"/>
    <x v="1"/>
    <x v="7"/>
    <n v="6178"/>
  </r>
  <r>
    <s v="MO"/>
    <s v="Missouri"/>
    <s v="Pike"/>
    <x v="3"/>
    <x v="7"/>
    <n v="6178"/>
  </r>
  <r>
    <s v="MO"/>
    <s v="Missouri"/>
    <s v="Platte"/>
    <x v="1"/>
    <x v="7"/>
    <n v="6178"/>
  </r>
  <r>
    <s v="MO"/>
    <s v="Missouri"/>
    <s v="Polk"/>
    <x v="1"/>
    <x v="7"/>
    <n v="6178"/>
  </r>
  <r>
    <s v="MO"/>
    <s v="Missouri"/>
    <s v="Pulaski"/>
    <x v="1"/>
    <x v="7"/>
    <n v="6178"/>
  </r>
  <r>
    <s v="MO"/>
    <s v="Missouri"/>
    <s v="Putnam"/>
    <x v="3"/>
    <x v="7"/>
    <n v="6178"/>
  </r>
  <r>
    <s v="MO"/>
    <s v="Missouri"/>
    <s v="Ralls"/>
    <x v="3"/>
    <x v="7"/>
    <n v="6178"/>
  </r>
  <r>
    <s v="MO"/>
    <s v="Missouri"/>
    <s v="Randolph"/>
    <x v="1"/>
    <x v="7"/>
    <n v="6178"/>
  </r>
  <r>
    <s v="MO"/>
    <s v="Missouri"/>
    <s v="Ray"/>
    <x v="1"/>
    <x v="7"/>
    <n v="6178"/>
  </r>
  <r>
    <s v="MO"/>
    <s v="Missouri"/>
    <s v="Reynolds"/>
    <x v="1"/>
    <x v="7"/>
    <n v="6178"/>
  </r>
  <r>
    <s v="MO"/>
    <s v="Missouri"/>
    <s v="Ripley"/>
    <x v="1"/>
    <x v="7"/>
    <n v="6178"/>
  </r>
  <r>
    <s v="MO"/>
    <s v="Missouri"/>
    <s v="Saline"/>
    <x v="1"/>
    <x v="7"/>
    <n v="6178"/>
  </r>
  <r>
    <s v="MO"/>
    <s v="Missouri"/>
    <s v="Schuyler"/>
    <x v="3"/>
    <x v="7"/>
    <n v="6178"/>
  </r>
  <r>
    <s v="MO"/>
    <s v="Missouri"/>
    <s v="Scotland"/>
    <x v="3"/>
    <x v="7"/>
    <n v="6178"/>
  </r>
  <r>
    <s v="MO"/>
    <s v="Missouri"/>
    <s v="Scott"/>
    <x v="1"/>
    <x v="7"/>
    <n v="6178"/>
  </r>
  <r>
    <s v="MO"/>
    <s v="Missouri"/>
    <s v="Shannon"/>
    <x v="1"/>
    <x v="7"/>
    <n v="6178"/>
  </r>
  <r>
    <s v="MO"/>
    <s v="Missouri"/>
    <s v="Shelby"/>
    <x v="3"/>
    <x v="7"/>
    <n v="6178"/>
  </r>
  <r>
    <s v="MO"/>
    <s v="Missouri"/>
    <s v="St. Charles"/>
    <x v="1"/>
    <x v="7"/>
    <n v="6178"/>
  </r>
  <r>
    <s v="MO"/>
    <s v="Missouri"/>
    <s v="St. Clair"/>
    <x v="1"/>
    <x v="7"/>
    <n v="6178"/>
  </r>
  <r>
    <s v="MO"/>
    <s v="Missouri"/>
    <s v="St. Francois"/>
    <x v="1"/>
    <x v="7"/>
    <n v="6178"/>
  </r>
  <r>
    <s v="MO"/>
    <s v="Missouri"/>
    <s v="St. Louis"/>
    <x v="1"/>
    <x v="7"/>
    <n v="6178"/>
  </r>
  <r>
    <s v="MO"/>
    <s v="Missouri"/>
    <s v="St. Louis (city)"/>
    <x v="1"/>
    <x v="7"/>
    <n v="6178"/>
  </r>
  <r>
    <s v="MO"/>
    <s v="Missouri"/>
    <s v="Ste. Genevieve"/>
    <x v="1"/>
    <x v="7"/>
    <n v="6178"/>
  </r>
  <r>
    <s v="MO"/>
    <s v="Missouri"/>
    <s v="Stoddard"/>
    <x v="1"/>
    <x v="7"/>
    <n v="6178"/>
  </r>
  <r>
    <s v="MO"/>
    <s v="Missouri"/>
    <s v="Stone"/>
    <x v="1"/>
    <x v="7"/>
    <n v="6178"/>
  </r>
  <r>
    <s v="MO"/>
    <s v="Missouri"/>
    <s v="Sullivan"/>
    <x v="3"/>
    <x v="7"/>
    <n v="6178"/>
  </r>
  <r>
    <s v="MO"/>
    <s v="Missouri"/>
    <s v="Taney"/>
    <x v="1"/>
    <x v="7"/>
    <n v="6178"/>
  </r>
  <r>
    <s v="MO"/>
    <s v="Missouri"/>
    <s v="Texas"/>
    <x v="1"/>
    <x v="7"/>
    <n v="6178"/>
  </r>
  <r>
    <s v="MO"/>
    <s v="Missouri"/>
    <s v="Vernon"/>
    <x v="1"/>
    <x v="7"/>
    <n v="6178"/>
  </r>
  <r>
    <s v="MO"/>
    <s v="Missouri"/>
    <s v="Warren"/>
    <x v="1"/>
    <x v="7"/>
    <n v="6178"/>
  </r>
  <r>
    <s v="MO"/>
    <s v="Missouri"/>
    <s v="Washington"/>
    <x v="1"/>
    <x v="7"/>
    <n v="6178"/>
  </r>
  <r>
    <s v="MO"/>
    <s v="Missouri"/>
    <s v="Wayne"/>
    <x v="1"/>
    <x v="7"/>
    <n v="6178"/>
  </r>
  <r>
    <s v="MO"/>
    <s v="Missouri"/>
    <s v="Webster"/>
    <x v="1"/>
    <x v="7"/>
    <n v="6178"/>
  </r>
  <r>
    <s v="MO"/>
    <s v="Missouri"/>
    <s v="Worth"/>
    <x v="3"/>
    <x v="7"/>
    <n v="6178"/>
  </r>
  <r>
    <s v="MO"/>
    <s v="Missouri"/>
    <s v="Wright"/>
    <x v="1"/>
    <x v="7"/>
    <n v="6178"/>
  </r>
  <r>
    <s v="MT"/>
    <s v="Montana"/>
    <s v="Beaverhead"/>
    <x v="3"/>
    <x v="3"/>
    <n v="4981"/>
  </r>
  <r>
    <s v="MT"/>
    <s v="Montana"/>
    <s v="Big Horn"/>
    <x v="3"/>
    <x v="3"/>
    <n v="4981"/>
  </r>
  <r>
    <s v="MT"/>
    <s v="Montana"/>
    <s v="Blaine"/>
    <x v="3"/>
    <x v="3"/>
    <n v="4981"/>
  </r>
  <r>
    <s v="MT"/>
    <s v="Montana"/>
    <s v="Broadwater"/>
    <x v="3"/>
    <x v="3"/>
    <n v="4981"/>
  </r>
  <r>
    <s v="MT"/>
    <s v="Montana"/>
    <s v="Carbon"/>
    <x v="3"/>
    <x v="3"/>
    <n v="4981"/>
  </r>
  <r>
    <s v="MT"/>
    <s v="Montana"/>
    <s v="Carter"/>
    <x v="3"/>
    <x v="3"/>
    <n v="4981"/>
  </r>
  <r>
    <s v="MT"/>
    <s v="Montana"/>
    <s v="Cascade"/>
    <x v="3"/>
    <x v="3"/>
    <n v="4981"/>
  </r>
  <r>
    <s v="MT"/>
    <s v="Montana"/>
    <s v="Chouteau"/>
    <x v="3"/>
    <x v="3"/>
    <n v="4981"/>
  </r>
  <r>
    <s v="MT"/>
    <s v="Montana"/>
    <s v="Custer"/>
    <x v="3"/>
    <x v="3"/>
    <n v="4981"/>
  </r>
  <r>
    <s v="MT"/>
    <s v="Montana"/>
    <s v="Daniels"/>
    <x v="3"/>
    <x v="3"/>
    <n v="4981"/>
  </r>
  <r>
    <s v="MT"/>
    <s v="Montana"/>
    <s v="Dawson"/>
    <x v="3"/>
    <x v="3"/>
    <n v="4981"/>
  </r>
  <r>
    <s v="MT"/>
    <s v="Montana"/>
    <s v="Deer Lodge"/>
    <x v="3"/>
    <x v="3"/>
    <n v="4981"/>
  </r>
  <r>
    <s v="MT"/>
    <s v="Montana"/>
    <s v="Fallon"/>
    <x v="3"/>
    <x v="3"/>
    <n v="4981"/>
  </r>
  <r>
    <s v="MT"/>
    <s v="Montana"/>
    <s v="Fergus"/>
    <x v="3"/>
    <x v="3"/>
    <n v="4981"/>
  </r>
  <r>
    <s v="MT"/>
    <s v="Montana"/>
    <s v="Flathead"/>
    <x v="3"/>
    <x v="3"/>
    <n v="4981"/>
  </r>
  <r>
    <s v="MT"/>
    <s v="Montana"/>
    <s v="Gallatin"/>
    <x v="3"/>
    <x v="3"/>
    <n v="4981"/>
  </r>
  <r>
    <s v="MT"/>
    <s v="Montana"/>
    <s v="Garfield"/>
    <x v="3"/>
    <x v="3"/>
    <n v="4981"/>
  </r>
  <r>
    <s v="MT"/>
    <s v="Montana"/>
    <s v="Glacier"/>
    <x v="3"/>
    <x v="3"/>
    <n v="4981"/>
  </r>
  <r>
    <s v="MT"/>
    <s v="Montana"/>
    <s v="Golden Valley"/>
    <x v="3"/>
    <x v="3"/>
    <n v="4981"/>
  </r>
  <r>
    <s v="MT"/>
    <s v="Montana"/>
    <s v="Granite"/>
    <x v="3"/>
    <x v="3"/>
    <n v="4981"/>
  </r>
  <r>
    <s v="MT"/>
    <s v="Montana"/>
    <s v="Hill"/>
    <x v="3"/>
    <x v="3"/>
    <n v="4981"/>
  </r>
  <r>
    <s v="MT"/>
    <s v="Montana"/>
    <s v="Jefferson"/>
    <x v="3"/>
    <x v="3"/>
    <n v="4981"/>
  </r>
  <r>
    <s v="MT"/>
    <s v="Montana"/>
    <s v="Judith Basin"/>
    <x v="3"/>
    <x v="3"/>
    <n v="4981"/>
  </r>
  <r>
    <s v="MT"/>
    <s v="Montana"/>
    <s v="Lake"/>
    <x v="3"/>
    <x v="3"/>
    <n v="4981"/>
  </r>
  <r>
    <s v="MT"/>
    <s v="Montana"/>
    <s v="Lewis and Clark"/>
    <x v="3"/>
    <x v="3"/>
    <n v="4981"/>
  </r>
  <r>
    <s v="MT"/>
    <s v="Montana"/>
    <s v="Liberty"/>
    <x v="3"/>
    <x v="3"/>
    <n v="4981"/>
  </r>
  <r>
    <s v="MT"/>
    <s v="Montana"/>
    <s v="Lincoln"/>
    <x v="3"/>
    <x v="3"/>
    <n v="4981"/>
  </r>
  <r>
    <s v="NE"/>
    <s v="Nebraska"/>
    <s v="Gosper"/>
    <x v="3"/>
    <x v="7"/>
    <n v="6178"/>
  </r>
  <r>
    <s v="NE"/>
    <s v="Nebraska"/>
    <s v="Grant"/>
    <x v="3"/>
    <x v="7"/>
    <n v="6178"/>
  </r>
  <r>
    <s v="NE"/>
    <s v="Nebraska"/>
    <s v="Greeley"/>
    <x v="3"/>
    <x v="7"/>
    <n v="6178"/>
  </r>
  <r>
    <s v="NE"/>
    <s v="Nebraska"/>
    <s v="Hall"/>
    <x v="3"/>
    <x v="7"/>
    <n v="6178"/>
  </r>
  <r>
    <s v="NE"/>
    <s v="Nebraska"/>
    <s v="Hamilton"/>
    <x v="3"/>
    <x v="7"/>
    <n v="6178"/>
  </r>
  <r>
    <s v="NE"/>
    <s v="Nebraska"/>
    <s v="Harlan"/>
    <x v="3"/>
    <x v="7"/>
    <n v="6178"/>
  </r>
  <r>
    <s v="NE"/>
    <s v="Nebraska"/>
    <s v="Hayes"/>
    <x v="3"/>
    <x v="7"/>
    <n v="6178"/>
  </r>
  <r>
    <s v="NE"/>
    <s v="Nebraska"/>
    <s v="Hitchcock"/>
    <x v="3"/>
    <x v="7"/>
    <n v="6178"/>
  </r>
  <r>
    <s v="NE"/>
    <s v="Nebraska"/>
    <s v="Holt"/>
    <x v="3"/>
    <x v="7"/>
    <n v="6178"/>
  </r>
  <r>
    <s v="NE"/>
    <s v="Nebraska"/>
    <s v="Hooker"/>
    <x v="3"/>
    <x v="7"/>
    <n v="6178"/>
  </r>
  <r>
    <s v="NE"/>
    <s v="Nebraska"/>
    <s v="Howard"/>
    <x v="3"/>
    <x v="7"/>
    <n v="6178"/>
  </r>
  <r>
    <s v="NE"/>
    <s v="Nebraska"/>
    <s v="Jefferson"/>
    <x v="3"/>
    <x v="7"/>
    <n v="6178"/>
  </r>
  <r>
    <s v="NE"/>
    <s v="Nebraska"/>
    <s v="Johnson"/>
    <x v="3"/>
    <x v="7"/>
    <n v="6178"/>
  </r>
  <r>
    <s v="NE"/>
    <s v="Nebraska"/>
    <s v="Kearney"/>
    <x v="3"/>
    <x v="7"/>
    <n v="6178"/>
  </r>
  <r>
    <s v="NE"/>
    <s v="Nebraska"/>
    <s v="Keith"/>
    <x v="3"/>
    <x v="7"/>
    <n v="6178"/>
  </r>
  <r>
    <s v="NE"/>
    <s v="Nebraska"/>
    <s v="Keya Paha"/>
    <x v="3"/>
    <x v="7"/>
    <n v="6178"/>
  </r>
  <r>
    <s v="NE"/>
    <s v="Nebraska"/>
    <s v="Kimball"/>
    <x v="3"/>
    <x v="7"/>
    <n v="6178"/>
  </r>
  <r>
    <s v="NE"/>
    <s v="Nebraska"/>
    <s v="Knox"/>
    <x v="3"/>
    <x v="7"/>
    <n v="6178"/>
  </r>
  <r>
    <s v="NE"/>
    <s v="Nebraska"/>
    <s v="Lancaster"/>
    <x v="3"/>
    <x v="7"/>
    <n v="6178"/>
  </r>
  <r>
    <s v="NE"/>
    <s v="Nebraska"/>
    <s v="Lincoln"/>
    <x v="3"/>
    <x v="7"/>
    <n v="6178"/>
  </r>
  <r>
    <s v="NE"/>
    <s v="Nebraska"/>
    <s v="Logan"/>
    <x v="3"/>
    <x v="7"/>
    <n v="6178"/>
  </r>
  <r>
    <s v="NE"/>
    <s v="Nebraska"/>
    <s v="Loup"/>
    <x v="3"/>
    <x v="7"/>
    <n v="6178"/>
  </r>
  <r>
    <s v="NE"/>
    <s v="Nebraska"/>
    <s v="Madison"/>
    <x v="3"/>
    <x v="7"/>
    <n v="6178"/>
  </r>
  <r>
    <s v="NE"/>
    <s v="Nebraska"/>
    <s v="McPherson"/>
    <x v="3"/>
    <x v="7"/>
    <n v="6178"/>
  </r>
  <r>
    <s v="NE"/>
    <s v="Nebraska"/>
    <s v="Merrick"/>
    <x v="3"/>
    <x v="7"/>
    <n v="6178"/>
  </r>
  <r>
    <s v="NE"/>
    <s v="Nebraska"/>
    <s v="Morrill"/>
    <x v="3"/>
    <x v="7"/>
    <n v="6178"/>
  </r>
  <r>
    <s v="NE"/>
    <s v="Nebraska"/>
    <s v="Nance"/>
    <x v="3"/>
    <x v="7"/>
    <n v="6178"/>
  </r>
  <r>
    <s v="NE"/>
    <s v="Nebraska"/>
    <s v="Nemaha"/>
    <x v="3"/>
    <x v="7"/>
    <n v="6178"/>
  </r>
  <r>
    <s v="NE"/>
    <s v="Nebraska"/>
    <s v="Nuckolls"/>
    <x v="3"/>
    <x v="7"/>
    <n v="6178"/>
  </r>
  <r>
    <s v="NE"/>
    <s v="Nebraska"/>
    <s v="Otoe"/>
    <x v="3"/>
    <x v="7"/>
    <n v="6178"/>
  </r>
  <r>
    <s v="NE"/>
    <s v="Nebraska"/>
    <s v="Pawnee"/>
    <x v="3"/>
    <x v="7"/>
    <n v="6178"/>
  </r>
  <r>
    <s v="NE"/>
    <s v="Nebraska"/>
    <s v="Perkins"/>
    <x v="3"/>
    <x v="7"/>
    <n v="6178"/>
  </r>
  <r>
    <s v="NE"/>
    <s v="Nebraska"/>
    <s v="Phelps"/>
    <x v="3"/>
    <x v="7"/>
    <n v="6178"/>
  </r>
  <r>
    <s v="NE"/>
    <s v="Nebraska"/>
    <s v="Pierce"/>
    <x v="3"/>
    <x v="7"/>
    <n v="6178"/>
  </r>
  <r>
    <s v="NE"/>
    <s v="Nebraska"/>
    <s v="Platte"/>
    <x v="3"/>
    <x v="7"/>
    <n v="6178"/>
  </r>
  <r>
    <s v="NE"/>
    <s v="Nebraska"/>
    <s v="Polk"/>
    <x v="3"/>
    <x v="7"/>
    <n v="6178"/>
  </r>
  <r>
    <s v="NE"/>
    <s v="Nebraska"/>
    <s v="Red Willow"/>
    <x v="3"/>
    <x v="7"/>
    <n v="6178"/>
  </r>
  <r>
    <s v="NE"/>
    <s v="Nebraska"/>
    <s v="Richardson"/>
    <x v="3"/>
    <x v="7"/>
    <n v="6178"/>
  </r>
  <r>
    <s v="NE"/>
    <s v="Nebraska"/>
    <s v="Rock"/>
    <x v="3"/>
    <x v="7"/>
    <n v="6178"/>
  </r>
  <r>
    <s v="NE"/>
    <s v="Nebraska"/>
    <s v="Saline"/>
    <x v="3"/>
    <x v="7"/>
    <n v="6178"/>
  </r>
  <r>
    <s v="NE"/>
    <s v="Nebraska"/>
    <s v="Sarpy"/>
    <x v="3"/>
    <x v="7"/>
    <n v="6178"/>
  </r>
  <r>
    <s v="NE"/>
    <s v="Nebraska"/>
    <s v="Saunders"/>
    <x v="3"/>
    <x v="7"/>
    <n v="6178"/>
  </r>
  <r>
    <s v="NE"/>
    <s v="Nebraska"/>
    <s v="Scotts Bluff"/>
    <x v="3"/>
    <x v="7"/>
    <n v="6178"/>
  </r>
  <r>
    <s v="NE"/>
    <s v="Nebraska"/>
    <s v="Seward"/>
    <x v="3"/>
    <x v="7"/>
    <n v="6178"/>
  </r>
  <r>
    <s v="NE"/>
    <s v="Nebraska"/>
    <s v="Sheridan"/>
    <x v="3"/>
    <x v="7"/>
    <n v="6178"/>
  </r>
  <r>
    <s v="NE"/>
    <s v="Nebraska"/>
    <s v="Sherman"/>
    <x v="3"/>
    <x v="7"/>
    <n v="6178"/>
  </r>
  <r>
    <s v="NE"/>
    <s v="Nebraska"/>
    <s v="Sioux"/>
    <x v="3"/>
    <x v="7"/>
    <n v="6178"/>
  </r>
  <r>
    <s v="NE"/>
    <s v="Nebraska"/>
    <s v="Stanton"/>
    <x v="3"/>
    <x v="7"/>
    <n v="6178"/>
  </r>
  <r>
    <s v="NE"/>
    <s v="Nebraska"/>
    <s v="Thayer"/>
    <x v="3"/>
    <x v="7"/>
    <n v="6178"/>
  </r>
  <r>
    <s v="NE"/>
    <s v="Nebraska"/>
    <s v="Thomas"/>
    <x v="3"/>
    <x v="7"/>
    <n v="6178"/>
  </r>
  <r>
    <s v="NE"/>
    <s v="Nebraska"/>
    <s v="Thurston"/>
    <x v="3"/>
    <x v="7"/>
    <n v="6178"/>
  </r>
  <r>
    <s v="NE"/>
    <s v="Nebraska"/>
    <s v="Valley"/>
    <x v="3"/>
    <x v="7"/>
    <n v="6178"/>
  </r>
  <r>
    <s v="NE"/>
    <s v="Nebraska"/>
    <s v="Washington"/>
    <x v="3"/>
    <x v="7"/>
    <n v="6178"/>
  </r>
  <r>
    <s v="NE"/>
    <s v="Nebraska"/>
    <s v="Wayne"/>
    <x v="3"/>
    <x v="7"/>
    <n v="6178"/>
  </r>
  <r>
    <s v="NE"/>
    <s v="Nebraska"/>
    <s v="Webster"/>
    <x v="3"/>
    <x v="7"/>
    <n v="6178"/>
  </r>
  <r>
    <s v="NE"/>
    <s v="Nebraska"/>
    <s v="Wheeler"/>
    <x v="3"/>
    <x v="7"/>
    <n v="6178"/>
  </r>
  <r>
    <s v="NE"/>
    <s v="Nebraska"/>
    <s v="York"/>
    <x v="3"/>
    <x v="7"/>
    <n v="6178"/>
  </r>
  <r>
    <s v="NV"/>
    <s v="Nevada"/>
    <s v="Carson City (city)"/>
    <x v="3"/>
    <x v="3"/>
    <n v="4981"/>
  </r>
  <r>
    <s v="NV"/>
    <s v="Nevada"/>
    <s v="Churchill"/>
    <x v="3"/>
    <x v="3"/>
    <n v="4981"/>
  </r>
  <r>
    <s v="NV"/>
    <s v="Nevada"/>
    <s v="Clark"/>
    <x v="5"/>
    <x v="3"/>
    <n v="4981"/>
  </r>
  <r>
    <s v="NV"/>
    <s v="Nevada"/>
    <s v="Douglas"/>
    <x v="3"/>
    <x v="3"/>
    <n v="4981"/>
  </r>
  <r>
    <s v="NV"/>
    <s v="Nevada"/>
    <s v="Elko"/>
    <x v="3"/>
    <x v="3"/>
    <n v="4981"/>
  </r>
  <r>
    <s v="NV"/>
    <s v="Nevada"/>
    <s v="Esmeralda"/>
    <x v="3"/>
    <x v="3"/>
    <n v="4981"/>
  </r>
  <r>
    <s v="NV"/>
    <s v="Nevada"/>
    <s v="Eureka"/>
    <x v="3"/>
    <x v="3"/>
    <n v="4981"/>
  </r>
  <r>
    <s v="NV"/>
    <s v="Nevada"/>
    <s v="Humboldt"/>
    <x v="3"/>
    <x v="3"/>
    <n v="4981"/>
  </r>
  <r>
    <s v="NM"/>
    <s v="New Mexico"/>
    <s v="Sandoval"/>
    <x v="3"/>
    <x v="3"/>
    <n v="4981"/>
  </r>
  <r>
    <s v="NM"/>
    <s v="New Mexico"/>
    <s v="Santa Fe"/>
    <x v="3"/>
    <x v="3"/>
    <n v="4981"/>
  </r>
  <r>
    <s v="NM"/>
    <s v="New Mexico"/>
    <s v="Sierra"/>
    <x v="4"/>
    <x v="3"/>
    <n v="4981"/>
  </r>
  <r>
    <s v="NM"/>
    <s v="New Mexico"/>
    <s v="Socorro"/>
    <x v="4"/>
    <x v="3"/>
    <n v="4981"/>
  </r>
  <r>
    <s v="NM"/>
    <s v="New Mexico"/>
    <s v="Taos"/>
    <x v="3"/>
    <x v="3"/>
    <n v="4981"/>
  </r>
  <r>
    <s v="NM"/>
    <s v="New Mexico"/>
    <s v="Torrance"/>
    <x v="3"/>
    <x v="3"/>
    <n v="4981"/>
  </r>
  <r>
    <s v="NM"/>
    <s v="New Mexico"/>
    <s v="Union"/>
    <x v="4"/>
    <x v="3"/>
    <n v="4981"/>
  </r>
  <r>
    <s v="NM"/>
    <s v="New Mexico"/>
    <s v="Valencia"/>
    <x v="4"/>
    <x v="3"/>
    <n v="4981"/>
  </r>
  <r>
    <s v="NY"/>
    <s v="New York"/>
    <s v="Albany"/>
    <x v="3"/>
    <x v="8"/>
    <n v="11232"/>
  </r>
  <r>
    <s v="NY"/>
    <s v="New York"/>
    <s v="Allegany"/>
    <x v="3"/>
    <x v="8"/>
    <n v="11232"/>
  </r>
  <r>
    <s v="NY"/>
    <s v="New York"/>
    <s v="Bronx"/>
    <x v="1"/>
    <x v="8"/>
    <n v="11232"/>
  </r>
  <r>
    <s v="NY"/>
    <s v="New York"/>
    <s v="Broome"/>
    <x v="3"/>
    <x v="8"/>
    <n v="11232"/>
  </r>
  <r>
    <s v="NY"/>
    <s v="New York"/>
    <s v="Cattaraugus"/>
    <x v="3"/>
    <x v="8"/>
    <n v="11232"/>
  </r>
  <r>
    <s v="NY"/>
    <s v="New York"/>
    <s v="Cayuga"/>
    <x v="3"/>
    <x v="8"/>
    <n v="11232"/>
  </r>
  <r>
    <s v="NY"/>
    <s v="New York"/>
    <s v="Chautauqua"/>
    <x v="3"/>
    <x v="8"/>
    <n v="11232"/>
  </r>
  <r>
    <s v="NY"/>
    <s v="New York"/>
    <s v="Chemung"/>
    <x v="3"/>
    <x v="8"/>
    <n v="11232"/>
  </r>
  <r>
    <s v="NY"/>
    <s v="New York"/>
    <s v="Chenango"/>
    <x v="3"/>
    <x v="8"/>
    <n v="11232"/>
  </r>
  <r>
    <s v="NY"/>
    <s v="New York"/>
    <s v="Clinton"/>
    <x v="3"/>
    <x v="8"/>
    <n v="11232"/>
  </r>
  <r>
    <s v="NY"/>
    <s v="New York"/>
    <s v="Columbia"/>
    <x v="3"/>
    <x v="8"/>
    <n v="11232"/>
  </r>
  <r>
    <s v="NY"/>
    <s v="New York"/>
    <s v="Cortland"/>
    <x v="3"/>
    <x v="8"/>
    <n v="11232"/>
  </r>
  <r>
    <s v="NY"/>
    <s v="New York"/>
    <s v="Delaware"/>
    <x v="3"/>
    <x v="8"/>
    <n v="11232"/>
  </r>
  <r>
    <s v="NY"/>
    <s v="New York"/>
    <s v="Dutchess"/>
    <x v="3"/>
    <x v="8"/>
    <n v="11232"/>
  </r>
  <r>
    <s v="NY"/>
    <s v="New York"/>
    <s v="Erie"/>
    <x v="3"/>
    <x v="8"/>
    <n v="11232"/>
  </r>
  <r>
    <s v="NY"/>
    <s v="New York"/>
    <s v="Essex"/>
    <x v="3"/>
    <x v="8"/>
    <n v="11232"/>
  </r>
  <r>
    <s v="NY"/>
    <s v="New York"/>
    <s v="Franklin"/>
    <x v="3"/>
    <x v="8"/>
    <n v="11232"/>
  </r>
  <r>
    <s v="NY"/>
    <s v="New York"/>
    <s v="Fulton"/>
    <x v="3"/>
    <x v="8"/>
    <n v="11232"/>
  </r>
  <r>
    <s v="NY"/>
    <s v="New York"/>
    <s v="Genesee"/>
    <x v="3"/>
    <x v="8"/>
    <n v="11232"/>
  </r>
  <r>
    <s v="NY"/>
    <s v="New York"/>
    <s v="Greene"/>
    <x v="3"/>
    <x v="8"/>
    <n v="11232"/>
  </r>
  <r>
    <s v="NY"/>
    <s v="New York"/>
    <s v="Hamilton"/>
    <x v="3"/>
    <x v="8"/>
    <n v="11232"/>
  </r>
  <r>
    <s v="NY"/>
    <s v="New York"/>
    <s v="Herkimer"/>
    <x v="3"/>
    <x v="8"/>
    <n v="11232"/>
  </r>
  <r>
    <s v="NY"/>
    <s v="New York"/>
    <s v="Jefferson"/>
    <x v="3"/>
    <x v="8"/>
    <n v="11232"/>
  </r>
  <r>
    <s v="NY"/>
    <s v="New York"/>
    <s v="Kings"/>
    <x v="1"/>
    <x v="8"/>
    <n v="11232"/>
  </r>
  <r>
    <s v="NY"/>
    <s v="New York"/>
    <s v="Lewis"/>
    <x v="3"/>
    <x v="8"/>
    <n v="11232"/>
  </r>
  <r>
    <s v="NY"/>
    <s v="New York"/>
    <s v="Livingston"/>
    <x v="3"/>
    <x v="8"/>
    <n v="11232"/>
  </r>
  <r>
    <s v="NY"/>
    <s v="New York"/>
    <s v="Madison"/>
    <x v="3"/>
    <x v="8"/>
    <n v="11232"/>
  </r>
  <r>
    <s v="NY"/>
    <s v="New York"/>
    <s v="Monroe"/>
    <x v="3"/>
    <x v="8"/>
    <n v="11232"/>
  </r>
  <r>
    <s v="NY"/>
    <s v="New York"/>
    <s v="Montgomery"/>
    <x v="3"/>
    <x v="8"/>
    <n v="11232"/>
  </r>
  <r>
    <s v="NY"/>
    <s v="New York"/>
    <s v="Nassau"/>
    <x v="1"/>
    <x v="8"/>
    <n v="11232"/>
  </r>
  <r>
    <s v="NY"/>
    <s v="New York"/>
    <s v="New York"/>
    <x v="1"/>
    <x v="8"/>
    <n v="11232"/>
  </r>
  <r>
    <s v="NY"/>
    <s v="New York"/>
    <s v="Niagara"/>
    <x v="3"/>
    <x v="8"/>
    <n v="11232"/>
  </r>
  <r>
    <s v="NY"/>
    <s v="New York"/>
    <s v="Oneida"/>
    <x v="3"/>
    <x v="8"/>
    <n v="11232"/>
  </r>
  <r>
    <s v="NY"/>
    <s v="New York"/>
    <s v="Onondaga"/>
    <x v="3"/>
    <x v="8"/>
    <n v="11232"/>
  </r>
  <r>
    <s v="NY"/>
    <s v="New York"/>
    <s v="Ontario"/>
    <x v="3"/>
    <x v="8"/>
    <n v="11232"/>
  </r>
  <r>
    <s v="NY"/>
    <s v="New York"/>
    <s v="Orange"/>
    <x v="3"/>
    <x v="8"/>
    <n v="11232"/>
  </r>
  <r>
    <s v="NY"/>
    <s v="New York"/>
    <s v="Orleans"/>
    <x v="3"/>
    <x v="8"/>
    <n v="11232"/>
  </r>
  <r>
    <s v="NY"/>
    <s v="New York"/>
    <s v="Oswego"/>
    <x v="3"/>
    <x v="8"/>
    <n v="11232"/>
  </r>
  <r>
    <s v="NY"/>
    <s v="New York"/>
    <s v="Otsego"/>
    <x v="3"/>
    <x v="8"/>
    <n v="11232"/>
  </r>
  <r>
    <s v="NY"/>
    <s v="New York"/>
    <s v="Putnam"/>
    <x v="3"/>
    <x v="8"/>
    <n v="11232"/>
  </r>
  <r>
    <s v="NY"/>
    <s v="New York"/>
    <s v="Queens"/>
    <x v="1"/>
    <x v="8"/>
    <n v="11232"/>
  </r>
  <r>
    <s v="NY"/>
    <s v="New York"/>
    <s v="Rensselaer"/>
    <x v="3"/>
    <x v="8"/>
    <n v="11232"/>
  </r>
  <r>
    <s v="NY"/>
    <s v="New York"/>
    <s v="Richmond"/>
    <x v="1"/>
    <x v="8"/>
    <n v="11232"/>
  </r>
  <r>
    <s v="NY"/>
    <s v="New York"/>
    <s v="Rockland"/>
    <x v="3"/>
    <x v="8"/>
    <n v="11232"/>
  </r>
  <r>
    <s v="NY"/>
    <s v="New York"/>
    <s v="Saratoga"/>
    <x v="3"/>
    <x v="8"/>
    <n v="11232"/>
  </r>
  <r>
    <s v="NY"/>
    <s v="New York"/>
    <s v="Schenectady"/>
    <x v="3"/>
    <x v="8"/>
    <n v="11232"/>
  </r>
  <r>
    <s v="NY"/>
    <s v="New York"/>
    <s v="Schoharie"/>
    <x v="3"/>
    <x v="8"/>
    <n v="11232"/>
  </r>
  <r>
    <s v="NY"/>
    <s v="New York"/>
    <s v="Schuyler"/>
    <x v="3"/>
    <x v="8"/>
    <n v="11232"/>
  </r>
  <r>
    <s v="NY"/>
    <s v="New York"/>
    <s v="Seneca"/>
    <x v="3"/>
    <x v="8"/>
    <n v="11232"/>
  </r>
  <r>
    <s v="NY"/>
    <s v="New York"/>
    <s v="St. Lawrence"/>
    <x v="3"/>
    <x v="8"/>
    <n v="11232"/>
  </r>
  <r>
    <s v="NY"/>
    <s v="New York"/>
    <s v="Steuben"/>
    <x v="3"/>
    <x v="8"/>
    <n v="11232"/>
  </r>
  <r>
    <s v="NY"/>
    <s v="New York"/>
    <s v="Suffolk"/>
    <x v="1"/>
    <x v="8"/>
    <n v="11232"/>
  </r>
  <r>
    <s v="NY"/>
    <s v="New York"/>
    <s v="Sullivan"/>
    <x v="3"/>
    <x v="8"/>
    <n v="11232"/>
  </r>
  <r>
    <s v="NY"/>
    <s v="New York"/>
    <s v="Tioga"/>
    <x v="3"/>
    <x v="8"/>
    <n v="11232"/>
  </r>
  <r>
    <s v="NY"/>
    <s v="New York"/>
    <s v="Tompkins"/>
    <x v="3"/>
    <x v="8"/>
    <n v="11232"/>
  </r>
  <r>
    <s v="NY"/>
    <s v="New York"/>
    <s v="Ulster"/>
    <x v="3"/>
    <x v="8"/>
    <n v="11232"/>
  </r>
  <r>
    <s v="NY"/>
    <s v="New York"/>
    <s v="Warren"/>
    <x v="3"/>
    <x v="8"/>
    <n v="11232"/>
  </r>
  <r>
    <s v="NC"/>
    <s v="North Carolina"/>
    <s v="Mitchell"/>
    <x v="3"/>
    <x v="5"/>
    <n v="17981"/>
  </r>
  <r>
    <s v="NC"/>
    <s v="North Carolina"/>
    <s v="Montgomery"/>
    <x v="1"/>
    <x v="5"/>
    <n v="17981"/>
  </r>
  <r>
    <s v="NC"/>
    <s v="North Carolina"/>
    <s v="Moore"/>
    <x v="1"/>
    <x v="5"/>
    <n v="17981"/>
  </r>
  <r>
    <s v="NC"/>
    <s v="North Carolina"/>
    <s v="Nash"/>
    <x v="1"/>
    <x v="5"/>
    <n v="17981"/>
  </r>
  <r>
    <s v="NC"/>
    <s v="North Carolina"/>
    <s v="New Hanover"/>
    <x v="0"/>
    <x v="5"/>
    <n v="17981"/>
  </r>
  <r>
    <s v="NC"/>
    <s v="North Carolina"/>
    <s v="Northampton"/>
    <x v="1"/>
    <x v="5"/>
    <n v="17981"/>
  </r>
  <r>
    <s v="NC"/>
    <s v="North Carolina"/>
    <s v="Onslow"/>
    <x v="0"/>
    <x v="5"/>
    <n v="17981"/>
  </r>
  <r>
    <s v="NC"/>
    <s v="North Carolina"/>
    <s v="Orange"/>
    <x v="1"/>
    <x v="5"/>
    <n v="17981"/>
  </r>
  <r>
    <s v="NC"/>
    <s v="North Carolina"/>
    <s v="Pamlico"/>
    <x v="1"/>
    <x v="5"/>
    <n v="17981"/>
  </r>
  <r>
    <s v="NC"/>
    <s v="North Carolina"/>
    <s v="Pasquotank"/>
    <x v="1"/>
    <x v="5"/>
    <n v="17981"/>
  </r>
  <r>
    <s v="NC"/>
    <s v="North Carolina"/>
    <s v="Pender"/>
    <x v="0"/>
    <x v="5"/>
    <n v="17981"/>
  </r>
  <r>
    <s v="NC"/>
    <s v="North Carolina"/>
    <s v="Perquimans"/>
    <x v="1"/>
    <x v="5"/>
    <n v="17981"/>
  </r>
  <r>
    <s v="NC"/>
    <s v="North Carolina"/>
    <s v="Person"/>
    <x v="1"/>
    <x v="5"/>
    <n v="17981"/>
  </r>
  <r>
    <s v="NC"/>
    <s v="North Carolina"/>
    <s v="Pitt"/>
    <x v="1"/>
    <x v="5"/>
    <n v="17981"/>
  </r>
  <r>
    <s v="NC"/>
    <s v="North Carolina"/>
    <s v="Polk"/>
    <x v="1"/>
    <x v="5"/>
    <n v="17981"/>
  </r>
  <r>
    <s v="NC"/>
    <s v="North Carolina"/>
    <s v="Randolph"/>
    <x v="1"/>
    <x v="5"/>
    <n v="17981"/>
  </r>
  <r>
    <s v="NC"/>
    <s v="North Carolina"/>
    <s v="Richmond"/>
    <x v="1"/>
    <x v="5"/>
    <n v="17981"/>
  </r>
  <r>
    <s v="NC"/>
    <s v="North Carolina"/>
    <s v="Robeson"/>
    <x v="1"/>
    <x v="5"/>
    <n v="17981"/>
  </r>
  <r>
    <s v="NC"/>
    <s v="North Carolina"/>
    <s v="Rockingham"/>
    <x v="1"/>
    <x v="5"/>
    <n v="17981"/>
  </r>
  <r>
    <s v="NC"/>
    <s v="North Carolina"/>
    <s v="Rowan"/>
    <x v="1"/>
    <x v="5"/>
    <n v="17981"/>
  </r>
  <r>
    <s v="NC"/>
    <s v="North Carolina"/>
    <s v="Rutherford"/>
    <x v="1"/>
    <x v="5"/>
    <n v="17981"/>
  </r>
  <r>
    <s v="NC"/>
    <s v="North Carolina"/>
    <s v="Sampson"/>
    <x v="1"/>
    <x v="5"/>
    <n v="17981"/>
  </r>
  <r>
    <s v="NC"/>
    <s v="North Carolina"/>
    <s v="Scotland"/>
    <x v="1"/>
    <x v="5"/>
    <n v="17981"/>
  </r>
  <r>
    <s v="NC"/>
    <s v="North Carolina"/>
    <s v="Stanly"/>
    <x v="1"/>
    <x v="5"/>
    <n v="17981"/>
  </r>
  <r>
    <s v="NC"/>
    <s v="North Carolina"/>
    <s v="Stokes"/>
    <x v="1"/>
    <x v="5"/>
    <n v="17981"/>
  </r>
  <r>
    <s v="NC"/>
    <s v="North Carolina"/>
    <s v="Surry"/>
    <x v="1"/>
    <x v="5"/>
    <n v="17981"/>
  </r>
  <r>
    <s v="NC"/>
    <s v="North Carolina"/>
    <s v="Swain"/>
    <x v="1"/>
    <x v="5"/>
    <n v="17981"/>
  </r>
  <r>
    <s v="NC"/>
    <s v="North Carolina"/>
    <s v="Transylvania"/>
    <x v="1"/>
    <x v="5"/>
    <n v="17981"/>
  </r>
  <r>
    <s v="NC"/>
    <s v="North Carolina"/>
    <s v="Tyrrell"/>
    <x v="1"/>
    <x v="5"/>
    <n v="17981"/>
  </r>
  <r>
    <s v="NC"/>
    <s v="North Carolina"/>
    <s v="Union"/>
    <x v="1"/>
    <x v="5"/>
    <n v="17981"/>
  </r>
  <r>
    <s v="NC"/>
    <s v="North Carolina"/>
    <s v="Vance"/>
    <x v="1"/>
    <x v="5"/>
    <n v="17981"/>
  </r>
  <r>
    <s v="NC"/>
    <s v="North Carolina"/>
    <s v="Wake"/>
    <x v="1"/>
    <x v="5"/>
    <n v="17981"/>
  </r>
  <r>
    <s v="NC"/>
    <s v="North Carolina"/>
    <s v="Warren"/>
    <x v="1"/>
    <x v="5"/>
    <n v="17981"/>
  </r>
  <r>
    <s v="NC"/>
    <s v="North Carolina"/>
    <s v="Washington"/>
    <x v="1"/>
    <x v="5"/>
    <n v="17981"/>
  </r>
  <r>
    <s v="NC"/>
    <s v="North Carolina"/>
    <s v="Watauga"/>
    <x v="3"/>
    <x v="5"/>
    <n v="17981"/>
  </r>
  <r>
    <s v="NC"/>
    <s v="North Carolina"/>
    <s v="Wayne"/>
    <x v="1"/>
    <x v="5"/>
    <n v="17981"/>
  </r>
  <r>
    <s v="NC"/>
    <s v="North Carolina"/>
    <s v="Wilkes"/>
    <x v="1"/>
    <x v="5"/>
    <n v="17981"/>
  </r>
  <r>
    <s v="NC"/>
    <s v="North Carolina"/>
    <s v="Wilson"/>
    <x v="1"/>
    <x v="5"/>
    <n v="17981"/>
  </r>
  <r>
    <s v="NC"/>
    <s v="North Carolina"/>
    <s v="Yadkin"/>
    <x v="1"/>
    <x v="5"/>
    <n v="17981"/>
  </r>
  <r>
    <s v="NC"/>
    <s v="North Carolina"/>
    <s v="Yancey"/>
    <x v="3"/>
    <x v="5"/>
    <n v="17981"/>
  </r>
  <r>
    <s v="ND"/>
    <s v="North Dakota"/>
    <s v="Adams"/>
    <x v="3"/>
    <x v="7"/>
    <n v="6178"/>
  </r>
  <r>
    <s v="ND"/>
    <s v="North Dakota"/>
    <s v="Barnes"/>
    <x v="6"/>
    <x v="7"/>
    <n v="6178"/>
  </r>
  <r>
    <s v="ND"/>
    <s v="North Dakota"/>
    <s v="Benson"/>
    <x v="6"/>
    <x v="7"/>
    <n v="6178"/>
  </r>
  <r>
    <s v="ND"/>
    <s v="North Dakota"/>
    <s v="Billings"/>
    <x v="3"/>
    <x v="7"/>
    <n v="6178"/>
  </r>
  <r>
    <s v="ND"/>
    <s v="North Dakota"/>
    <s v="Bottineau"/>
    <x v="6"/>
    <x v="7"/>
    <n v="6178"/>
  </r>
  <r>
    <s v="ND"/>
    <s v="North Dakota"/>
    <s v="Bowman"/>
    <x v="3"/>
    <x v="7"/>
    <n v="6178"/>
  </r>
  <r>
    <s v="ND"/>
    <s v="North Dakota"/>
    <s v="Burke"/>
    <x v="6"/>
    <x v="7"/>
    <n v="6178"/>
  </r>
  <r>
    <s v="ND"/>
    <s v="North Dakota"/>
    <s v="Burleigh"/>
    <x v="3"/>
    <x v="7"/>
    <n v="6178"/>
  </r>
  <r>
    <s v="ND"/>
    <s v="North Dakota"/>
    <s v="Cass"/>
    <x v="6"/>
    <x v="7"/>
    <n v="6178"/>
  </r>
  <r>
    <s v="ND"/>
    <s v="North Dakota"/>
    <s v="Cavalier"/>
    <x v="6"/>
    <x v="7"/>
    <n v="6178"/>
  </r>
  <r>
    <s v="ND"/>
    <s v="North Dakota"/>
    <s v="Dickey"/>
    <x v="3"/>
    <x v="7"/>
    <n v="6178"/>
  </r>
  <r>
    <s v="ND"/>
    <s v="North Dakota"/>
    <s v="Divide"/>
    <x v="6"/>
    <x v="7"/>
    <n v="6178"/>
  </r>
  <r>
    <s v="ND"/>
    <s v="North Dakota"/>
    <s v="Dunn"/>
    <x v="3"/>
    <x v="7"/>
    <n v="6178"/>
  </r>
  <r>
    <s v="ND"/>
    <s v="North Dakota"/>
    <s v="Eddy"/>
    <x v="6"/>
    <x v="7"/>
    <n v="6178"/>
  </r>
  <r>
    <s v="ND"/>
    <s v="North Dakota"/>
    <s v="Emmons"/>
    <x v="3"/>
    <x v="7"/>
    <n v="6178"/>
  </r>
  <r>
    <s v="ND"/>
    <s v="North Dakota"/>
    <s v="Foster"/>
    <x v="6"/>
    <x v="7"/>
    <n v="6178"/>
  </r>
  <r>
    <s v="ND"/>
    <s v="North Dakota"/>
    <s v="Golden Valley"/>
    <x v="3"/>
    <x v="7"/>
    <n v="6178"/>
  </r>
  <r>
    <s v="ND"/>
    <s v="North Dakota"/>
    <s v="Grand Forks"/>
    <x v="6"/>
    <x v="7"/>
    <n v="6178"/>
  </r>
  <r>
    <s v="ND"/>
    <s v="North Dakota"/>
    <s v="Grant"/>
    <x v="3"/>
    <x v="7"/>
    <n v="6178"/>
  </r>
  <r>
    <s v="ND"/>
    <s v="North Dakota"/>
    <s v="Griggs"/>
    <x v="6"/>
    <x v="7"/>
    <n v="6178"/>
  </r>
  <r>
    <s v="ND"/>
    <s v="North Dakota"/>
    <s v="Hettinger"/>
    <x v="3"/>
    <x v="7"/>
    <n v="6178"/>
  </r>
  <r>
    <s v="ND"/>
    <s v="North Dakota"/>
    <s v="Kidder"/>
    <x v="6"/>
    <x v="7"/>
    <n v="6178"/>
  </r>
  <r>
    <s v="ND"/>
    <s v="North Dakota"/>
    <s v="LaMoure"/>
    <x v="3"/>
    <x v="7"/>
    <n v="6178"/>
  </r>
  <r>
    <s v="ND"/>
    <s v="North Dakota"/>
    <s v="Logan"/>
    <x v="3"/>
    <x v="7"/>
    <n v="6178"/>
  </r>
  <r>
    <s v="ND"/>
    <s v="North Dakota"/>
    <s v="McHenry"/>
    <x v="6"/>
    <x v="7"/>
    <n v="6178"/>
  </r>
  <r>
    <s v="OH"/>
    <s v="Ohio"/>
    <s v="Holmes"/>
    <x v="3"/>
    <x v="6"/>
    <n v="12742"/>
  </r>
  <r>
    <s v="OH"/>
    <s v="Ohio"/>
    <s v="Huron"/>
    <x v="3"/>
    <x v="6"/>
    <n v="12742"/>
  </r>
  <r>
    <s v="OH"/>
    <s v="Ohio"/>
    <s v="Jackson"/>
    <x v="3"/>
    <x v="6"/>
    <n v="12742"/>
  </r>
  <r>
    <s v="OH"/>
    <s v="Ohio"/>
    <s v="Jefferson"/>
    <x v="3"/>
    <x v="6"/>
    <n v="12742"/>
  </r>
  <r>
    <s v="OH"/>
    <s v="Ohio"/>
    <s v="Knox"/>
    <x v="3"/>
    <x v="6"/>
    <n v="12742"/>
  </r>
  <r>
    <s v="OH"/>
    <s v="Ohio"/>
    <s v="Lake"/>
    <x v="3"/>
    <x v="6"/>
    <n v="12742"/>
  </r>
  <r>
    <s v="OH"/>
    <s v="Ohio"/>
    <s v="Lawrence"/>
    <x v="1"/>
    <x v="6"/>
    <n v="12742"/>
  </r>
  <r>
    <s v="OH"/>
    <s v="Ohio"/>
    <s v="Licking"/>
    <x v="3"/>
    <x v="6"/>
    <n v="12742"/>
  </r>
  <r>
    <s v="OH"/>
    <s v="Ohio"/>
    <s v="Logan"/>
    <x v="3"/>
    <x v="6"/>
    <n v="12742"/>
  </r>
  <r>
    <s v="OH"/>
    <s v="Ohio"/>
    <s v="Lorain"/>
    <x v="3"/>
    <x v="6"/>
    <n v="12742"/>
  </r>
  <r>
    <s v="OH"/>
    <s v="Ohio"/>
    <s v="Lucas"/>
    <x v="3"/>
    <x v="6"/>
    <n v="12742"/>
  </r>
  <r>
    <s v="OH"/>
    <s v="Ohio"/>
    <s v="Madison"/>
    <x v="3"/>
    <x v="6"/>
    <n v="12742"/>
  </r>
  <r>
    <s v="OH"/>
    <s v="Ohio"/>
    <s v="Mahoning"/>
    <x v="3"/>
    <x v="6"/>
    <n v="12742"/>
  </r>
  <r>
    <s v="OH"/>
    <s v="Ohio"/>
    <s v="Marion"/>
    <x v="3"/>
    <x v="6"/>
    <n v="12742"/>
  </r>
  <r>
    <s v="OH"/>
    <s v="Ohio"/>
    <s v="Medina"/>
    <x v="3"/>
    <x v="6"/>
    <n v="12742"/>
  </r>
  <r>
    <s v="OH"/>
    <s v="Ohio"/>
    <s v="Meigs"/>
    <x v="3"/>
    <x v="6"/>
    <n v="12742"/>
  </r>
  <r>
    <s v="OH"/>
    <s v="Ohio"/>
    <s v="Mercer"/>
    <x v="3"/>
    <x v="6"/>
    <n v="12742"/>
  </r>
  <r>
    <s v="OH"/>
    <s v="Ohio"/>
    <s v="Miami"/>
    <x v="3"/>
    <x v="6"/>
    <n v="12742"/>
  </r>
  <r>
    <s v="OH"/>
    <s v="Ohio"/>
    <s v="Monroe"/>
    <x v="3"/>
    <x v="6"/>
    <n v="12742"/>
  </r>
  <r>
    <s v="OH"/>
    <s v="Ohio"/>
    <s v="Montgomery"/>
    <x v="3"/>
    <x v="6"/>
    <n v="12742"/>
  </r>
  <r>
    <s v="OH"/>
    <s v="Ohio"/>
    <s v="Morgan"/>
    <x v="3"/>
    <x v="6"/>
    <n v="12742"/>
  </r>
  <r>
    <s v="OH"/>
    <s v="Ohio"/>
    <s v="Morrow"/>
    <x v="3"/>
    <x v="6"/>
    <n v="12742"/>
  </r>
  <r>
    <s v="OH"/>
    <s v="Ohio"/>
    <s v="Muskingum"/>
    <x v="3"/>
    <x v="6"/>
    <n v="12742"/>
  </r>
  <r>
    <s v="OH"/>
    <s v="Ohio"/>
    <s v="Noble"/>
    <x v="3"/>
    <x v="6"/>
    <n v="12742"/>
  </r>
  <r>
    <s v="OH"/>
    <s v="Ohio"/>
    <s v="Ottawa"/>
    <x v="3"/>
    <x v="6"/>
    <n v="12742"/>
  </r>
  <r>
    <s v="OH"/>
    <s v="Ohio"/>
    <s v="Paulding"/>
    <x v="3"/>
    <x v="6"/>
    <n v="12742"/>
  </r>
  <r>
    <s v="OH"/>
    <s v="Ohio"/>
    <s v="Perry"/>
    <x v="3"/>
    <x v="6"/>
    <n v="12742"/>
  </r>
  <r>
    <s v="OH"/>
    <s v="Ohio"/>
    <s v="Pickaway"/>
    <x v="3"/>
    <x v="6"/>
    <n v="12742"/>
  </r>
  <r>
    <s v="OH"/>
    <s v="Ohio"/>
    <s v="Pike"/>
    <x v="1"/>
    <x v="6"/>
    <n v="12742"/>
  </r>
  <r>
    <s v="OH"/>
    <s v="Ohio"/>
    <s v="Portage"/>
    <x v="3"/>
    <x v="6"/>
    <n v="12742"/>
  </r>
  <r>
    <s v="OH"/>
    <s v="Ohio"/>
    <s v="Preble"/>
    <x v="3"/>
    <x v="6"/>
    <n v="12742"/>
  </r>
  <r>
    <s v="OH"/>
    <s v="Ohio"/>
    <s v="Putnam"/>
    <x v="3"/>
    <x v="6"/>
    <n v="12742"/>
  </r>
  <r>
    <s v="OH"/>
    <s v="Ohio"/>
    <s v="Richland"/>
    <x v="3"/>
    <x v="6"/>
    <n v="12742"/>
  </r>
  <r>
    <s v="OH"/>
    <s v="Ohio"/>
    <s v="Ross"/>
    <x v="3"/>
    <x v="6"/>
    <n v="12742"/>
  </r>
  <r>
    <s v="OH"/>
    <s v="Ohio"/>
    <s v="Sandusky"/>
    <x v="3"/>
    <x v="6"/>
    <n v="12742"/>
  </r>
  <r>
    <s v="OH"/>
    <s v="Ohio"/>
    <s v="Scioto"/>
    <x v="1"/>
    <x v="6"/>
    <n v="12742"/>
  </r>
  <r>
    <s v="OH"/>
    <s v="Ohio"/>
    <s v="Seneca"/>
    <x v="3"/>
    <x v="6"/>
    <n v="12742"/>
  </r>
  <r>
    <s v="OH"/>
    <s v="Ohio"/>
    <s v="Shelby"/>
    <x v="3"/>
    <x v="6"/>
    <n v="12742"/>
  </r>
  <r>
    <s v="OH"/>
    <s v="Ohio"/>
    <s v="Stark"/>
    <x v="3"/>
    <x v="6"/>
    <n v="12742"/>
  </r>
  <r>
    <s v="OH"/>
    <s v="Ohio"/>
    <s v="Summit"/>
    <x v="3"/>
    <x v="6"/>
    <n v="12742"/>
  </r>
  <r>
    <s v="OH"/>
    <s v="Ohio"/>
    <s v="Trumbull"/>
    <x v="3"/>
    <x v="6"/>
    <n v="12742"/>
  </r>
  <r>
    <s v="OH"/>
    <s v="Ohio"/>
    <s v="Tuscarawas"/>
    <x v="3"/>
    <x v="6"/>
    <n v="12742"/>
  </r>
  <r>
    <s v="OH"/>
    <s v="Ohio"/>
    <s v="Union"/>
    <x v="3"/>
    <x v="6"/>
    <n v="12742"/>
  </r>
  <r>
    <s v="OH"/>
    <s v="Ohio"/>
    <s v="Van Wert"/>
    <x v="3"/>
    <x v="6"/>
    <n v="12742"/>
  </r>
  <r>
    <s v="OH"/>
    <s v="Ohio"/>
    <s v="Vinton"/>
    <x v="3"/>
    <x v="6"/>
    <n v="12742"/>
  </r>
  <r>
    <s v="OH"/>
    <s v="Ohio"/>
    <s v="Warren"/>
    <x v="3"/>
    <x v="6"/>
    <n v="12742"/>
  </r>
  <r>
    <s v="OH"/>
    <s v="Ohio"/>
    <s v="Washington"/>
    <x v="1"/>
    <x v="6"/>
    <n v="12742"/>
  </r>
  <r>
    <s v="OH"/>
    <s v="Ohio"/>
    <s v="Wayne"/>
    <x v="3"/>
    <x v="6"/>
    <n v="12742"/>
  </r>
  <r>
    <s v="OH"/>
    <s v="Ohio"/>
    <s v="Williams"/>
    <x v="3"/>
    <x v="6"/>
    <n v="12742"/>
  </r>
  <r>
    <s v="OH"/>
    <s v="Ohio"/>
    <s v="Wood"/>
    <x v="3"/>
    <x v="6"/>
    <n v="12742"/>
  </r>
  <r>
    <s v="OH"/>
    <s v="Ohio"/>
    <s v="Wyandot"/>
    <x v="3"/>
    <x v="6"/>
    <n v="12742"/>
  </r>
  <r>
    <s v="OK"/>
    <s v="Oklahoma"/>
    <s v="Adair"/>
    <x v="1"/>
    <x v="1"/>
    <n v="11394"/>
  </r>
  <r>
    <s v="OK"/>
    <s v="Oklahoma"/>
    <s v="Alfalfa"/>
    <x v="1"/>
    <x v="1"/>
    <n v="11394"/>
  </r>
  <r>
    <s v="OK"/>
    <s v="Oklahoma"/>
    <s v="Atoka"/>
    <x v="1"/>
    <x v="1"/>
    <n v="11394"/>
  </r>
  <r>
    <s v="OK"/>
    <s v="Oklahoma"/>
    <s v="Beaver"/>
    <x v="4"/>
    <x v="1"/>
    <n v="11394"/>
  </r>
  <r>
    <s v="OK"/>
    <s v="Oklahoma"/>
    <s v="Beckham"/>
    <x v="1"/>
    <x v="1"/>
    <n v="11394"/>
  </r>
  <r>
    <s v="OK"/>
    <s v="Oklahoma"/>
    <s v="Blaine"/>
    <x v="1"/>
    <x v="1"/>
    <n v="11394"/>
  </r>
  <r>
    <s v="OK"/>
    <s v="Oklahoma"/>
    <s v="Bryan"/>
    <x v="1"/>
    <x v="1"/>
    <n v="11394"/>
  </r>
  <r>
    <s v="OK"/>
    <s v="Oklahoma"/>
    <s v="Caddo"/>
    <x v="1"/>
    <x v="1"/>
    <n v="11394"/>
  </r>
  <r>
    <s v="OK"/>
    <s v="Oklahoma"/>
    <s v="Canadian"/>
    <x v="1"/>
    <x v="1"/>
    <n v="11394"/>
  </r>
  <r>
    <s v="OK"/>
    <s v="Oklahoma"/>
    <s v="Carter"/>
    <x v="1"/>
    <x v="1"/>
    <n v="11394"/>
  </r>
  <r>
    <s v="OK"/>
    <s v="Oklahoma"/>
    <s v="Cherokee"/>
    <x v="1"/>
    <x v="1"/>
    <n v="11394"/>
  </r>
  <r>
    <s v="OK"/>
    <s v="Oklahoma"/>
    <s v="Choctaw"/>
    <x v="1"/>
    <x v="1"/>
    <n v="11394"/>
  </r>
  <r>
    <s v="OK"/>
    <s v="Oklahoma"/>
    <s v="Cimarron"/>
    <x v="4"/>
    <x v="1"/>
    <n v="11394"/>
  </r>
  <r>
    <s v="OK"/>
    <s v="Oklahoma"/>
    <s v="Cleveland"/>
    <x v="1"/>
    <x v="1"/>
    <n v="11394"/>
  </r>
  <r>
    <s v="OR"/>
    <s v="Oregon"/>
    <s v="Clackamas"/>
    <x v="2"/>
    <x v="2"/>
    <n v="13379"/>
  </r>
  <r>
    <s v="OR"/>
    <s v="Oregon"/>
    <s v="Clatsop"/>
    <x v="2"/>
    <x v="2"/>
    <n v="13379"/>
  </r>
  <r>
    <s v="OR"/>
    <s v="Oregon"/>
    <s v="Columbia"/>
    <x v="2"/>
    <x v="2"/>
    <n v="13379"/>
  </r>
  <r>
    <s v="OR"/>
    <s v="Oregon"/>
    <s v="Coos"/>
    <x v="2"/>
    <x v="2"/>
    <n v="13379"/>
  </r>
  <r>
    <s v="OR"/>
    <s v="Oregon"/>
    <s v="Crook"/>
    <x v="3"/>
    <x v="2"/>
    <n v="13379"/>
  </r>
  <r>
    <s v="OR"/>
    <s v="Oregon"/>
    <s v="Curry"/>
    <x v="2"/>
    <x v="2"/>
    <n v="13379"/>
  </r>
  <r>
    <s v="OR"/>
    <s v="Oregon"/>
    <s v="Deschutes"/>
    <x v="3"/>
    <x v="2"/>
    <n v="13379"/>
  </r>
  <r>
    <s v="OR"/>
    <s v="Oregon"/>
    <s v="Douglas"/>
    <x v="2"/>
    <x v="2"/>
    <n v="13379"/>
  </r>
  <r>
    <s v="OR"/>
    <s v="Oregon"/>
    <s v="Gilliam"/>
    <x v="3"/>
    <x v="2"/>
    <n v="13379"/>
  </r>
  <r>
    <s v="OR"/>
    <s v="Oregon"/>
    <s v="Grant"/>
    <x v="3"/>
    <x v="2"/>
    <n v="13379"/>
  </r>
  <r>
    <s v="OR"/>
    <s v="Oregon"/>
    <s v="Harney"/>
    <x v="3"/>
    <x v="2"/>
    <n v="13379"/>
  </r>
  <r>
    <s v="OR"/>
    <s v="Oregon"/>
    <s v="Hood River"/>
    <x v="3"/>
    <x v="2"/>
    <n v="13379"/>
  </r>
  <r>
    <s v="OR"/>
    <s v="Oregon"/>
    <s v="Jackson"/>
    <x v="2"/>
    <x v="2"/>
    <n v="13379"/>
  </r>
  <r>
    <s v="OR"/>
    <s v="Oregon"/>
    <s v="Jefferson"/>
    <x v="3"/>
    <x v="2"/>
    <n v="13379"/>
  </r>
  <r>
    <s v="OR"/>
    <s v="Oregon"/>
    <s v="Josephine"/>
    <x v="2"/>
    <x v="2"/>
    <n v="13379"/>
  </r>
  <r>
    <s v="OR"/>
    <s v="Oregon"/>
    <s v="Klamath"/>
    <x v="3"/>
    <x v="2"/>
    <n v="13379"/>
  </r>
  <r>
    <s v="OR"/>
    <s v="Oregon"/>
    <s v="Lake"/>
    <x v="3"/>
    <x v="2"/>
    <n v="13379"/>
  </r>
  <r>
    <s v="OR"/>
    <s v="Oregon"/>
    <s v="Lane"/>
    <x v="2"/>
    <x v="2"/>
    <n v="13379"/>
  </r>
  <r>
    <s v="OR"/>
    <s v="Oregon"/>
    <s v="Lincoln"/>
    <x v="2"/>
    <x v="2"/>
    <n v="13379"/>
  </r>
  <r>
    <s v="OR"/>
    <s v="Oregon"/>
    <s v="Linn"/>
    <x v="2"/>
    <x v="2"/>
    <n v="13379"/>
  </r>
  <r>
    <s v="OR"/>
    <s v="Oregon"/>
    <s v="Malheur"/>
    <x v="3"/>
    <x v="2"/>
    <n v="13379"/>
  </r>
  <r>
    <s v="OR"/>
    <s v="Oregon"/>
    <s v="Marion"/>
    <x v="2"/>
    <x v="2"/>
    <n v="13379"/>
  </r>
  <r>
    <s v="OR"/>
    <s v="Oregon"/>
    <s v="Morrow"/>
    <x v="3"/>
    <x v="2"/>
    <n v="13379"/>
  </r>
  <r>
    <s v="OR"/>
    <s v="Oregon"/>
    <s v="Multnomah"/>
    <x v="2"/>
    <x v="2"/>
    <n v="13379"/>
  </r>
  <r>
    <s v="OR"/>
    <s v="Oregon"/>
    <s v="Polk"/>
    <x v="2"/>
    <x v="2"/>
    <n v="13379"/>
  </r>
  <r>
    <s v="OR"/>
    <s v="Oregon"/>
    <s v="Sherman"/>
    <x v="3"/>
    <x v="2"/>
    <n v="13379"/>
  </r>
  <r>
    <s v="OR"/>
    <s v="Oregon"/>
    <s v="Tillamook"/>
    <x v="2"/>
    <x v="2"/>
    <n v="13379"/>
  </r>
  <r>
    <s v="OR"/>
    <s v="Oregon"/>
    <s v="Umatilla"/>
    <x v="3"/>
    <x v="2"/>
    <n v="13379"/>
  </r>
  <r>
    <s v="OR"/>
    <s v="Oregon"/>
    <s v="Union"/>
    <x v="3"/>
    <x v="2"/>
    <n v="13379"/>
  </r>
  <r>
    <s v="OR"/>
    <s v="Oregon"/>
    <s v="Wallowa"/>
    <x v="3"/>
    <x v="2"/>
    <n v="13379"/>
  </r>
  <r>
    <s v="OR"/>
    <s v="Oregon"/>
    <s v="Wasco"/>
    <x v="3"/>
    <x v="2"/>
    <n v="13379"/>
  </r>
  <r>
    <s v="OR"/>
    <s v="Oregon"/>
    <s v="Washington"/>
    <x v="2"/>
    <x v="2"/>
    <n v="13379"/>
  </r>
  <r>
    <s v="OR"/>
    <s v="Oregon"/>
    <s v="Wheeler"/>
    <x v="3"/>
    <x v="2"/>
    <n v="13379"/>
  </r>
  <r>
    <s v="OR"/>
    <s v="Oregon"/>
    <s v="Yamhill"/>
    <x v="2"/>
    <x v="2"/>
    <n v="13379"/>
  </r>
  <r>
    <s v="PA"/>
    <s v="Pennsylvania"/>
    <s v="Adams"/>
    <x v="3"/>
    <x v="8"/>
    <n v="11232"/>
  </r>
  <r>
    <s v="PA"/>
    <s v="Pennsylvania"/>
    <s v="Allegheny"/>
    <x v="3"/>
    <x v="8"/>
    <n v="11232"/>
  </r>
  <r>
    <s v="PA"/>
    <s v="Pennsylvania"/>
    <s v="Armstrong"/>
    <x v="3"/>
    <x v="8"/>
    <n v="11232"/>
  </r>
  <r>
    <s v="PA"/>
    <s v="Pennsylvania"/>
    <s v="Beaver"/>
    <x v="3"/>
    <x v="8"/>
    <n v="11232"/>
  </r>
  <r>
    <s v="PA"/>
    <s v="Pennsylvania"/>
    <s v="Bedford"/>
    <x v="3"/>
    <x v="8"/>
    <n v="11232"/>
  </r>
  <r>
    <s v="PA"/>
    <s v="Pennsylvania"/>
    <s v="Berks"/>
    <x v="3"/>
    <x v="8"/>
    <n v="11232"/>
  </r>
  <r>
    <s v="PA"/>
    <s v="Pennsylvania"/>
    <s v="Blair"/>
    <x v="3"/>
    <x v="8"/>
    <n v="11232"/>
  </r>
  <r>
    <s v="PA"/>
    <s v="Pennsylvania"/>
    <s v="Bradford"/>
    <x v="3"/>
    <x v="8"/>
    <n v="11232"/>
  </r>
  <r>
    <s v="PA"/>
    <s v="Pennsylvania"/>
    <s v="Bucks"/>
    <x v="1"/>
    <x v="8"/>
    <n v="11232"/>
  </r>
  <r>
    <s v="PA"/>
    <s v="Pennsylvania"/>
    <s v="Butler"/>
    <x v="3"/>
    <x v="8"/>
    <n v="11232"/>
  </r>
  <r>
    <s v="PA"/>
    <s v="Pennsylvania"/>
    <s v="Cambria"/>
    <x v="3"/>
    <x v="8"/>
    <n v="11232"/>
  </r>
  <r>
    <s v="PA"/>
    <s v="Pennsylvania"/>
    <s v="Cameron"/>
    <x v="3"/>
    <x v="8"/>
    <n v="11232"/>
  </r>
  <r>
    <s v="PA"/>
    <s v="Pennsylvania"/>
    <s v="Carbon"/>
    <x v="3"/>
    <x v="8"/>
    <n v="11232"/>
  </r>
  <r>
    <s v="PA"/>
    <s v="Pennsylvania"/>
    <s v="Centre"/>
    <x v="3"/>
    <x v="8"/>
    <n v="11232"/>
  </r>
  <r>
    <s v="PA"/>
    <s v="Pennsylvania"/>
    <s v="Chester"/>
    <x v="1"/>
    <x v="8"/>
    <n v="11232"/>
  </r>
  <r>
    <s v="PA"/>
    <s v="Pennsylvania"/>
    <s v="Clarion"/>
    <x v="3"/>
    <x v="8"/>
    <n v="11232"/>
  </r>
  <r>
    <s v="PA"/>
    <s v="Pennsylvania"/>
    <s v="Clearfield"/>
    <x v="3"/>
    <x v="8"/>
    <n v="11232"/>
  </r>
  <r>
    <s v="PA"/>
    <s v="Pennsylvania"/>
    <s v="Clinton"/>
    <x v="3"/>
    <x v="8"/>
    <n v="11232"/>
  </r>
  <r>
    <s v="PA"/>
    <s v="Pennsylvania"/>
    <s v="Columbia"/>
    <x v="3"/>
    <x v="8"/>
    <n v="11232"/>
  </r>
  <r>
    <s v="PA"/>
    <s v="Pennsylvania"/>
    <s v="Crawford"/>
    <x v="3"/>
    <x v="8"/>
    <n v="11232"/>
  </r>
  <r>
    <s v="PA"/>
    <s v="Pennsylvania"/>
    <s v="Cumberland"/>
    <x v="3"/>
    <x v="8"/>
    <n v="11232"/>
  </r>
  <r>
    <s v="PA"/>
    <s v="Pennsylvania"/>
    <s v="Dauphin"/>
    <x v="3"/>
    <x v="8"/>
    <n v="11232"/>
  </r>
  <r>
    <s v="PA"/>
    <s v="Pennsylvania"/>
    <s v="Delaware"/>
    <x v="1"/>
    <x v="8"/>
    <n v="11232"/>
  </r>
  <r>
    <s v="PA"/>
    <s v="Pennsylvania"/>
    <s v="Elk"/>
    <x v="3"/>
    <x v="8"/>
    <n v="11232"/>
  </r>
  <r>
    <s v="PA"/>
    <s v="Pennsylvania"/>
    <s v="Erie"/>
    <x v="3"/>
    <x v="8"/>
    <n v="11232"/>
  </r>
  <r>
    <s v="PA"/>
    <s v="Pennsylvania"/>
    <s v="Fayette"/>
    <x v="3"/>
    <x v="8"/>
    <n v="11232"/>
  </r>
  <r>
    <s v="PA"/>
    <s v="Pennsylvania"/>
    <s v="Forest"/>
    <x v="3"/>
    <x v="8"/>
    <n v="11232"/>
  </r>
  <r>
    <s v="PA"/>
    <s v="Pennsylvania"/>
    <s v="Franklin"/>
    <x v="3"/>
    <x v="8"/>
    <n v="11232"/>
  </r>
  <r>
    <s v="PA"/>
    <s v="Pennsylvania"/>
    <s v="Fulton"/>
    <x v="3"/>
    <x v="8"/>
    <n v="11232"/>
  </r>
  <r>
    <s v="PA"/>
    <s v="Pennsylvania"/>
    <s v="Greene"/>
    <x v="3"/>
    <x v="8"/>
    <n v="11232"/>
  </r>
  <r>
    <s v="PA"/>
    <s v="Pennsylvania"/>
    <s v="Huntingdon"/>
    <x v="3"/>
    <x v="8"/>
    <n v="11232"/>
  </r>
  <r>
    <s v="SC"/>
    <s v="South Carolina"/>
    <s v="Hampton"/>
    <x v="0"/>
    <x v="5"/>
    <n v="17981"/>
  </r>
  <r>
    <s v="SC"/>
    <s v="South Carolina"/>
    <s v="Horry"/>
    <x v="0"/>
    <x v="5"/>
    <n v="17981"/>
  </r>
  <r>
    <s v="SC"/>
    <s v="South Carolina"/>
    <s v="Jasper"/>
    <x v="0"/>
    <x v="5"/>
    <n v="17981"/>
  </r>
  <r>
    <s v="SC"/>
    <s v="South Carolina"/>
    <s v="Kershaw"/>
    <x v="1"/>
    <x v="5"/>
    <n v="17981"/>
  </r>
  <r>
    <s v="SC"/>
    <s v="South Carolina"/>
    <s v="Lancaster"/>
    <x v="1"/>
    <x v="5"/>
    <n v="17981"/>
  </r>
  <r>
    <s v="SC"/>
    <s v="South Carolina"/>
    <s v="Laurens"/>
    <x v="1"/>
    <x v="5"/>
    <n v="17981"/>
  </r>
  <r>
    <s v="SC"/>
    <s v="South Carolina"/>
    <s v="Lee"/>
    <x v="1"/>
    <x v="5"/>
    <n v="17981"/>
  </r>
  <r>
    <s v="SC"/>
    <s v="South Carolina"/>
    <s v="Lexington"/>
    <x v="1"/>
    <x v="5"/>
    <n v="17981"/>
  </r>
  <r>
    <s v="SC"/>
    <s v="South Carolina"/>
    <s v="Marion"/>
    <x v="1"/>
    <x v="5"/>
    <n v="17981"/>
  </r>
  <r>
    <s v="SC"/>
    <s v="South Carolina"/>
    <s v="Marlboro"/>
    <x v="1"/>
    <x v="5"/>
    <n v="17981"/>
  </r>
  <r>
    <s v="SC"/>
    <s v="South Carolina"/>
    <s v="McCormick"/>
    <x v="1"/>
    <x v="5"/>
    <n v="17981"/>
  </r>
  <r>
    <s v="SC"/>
    <s v="South Carolina"/>
    <s v="Newberry"/>
    <x v="1"/>
    <x v="5"/>
    <n v="17981"/>
  </r>
  <r>
    <s v="SC"/>
    <s v="South Carolina"/>
    <s v="Oconee"/>
    <x v="1"/>
    <x v="5"/>
    <n v="17981"/>
  </r>
  <r>
    <s v="SC"/>
    <s v="South Carolina"/>
    <s v="Orangeburg"/>
    <x v="1"/>
    <x v="5"/>
    <n v="17981"/>
  </r>
  <r>
    <s v="SC"/>
    <s v="South Carolina"/>
    <s v="Pickens"/>
    <x v="1"/>
    <x v="5"/>
    <n v="17981"/>
  </r>
  <r>
    <s v="SC"/>
    <s v="South Carolina"/>
    <s v="Richland"/>
    <x v="1"/>
    <x v="5"/>
    <n v="17981"/>
  </r>
  <r>
    <s v="SC"/>
    <s v="South Carolina"/>
    <s v="Saluda"/>
    <x v="1"/>
    <x v="5"/>
    <n v="17981"/>
  </r>
  <r>
    <s v="SC"/>
    <s v="South Carolina"/>
    <s v="Spartanburg"/>
    <x v="1"/>
    <x v="5"/>
    <n v="17981"/>
  </r>
  <r>
    <s v="SC"/>
    <s v="South Carolina"/>
    <s v="Sumter"/>
    <x v="1"/>
    <x v="5"/>
    <n v="17981"/>
  </r>
  <r>
    <s v="SC"/>
    <s v="South Carolina"/>
    <s v="Union"/>
    <x v="1"/>
    <x v="5"/>
    <n v="17981"/>
  </r>
  <r>
    <s v="SC"/>
    <s v="South Carolina"/>
    <s v="Williamsburg"/>
    <x v="1"/>
    <x v="5"/>
    <n v="17981"/>
  </r>
  <r>
    <s v="SC"/>
    <s v="South Carolina"/>
    <s v="York"/>
    <x v="1"/>
    <x v="5"/>
    <n v="17981"/>
  </r>
  <r>
    <s v="SD"/>
    <s v="South Dakota"/>
    <s v="Aurora"/>
    <x v="3"/>
    <x v="7"/>
    <n v="6178"/>
  </r>
  <r>
    <s v="SD"/>
    <s v="South Dakota"/>
    <s v="Beadle"/>
    <x v="3"/>
    <x v="7"/>
    <n v="6178"/>
  </r>
  <r>
    <s v="SD"/>
    <s v="South Dakota"/>
    <s v="Bennett"/>
    <x v="3"/>
    <x v="7"/>
    <n v="6178"/>
  </r>
  <r>
    <s v="SD"/>
    <s v="South Dakota"/>
    <s v="Bon Homme"/>
    <x v="3"/>
    <x v="7"/>
    <n v="6178"/>
  </r>
  <r>
    <s v="SD"/>
    <s v="South Dakota"/>
    <s v="Brookings"/>
    <x v="3"/>
    <x v="7"/>
    <n v="6178"/>
  </r>
  <r>
    <s v="SD"/>
    <s v="South Dakota"/>
    <s v="Brown"/>
    <x v="3"/>
    <x v="7"/>
    <n v="6178"/>
  </r>
  <r>
    <s v="SD"/>
    <s v="South Dakota"/>
    <s v="Brule"/>
    <x v="3"/>
    <x v="7"/>
    <n v="6178"/>
  </r>
  <r>
    <s v="SD"/>
    <s v="South Dakota"/>
    <s v="Buffalo"/>
    <x v="3"/>
    <x v="7"/>
    <n v="6178"/>
  </r>
  <r>
    <s v="SD"/>
    <s v="South Dakota"/>
    <s v="Butte"/>
    <x v="3"/>
    <x v="7"/>
    <n v="6178"/>
  </r>
  <r>
    <s v="SD"/>
    <s v="South Dakota"/>
    <s v="Campbell"/>
    <x v="3"/>
    <x v="7"/>
    <n v="6178"/>
  </r>
  <r>
    <s v="SD"/>
    <s v="South Dakota"/>
    <s v="Charles Mix"/>
    <x v="3"/>
    <x v="7"/>
    <n v="6178"/>
  </r>
  <r>
    <s v="SD"/>
    <s v="South Dakota"/>
    <s v="Clark"/>
    <x v="3"/>
    <x v="7"/>
    <n v="6178"/>
  </r>
  <r>
    <s v="SD"/>
    <s v="South Dakota"/>
    <s v="Clay"/>
    <x v="3"/>
    <x v="7"/>
    <n v="6178"/>
  </r>
  <r>
    <s v="SD"/>
    <s v="South Dakota"/>
    <s v="Codington"/>
    <x v="3"/>
    <x v="7"/>
    <n v="6178"/>
  </r>
  <r>
    <s v="SD"/>
    <s v="South Dakota"/>
    <s v="Corson"/>
    <x v="3"/>
    <x v="7"/>
    <n v="6178"/>
  </r>
  <r>
    <s v="SD"/>
    <s v="South Dakota"/>
    <s v="Custer"/>
    <x v="3"/>
    <x v="7"/>
    <n v="6178"/>
  </r>
  <r>
    <s v="SD"/>
    <s v="South Dakota"/>
    <s v="Davison"/>
    <x v="3"/>
    <x v="7"/>
    <n v="6178"/>
  </r>
  <r>
    <s v="SD"/>
    <s v="South Dakota"/>
    <s v="Day"/>
    <x v="3"/>
    <x v="7"/>
    <n v="6178"/>
  </r>
  <r>
    <s v="SD"/>
    <s v="South Dakota"/>
    <s v="Deuel"/>
    <x v="3"/>
    <x v="7"/>
    <n v="6178"/>
  </r>
  <r>
    <s v="SD"/>
    <s v="South Dakota"/>
    <s v="Dewey"/>
    <x v="3"/>
    <x v="7"/>
    <n v="6178"/>
  </r>
  <r>
    <s v="SD"/>
    <s v="South Dakota"/>
    <s v="Douglas"/>
    <x v="3"/>
    <x v="7"/>
    <n v="6178"/>
  </r>
  <r>
    <s v="SD"/>
    <s v="South Dakota"/>
    <s v="Edmunds"/>
    <x v="3"/>
    <x v="7"/>
    <n v="6178"/>
  </r>
  <r>
    <s v="SD"/>
    <s v="South Dakota"/>
    <s v="Fall River"/>
    <x v="3"/>
    <x v="7"/>
    <n v="6178"/>
  </r>
  <r>
    <s v="SD"/>
    <s v="South Dakota"/>
    <s v="Faulk"/>
    <x v="3"/>
    <x v="7"/>
    <n v="6178"/>
  </r>
  <r>
    <s v="SD"/>
    <s v="South Dakota"/>
    <s v="Grant"/>
    <x v="3"/>
    <x v="7"/>
    <n v="6178"/>
  </r>
  <r>
    <s v="SD"/>
    <s v="South Dakota"/>
    <s v="Gregory"/>
    <x v="3"/>
    <x v="7"/>
    <n v="6178"/>
  </r>
  <r>
    <s v="SD"/>
    <s v="South Dakota"/>
    <s v="Haakon"/>
    <x v="3"/>
    <x v="7"/>
    <n v="6178"/>
  </r>
  <r>
    <s v="SD"/>
    <s v="South Dakota"/>
    <s v="Hamlin"/>
    <x v="3"/>
    <x v="7"/>
    <n v="6178"/>
  </r>
  <r>
    <s v="SD"/>
    <s v="South Dakota"/>
    <s v="Hand"/>
    <x v="3"/>
    <x v="7"/>
    <n v="6178"/>
  </r>
  <r>
    <s v="SD"/>
    <s v="South Dakota"/>
    <s v="Hanson"/>
    <x v="3"/>
    <x v="7"/>
    <n v="6178"/>
  </r>
  <r>
    <s v="SD"/>
    <s v="South Dakota"/>
    <s v="Harding"/>
    <x v="3"/>
    <x v="7"/>
    <n v="6178"/>
  </r>
  <r>
    <s v="SD"/>
    <s v="South Dakota"/>
    <s v="Hughes"/>
    <x v="3"/>
    <x v="7"/>
    <n v="6178"/>
  </r>
  <r>
    <s v="SD"/>
    <s v="South Dakota"/>
    <s v="Hutchinson"/>
    <x v="3"/>
    <x v="7"/>
    <n v="6178"/>
  </r>
  <r>
    <s v="SD"/>
    <s v="South Dakota"/>
    <s v="Hyde"/>
    <x v="3"/>
    <x v="7"/>
    <n v="6178"/>
  </r>
  <r>
    <s v="SD"/>
    <s v="South Dakota"/>
    <s v="Jackson"/>
    <x v="3"/>
    <x v="7"/>
    <n v="6178"/>
  </r>
  <r>
    <s v="SD"/>
    <s v="South Dakota"/>
    <s v="Jerauld"/>
    <x v="3"/>
    <x v="7"/>
    <n v="6178"/>
  </r>
  <r>
    <s v="SD"/>
    <s v="South Dakota"/>
    <s v="Jones"/>
    <x v="3"/>
    <x v="7"/>
    <n v="6178"/>
  </r>
  <r>
    <s v="SD"/>
    <s v="South Dakota"/>
    <s v="Kingsbury"/>
    <x v="3"/>
    <x v="7"/>
    <n v="6178"/>
  </r>
  <r>
    <s v="SD"/>
    <s v="South Dakota"/>
    <s v="Lake"/>
    <x v="3"/>
    <x v="7"/>
    <n v="6178"/>
  </r>
  <r>
    <s v="SD"/>
    <s v="South Dakota"/>
    <s v="Lawrence"/>
    <x v="3"/>
    <x v="7"/>
    <n v="6178"/>
  </r>
  <r>
    <s v="SD"/>
    <s v="South Dakota"/>
    <s v="Lincoln"/>
    <x v="3"/>
    <x v="7"/>
    <n v="6178"/>
  </r>
  <r>
    <s v="SD"/>
    <s v="South Dakota"/>
    <s v="Lyman"/>
    <x v="3"/>
    <x v="7"/>
    <n v="6178"/>
  </r>
  <r>
    <s v="SD"/>
    <s v="South Dakota"/>
    <s v="Marshall"/>
    <x v="3"/>
    <x v="7"/>
    <n v="6178"/>
  </r>
  <r>
    <s v="TN"/>
    <s v="Tennessee"/>
    <s v="Humphreys"/>
    <x v="1"/>
    <x v="0"/>
    <n v="4904"/>
  </r>
  <r>
    <s v="TN"/>
    <s v="Tennessee"/>
    <s v="Jackson"/>
    <x v="1"/>
    <x v="0"/>
    <n v="4904"/>
  </r>
  <r>
    <s v="TN"/>
    <s v="Tennessee"/>
    <s v="Jefferson"/>
    <x v="1"/>
    <x v="0"/>
    <n v="4904"/>
  </r>
  <r>
    <s v="TN"/>
    <s v="Tennessee"/>
    <s v="Johnson"/>
    <x v="1"/>
    <x v="0"/>
    <n v="4904"/>
  </r>
  <r>
    <s v="TN"/>
    <s v="Tennessee"/>
    <s v="Knox"/>
    <x v="1"/>
    <x v="0"/>
    <n v="4904"/>
  </r>
  <r>
    <s v="TN"/>
    <s v="Tennessee"/>
    <s v="Lake"/>
    <x v="1"/>
    <x v="0"/>
    <n v="4904"/>
  </r>
  <r>
    <s v="TN"/>
    <s v="Tennessee"/>
    <s v="Lauderdale"/>
    <x v="1"/>
    <x v="0"/>
    <n v="4904"/>
  </r>
  <r>
    <s v="TN"/>
    <s v="Tennessee"/>
    <s v="Lawrence"/>
    <x v="1"/>
    <x v="0"/>
    <n v="4904"/>
  </r>
  <r>
    <s v="TN"/>
    <s v="Tennessee"/>
    <s v="Lewis"/>
    <x v="1"/>
    <x v="0"/>
    <n v="4904"/>
  </r>
  <r>
    <s v="TN"/>
    <s v="Tennessee"/>
    <s v="Lincoln"/>
    <x v="1"/>
    <x v="0"/>
    <n v="4904"/>
  </r>
  <r>
    <s v="TN"/>
    <s v="Tennessee"/>
    <s v="Loudon"/>
    <x v="1"/>
    <x v="0"/>
    <n v="4904"/>
  </r>
  <r>
    <s v="TN"/>
    <s v="Tennessee"/>
    <s v="Macon"/>
    <x v="1"/>
    <x v="0"/>
    <n v="4904"/>
  </r>
  <r>
    <s v="TN"/>
    <s v="Tennessee"/>
    <s v="Madison"/>
    <x v="1"/>
    <x v="0"/>
    <n v="4904"/>
  </r>
  <r>
    <s v="TN"/>
    <s v="Tennessee"/>
    <s v="Marion"/>
    <x v="1"/>
    <x v="0"/>
    <n v="4904"/>
  </r>
  <r>
    <s v="TN"/>
    <s v="Tennessee"/>
    <s v="Marshall"/>
    <x v="1"/>
    <x v="0"/>
    <n v="4904"/>
  </r>
  <r>
    <s v="TN"/>
    <s v="Tennessee"/>
    <s v="Maury"/>
    <x v="1"/>
    <x v="0"/>
    <n v="4904"/>
  </r>
  <r>
    <s v="TN"/>
    <s v="Tennessee"/>
    <s v="McMinn"/>
    <x v="1"/>
    <x v="0"/>
    <n v="4904"/>
  </r>
  <r>
    <s v="TN"/>
    <s v="Tennessee"/>
    <s v="McNairy"/>
    <x v="1"/>
    <x v="0"/>
    <n v="4904"/>
  </r>
  <r>
    <s v="TN"/>
    <s v="Tennessee"/>
    <s v="Meigs"/>
    <x v="1"/>
    <x v="0"/>
    <n v="4904"/>
  </r>
  <r>
    <s v="TN"/>
    <s v="Tennessee"/>
    <s v="Monroe"/>
    <x v="1"/>
    <x v="0"/>
    <n v="4904"/>
  </r>
  <r>
    <s v="TN"/>
    <s v="Tennessee"/>
    <s v="Montgomery"/>
    <x v="1"/>
    <x v="0"/>
    <n v="4904"/>
  </r>
  <r>
    <s v="TN"/>
    <s v="Tennessee"/>
    <s v="Moore"/>
    <x v="1"/>
    <x v="0"/>
    <n v="4904"/>
  </r>
  <r>
    <s v="TN"/>
    <s v="Tennessee"/>
    <s v="Morgan"/>
    <x v="1"/>
    <x v="0"/>
    <n v="4904"/>
  </r>
  <r>
    <s v="TN"/>
    <s v="Tennessee"/>
    <s v="Obion"/>
    <x v="1"/>
    <x v="0"/>
    <n v="4904"/>
  </r>
  <r>
    <s v="TN"/>
    <s v="Tennessee"/>
    <s v="Overton"/>
    <x v="1"/>
    <x v="0"/>
    <n v="4904"/>
  </r>
  <r>
    <s v="TN"/>
    <s v="Tennessee"/>
    <s v="Perry"/>
    <x v="1"/>
    <x v="0"/>
    <n v="4904"/>
  </r>
  <r>
    <s v="TN"/>
    <s v="Tennessee"/>
    <s v="Pickett"/>
    <x v="1"/>
    <x v="0"/>
    <n v="4904"/>
  </r>
  <r>
    <s v="TN"/>
    <s v="Tennessee"/>
    <s v="Polk"/>
    <x v="1"/>
    <x v="0"/>
    <n v="4904"/>
  </r>
  <r>
    <s v="TN"/>
    <s v="Tennessee"/>
    <s v="Putnam"/>
    <x v="1"/>
    <x v="0"/>
    <n v="4904"/>
  </r>
  <r>
    <s v="TN"/>
    <s v="Tennessee"/>
    <s v="Rhea"/>
    <x v="1"/>
    <x v="0"/>
    <n v="4904"/>
  </r>
  <r>
    <s v="TN"/>
    <s v="Tennessee"/>
    <s v="Roane"/>
    <x v="1"/>
    <x v="0"/>
    <n v="4904"/>
  </r>
  <r>
    <s v="TN"/>
    <s v="Tennessee"/>
    <s v="Robertson"/>
    <x v="1"/>
    <x v="0"/>
    <n v="4904"/>
  </r>
  <r>
    <s v="TN"/>
    <s v="Tennessee"/>
    <s v="Rutherford"/>
    <x v="1"/>
    <x v="0"/>
    <n v="4904"/>
  </r>
  <r>
    <s v="TN"/>
    <s v="Tennessee"/>
    <s v="Scott"/>
    <x v="1"/>
    <x v="0"/>
    <n v="4904"/>
  </r>
  <r>
    <s v="TN"/>
    <s v="Tennessee"/>
    <s v="Sequatchie"/>
    <x v="1"/>
    <x v="0"/>
    <n v="4904"/>
  </r>
  <r>
    <s v="TN"/>
    <s v="Tennessee"/>
    <s v="Sevier"/>
    <x v="1"/>
    <x v="0"/>
    <n v="4904"/>
  </r>
  <r>
    <s v="TN"/>
    <s v="Tennessee"/>
    <s v="Shelby"/>
    <x v="1"/>
    <x v="0"/>
    <n v="4904"/>
  </r>
  <r>
    <s v="TN"/>
    <s v="Tennessee"/>
    <s v="Smith"/>
    <x v="1"/>
    <x v="0"/>
    <n v="4904"/>
  </r>
  <r>
    <s v="TN"/>
    <s v="Tennessee"/>
    <s v="Stewart"/>
    <x v="1"/>
    <x v="0"/>
    <n v="4904"/>
  </r>
  <r>
    <s v="TN"/>
    <s v="Tennessee"/>
    <s v="Sullivan"/>
    <x v="1"/>
    <x v="0"/>
    <n v="4904"/>
  </r>
  <r>
    <s v="TN"/>
    <s v="Tennessee"/>
    <s v="Sumner"/>
    <x v="1"/>
    <x v="0"/>
    <n v="4904"/>
  </r>
  <r>
    <s v="TN"/>
    <s v="Tennessee"/>
    <s v="Tipton"/>
    <x v="1"/>
    <x v="0"/>
    <n v="4904"/>
  </r>
  <r>
    <s v="TN"/>
    <s v="Tennessee"/>
    <s v="Trousdale"/>
    <x v="1"/>
    <x v="0"/>
    <n v="4904"/>
  </r>
  <r>
    <s v="TN"/>
    <s v="Tennessee"/>
    <s v="Unicoi"/>
    <x v="1"/>
    <x v="0"/>
    <n v="4904"/>
  </r>
  <r>
    <s v="TN"/>
    <s v="Tennessee"/>
    <s v="Union"/>
    <x v="1"/>
    <x v="0"/>
    <n v="4904"/>
  </r>
  <r>
    <s v="TN"/>
    <s v="Tennessee"/>
    <s v="Van Buren"/>
    <x v="1"/>
    <x v="0"/>
    <n v="4904"/>
  </r>
  <r>
    <s v="TN"/>
    <s v="Tennessee"/>
    <s v="Warren"/>
    <x v="1"/>
    <x v="0"/>
    <n v="4904"/>
  </r>
  <r>
    <s v="TN"/>
    <s v="Tennessee"/>
    <s v="Washington"/>
    <x v="1"/>
    <x v="0"/>
    <n v="4904"/>
  </r>
  <r>
    <s v="TN"/>
    <s v="Tennessee"/>
    <s v="Wayne"/>
    <x v="1"/>
    <x v="0"/>
    <n v="4904"/>
  </r>
  <r>
    <s v="TN"/>
    <s v="Tennessee"/>
    <s v="Weakley"/>
    <x v="1"/>
    <x v="0"/>
    <n v="4904"/>
  </r>
  <r>
    <s v="TN"/>
    <s v="Tennessee"/>
    <s v="White"/>
    <x v="1"/>
    <x v="0"/>
    <n v="4904"/>
  </r>
  <r>
    <s v="TN"/>
    <s v="Tennessee"/>
    <s v="Williamson"/>
    <x v="1"/>
    <x v="0"/>
    <n v="4904"/>
  </r>
  <r>
    <s v="TN"/>
    <s v="Tennessee"/>
    <s v="Wilson"/>
    <x v="1"/>
    <x v="0"/>
    <n v="4904"/>
  </r>
  <r>
    <s v="TX"/>
    <s v="Texas"/>
    <s v="Anderson"/>
    <x v="0"/>
    <x v="1"/>
    <n v="11394"/>
  </r>
  <r>
    <s v="TX"/>
    <s v="Texas"/>
    <s v="Andrews"/>
    <x v="5"/>
    <x v="1"/>
    <n v="11394"/>
  </r>
  <r>
    <s v="TX"/>
    <s v="Texas"/>
    <s v="Angelina"/>
    <x v="0"/>
    <x v="1"/>
    <n v="11394"/>
  </r>
  <r>
    <s v="TX"/>
    <s v="Texas"/>
    <s v="Aransas"/>
    <x v="0"/>
    <x v="1"/>
    <n v="11394"/>
  </r>
  <r>
    <s v="TX"/>
    <s v="Texas"/>
    <s v="Archer"/>
    <x v="1"/>
    <x v="1"/>
    <n v="11394"/>
  </r>
  <r>
    <s v="TX"/>
    <s v="Texas"/>
    <s v="Armstrong"/>
    <x v="4"/>
    <x v="1"/>
    <n v="11394"/>
  </r>
  <r>
    <s v="TX"/>
    <s v="Texas"/>
    <s v="Atascosa"/>
    <x v="0"/>
    <x v="1"/>
    <n v="11394"/>
  </r>
  <r>
    <s v="TX"/>
    <s v="Texas"/>
    <s v="Austin"/>
    <x v="0"/>
    <x v="1"/>
    <n v="11394"/>
  </r>
  <r>
    <s v="TX"/>
    <s v="Texas"/>
    <s v="Bailey"/>
    <x v="4"/>
    <x v="1"/>
    <n v="11394"/>
  </r>
  <r>
    <s v="TX"/>
    <s v="Texas"/>
    <s v="Bandera"/>
    <x v="0"/>
    <x v="1"/>
    <n v="11394"/>
  </r>
  <r>
    <s v="TX"/>
    <s v="Texas"/>
    <s v="Bastrop"/>
    <x v="0"/>
    <x v="1"/>
    <n v="11394"/>
  </r>
  <r>
    <s v="TX"/>
    <s v="Texas"/>
    <s v="Baylor"/>
    <x v="5"/>
    <x v="1"/>
    <n v="11394"/>
  </r>
  <r>
    <s v="TX"/>
    <s v="Texas"/>
    <s v="Foard"/>
    <x v="5"/>
    <x v="1"/>
    <n v="11394"/>
  </r>
  <r>
    <s v="TX"/>
    <s v="Texas"/>
    <s v="Fort Bend"/>
    <x v="0"/>
    <x v="1"/>
    <n v="11394"/>
  </r>
  <r>
    <s v="TX"/>
    <s v="Texas"/>
    <s v="Franklin"/>
    <x v="0"/>
    <x v="1"/>
    <n v="11394"/>
  </r>
  <r>
    <s v="TX"/>
    <s v="Texas"/>
    <s v="Freestone"/>
    <x v="0"/>
    <x v="1"/>
    <n v="11394"/>
  </r>
  <r>
    <s v="TX"/>
    <s v="Texas"/>
    <s v="Frio"/>
    <x v="0"/>
    <x v="1"/>
    <n v="11394"/>
  </r>
  <r>
    <s v="TX"/>
    <s v="Texas"/>
    <s v="Gaines"/>
    <x v="5"/>
    <x v="1"/>
    <n v="11394"/>
  </r>
  <r>
    <s v="TX"/>
    <s v="Texas"/>
    <s v="Galveston"/>
    <x v="0"/>
    <x v="1"/>
    <n v="11394"/>
  </r>
  <r>
    <s v="TX"/>
    <s v="Texas"/>
    <s v="Garza"/>
    <x v="5"/>
    <x v="1"/>
    <n v="11394"/>
  </r>
  <r>
    <s v="TX"/>
    <s v="Texas"/>
    <s v="Gillespie"/>
    <x v="0"/>
    <x v="1"/>
    <n v="11394"/>
  </r>
  <r>
    <s v="TX"/>
    <s v="Texas"/>
    <s v="Glasscock"/>
    <x v="5"/>
    <x v="1"/>
    <n v="11394"/>
  </r>
  <r>
    <s v="TX"/>
    <s v="Texas"/>
    <s v="Goliad"/>
    <x v="0"/>
    <x v="1"/>
    <n v="11394"/>
  </r>
  <r>
    <s v="TX"/>
    <s v="Texas"/>
    <s v="Gonzales"/>
    <x v="0"/>
    <x v="1"/>
    <n v="11394"/>
  </r>
  <r>
    <s v="TX"/>
    <s v="Texas"/>
    <s v="Gray"/>
    <x v="4"/>
    <x v="1"/>
    <n v="11394"/>
  </r>
  <r>
    <s v="TX"/>
    <s v="Texas"/>
    <s v="Grayson"/>
    <x v="1"/>
    <x v="1"/>
    <n v="11394"/>
  </r>
  <r>
    <s v="TX"/>
    <s v="Texas"/>
    <s v="Gregg"/>
    <x v="0"/>
    <x v="1"/>
    <n v="11394"/>
  </r>
  <r>
    <s v="TX"/>
    <s v="Texas"/>
    <s v="Grimes"/>
    <x v="0"/>
    <x v="1"/>
    <n v="11394"/>
  </r>
  <r>
    <s v="TX"/>
    <s v="Texas"/>
    <s v="Guadalupe"/>
    <x v="0"/>
    <x v="1"/>
    <n v="11394"/>
  </r>
  <r>
    <s v="TX"/>
    <s v="Texas"/>
    <s v="Hale"/>
    <x v="4"/>
    <x v="1"/>
    <n v="11394"/>
  </r>
  <r>
    <s v="TX"/>
    <s v="Texas"/>
    <s v="Hall"/>
    <x v="5"/>
    <x v="1"/>
    <n v="11394"/>
  </r>
  <r>
    <s v="TX"/>
    <s v="Texas"/>
    <s v="Hamilton"/>
    <x v="0"/>
    <x v="1"/>
    <n v="11394"/>
  </r>
  <r>
    <s v="TX"/>
    <s v="Texas"/>
    <s v="Hansford"/>
    <x v="4"/>
    <x v="1"/>
    <n v="11394"/>
  </r>
  <r>
    <s v="TX"/>
    <s v="Texas"/>
    <s v="Hardeman"/>
    <x v="5"/>
    <x v="1"/>
    <n v="11394"/>
  </r>
  <r>
    <s v="TX"/>
    <s v="Texas"/>
    <s v="Hardin"/>
    <x v="0"/>
    <x v="1"/>
    <n v="11394"/>
  </r>
  <r>
    <s v="TX"/>
    <s v="Texas"/>
    <s v="Harris"/>
    <x v="0"/>
    <x v="1"/>
    <n v="11394"/>
  </r>
  <r>
    <s v="TX"/>
    <s v="Texas"/>
    <s v="Harrison"/>
    <x v="0"/>
    <x v="1"/>
    <n v="11394"/>
  </r>
  <r>
    <s v="TX"/>
    <s v="Texas"/>
    <s v="Hartley"/>
    <x v="4"/>
    <x v="1"/>
    <n v="11394"/>
  </r>
  <r>
    <s v="TX"/>
    <s v="Texas"/>
    <s v="Haskell"/>
    <x v="5"/>
    <x v="1"/>
    <n v="11394"/>
  </r>
  <r>
    <s v="TX"/>
    <s v="Texas"/>
    <s v="Hays"/>
    <x v="0"/>
    <x v="1"/>
    <n v="11394"/>
  </r>
  <r>
    <s v="TX"/>
    <s v="Texas"/>
    <s v="Hemphill"/>
    <x v="5"/>
    <x v="1"/>
    <n v="11394"/>
  </r>
  <r>
    <s v="TX"/>
    <s v="Texas"/>
    <s v="Henderson"/>
    <x v="0"/>
    <x v="1"/>
    <n v="11394"/>
  </r>
  <r>
    <s v="TX"/>
    <s v="Texas"/>
    <s v="Hidalgo"/>
    <x v="0"/>
    <x v="1"/>
    <n v="11394"/>
  </r>
  <r>
    <s v="TX"/>
    <s v="Texas"/>
    <s v="Hill"/>
    <x v="0"/>
    <x v="1"/>
    <n v="11394"/>
  </r>
  <r>
    <s v="TX"/>
    <s v="Texas"/>
    <s v="Hockley"/>
    <x v="4"/>
    <x v="1"/>
    <n v="11394"/>
  </r>
  <r>
    <s v="TX"/>
    <s v="Texas"/>
    <s v="Hood"/>
    <x v="0"/>
    <x v="1"/>
    <n v="11394"/>
  </r>
  <r>
    <s v="TX"/>
    <s v="Texas"/>
    <s v="Hopkins"/>
    <x v="0"/>
    <x v="1"/>
    <n v="11394"/>
  </r>
  <r>
    <s v="TX"/>
    <s v="Texas"/>
    <s v="Houston"/>
    <x v="0"/>
    <x v="1"/>
    <n v="11394"/>
  </r>
  <r>
    <s v="TX"/>
    <s v="Texas"/>
    <s v="Howard"/>
    <x v="5"/>
    <x v="1"/>
    <n v="11394"/>
  </r>
  <r>
    <s v="TX"/>
    <s v="Texas"/>
    <s v="Hudspeth"/>
    <x v="5"/>
    <x v="1"/>
    <n v="11394"/>
  </r>
  <r>
    <s v="TX"/>
    <s v="Texas"/>
    <s v="Hunt"/>
    <x v="0"/>
    <x v="1"/>
    <n v="11394"/>
  </r>
  <r>
    <s v="TX"/>
    <s v="Texas"/>
    <s v="Hutchinson"/>
    <x v="4"/>
    <x v="1"/>
    <n v="11394"/>
  </r>
  <r>
    <s v="TX"/>
    <s v="Texas"/>
    <s v="Irion"/>
    <x v="5"/>
    <x v="1"/>
    <n v="11394"/>
  </r>
  <r>
    <s v="TX"/>
    <s v="Texas"/>
    <s v="Jack"/>
    <x v="1"/>
    <x v="1"/>
    <n v="11394"/>
  </r>
  <r>
    <s v="TX"/>
    <s v="Texas"/>
    <s v="Jackson"/>
    <x v="0"/>
    <x v="1"/>
    <n v="11394"/>
  </r>
  <r>
    <s v="TX"/>
    <s v="Texas"/>
    <s v="Jasper"/>
    <x v="0"/>
    <x v="1"/>
    <n v="11394"/>
  </r>
  <r>
    <s v="TX"/>
    <s v="Texas"/>
    <s v="Jeff Davis"/>
    <x v="5"/>
    <x v="1"/>
    <n v="11394"/>
  </r>
  <r>
    <s v="TX"/>
    <s v="Texas"/>
    <s v="Jefferson"/>
    <x v="0"/>
    <x v="1"/>
    <n v="11394"/>
  </r>
  <r>
    <s v="TX"/>
    <s v="Texas"/>
    <s v="Jim Hogg"/>
    <x v="0"/>
    <x v="1"/>
    <n v="11394"/>
  </r>
  <r>
    <s v="TX"/>
    <s v="Texas"/>
    <s v="Jim Wells"/>
    <x v="0"/>
    <x v="1"/>
    <n v="11394"/>
  </r>
  <r>
    <s v="TX"/>
    <s v="Texas"/>
    <s v="Johnson"/>
    <x v="0"/>
    <x v="1"/>
    <n v="11394"/>
  </r>
  <r>
    <s v="TX"/>
    <s v="Texas"/>
    <s v="Jones"/>
    <x v="5"/>
    <x v="1"/>
    <n v="11394"/>
  </r>
  <r>
    <s v="TX"/>
    <s v="Texas"/>
    <s v="Karnes"/>
    <x v="0"/>
    <x v="1"/>
    <n v="11394"/>
  </r>
  <r>
    <s v="TX"/>
    <s v="Texas"/>
    <s v="Kaufman"/>
    <x v="0"/>
    <x v="1"/>
    <n v="11394"/>
  </r>
  <r>
    <s v="TX"/>
    <s v="Texas"/>
    <s v="Kendall"/>
    <x v="0"/>
    <x v="1"/>
    <n v="11394"/>
  </r>
  <r>
    <s v="TX"/>
    <s v="Texas"/>
    <s v="Kenedy"/>
    <x v="0"/>
    <x v="1"/>
    <n v="11394"/>
  </r>
  <r>
    <s v="TX"/>
    <s v="Texas"/>
    <s v="Kent"/>
    <x v="5"/>
    <x v="1"/>
    <n v="11394"/>
  </r>
  <r>
    <s v="TX"/>
    <s v="Texas"/>
    <s v="Kerr"/>
    <x v="5"/>
    <x v="1"/>
    <n v="11394"/>
  </r>
  <r>
    <s v="TX"/>
    <s v="Texas"/>
    <s v="Kimble"/>
    <x v="5"/>
    <x v="1"/>
    <n v="11394"/>
  </r>
  <r>
    <s v="TX"/>
    <s v="Texas"/>
    <s v="King"/>
    <x v="5"/>
    <x v="1"/>
    <n v="11394"/>
  </r>
  <r>
    <s v="TX"/>
    <s v="Texas"/>
    <s v="Kinney"/>
    <x v="0"/>
    <x v="1"/>
    <n v="11394"/>
  </r>
  <r>
    <s v="TX"/>
    <s v="Texas"/>
    <s v="Kleberg"/>
    <x v="0"/>
    <x v="1"/>
    <n v="11394"/>
  </r>
  <r>
    <s v="TX"/>
    <s v="Texas"/>
    <s v="Knox"/>
    <x v="5"/>
    <x v="1"/>
    <n v="11394"/>
  </r>
  <r>
    <s v="TX"/>
    <s v="Texas"/>
    <s v="La Salle"/>
    <x v="0"/>
    <x v="1"/>
    <n v="11394"/>
  </r>
  <r>
    <s v="TX"/>
    <s v="Texas"/>
    <s v="Lamar"/>
    <x v="0"/>
    <x v="1"/>
    <n v="11394"/>
  </r>
  <r>
    <s v="TX"/>
    <s v="Texas"/>
    <s v="Lamb"/>
    <x v="4"/>
    <x v="1"/>
    <n v="11394"/>
  </r>
  <r>
    <s v="TX"/>
    <s v="Texas"/>
    <s v="Lampasas"/>
    <x v="0"/>
    <x v="1"/>
    <n v="11394"/>
  </r>
  <r>
    <s v="TX"/>
    <s v="Texas"/>
    <s v="Scurry"/>
    <x v="5"/>
    <x v="1"/>
    <n v="11394"/>
  </r>
  <r>
    <s v="TX"/>
    <s v="Texas"/>
    <s v="Shackelford"/>
    <x v="5"/>
    <x v="1"/>
    <n v="11394"/>
  </r>
  <r>
    <s v="TX"/>
    <s v="Texas"/>
    <s v="Shelby"/>
    <x v="0"/>
    <x v="1"/>
    <n v="11394"/>
  </r>
  <r>
    <s v="TX"/>
    <s v="Texas"/>
    <s v="Sherman"/>
    <x v="4"/>
    <x v="1"/>
    <n v="11394"/>
  </r>
  <r>
    <s v="TX"/>
    <s v="Texas"/>
    <s v="Smith"/>
    <x v="0"/>
    <x v="1"/>
    <n v="11394"/>
  </r>
  <r>
    <s v="TX"/>
    <s v="Texas"/>
    <s v="Somervell"/>
    <x v="0"/>
    <x v="1"/>
    <n v="11394"/>
  </r>
  <r>
    <s v="TX"/>
    <s v="Texas"/>
    <s v="Starr"/>
    <x v="0"/>
    <x v="1"/>
    <n v="11394"/>
  </r>
  <r>
    <s v="TX"/>
    <s v="Texas"/>
    <s v="Stephens"/>
    <x v="1"/>
    <x v="1"/>
    <n v="11394"/>
  </r>
  <r>
    <s v="TX"/>
    <s v="Texas"/>
    <s v="Sterling"/>
    <x v="5"/>
    <x v="1"/>
    <n v="11394"/>
  </r>
  <r>
    <s v="TX"/>
    <s v="Texas"/>
    <s v="Stonewall"/>
    <x v="5"/>
    <x v="1"/>
    <n v="11394"/>
  </r>
  <r>
    <s v="TX"/>
    <s v="Texas"/>
    <s v="Sutton"/>
    <x v="5"/>
    <x v="1"/>
    <n v="11394"/>
  </r>
  <r>
    <s v="TX"/>
    <s v="Texas"/>
    <s v="Swisher"/>
    <x v="4"/>
    <x v="1"/>
    <n v="11394"/>
  </r>
  <r>
    <s v="TX"/>
    <s v="Texas"/>
    <s v="Tarrant"/>
    <x v="0"/>
    <x v="1"/>
    <n v="11394"/>
  </r>
  <r>
    <s v="TX"/>
    <s v="Texas"/>
    <s v="Taylor"/>
    <x v="5"/>
    <x v="1"/>
    <n v="11394"/>
  </r>
  <r>
    <s v="TX"/>
    <s v="Texas"/>
    <s v="Terrell"/>
    <x v="5"/>
    <x v="1"/>
    <n v="11394"/>
  </r>
  <r>
    <s v="TX"/>
    <s v="Texas"/>
    <s v="Terry"/>
    <x v="5"/>
    <x v="1"/>
    <n v="11394"/>
  </r>
  <r>
    <s v="TX"/>
    <s v="Texas"/>
    <s v="Throckmorton"/>
    <x v="5"/>
    <x v="1"/>
    <n v="11394"/>
  </r>
  <r>
    <s v="TX"/>
    <s v="Texas"/>
    <s v="Titus"/>
    <x v="0"/>
    <x v="1"/>
    <n v="11394"/>
  </r>
  <r>
    <s v="TX"/>
    <s v="Texas"/>
    <s v="Tom Green"/>
    <x v="5"/>
    <x v="1"/>
    <n v="11394"/>
  </r>
  <r>
    <s v="TX"/>
    <s v="Texas"/>
    <s v="Travis"/>
    <x v="0"/>
    <x v="1"/>
    <n v="11394"/>
  </r>
  <r>
    <s v="TX"/>
    <s v="Texas"/>
    <s v="Trinity"/>
    <x v="0"/>
    <x v="1"/>
    <n v="11394"/>
  </r>
  <r>
    <s v="TX"/>
    <s v="Texas"/>
    <s v="Tyler"/>
    <x v="0"/>
    <x v="1"/>
    <n v="11394"/>
  </r>
  <r>
    <s v="TX"/>
    <s v="Texas"/>
    <s v="Upshur"/>
    <x v="0"/>
    <x v="1"/>
    <n v="11394"/>
  </r>
  <r>
    <s v="TX"/>
    <s v="Texas"/>
    <s v="Upton"/>
    <x v="5"/>
    <x v="1"/>
    <n v="11394"/>
  </r>
  <r>
    <s v="TX"/>
    <s v="Texas"/>
    <s v="Uvalde"/>
    <x v="0"/>
    <x v="1"/>
    <n v="11394"/>
  </r>
  <r>
    <s v="TX"/>
    <s v="Texas"/>
    <s v="Val Verde"/>
    <x v="0"/>
    <x v="1"/>
    <n v="11394"/>
  </r>
  <r>
    <s v="TX"/>
    <s v="Texas"/>
    <s v="Van Zandt"/>
    <x v="0"/>
    <x v="1"/>
    <n v="11394"/>
  </r>
  <r>
    <s v="TX"/>
    <s v="Texas"/>
    <s v="Victoria"/>
    <x v="0"/>
    <x v="1"/>
    <n v="11394"/>
  </r>
  <r>
    <s v="TX"/>
    <s v="Texas"/>
    <s v="Walker"/>
    <x v="0"/>
    <x v="1"/>
    <n v="11394"/>
  </r>
  <r>
    <s v="TX"/>
    <s v="Texas"/>
    <s v="Waller"/>
    <x v="0"/>
    <x v="1"/>
    <n v="11394"/>
  </r>
  <r>
    <s v="TX"/>
    <s v="Texas"/>
    <s v="Ward"/>
    <x v="5"/>
    <x v="1"/>
    <n v="11394"/>
  </r>
  <r>
    <s v="TX"/>
    <s v="Texas"/>
    <s v="Washington"/>
    <x v="0"/>
    <x v="1"/>
    <n v="11394"/>
  </r>
  <r>
    <s v="TX"/>
    <s v="Texas"/>
    <s v="Webb"/>
    <x v="0"/>
    <x v="1"/>
    <n v="11394"/>
  </r>
  <r>
    <s v="TX"/>
    <s v="Texas"/>
    <s v="Wharton"/>
    <x v="0"/>
    <x v="1"/>
    <n v="11394"/>
  </r>
  <r>
    <s v="TX"/>
    <s v="Texas"/>
    <s v="Wheeler"/>
    <x v="5"/>
    <x v="1"/>
    <n v="11394"/>
  </r>
  <r>
    <s v="TX"/>
    <s v="Texas"/>
    <s v="Wichita"/>
    <x v="1"/>
    <x v="1"/>
    <n v="11394"/>
  </r>
  <r>
    <s v="TX"/>
    <s v="Texas"/>
    <s v="Wilbarger"/>
    <x v="5"/>
    <x v="1"/>
    <n v="11394"/>
  </r>
  <r>
    <s v="TX"/>
    <s v="Texas"/>
    <s v="Willacy"/>
    <x v="0"/>
    <x v="1"/>
    <n v="11394"/>
  </r>
  <r>
    <s v="TX"/>
    <s v="Texas"/>
    <s v="Williamson"/>
    <x v="0"/>
    <x v="1"/>
    <n v="11394"/>
  </r>
  <r>
    <s v="TX"/>
    <s v="Texas"/>
    <s v="Wilson"/>
    <x v="0"/>
    <x v="1"/>
    <n v="11394"/>
  </r>
  <r>
    <s v="TX"/>
    <s v="Texas"/>
    <s v="Winkler"/>
    <x v="5"/>
    <x v="1"/>
    <n v="11394"/>
  </r>
  <r>
    <s v="TX"/>
    <s v="Texas"/>
    <s v="Wise"/>
    <x v="1"/>
    <x v="1"/>
    <n v="11394"/>
  </r>
  <r>
    <s v="TX"/>
    <s v="Texas"/>
    <s v="Wood"/>
    <x v="0"/>
    <x v="1"/>
    <n v="11394"/>
  </r>
  <r>
    <s v="TX"/>
    <s v="Texas"/>
    <s v="Yoakum"/>
    <x v="4"/>
    <x v="1"/>
    <n v="11394"/>
  </r>
  <r>
    <s v="TX"/>
    <s v="Texas"/>
    <s v="Young"/>
    <x v="1"/>
    <x v="1"/>
    <n v="11394"/>
  </r>
  <r>
    <s v="TX"/>
    <s v="Texas"/>
    <s v="Zapata"/>
    <x v="0"/>
    <x v="1"/>
    <n v="11394"/>
  </r>
  <r>
    <s v="TX"/>
    <s v="Texas"/>
    <s v="Zavala"/>
    <x v="0"/>
    <x v="1"/>
    <n v="11394"/>
  </r>
  <r>
    <s v="UT"/>
    <s v="Utah"/>
    <s v="Beaver"/>
    <x v="3"/>
    <x v="3"/>
    <n v="4981"/>
  </r>
  <r>
    <s v="UT"/>
    <s v="Utah"/>
    <s v="Box Elder"/>
    <x v="3"/>
    <x v="3"/>
    <n v="4981"/>
  </r>
  <r>
    <s v="UT"/>
    <s v="Utah"/>
    <s v="Cache"/>
    <x v="3"/>
    <x v="3"/>
    <n v="4981"/>
  </r>
  <r>
    <s v="UT"/>
    <s v="Utah"/>
    <s v="Carbon"/>
    <x v="3"/>
    <x v="3"/>
    <n v="4981"/>
  </r>
  <r>
    <s v="UT"/>
    <s v="Utah"/>
    <s v="Daggett"/>
    <x v="3"/>
    <x v="3"/>
    <n v="4981"/>
  </r>
  <r>
    <s v="UT"/>
    <s v="Utah"/>
    <s v="Davis"/>
    <x v="3"/>
    <x v="3"/>
    <n v="4981"/>
  </r>
  <r>
    <s v="UT"/>
    <s v="Utah"/>
    <s v="Duchesne"/>
    <x v="3"/>
    <x v="3"/>
    <n v="4981"/>
  </r>
  <r>
    <s v="UT"/>
    <s v="Utah"/>
    <s v="Emery"/>
    <x v="3"/>
    <x v="3"/>
    <n v="4981"/>
  </r>
  <r>
    <s v="UT"/>
    <s v="Utah"/>
    <s v="Garfield"/>
    <x v="3"/>
    <x v="3"/>
    <n v="4981"/>
  </r>
  <r>
    <s v="UT"/>
    <s v="Utah"/>
    <s v="Grand"/>
    <x v="3"/>
    <x v="3"/>
    <n v="4981"/>
  </r>
  <r>
    <s v="UT"/>
    <s v="Utah"/>
    <s v="Iron"/>
    <x v="3"/>
    <x v="3"/>
    <n v="4981"/>
  </r>
  <r>
    <s v="UT"/>
    <s v="Utah"/>
    <s v="Juab"/>
    <x v="3"/>
    <x v="3"/>
    <n v="4981"/>
  </r>
  <r>
    <s v="UT"/>
    <s v="Utah"/>
    <s v="Kane"/>
    <x v="3"/>
    <x v="3"/>
    <n v="4981"/>
  </r>
  <r>
    <s v="UT"/>
    <s v="Utah"/>
    <s v="Millard"/>
    <x v="3"/>
    <x v="3"/>
    <n v="4981"/>
  </r>
  <r>
    <s v="UT"/>
    <s v="Utah"/>
    <s v="Morgan"/>
    <x v="3"/>
    <x v="3"/>
    <n v="4981"/>
  </r>
  <r>
    <s v="UT"/>
    <s v="Utah"/>
    <s v="Piute"/>
    <x v="3"/>
    <x v="3"/>
    <n v="4981"/>
  </r>
  <r>
    <s v="UT"/>
    <s v="Utah"/>
    <s v="Rich"/>
    <x v="3"/>
    <x v="3"/>
    <n v="4981"/>
  </r>
  <r>
    <s v="UT"/>
    <s v="Utah"/>
    <s v="Salt Lake"/>
    <x v="3"/>
    <x v="3"/>
    <n v="4981"/>
  </r>
  <r>
    <s v="VA"/>
    <s v="Virginia"/>
    <s v="Fairfax (city)"/>
    <x v="1"/>
    <x v="5"/>
    <n v="17981"/>
  </r>
  <r>
    <s v="VA"/>
    <s v="Virginia"/>
    <s v="Falls Church (city)"/>
    <x v="1"/>
    <x v="5"/>
    <n v="17981"/>
  </r>
  <r>
    <s v="VA"/>
    <s v="Virginia"/>
    <s v="Fauquier"/>
    <x v="1"/>
    <x v="5"/>
    <n v="17981"/>
  </r>
  <r>
    <s v="VA"/>
    <s v="Virginia"/>
    <s v="Floyd"/>
    <x v="1"/>
    <x v="5"/>
    <n v="17981"/>
  </r>
  <r>
    <s v="VA"/>
    <s v="Virginia"/>
    <s v="Fluvanna"/>
    <x v="1"/>
    <x v="5"/>
    <n v="17981"/>
  </r>
  <r>
    <s v="VA"/>
    <s v="Virginia"/>
    <s v="Franklin"/>
    <x v="1"/>
    <x v="5"/>
    <n v="17981"/>
  </r>
  <r>
    <s v="VA"/>
    <s v="Virginia"/>
    <s v="Franklin (city)"/>
    <x v="1"/>
    <x v="5"/>
    <n v="17981"/>
  </r>
  <r>
    <s v="VA"/>
    <s v="Virginia"/>
    <s v="Frederick"/>
    <x v="1"/>
    <x v="5"/>
    <n v="17981"/>
  </r>
  <r>
    <s v="VA"/>
    <s v="Virginia"/>
    <s v="Fredericksburg (city)"/>
    <x v="1"/>
    <x v="5"/>
    <n v="17981"/>
  </r>
  <r>
    <s v="VA"/>
    <s v="Virginia"/>
    <s v="Galax (city)"/>
    <x v="1"/>
    <x v="5"/>
    <n v="17981"/>
  </r>
  <r>
    <s v="VA"/>
    <s v="Virginia"/>
    <s v="Giles"/>
    <x v="1"/>
    <x v="5"/>
    <n v="17981"/>
  </r>
  <r>
    <s v="VA"/>
    <s v="Virginia"/>
    <s v="Gloucester"/>
    <x v="1"/>
    <x v="5"/>
    <n v="17981"/>
  </r>
  <r>
    <s v="VA"/>
    <s v="Virginia"/>
    <s v="Goochland"/>
    <x v="1"/>
    <x v="5"/>
    <n v="17981"/>
  </r>
  <r>
    <s v="VA"/>
    <s v="Virginia"/>
    <s v="Grayson"/>
    <x v="1"/>
    <x v="5"/>
    <n v="17981"/>
  </r>
  <r>
    <s v="VA"/>
    <s v="Virginia"/>
    <s v="Greene"/>
    <x v="1"/>
    <x v="5"/>
    <n v="17981"/>
  </r>
  <r>
    <s v="VA"/>
    <s v="Virginia"/>
    <s v="Greensville"/>
    <x v="1"/>
    <x v="5"/>
    <n v="17981"/>
  </r>
  <r>
    <s v="VA"/>
    <s v="Virginia"/>
    <s v="Halifax"/>
    <x v="1"/>
    <x v="5"/>
    <n v="17981"/>
  </r>
  <r>
    <s v="VA"/>
    <s v="Virginia"/>
    <s v="Hampton (city)"/>
    <x v="1"/>
    <x v="5"/>
    <n v="17981"/>
  </r>
  <r>
    <s v="VA"/>
    <s v="Virginia"/>
    <s v="Hanover"/>
    <x v="1"/>
    <x v="5"/>
    <n v="17981"/>
  </r>
  <r>
    <s v="VA"/>
    <s v="Virginia"/>
    <s v="Harrisonburg (city)"/>
    <x v="1"/>
    <x v="5"/>
    <n v="17981"/>
  </r>
  <r>
    <s v="VA"/>
    <s v="Virginia"/>
    <s v="Henrico"/>
    <x v="1"/>
    <x v="5"/>
    <n v="17981"/>
  </r>
  <r>
    <s v="VA"/>
    <s v="Virginia"/>
    <s v="Henry"/>
    <x v="1"/>
    <x v="5"/>
    <n v="17981"/>
  </r>
  <r>
    <s v="VA"/>
    <s v="Virginia"/>
    <s v="Highland"/>
    <x v="1"/>
    <x v="5"/>
    <n v="17981"/>
  </r>
  <r>
    <s v="VA"/>
    <s v="Virginia"/>
    <s v="Hopewell (city)"/>
    <x v="1"/>
    <x v="5"/>
    <n v="17981"/>
  </r>
  <r>
    <s v="VA"/>
    <s v="Virginia"/>
    <s v="Isle of Wight"/>
    <x v="1"/>
    <x v="5"/>
    <n v="17981"/>
  </r>
  <r>
    <s v="VA"/>
    <s v="Virginia"/>
    <s v="James City"/>
    <x v="1"/>
    <x v="5"/>
    <n v="17981"/>
  </r>
  <r>
    <s v="VA"/>
    <s v="Virginia"/>
    <s v="King and Queen"/>
    <x v="1"/>
    <x v="5"/>
    <n v="17981"/>
  </r>
  <r>
    <s v="VA"/>
    <s v="Virginia"/>
    <s v="King George"/>
    <x v="1"/>
    <x v="5"/>
    <n v="17981"/>
  </r>
  <r>
    <s v="VA"/>
    <s v="Virginia"/>
    <s v="King William"/>
    <x v="1"/>
    <x v="5"/>
    <n v="17981"/>
  </r>
  <r>
    <s v="VA"/>
    <s v="Virginia"/>
    <s v="Lancaster"/>
    <x v="1"/>
    <x v="5"/>
    <n v="17981"/>
  </r>
  <r>
    <s v="VA"/>
    <s v="Virginia"/>
    <s v="Lee"/>
    <x v="1"/>
    <x v="5"/>
    <n v="17981"/>
  </r>
  <r>
    <s v="VA"/>
    <s v="Virginia"/>
    <s v="Lexington (city)"/>
    <x v="1"/>
    <x v="5"/>
    <n v="17981"/>
  </r>
  <r>
    <s v="VA"/>
    <s v="Virginia"/>
    <s v="Loudoun"/>
    <x v="1"/>
    <x v="5"/>
    <n v="17981"/>
  </r>
  <r>
    <s v="VA"/>
    <s v="Virginia"/>
    <s v="Louisa"/>
    <x v="1"/>
    <x v="5"/>
    <n v="17981"/>
  </r>
  <r>
    <s v="VA"/>
    <s v="Virginia"/>
    <s v="Lunenburg"/>
    <x v="1"/>
    <x v="5"/>
    <n v="17981"/>
  </r>
  <r>
    <s v="VA"/>
    <s v="Virginia"/>
    <s v="Lynchburg (city)"/>
    <x v="1"/>
    <x v="5"/>
    <n v="17981"/>
  </r>
  <r>
    <s v="VA"/>
    <s v="Virginia"/>
    <s v="Madison"/>
    <x v="1"/>
    <x v="5"/>
    <n v="17981"/>
  </r>
  <r>
    <s v="VA"/>
    <s v="Virginia"/>
    <s v="Manassas (city)"/>
    <x v="1"/>
    <x v="5"/>
    <n v="17981"/>
  </r>
  <r>
    <s v="VA"/>
    <s v="Virginia"/>
    <s v="Manassas Park (city)"/>
    <x v="1"/>
    <x v="5"/>
    <n v="17981"/>
  </r>
  <r>
    <s v="VA"/>
    <s v="Virginia"/>
    <s v="Martinsville (city)"/>
    <x v="1"/>
    <x v="5"/>
    <n v="17981"/>
  </r>
  <r>
    <s v="VA"/>
    <s v="Virginia"/>
    <s v="Mathews"/>
    <x v="1"/>
    <x v="5"/>
    <n v="17981"/>
  </r>
  <r>
    <s v="VA"/>
    <s v="Virginia"/>
    <s v="Mecklenburg"/>
    <x v="1"/>
    <x v="5"/>
    <n v="17981"/>
  </r>
  <r>
    <s v="VA"/>
    <s v="Virginia"/>
    <s v="Middlesex"/>
    <x v="1"/>
    <x v="5"/>
    <n v="17981"/>
  </r>
  <r>
    <s v="VA"/>
    <s v="Virginia"/>
    <s v="Montgomery"/>
    <x v="1"/>
    <x v="5"/>
    <n v="17981"/>
  </r>
  <r>
    <s v="VA"/>
    <s v="Virginia"/>
    <s v="Nelson"/>
    <x v="1"/>
    <x v="5"/>
    <n v="17981"/>
  </r>
  <r>
    <s v="VA"/>
    <s v="Virginia"/>
    <s v="New Kent"/>
    <x v="1"/>
    <x v="5"/>
    <n v="17981"/>
  </r>
  <r>
    <s v="VA"/>
    <s v="Virginia"/>
    <s v="Newport News (city)"/>
    <x v="1"/>
    <x v="5"/>
    <n v="17981"/>
  </r>
  <r>
    <s v="VA"/>
    <s v="Virginia"/>
    <s v="Norfolk (city)"/>
    <x v="1"/>
    <x v="5"/>
    <n v="17981"/>
  </r>
  <r>
    <s v="VA"/>
    <s v="Virginia"/>
    <s v="Northampton"/>
    <x v="1"/>
    <x v="5"/>
    <n v="17981"/>
  </r>
  <r>
    <s v="VA"/>
    <s v="Virginia"/>
    <s v="Northumberland"/>
    <x v="1"/>
    <x v="5"/>
    <n v="17981"/>
  </r>
  <r>
    <s v="VA"/>
    <s v="Virginia"/>
    <s v="Norton (city)"/>
    <x v="1"/>
    <x v="5"/>
    <n v="17981"/>
  </r>
  <r>
    <s v="VA"/>
    <s v="Virginia"/>
    <s v="Nottoway"/>
    <x v="1"/>
    <x v="5"/>
    <n v="17981"/>
  </r>
  <r>
    <s v="VA"/>
    <s v="Virginia"/>
    <s v="Orange"/>
    <x v="1"/>
    <x v="5"/>
    <n v="17981"/>
  </r>
  <r>
    <s v="VA"/>
    <s v="Virginia"/>
    <s v="Page"/>
    <x v="1"/>
    <x v="5"/>
    <n v="17981"/>
  </r>
  <r>
    <s v="VA"/>
    <s v="Virginia"/>
    <s v="Patrick"/>
    <x v="1"/>
    <x v="5"/>
    <n v="17981"/>
  </r>
  <r>
    <s v="VA"/>
    <s v="Virginia"/>
    <s v="Petersburg (city)"/>
    <x v="1"/>
    <x v="5"/>
    <n v="17981"/>
  </r>
  <r>
    <s v="VA"/>
    <s v="Virginia"/>
    <s v="Pittsylvania"/>
    <x v="1"/>
    <x v="5"/>
    <n v="17981"/>
  </r>
  <r>
    <s v="VA"/>
    <s v="Virginia"/>
    <s v="Poquoson (city)"/>
    <x v="1"/>
    <x v="5"/>
    <n v="17981"/>
  </r>
  <r>
    <s v="VA"/>
    <s v="Virginia"/>
    <s v="Portsmouth (city)"/>
    <x v="1"/>
    <x v="5"/>
    <n v="17981"/>
  </r>
  <r>
    <s v="VA"/>
    <s v="Virginia"/>
    <s v="Powhatan"/>
    <x v="1"/>
    <x v="5"/>
    <n v="17981"/>
  </r>
  <r>
    <s v="VA"/>
    <s v="Virginia"/>
    <s v="Prince Edward"/>
    <x v="1"/>
    <x v="5"/>
    <n v="17981"/>
  </r>
  <r>
    <s v="VA"/>
    <s v="Virginia"/>
    <s v="Prince George"/>
    <x v="1"/>
    <x v="5"/>
    <n v="17981"/>
  </r>
  <r>
    <s v="VA"/>
    <s v="Virginia"/>
    <s v="Prince William"/>
    <x v="1"/>
    <x v="5"/>
    <n v="17981"/>
  </r>
  <r>
    <s v="VA"/>
    <s v="Virginia"/>
    <s v="Pulaski"/>
    <x v="1"/>
    <x v="5"/>
    <n v="17981"/>
  </r>
  <r>
    <s v="VA"/>
    <s v="Virginia"/>
    <s v="Radford (city)"/>
    <x v="1"/>
    <x v="5"/>
    <n v="17981"/>
  </r>
  <r>
    <s v="WA"/>
    <s v="Washington"/>
    <s v="Walla Walla"/>
    <x v="3"/>
    <x v="2"/>
    <n v="13379"/>
  </r>
  <r>
    <s v="WA"/>
    <s v="Washington"/>
    <s v="Whatcom"/>
    <x v="2"/>
    <x v="2"/>
    <n v="13379"/>
  </r>
  <r>
    <s v="WA"/>
    <s v="Washington"/>
    <s v="Whitman"/>
    <x v="3"/>
    <x v="2"/>
    <n v="13379"/>
  </r>
  <r>
    <s v="WA"/>
    <s v="Washington"/>
    <s v="Yakima"/>
    <x v="3"/>
    <x v="2"/>
    <n v="13379"/>
  </r>
  <r>
    <s v="WV"/>
    <s v="West Virginia"/>
    <s v="Barbour"/>
    <x v="3"/>
    <x v="5"/>
    <n v="17981"/>
  </r>
  <r>
    <s v="WV"/>
    <s v="West Virginia"/>
    <s v="Berkeley"/>
    <x v="1"/>
    <x v="5"/>
    <n v="17981"/>
  </r>
  <r>
    <s v="WV"/>
    <s v="West Virginia"/>
    <s v="Boone"/>
    <x v="1"/>
    <x v="5"/>
    <n v="17981"/>
  </r>
  <r>
    <s v="WV"/>
    <s v="West Virginia"/>
    <s v="Braxton"/>
    <x v="1"/>
    <x v="5"/>
    <n v="17981"/>
  </r>
  <r>
    <s v="WV"/>
    <s v="West Virginia"/>
    <s v="Brooke"/>
    <x v="3"/>
    <x v="5"/>
    <n v="17981"/>
  </r>
  <r>
    <s v="WV"/>
    <s v="West Virginia"/>
    <s v="Cabell"/>
    <x v="1"/>
    <x v="5"/>
    <n v="17981"/>
  </r>
  <r>
    <s v="WV"/>
    <s v="West Virginia"/>
    <s v="Calhoun"/>
    <x v="1"/>
    <x v="5"/>
    <n v="17981"/>
  </r>
  <r>
    <s v="WV"/>
    <s v="West Virginia"/>
    <s v="Clay"/>
    <x v="1"/>
    <x v="5"/>
    <n v="17981"/>
  </r>
  <r>
    <s v="WV"/>
    <s v="West Virginia"/>
    <s v="Doddridge"/>
    <x v="3"/>
    <x v="5"/>
    <n v="17981"/>
  </r>
  <r>
    <s v="WV"/>
    <s v="West Virginia"/>
    <s v="Fayette"/>
    <x v="3"/>
    <x v="5"/>
    <n v="17981"/>
  </r>
  <r>
    <s v="WV"/>
    <s v="West Virginia"/>
    <s v="Gilmer"/>
    <x v="1"/>
    <x v="5"/>
    <n v="17981"/>
  </r>
  <r>
    <s v="WV"/>
    <s v="West Virginia"/>
    <s v="Grant"/>
    <x v="3"/>
    <x v="5"/>
    <n v="17981"/>
  </r>
  <r>
    <s v="WV"/>
    <s v="West Virginia"/>
    <s v="Greenbrier"/>
    <x v="3"/>
    <x v="5"/>
    <n v="17981"/>
  </r>
  <r>
    <s v="WV"/>
    <s v="West Virginia"/>
    <s v="Hampshire"/>
    <x v="3"/>
    <x v="5"/>
    <n v="17981"/>
  </r>
  <r>
    <s v="WV"/>
    <s v="West Virginia"/>
    <s v="Hancock"/>
    <x v="3"/>
    <x v="5"/>
    <n v="17981"/>
  </r>
  <r>
    <s v="WV"/>
    <s v="West Virginia"/>
    <s v="Hardy"/>
    <x v="3"/>
    <x v="5"/>
    <n v="17981"/>
  </r>
  <r>
    <s v="WV"/>
    <s v="West Virginia"/>
    <s v="Harrison"/>
    <x v="3"/>
    <x v="5"/>
    <n v="17981"/>
  </r>
  <r>
    <s v="WV"/>
    <s v="West Virginia"/>
    <s v="Jackson"/>
    <x v="1"/>
    <x v="5"/>
    <n v="17981"/>
  </r>
  <r>
    <s v="WV"/>
    <s v="West Virginia"/>
    <s v="Jefferson"/>
    <x v="1"/>
    <x v="5"/>
    <n v="17981"/>
  </r>
  <r>
    <s v="WV"/>
    <s v="West Virginia"/>
    <s v="Kanawha"/>
    <x v="1"/>
    <x v="5"/>
    <n v="17981"/>
  </r>
  <r>
    <s v="WV"/>
    <s v="West Virginia"/>
    <s v="Lewis"/>
    <x v="3"/>
    <x v="5"/>
    <n v="17981"/>
  </r>
  <r>
    <s v="WV"/>
    <s v="West Virginia"/>
    <s v="Lincoln"/>
    <x v="1"/>
    <x v="5"/>
    <n v="17981"/>
  </r>
  <r>
    <s v="WV"/>
    <s v="West Virginia"/>
    <s v="Logan"/>
    <x v="1"/>
    <x v="5"/>
    <n v="17981"/>
  </r>
  <r>
    <s v="WV"/>
    <s v="West Virginia"/>
    <s v="Marion"/>
    <x v="3"/>
    <x v="5"/>
    <n v="17981"/>
  </r>
  <r>
    <s v="WV"/>
    <s v="West Virginia"/>
    <s v="Marshall"/>
    <x v="3"/>
    <x v="5"/>
    <n v="17981"/>
  </r>
  <r>
    <s v="WV"/>
    <s v="West Virginia"/>
    <s v="Mason"/>
    <x v="1"/>
    <x v="5"/>
    <n v="17981"/>
  </r>
  <r>
    <s v="WV"/>
    <s v="West Virginia"/>
    <s v="McDowell"/>
    <x v="1"/>
    <x v="5"/>
    <n v="17981"/>
  </r>
  <r>
    <s v="WV"/>
    <s v="West Virginia"/>
    <s v="Mercer"/>
    <x v="1"/>
    <x v="5"/>
    <n v="17981"/>
  </r>
  <r>
    <s v="WV"/>
    <s v="West Virginia"/>
    <s v="Mineral"/>
    <x v="3"/>
    <x v="5"/>
    <n v="17981"/>
  </r>
  <r>
    <s v="WV"/>
    <s v="West Virginia"/>
    <s v="Mingo"/>
    <x v="1"/>
    <x v="5"/>
    <n v="17981"/>
  </r>
  <r>
    <s v="WV"/>
    <s v="West Virginia"/>
    <s v="Monongalia"/>
    <x v="3"/>
    <x v="5"/>
    <n v="17981"/>
  </r>
  <r>
    <s v="WV"/>
    <s v="West Virginia"/>
    <s v="Monroe"/>
    <x v="1"/>
    <x v="5"/>
    <n v="17981"/>
  </r>
  <r>
    <s v="WV"/>
    <s v="West Virginia"/>
    <s v="Morgan"/>
    <x v="1"/>
    <x v="5"/>
    <n v="17981"/>
  </r>
  <r>
    <s v="WV"/>
    <s v="West Virginia"/>
    <s v="Nicholas"/>
    <x v="3"/>
    <x v="5"/>
    <n v="17981"/>
  </r>
  <r>
    <s v="WV"/>
    <s v="West Virginia"/>
    <s v="Ohio"/>
    <x v="3"/>
    <x v="5"/>
    <n v="17981"/>
  </r>
  <r>
    <s v="WV"/>
    <s v="West Virginia"/>
    <s v="Pendleton"/>
    <x v="3"/>
    <x v="5"/>
    <n v="17981"/>
  </r>
  <r>
    <s v="WV"/>
    <s v="West Virginia"/>
    <s v="Pleasants"/>
    <x v="1"/>
    <x v="5"/>
    <n v="17981"/>
  </r>
  <r>
    <s v="WV"/>
    <s v="West Virginia"/>
    <s v="Pocahontas"/>
    <x v="3"/>
    <x v="5"/>
    <n v="17981"/>
  </r>
  <r>
    <s v="WV"/>
    <s v="West Virginia"/>
    <s v="Preston"/>
    <x v="3"/>
    <x v="5"/>
    <n v="17981"/>
  </r>
  <r>
    <s v="WV"/>
    <s v="West Virginia"/>
    <s v="Putnam"/>
    <x v="1"/>
    <x v="5"/>
    <n v="17981"/>
  </r>
  <r>
    <s v="WV"/>
    <s v="West Virginia"/>
    <s v="Raleigh"/>
    <x v="3"/>
    <x v="5"/>
    <n v="17981"/>
  </r>
  <r>
    <s v="WV"/>
    <s v="West Virginia"/>
    <s v="Randolph"/>
    <x v="3"/>
    <x v="5"/>
    <n v="17981"/>
  </r>
  <r>
    <s v="WV"/>
    <s v="West Virginia"/>
    <s v="Ritchie"/>
    <x v="1"/>
    <x v="5"/>
    <n v="17981"/>
  </r>
  <r>
    <s v="WV"/>
    <s v="West Virginia"/>
    <s v="Roane"/>
    <x v="1"/>
    <x v="5"/>
    <n v="17981"/>
  </r>
  <r>
    <s v="WV"/>
    <s v="West Virginia"/>
    <s v="Summers"/>
    <x v="3"/>
    <x v="5"/>
    <n v="17981"/>
  </r>
  <r>
    <s v="WV"/>
    <s v="West Virginia"/>
    <s v="Taylor"/>
    <x v="3"/>
    <x v="5"/>
    <n v="17981"/>
  </r>
  <r>
    <s v="WV"/>
    <s v="West Virginia"/>
    <s v="Tucker"/>
    <x v="3"/>
    <x v="5"/>
    <n v="17981"/>
  </r>
  <r>
    <s v="WV"/>
    <s v="West Virginia"/>
    <s v="Tyler"/>
    <x v="1"/>
    <x v="5"/>
    <n v="17981"/>
  </r>
  <r>
    <s v="WV"/>
    <s v="West Virginia"/>
    <s v="Upshur"/>
    <x v="3"/>
    <x v="5"/>
    <n v="17981"/>
  </r>
  <r>
    <s v="WV"/>
    <s v="West Virginia"/>
    <s v="Wayne"/>
    <x v="1"/>
    <x v="5"/>
    <n v="17981"/>
  </r>
  <r>
    <s v="WV"/>
    <s v="West Virginia"/>
    <s v="Webster"/>
    <x v="3"/>
    <x v="5"/>
    <n v="17981"/>
  </r>
  <r>
    <s v="WV"/>
    <s v="West Virginia"/>
    <s v="Wetzel"/>
    <x v="3"/>
    <x v="5"/>
    <n v="17981"/>
  </r>
  <r>
    <s v="WV"/>
    <s v="West Virginia"/>
    <s v="Wirt"/>
    <x v="1"/>
    <x v="5"/>
    <n v="17981"/>
  </r>
  <r>
    <s v="WV"/>
    <s v="West Virginia"/>
    <s v="Wood"/>
    <x v="1"/>
    <x v="5"/>
    <n v="17981"/>
  </r>
  <r>
    <s v="WV"/>
    <s v="West Virginia"/>
    <s v="Wyoming"/>
    <x v="1"/>
    <x v="5"/>
    <n v="17981"/>
  </r>
  <r>
    <s v="WI"/>
    <s v="Wisconsin"/>
    <s v="Adams"/>
    <x v="3"/>
    <x v="6"/>
    <n v="12742"/>
  </r>
  <r>
    <s v="WI"/>
    <s v="Wisconsin"/>
    <s v="Ashland"/>
    <x v="6"/>
    <x v="6"/>
    <n v="12742"/>
  </r>
  <r>
    <s v="WI"/>
    <s v="Wisconsin"/>
    <s v="Barron"/>
    <x v="3"/>
    <x v="6"/>
    <n v="12742"/>
  </r>
  <r>
    <s v="WI"/>
    <s v="Wisconsin"/>
    <s v="Bayfield"/>
    <x v="6"/>
    <x v="6"/>
    <n v="12742"/>
  </r>
  <r>
    <s v="WI"/>
    <s v="Wisconsin"/>
    <s v="Brown"/>
    <x v="3"/>
    <x v="6"/>
    <n v="12742"/>
  </r>
  <r>
    <s v="WI"/>
    <s v="Wisconsin"/>
    <s v="Buffalo"/>
    <x v="3"/>
    <x v="6"/>
    <n v="12742"/>
  </r>
  <r>
    <s v="WI"/>
    <s v="Wisconsin"/>
    <s v="Wood"/>
    <x v="3"/>
    <x v="6"/>
    <n v="12742"/>
  </r>
  <r>
    <s v="WY"/>
    <s v="Wyoming"/>
    <s v="Albany"/>
    <x v="3"/>
    <x v="3"/>
    <n v="4981"/>
  </r>
  <r>
    <s v="WY"/>
    <s v="Wyoming"/>
    <s v="Big Horn"/>
    <x v="3"/>
    <x v="3"/>
    <n v="4981"/>
  </r>
  <r>
    <s v="WY"/>
    <s v="Wyoming"/>
    <s v="Campbell"/>
    <x v="3"/>
    <x v="3"/>
    <n v="4981"/>
  </r>
  <r>
    <s v="WY"/>
    <s v="Wyoming"/>
    <s v="Carbon"/>
    <x v="3"/>
    <x v="3"/>
    <n v="4981"/>
  </r>
  <r>
    <s v="WY"/>
    <s v="Wyoming"/>
    <s v="Converse"/>
    <x v="3"/>
    <x v="3"/>
    <n v="4981"/>
  </r>
  <r>
    <s v="WY"/>
    <s v="Wyoming"/>
    <s v="Crook"/>
    <x v="3"/>
    <x v="3"/>
    <n v="4981"/>
  </r>
  <r>
    <s v="WY"/>
    <s v="Wyoming"/>
    <s v="Fremont"/>
    <x v="3"/>
    <x v="3"/>
    <n v="4981"/>
  </r>
  <r>
    <s v="WY"/>
    <s v="Wyoming"/>
    <s v="Goshen"/>
    <x v="3"/>
    <x v="3"/>
    <n v="4981"/>
  </r>
  <r>
    <s v="WY"/>
    <s v="Wyoming"/>
    <s v="Hot Springs"/>
    <x v="3"/>
    <x v="3"/>
    <n v="4981"/>
  </r>
  <r>
    <s v="WY"/>
    <s v="Wyoming"/>
    <s v="Johnson"/>
    <x v="3"/>
    <x v="3"/>
    <n v="4981"/>
  </r>
  <r>
    <s v="WY"/>
    <s v="Wyoming"/>
    <s v="Laramie"/>
    <x v="3"/>
    <x v="3"/>
    <n v="4981"/>
  </r>
  <r>
    <s v="WY"/>
    <s v="Wyoming"/>
    <s v="Lincoln"/>
    <x v="6"/>
    <x v="3"/>
    <n v="4981"/>
  </r>
  <r>
    <s v="WY"/>
    <s v="Wyoming"/>
    <s v="Natrona"/>
    <x v="3"/>
    <x v="3"/>
    <n v="4981"/>
  </r>
  <r>
    <s v="WY"/>
    <s v="Wyoming"/>
    <s v="Niobrara"/>
    <x v="3"/>
    <x v="3"/>
    <n v="4981"/>
  </r>
  <r>
    <s v="WY"/>
    <s v="Wyoming"/>
    <s v="Park"/>
    <x v="3"/>
    <x v="3"/>
    <n v="4981"/>
  </r>
  <r>
    <s v="WY"/>
    <s v="Wyoming"/>
    <s v="Platte"/>
    <x v="3"/>
    <x v="3"/>
    <n v="4981"/>
  </r>
  <r>
    <s v="WY"/>
    <s v="Wyoming"/>
    <s v="Sheridan"/>
    <x v="3"/>
    <x v="3"/>
    <n v="4981"/>
  </r>
  <r>
    <s v="WY"/>
    <s v="Wyoming"/>
    <s v="Sublette"/>
    <x v="6"/>
    <x v="3"/>
    <n v="4981"/>
  </r>
  <r>
    <s v="WY"/>
    <s v="Wyoming"/>
    <s v="Sweetwater"/>
    <x v="3"/>
    <x v="3"/>
    <n v="4981"/>
  </r>
  <r>
    <s v="WY"/>
    <s v="Wyoming"/>
    <s v="Teton"/>
    <x v="6"/>
    <x v="3"/>
    <n v="4981"/>
  </r>
  <r>
    <s v="WY"/>
    <s v="Wyoming"/>
    <s v="Uinta"/>
    <x v="3"/>
    <x v="3"/>
    <n v="4981"/>
  </r>
  <r>
    <s v="WY"/>
    <s v="Wyoming"/>
    <s v="Washakie"/>
    <x v="3"/>
    <x v="3"/>
    <n v="4981"/>
  </r>
  <r>
    <s v="WY"/>
    <s v="Wyoming"/>
    <s v="Weston"/>
    <x v="3"/>
    <x v="3"/>
    <n v="4981"/>
  </r>
  <r>
    <s v="AL"/>
    <s v="Alabama"/>
    <s v="Wilcox"/>
    <x v="0"/>
    <x v="0"/>
    <n v="4904"/>
  </r>
  <r>
    <s v="AL"/>
    <s v="Alabama"/>
    <s v="Winston"/>
    <x v="1"/>
    <x v="0"/>
    <n v="4904"/>
  </r>
  <r>
    <s v="AK"/>
    <s v="Alaska"/>
    <s v="Aleutians East"/>
    <x v="6"/>
    <x v="2"/>
    <n v="13379"/>
  </r>
  <r>
    <s v="AK"/>
    <s v="Alaska"/>
    <s v="Aleutians West (CA)"/>
    <x v="6"/>
    <x v="2"/>
    <n v="13379"/>
  </r>
  <r>
    <s v="AK"/>
    <s v="Alaska"/>
    <s v="Anchorage"/>
    <x v="6"/>
    <x v="2"/>
    <n v="13379"/>
  </r>
  <r>
    <s v="AK"/>
    <s v="Alaska"/>
    <s v="Bethel (CA)"/>
    <x v="7"/>
    <x v="2"/>
    <n v="13379"/>
  </r>
  <r>
    <s v="AK"/>
    <s v="Alaska"/>
    <s v="Bristol Bay"/>
    <x v="6"/>
    <x v="2"/>
    <n v="13379"/>
  </r>
  <r>
    <s v="AK"/>
    <s v="Alaska"/>
    <s v="Denali"/>
    <x v="6"/>
    <x v="2"/>
    <n v="13379"/>
  </r>
  <r>
    <s v="AK"/>
    <s v="Alaska"/>
    <s v="Dillingham (CA)"/>
    <x v="7"/>
    <x v="2"/>
    <n v="13379"/>
  </r>
  <r>
    <s v="AK"/>
    <s v="Alaska"/>
    <s v="Fairbanks North Star"/>
    <x v="7"/>
    <x v="2"/>
    <n v="13379"/>
  </r>
  <r>
    <s v="AK"/>
    <s v="Alaska"/>
    <s v="Haines"/>
    <x v="6"/>
    <x v="2"/>
    <n v="13379"/>
  </r>
  <r>
    <s v="AK"/>
    <s v="Alaska"/>
    <s v="Juneau"/>
    <x v="6"/>
    <x v="2"/>
    <n v="13379"/>
  </r>
  <r>
    <s v="AK"/>
    <s v="Alaska"/>
    <s v="Kenai Peninsula"/>
    <x v="6"/>
    <x v="2"/>
    <n v="13379"/>
  </r>
  <r>
    <s v="AK"/>
    <s v="Alaska"/>
    <s v="Ketchikan Gateway"/>
    <x v="6"/>
    <x v="2"/>
    <n v="13379"/>
  </r>
  <r>
    <s v="AK"/>
    <s v="Alaska"/>
    <s v="Kodiak Island"/>
    <x v="6"/>
    <x v="2"/>
    <n v="13379"/>
  </r>
  <r>
    <s v="AK"/>
    <s v="Alaska"/>
    <s v="Lake and Peninsula"/>
    <x v="6"/>
    <x v="2"/>
    <n v="13379"/>
  </r>
  <r>
    <s v="AK"/>
    <s v="Alaska"/>
    <s v="Matanuska-Susitna"/>
    <x v="6"/>
    <x v="2"/>
    <n v="13379"/>
  </r>
  <r>
    <s v="AK"/>
    <s v="Alaska"/>
    <s v="Nome (CA)"/>
    <x v="7"/>
    <x v="2"/>
    <n v="13379"/>
  </r>
  <r>
    <s v="AK"/>
    <s v="Alaska"/>
    <s v="North Slope"/>
    <x v="7"/>
    <x v="2"/>
    <n v="13379"/>
  </r>
  <r>
    <s v="AK"/>
    <s v="Alaska"/>
    <s v="Northwest Arctic"/>
    <x v="7"/>
    <x v="2"/>
    <n v="13379"/>
  </r>
  <r>
    <s v="AK"/>
    <s v="Alaska"/>
    <s v="Sitka"/>
    <x v="6"/>
    <x v="2"/>
    <n v="13379"/>
  </r>
  <r>
    <s v="AK"/>
    <s v="Alaska"/>
    <s v="Skagway-Hoonah-Angoon (CA)"/>
    <x v="6"/>
    <x v="2"/>
    <n v="13379"/>
  </r>
  <r>
    <s v="AK"/>
    <s v="Alaska"/>
    <s v="Southeast Fairbanks (CA)"/>
    <x v="7"/>
    <x v="2"/>
    <n v="13379"/>
  </r>
  <r>
    <s v="AK"/>
    <s v="Alaska"/>
    <s v="Valdez-Cordova (CA)"/>
    <x v="6"/>
    <x v="2"/>
    <n v="13379"/>
  </r>
  <r>
    <s v="AK"/>
    <s v="Alaska"/>
    <s v="Wade Hampton (CA)"/>
    <x v="7"/>
    <x v="2"/>
    <n v="13379"/>
  </r>
  <r>
    <s v="AK"/>
    <s v="Alaska"/>
    <s v="Wrangell-Petersburg (CA)"/>
    <x v="6"/>
    <x v="2"/>
    <n v="13379"/>
  </r>
  <r>
    <s v="AK"/>
    <s v="Alaska"/>
    <s v="Yakutat"/>
    <x v="6"/>
    <x v="2"/>
    <n v="13379"/>
  </r>
  <r>
    <s v="AK"/>
    <s v="Alaska"/>
    <s v="Yukon-Koyukuk (CA)"/>
    <x v="7"/>
    <x v="2"/>
    <n v="13379"/>
  </r>
  <r>
    <s v="AZ"/>
    <s v="Arizona"/>
    <s v="Apache"/>
    <x v="3"/>
    <x v="3"/>
    <n v="4981"/>
  </r>
  <r>
    <s v="AZ"/>
    <s v="Arizona"/>
    <s v="Cochise"/>
    <x v="5"/>
    <x v="3"/>
    <n v="4981"/>
  </r>
  <r>
    <s v="AZ"/>
    <s v="Arizona"/>
    <s v="Coconino"/>
    <x v="3"/>
    <x v="3"/>
    <n v="4981"/>
  </r>
  <r>
    <s v="AZ"/>
    <s v="Arizona"/>
    <s v="Gila"/>
    <x v="4"/>
    <x v="3"/>
    <n v="4981"/>
  </r>
  <r>
    <s v="AZ"/>
    <s v="Arizona"/>
    <s v="Graham"/>
    <x v="5"/>
    <x v="3"/>
    <n v="4981"/>
  </r>
  <r>
    <s v="AZ"/>
    <s v="Arizona"/>
    <s v="Greenlee"/>
    <x v="5"/>
    <x v="3"/>
    <n v="4981"/>
  </r>
  <r>
    <s v="AZ"/>
    <s v="Arizona"/>
    <s v="La Paz"/>
    <x v="5"/>
    <x v="3"/>
    <n v="4981"/>
  </r>
  <r>
    <s v="AZ"/>
    <s v="Arizona"/>
    <s v="Maricopa"/>
    <x v="5"/>
    <x v="3"/>
    <n v="4981"/>
  </r>
  <r>
    <s v="AZ"/>
    <s v="Arizona"/>
    <s v="Mohave"/>
    <x v="5"/>
    <x v="3"/>
    <n v="4981"/>
  </r>
  <r>
    <s v="AZ"/>
    <s v="Arizona"/>
    <s v="Navajo"/>
    <x v="3"/>
    <x v="3"/>
    <n v="4981"/>
  </r>
  <r>
    <s v="AZ"/>
    <s v="Arizona"/>
    <s v="Pima"/>
    <x v="5"/>
    <x v="3"/>
    <n v="4981"/>
  </r>
  <r>
    <s v="AZ"/>
    <s v="Arizona"/>
    <s v="Pinal"/>
    <x v="5"/>
    <x v="3"/>
    <n v="4981"/>
  </r>
  <r>
    <s v="AZ"/>
    <s v="Arizona"/>
    <s v="Santa Cruz"/>
    <x v="5"/>
    <x v="3"/>
    <n v="4981"/>
  </r>
  <r>
    <s v="AZ"/>
    <s v="Arizona"/>
    <s v="Yavapai"/>
    <x v="4"/>
    <x v="3"/>
    <n v="4981"/>
  </r>
  <r>
    <s v="AZ"/>
    <s v="Arizona"/>
    <s v="Yuma"/>
    <x v="5"/>
    <x v="3"/>
    <n v="4981"/>
  </r>
  <r>
    <s v="AR"/>
    <s v="Arkansas"/>
    <s v="Arkansas"/>
    <x v="1"/>
    <x v="1"/>
    <n v="11394"/>
  </r>
  <r>
    <s v="AR"/>
    <s v="Arkansas"/>
    <s v="Ashley"/>
    <x v="1"/>
    <x v="1"/>
    <n v="11394"/>
  </r>
  <r>
    <s v="AR"/>
    <s v="Arkansas"/>
    <s v="Baxter"/>
    <x v="1"/>
    <x v="1"/>
    <n v="11394"/>
  </r>
  <r>
    <s v="AR"/>
    <s v="Arkansas"/>
    <s v="Benton"/>
    <x v="1"/>
    <x v="1"/>
    <n v="11394"/>
  </r>
  <r>
    <s v="AR"/>
    <s v="Arkansas"/>
    <s v="Boone"/>
    <x v="1"/>
    <x v="1"/>
    <n v="11394"/>
  </r>
  <r>
    <s v="AR"/>
    <s v="Arkansas"/>
    <s v="Bradley"/>
    <x v="1"/>
    <x v="1"/>
    <n v="11394"/>
  </r>
  <r>
    <s v="AR"/>
    <s v="Arkansas"/>
    <s v="Calhoun"/>
    <x v="1"/>
    <x v="1"/>
    <n v="11394"/>
  </r>
  <r>
    <s v="AR"/>
    <s v="Arkansas"/>
    <s v="Carroll"/>
    <x v="1"/>
    <x v="1"/>
    <n v="11394"/>
  </r>
  <r>
    <s v="AR"/>
    <s v="Arkansas"/>
    <s v="Chicot"/>
    <x v="1"/>
    <x v="1"/>
    <n v="11394"/>
  </r>
  <r>
    <s v="AR"/>
    <s v="Arkansas"/>
    <s v="Clark"/>
    <x v="1"/>
    <x v="1"/>
    <n v="11394"/>
  </r>
  <r>
    <s v="AR"/>
    <s v="Arkansas"/>
    <s v="Clay"/>
    <x v="1"/>
    <x v="1"/>
    <n v="11394"/>
  </r>
  <r>
    <s v="AR"/>
    <s v="Arkansas"/>
    <s v="Cleburne"/>
    <x v="1"/>
    <x v="1"/>
    <n v="11394"/>
  </r>
  <r>
    <s v="AR"/>
    <s v="Arkansas"/>
    <s v="Cleveland"/>
    <x v="1"/>
    <x v="1"/>
    <n v="11394"/>
  </r>
  <r>
    <s v="AR"/>
    <s v="Arkansas"/>
    <s v="Columbia"/>
    <x v="0"/>
    <x v="1"/>
    <n v="11394"/>
  </r>
  <r>
    <s v="AR"/>
    <s v="Arkansas"/>
    <s v="Conway"/>
    <x v="1"/>
    <x v="1"/>
    <n v="11394"/>
  </r>
  <r>
    <s v="AR"/>
    <s v="Arkansas"/>
    <s v="Craighead"/>
    <x v="1"/>
    <x v="1"/>
    <n v="11394"/>
  </r>
  <r>
    <s v="AR"/>
    <s v="Arkansas"/>
    <s v="Crawford"/>
    <x v="1"/>
    <x v="1"/>
    <n v="11394"/>
  </r>
  <r>
    <s v="AR"/>
    <s v="Arkansas"/>
    <s v="Crittenden"/>
    <x v="1"/>
    <x v="1"/>
    <n v="11394"/>
  </r>
  <r>
    <s v="AR"/>
    <s v="Arkansas"/>
    <s v="Cross"/>
    <x v="1"/>
    <x v="1"/>
    <n v="11394"/>
  </r>
  <r>
    <s v="AR"/>
    <s v="Arkansas"/>
    <s v="Dallas"/>
    <x v="1"/>
    <x v="1"/>
    <n v="11394"/>
  </r>
  <r>
    <s v="CA"/>
    <s v="California"/>
    <s v="Glenn"/>
    <x v="5"/>
    <x v="2"/>
    <n v="13379"/>
  </r>
  <r>
    <s v="CA"/>
    <s v="California"/>
    <s v="Humboldt"/>
    <x v="2"/>
    <x v="2"/>
    <n v="13379"/>
  </r>
  <r>
    <s v="CA"/>
    <s v="California"/>
    <s v="Imperial"/>
    <x v="5"/>
    <x v="2"/>
    <n v="13379"/>
  </r>
  <r>
    <s v="CA"/>
    <s v="California"/>
    <s v="Inyo"/>
    <x v="4"/>
    <x v="2"/>
    <n v="13379"/>
  </r>
  <r>
    <s v="CA"/>
    <s v="California"/>
    <s v="Kern"/>
    <x v="5"/>
    <x v="2"/>
    <n v="13379"/>
  </r>
  <r>
    <s v="CA"/>
    <s v="California"/>
    <s v="Kings"/>
    <x v="5"/>
    <x v="2"/>
    <n v="13379"/>
  </r>
  <r>
    <s v="CA"/>
    <s v="California"/>
    <s v="Lake"/>
    <x v="4"/>
    <x v="2"/>
    <n v="13379"/>
  </r>
  <r>
    <s v="CA"/>
    <s v="California"/>
    <s v="Lassen"/>
    <x v="3"/>
    <x v="2"/>
    <n v="13379"/>
  </r>
  <r>
    <s v="CA"/>
    <s v="California"/>
    <s v="Los Angeles"/>
    <x v="5"/>
    <x v="2"/>
    <n v="13379"/>
  </r>
  <r>
    <s v="CA"/>
    <s v="California"/>
    <s v="Madera"/>
    <x v="5"/>
    <x v="2"/>
    <n v="13379"/>
  </r>
  <r>
    <s v="CA"/>
    <s v="California"/>
    <s v="Marin"/>
    <x v="2"/>
    <x v="2"/>
    <n v="13379"/>
  </r>
  <r>
    <s v="CA"/>
    <s v="California"/>
    <s v="Mariposa"/>
    <x v="4"/>
    <x v="2"/>
    <n v="13379"/>
  </r>
  <r>
    <s v="CA"/>
    <s v="California"/>
    <s v="Mendocino"/>
    <x v="2"/>
    <x v="2"/>
    <n v="13379"/>
  </r>
  <r>
    <s v="CA"/>
    <s v="California"/>
    <s v="Merced"/>
    <x v="5"/>
    <x v="2"/>
    <n v="13379"/>
  </r>
  <r>
    <s v="CA"/>
    <s v="California"/>
    <s v="Modoc"/>
    <x v="3"/>
    <x v="2"/>
    <n v="13379"/>
  </r>
  <r>
    <s v="CA"/>
    <s v="California"/>
    <s v="Mono"/>
    <x v="3"/>
    <x v="2"/>
    <n v="13379"/>
  </r>
  <r>
    <s v="CA"/>
    <s v="California"/>
    <s v="Monterey"/>
    <x v="2"/>
    <x v="2"/>
    <n v="13379"/>
  </r>
  <r>
    <s v="CA"/>
    <s v="California"/>
    <s v="Napa"/>
    <x v="2"/>
    <x v="2"/>
    <n v="13379"/>
  </r>
  <r>
    <s v="CA"/>
    <s v="California"/>
    <s v="Nevada"/>
    <x v="3"/>
    <x v="2"/>
    <n v="13379"/>
  </r>
  <r>
    <s v="CA"/>
    <s v="California"/>
    <s v="Orange"/>
    <x v="5"/>
    <x v="2"/>
    <n v="13379"/>
  </r>
  <r>
    <s v="CA"/>
    <s v="California"/>
    <s v="Placer"/>
    <x v="5"/>
    <x v="2"/>
    <n v="13379"/>
  </r>
  <r>
    <s v="CA"/>
    <s v="California"/>
    <s v="Plumas"/>
    <x v="3"/>
    <x v="2"/>
    <n v="13379"/>
  </r>
  <r>
    <s v="CA"/>
    <s v="California"/>
    <s v="Riverside"/>
    <x v="5"/>
    <x v="2"/>
    <n v="13379"/>
  </r>
  <r>
    <s v="CA"/>
    <s v="California"/>
    <s v="Sacramento"/>
    <x v="5"/>
    <x v="2"/>
    <n v="13379"/>
  </r>
  <r>
    <s v="CA"/>
    <s v="California"/>
    <s v="San Benito"/>
    <x v="2"/>
    <x v="2"/>
    <n v="13379"/>
  </r>
  <r>
    <s v="CA"/>
    <s v="California"/>
    <s v="San Bernardino"/>
    <x v="5"/>
    <x v="2"/>
    <n v="13379"/>
  </r>
  <r>
    <s v="CA"/>
    <s v="California"/>
    <s v="San Diego"/>
    <x v="5"/>
    <x v="2"/>
    <n v="13379"/>
  </r>
  <r>
    <s v="CA"/>
    <s v="California"/>
    <s v="San Francisco"/>
    <x v="2"/>
    <x v="2"/>
    <n v="13379"/>
  </r>
  <r>
    <s v="CA"/>
    <s v="California"/>
    <s v="San Joaquin"/>
    <x v="5"/>
    <x v="2"/>
    <n v="13379"/>
  </r>
  <r>
    <s v="CA"/>
    <s v="California"/>
    <s v="San Luis Obispo"/>
    <x v="2"/>
    <x v="2"/>
    <n v="13379"/>
  </r>
  <r>
    <s v="CA"/>
    <s v="California"/>
    <s v="San Mateo"/>
    <x v="2"/>
    <x v="2"/>
    <n v="13379"/>
  </r>
  <r>
    <s v="CA"/>
    <s v="California"/>
    <s v="Santa Barbara"/>
    <x v="2"/>
    <x v="2"/>
    <n v="13379"/>
  </r>
  <r>
    <s v="CA"/>
    <s v="California"/>
    <s v="Santa Clara"/>
    <x v="2"/>
    <x v="2"/>
    <n v="13379"/>
  </r>
  <r>
    <s v="CA"/>
    <s v="California"/>
    <s v="Santa Cruz"/>
    <x v="2"/>
    <x v="2"/>
    <n v="13379"/>
  </r>
  <r>
    <s v="CA"/>
    <s v="California"/>
    <s v="Shasta"/>
    <x v="5"/>
    <x v="2"/>
    <n v="13379"/>
  </r>
  <r>
    <s v="CA"/>
    <s v="California"/>
    <s v="Sierra"/>
    <x v="3"/>
    <x v="2"/>
    <n v="13379"/>
  </r>
  <r>
    <s v="CA"/>
    <s v="California"/>
    <s v="Siskiyou"/>
    <x v="3"/>
    <x v="2"/>
    <n v="13379"/>
  </r>
  <r>
    <s v="CA"/>
    <s v="California"/>
    <s v="Solano"/>
    <x v="5"/>
    <x v="2"/>
    <n v="13379"/>
  </r>
  <r>
    <s v="CA"/>
    <s v="California"/>
    <s v="Sonoma"/>
    <x v="2"/>
    <x v="2"/>
    <n v="13379"/>
  </r>
  <r>
    <s v="CA"/>
    <s v="California"/>
    <s v="Stanislaus"/>
    <x v="5"/>
    <x v="2"/>
    <n v="13379"/>
  </r>
  <r>
    <s v="CA"/>
    <s v="California"/>
    <s v="Sutter"/>
    <x v="5"/>
    <x v="2"/>
    <n v="13379"/>
  </r>
  <r>
    <s v="CA"/>
    <s v="California"/>
    <s v="Tehama"/>
    <x v="5"/>
    <x v="2"/>
    <n v="13379"/>
  </r>
  <r>
    <s v="CA"/>
    <s v="California"/>
    <s v="Trinity"/>
    <x v="4"/>
    <x v="2"/>
    <n v="13379"/>
  </r>
  <r>
    <s v="CA"/>
    <s v="California"/>
    <s v="Tulare"/>
    <x v="5"/>
    <x v="2"/>
    <n v="13379"/>
  </r>
  <r>
    <s v="CA"/>
    <s v="California"/>
    <s v="Tuolumne"/>
    <x v="4"/>
    <x v="2"/>
    <n v="13379"/>
  </r>
  <r>
    <s v="CA"/>
    <s v="California"/>
    <s v="Ventura"/>
    <x v="2"/>
    <x v="2"/>
    <n v="13379"/>
  </r>
  <r>
    <s v="CA"/>
    <s v="California"/>
    <s v="Yolo"/>
    <x v="5"/>
    <x v="2"/>
    <n v="13379"/>
  </r>
  <r>
    <s v="CA"/>
    <s v="California"/>
    <s v="Yuba"/>
    <x v="5"/>
    <x v="2"/>
    <n v="13379"/>
  </r>
  <r>
    <s v="CO"/>
    <s v="Colorado"/>
    <s v="Adams"/>
    <x v="3"/>
    <x v="3"/>
    <n v="4981"/>
  </r>
  <r>
    <s v="CO"/>
    <s v="Colorado"/>
    <s v="Alamosa"/>
    <x v="3"/>
    <x v="3"/>
    <n v="4981"/>
  </r>
  <r>
    <s v="CO"/>
    <s v="Colorado"/>
    <s v="Arapahoe"/>
    <x v="3"/>
    <x v="3"/>
    <n v="4981"/>
  </r>
  <r>
    <s v="CO"/>
    <s v="Colorado"/>
    <s v="Archuleta"/>
    <x v="3"/>
    <x v="3"/>
    <n v="4981"/>
  </r>
  <r>
    <s v="CO"/>
    <s v="Colorado"/>
    <s v="Baca"/>
    <x v="4"/>
    <x v="3"/>
    <n v="4981"/>
  </r>
  <r>
    <s v="CO"/>
    <s v="Colorado"/>
    <s v="Bent"/>
    <x v="3"/>
    <x v="3"/>
    <n v="4981"/>
  </r>
  <r>
    <s v="CO"/>
    <s v="Colorado"/>
    <s v="Boulder"/>
    <x v="3"/>
    <x v="3"/>
    <n v="4981"/>
  </r>
  <r>
    <s v="CO"/>
    <s v="Colorado"/>
    <s v="Broomfield"/>
    <x v="3"/>
    <x v="3"/>
    <n v="4981"/>
  </r>
  <r>
    <s v="CO"/>
    <s v="Colorado"/>
    <s v="Chaffee"/>
    <x v="3"/>
    <x v="3"/>
    <n v="4981"/>
  </r>
  <r>
    <s v="CO"/>
    <s v="Colorado"/>
    <s v="Cheyenne"/>
    <x v="3"/>
    <x v="3"/>
    <n v="4981"/>
  </r>
  <r>
    <s v="CO"/>
    <s v="Colorado"/>
    <s v="Clear Creek"/>
    <x v="6"/>
    <x v="3"/>
    <n v="4981"/>
  </r>
  <r>
    <s v="CO"/>
    <s v="Colorado"/>
    <s v="Conejos"/>
    <x v="3"/>
    <x v="3"/>
    <n v="4981"/>
  </r>
  <r>
    <s v="CO"/>
    <s v="Colorado"/>
    <s v="Costilla"/>
    <x v="3"/>
    <x v="3"/>
    <n v="4981"/>
  </r>
  <r>
    <s v="CO"/>
    <s v="Colorado"/>
    <s v="Crowley"/>
    <x v="3"/>
    <x v="3"/>
    <n v="4981"/>
  </r>
  <r>
    <s v="CO"/>
    <s v="Colorado"/>
    <s v="Custer"/>
    <x v="3"/>
    <x v="3"/>
    <n v="4981"/>
  </r>
  <r>
    <s v="CO"/>
    <s v="Colorado"/>
    <s v="Delta"/>
    <x v="3"/>
    <x v="3"/>
    <n v="4981"/>
  </r>
  <r>
    <s v="CO"/>
    <s v="Colorado"/>
    <s v="Denver"/>
    <x v="3"/>
    <x v="3"/>
    <n v="4981"/>
  </r>
  <r>
    <s v="FL"/>
    <s v="Florida"/>
    <s v="Broward"/>
    <x v="0"/>
    <x v="5"/>
    <n v="17981"/>
  </r>
  <r>
    <s v="FL"/>
    <s v="Florida"/>
    <s v="Calhoun"/>
    <x v="0"/>
    <x v="5"/>
    <n v="17981"/>
  </r>
  <r>
    <s v="FL"/>
    <s v="Florida"/>
    <s v="Charlotte"/>
    <x v="0"/>
    <x v="5"/>
    <n v="17981"/>
  </r>
  <r>
    <s v="FL"/>
    <s v="Florida"/>
    <s v="Citrus"/>
    <x v="0"/>
    <x v="5"/>
    <n v="17981"/>
  </r>
  <r>
    <s v="FL"/>
    <s v="Florida"/>
    <s v="Clay"/>
    <x v="0"/>
    <x v="5"/>
    <n v="17981"/>
  </r>
  <r>
    <s v="FL"/>
    <s v="Florida"/>
    <s v="Collier"/>
    <x v="0"/>
    <x v="5"/>
    <n v="17981"/>
  </r>
  <r>
    <s v="FL"/>
    <s v="Florida"/>
    <s v="Columbia"/>
    <x v="0"/>
    <x v="5"/>
    <n v="17981"/>
  </r>
  <r>
    <s v="FL"/>
    <s v="Florida"/>
    <s v="DeSoto"/>
    <x v="0"/>
    <x v="5"/>
    <n v="17981"/>
  </r>
  <r>
    <s v="FL"/>
    <s v="Florida"/>
    <s v="Dixie"/>
    <x v="0"/>
    <x v="5"/>
    <n v="17981"/>
  </r>
  <r>
    <s v="FL"/>
    <s v="Florida"/>
    <s v="Duval"/>
    <x v="0"/>
    <x v="5"/>
    <n v="17981"/>
  </r>
  <r>
    <s v="FL"/>
    <s v="Florida"/>
    <s v="Escambia"/>
    <x v="0"/>
    <x v="5"/>
    <n v="17981"/>
  </r>
  <r>
    <s v="FL"/>
    <s v="Florida"/>
    <s v="Flagler"/>
    <x v="0"/>
    <x v="5"/>
    <n v="17981"/>
  </r>
  <r>
    <s v="FL"/>
    <s v="Florida"/>
    <s v="Franklin"/>
    <x v="0"/>
    <x v="5"/>
    <n v="17981"/>
  </r>
  <r>
    <s v="FL"/>
    <s v="Florida"/>
    <s v="Gadsden"/>
    <x v="0"/>
    <x v="5"/>
    <n v="17981"/>
  </r>
  <r>
    <s v="FL"/>
    <s v="Florida"/>
    <s v="Gilchrist"/>
    <x v="0"/>
    <x v="5"/>
    <n v="17981"/>
  </r>
  <r>
    <s v="FL"/>
    <s v="Florida"/>
    <s v="Glades"/>
    <x v="0"/>
    <x v="5"/>
    <n v="17981"/>
  </r>
  <r>
    <s v="FL"/>
    <s v="Florida"/>
    <s v="Gulf"/>
    <x v="0"/>
    <x v="5"/>
    <n v="17981"/>
  </r>
  <r>
    <s v="FL"/>
    <s v="Florida"/>
    <s v="Hamilton"/>
    <x v="0"/>
    <x v="5"/>
    <n v="17981"/>
  </r>
  <r>
    <s v="FL"/>
    <s v="Florida"/>
    <s v="Hardee"/>
    <x v="0"/>
    <x v="5"/>
    <n v="17981"/>
  </r>
  <r>
    <s v="FL"/>
    <s v="Florida"/>
    <s v="Hendry"/>
    <x v="0"/>
    <x v="5"/>
    <n v="17981"/>
  </r>
  <r>
    <s v="FL"/>
    <s v="Florida"/>
    <s v="Hernando"/>
    <x v="0"/>
    <x v="5"/>
    <n v="17981"/>
  </r>
  <r>
    <s v="FL"/>
    <s v="Florida"/>
    <s v="Highlands"/>
    <x v="0"/>
    <x v="5"/>
    <n v="17981"/>
  </r>
  <r>
    <s v="FL"/>
    <s v="Florida"/>
    <s v="Hillsborough"/>
    <x v="0"/>
    <x v="5"/>
    <n v="17981"/>
  </r>
  <r>
    <s v="FL"/>
    <s v="Florida"/>
    <s v="Holmes"/>
    <x v="0"/>
    <x v="5"/>
    <n v="17981"/>
  </r>
  <r>
    <s v="FL"/>
    <s v="Florida"/>
    <s v="Indian River"/>
    <x v="0"/>
    <x v="5"/>
    <n v="17981"/>
  </r>
  <r>
    <s v="FL"/>
    <s v="Florida"/>
    <s v="Jackson"/>
    <x v="0"/>
    <x v="5"/>
    <n v="17981"/>
  </r>
  <r>
    <s v="FL"/>
    <s v="Florida"/>
    <s v="Jefferson"/>
    <x v="0"/>
    <x v="5"/>
    <n v="17981"/>
  </r>
  <r>
    <s v="FL"/>
    <s v="Florida"/>
    <s v="Lafayette"/>
    <x v="0"/>
    <x v="5"/>
    <n v="17981"/>
  </r>
  <r>
    <s v="FL"/>
    <s v="Florida"/>
    <s v="Lake"/>
    <x v="0"/>
    <x v="5"/>
    <n v="17981"/>
  </r>
  <r>
    <s v="FL"/>
    <s v="Florida"/>
    <s v="Lee"/>
    <x v="0"/>
    <x v="5"/>
    <n v="17981"/>
  </r>
  <r>
    <s v="FL"/>
    <s v="Florida"/>
    <s v="Leon"/>
    <x v="0"/>
    <x v="5"/>
    <n v="17981"/>
  </r>
  <r>
    <s v="FL"/>
    <s v="Florida"/>
    <s v="Levy"/>
    <x v="0"/>
    <x v="5"/>
    <n v="17981"/>
  </r>
  <r>
    <s v="FL"/>
    <s v="Florida"/>
    <s v="Liberty"/>
    <x v="0"/>
    <x v="5"/>
    <n v="17981"/>
  </r>
  <r>
    <s v="FL"/>
    <s v="Florida"/>
    <s v="Madison"/>
    <x v="0"/>
    <x v="5"/>
    <n v="17981"/>
  </r>
  <r>
    <s v="FL"/>
    <s v="Florida"/>
    <s v="Manatee"/>
    <x v="0"/>
    <x v="5"/>
    <n v="17981"/>
  </r>
  <r>
    <s v="FL"/>
    <s v="Florida"/>
    <s v="Marion"/>
    <x v="0"/>
    <x v="5"/>
    <n v="17981"/>
  </r>
  <r>
    <s v="FL"/>
    <s v="Florida"/>
    <s v="Martin"/>
    <x v="0"/>
    <x v="5"/>
    <n v="17981"/>
  </r>
  <r>
    <s v="FL"/>
    <s v="Florida"/>
    <s v="Miami-Dade"/>
    <x v="0"/>
    <x v="5"/>
    <n v="17981"/>
  </r>
  <r>
    <s v="FL"/>
    <s v="Florida"/>
    <s v="Monroe"/>
    <x v="0"/>
    <x v="5"/>
    <n v="17981"/>
  </r>
  <r>
    <s v="FL"/>
    <s v="Florida"/>
    <s v="Nassau"/>
    <x v="0"/>
    <x v="5"/>
    <n v="17981"/>
  </r>
  <r>
    <s v="FL"/>
    <s v="Florida"/>
    <s v="Okaloosa"/>
    <x v="0"/>
    <x v="5"/>
    <n v="17981"/>
  </r>
  <r>
    <s v="FL"/>
    <s v="Florida"/>
    <s v="Okeechobee"/>
    <x v="0"/>
    <x v="5"/>
    <n v="17981"/>
  </r>
  <r>
    <s v="FL"/>
    <s v="Florida"/>
    <s v="Orange"/>
    <x v="0"/>
    <x v="5"/>
    <n v="17981"/>
  </r>
  <r>
    <s v="FL"/>
    <s v="Florida"/>
    <s v="Osceola"/>
    <x v="0"/>
    <x v="5"/>
    <n v="17981"/>
  </r>
  <r>
    <s v="FL"/>
    <s v="Florida"/>
    <s v="Palm Beach"/>
    <x v="0"/>
    <x v="5"/>
    <n v="17981"/>
  </r>
  <r>
    <s v="FL"/>
    <s v="Florida"/>
    <s v="Pasco"/>
    <x v="0"/>
    <x v="5"/>
    <n v="17981"/>
  </r>
  <r>
    <s v="FL"/>
    <s v="Florida"/>
    <s v="Pinellas"/>
    <x v="0"/>
    <x v="5"/>
    <n v="17981"/>
  </r>
  <r>
    <s v="FL"/>
    <s v="Florida"/>
    <s v="Polk"/>
    <x v="0"/>
    <x v="5"/>
    <n v="17981"/>
  </r>
  <r>
    <s v="FL"/>
    <s v="Florida"/>
    <s v="Putnam"/>
    <x v="0"/>
    <x v="5"/>
    <n v="17981"/>
  </r>
  <r>
    <s v="FL"/>
    <s v="Florida"/>
    <s v="Santa Rosa"/>
    <x v="0"/>
    <x v="5"/>
    <n v="17981"/>
  </r>
  <r>
    <s v="FL"/>
    <s v="Florida"/>
    <s v="Sarasota"/>
    <x v="0"/>
    <x v="5"/>
    <n v="17981"/>
  </r>
  <r>
    <s v="FL"/>
    <s v="Florida"/>
    <s v="Seminole"/>
    <x v="0"/>
    <x v="5"/>
    <n v="17981"/>
  </r>
  <r>
    <s v="FL"/>
    <s v="Florida"/>
    <s v="St. Johns"/>
    <x v="0"/>
    <x v="5"/>
    <n v="17981"/>
  </r>
  <r>
    <s v="FL"/>
    <s v="Florida"/>
    <s v="St. Lucie"/>
    <x v="0"/>
    <x v="5"/>
    <n v="17981"/>
  </r>
  <r>
    <s v="FL"/>
    <s v="Florida"/>
    <s v="Sumter"/>
    <x v="0"/>
    <x v="5"/>
    <n v="17981"/>
  </r>
  <r>
    <s v="FL"/>
    <s v="Florida"/>
    <s v="Suwannee"/>
    <x v="0"/>
    <x v="5"/>
    <n v="17981"/>
  </r>
  <r>
    <s v="FL"/>
    <s v="Florida"/>
    <s v="Taylor"/>
    <x v="0"/>
    <x v="5"/>
    <n v="17981"/>
  </r>
  <r>
    <s v="FL"/>
    <s v="Florida"/>
    <s v="Union"/>
    <x v="0"/>
    <x v="5"/>
    <n v="17981"/>
  </r>
  <r>
    <s v="FL"/>
    <s v="Florida"/>
    <s v="Volusia"/>
    <x v="0"/>
    <x v="5"/>
    <n v="17981"/>
  </r>
  <r>
    <s v="FL"/>
    <s v="Florida"/>
    <s v="Wakulla"/>
    <x v="0"/>
    <x v="5"/>
    <n v="17981"/>
  </r>
  <r>
    <s v="FL"/>
    <s v="Florida"/>
    <s v="Walton"/>
    <x v="0"/>
    <x v="5"/>
    <n v="17981"/>
  </r>
  <r>
    <s v="FL"/>
    <s v="Florida"/>
    <s v="Washington"/>
    <x v="0"/>
    <x v="5"/>
    <n v="17981"/>
  </r>
  <r>
    <s v="GA"/>
    <s v="Georgia"/>
    <s v="Appling"/>
    <x v="0"/>
    <x v="5"/>
    <n v="17981"/>
  </r>
  <r>
    <s v="GA"/>
    <s v="Georgia"/>
    <s v="Atkinson"/>
    <x v="0"/>
    <x v="5"/>
    <n v="17981"/>
  </r>
  <r>
    <s v="GA"/>
    <s v="Georgia"/>
    <s v="Bacon"/>
    <x v="0"/>
    <x v="5"/>
    <n v="17981"/>
  </r>
  <r>
    <s v="GA"/>
    <s v="Georgia"/>
    <s v="Hall"/>
    <x v="1"/>
    <x v="5"/>
    <n v="17981"/>
  </r>
  <r>
    <s v="GA"/>
    <s v="Georgia"/>
    <s v="Hancock"/>
    <x v="1"/>
    <x v="5"/>
    <n v="17981"/>
  </r>
  <r>
    <s v="GA"/>
    <s v="Georgia"/>
    <s v="Haralson"/>
    <x v="1"/>
    <x v="5"/>
    <n v="17981"/>
  </r>
  <r>
    <s v="GA"/>
    <s v="Georgia"/>
    <s v="Harris"/>
    <x v="1"/>
    <x v="5"/>
    <n v="17981"/>
  </r>
  <r>
    <s v="GA"/>
    <s v="Georgia"/>
    <s v="Hart"/>
    <x v="1"/>
    <x v="5"/>
    <n v="17981"/>
  </r>
  <r>
    <s v="GA"/>
    <s v="Georgia"/>
    <s v="Heard"/>
    <x v="1"/>
    <x v="5"/>
    <n v="17981"/>
  </r>
  <r>
    <s v="GA"/>
    <s v="Georgia"/>
    <s v="Henry"/>
    <x v="1"/>
    <x v="5"/>
    <n v="17981"/>
  </r>
  <r>
    <s v="GA"/>
    <s v="Georgia"/>
    <s v="Houston"/>
    <x v="0"/>
    <x v="5"/>
    <n v="17981"/>
  </r>
  <r>
    <s v="GA"/>
    <s v="Georgia"/>
    <s v="Irwin"/>
    <x v="0"/>
    <x v="5"/>
    <n v="17981"/>
  </r>
  <r>
    <s v="GA"/>
    <s v="Georgia"/>
    <s v="Jackson"/>
    <x v="1"/>
    <x v="5"/>
    <n v="17981"/>
  </r>
  <r>
    <s v="GA"/>
    <s v="Georgia"/>
    <s v="Jasper"/>
    <x v="1"/>
    <x v="5"/>
    <n v="17981"/>
  </r>
  <r>
    <s v="GA"/>
    <s v="Georgia"/>
    <s v="Jeff Davis"/>
    <x v="0"/>
    <x v="5"/>
    <n v="17981"/>
  </r>
  <r>
    <s v="GA"/>
    <s v="Georgia"/>
    <s v="Jefferson"/>
    <x v="1"/>
    <x v="5"/>
    <n v="17981"/>
  </r>
  <r>
    <s v="GA"/>
    <s v="Georgia"/>
    <s v="Jenkins"/>
    <x v="0"/>
    <x v="5"/>
    <n v="17981"/>
  </r>
  <r>
    <s v="GA"/>
    <s v="Georgia"/>
    <s v="Johnson"/>
    <x v="0"/>
    <x v="5"/>
    <n v="17981"/>
  </r>
  <r>
    <s v="GA"/>
    <s v="Georgia"/>
    <s v="Jones"/>
    <x v="1"/>
    <x v="5"/>
    <n v="17981"/>
  </r>
  <r>
    <s v="GA"/>
    <s v="Georgia"/>
    <s v="Lamar"/>
    <x v="1"/>
    <x v="5"/>
    <n v="17981"/>
  </r>
  <r>
    <s v="GA"/>
    <s v="Georgia"/>
    <s v="Lanier"/>
    <x v="0"/>
    <x v="5"/>
    <n v="17981"/>
  </r>
  <r>
    <s v="GA"/>
    <s v="Georgia"/>
    <s v="Laurens"/>
    <x v="0"/>
    <x v="5"/>
    <n v="17981"/>
  </r>
  <r>
    <s v="GA"/>
    <s v="Georgia"/>
    <s v="Lee"/>
    <x v="0"/>
    <x v="5"/>
    <n v="17981"/>
  </r>
  <r>
    <s v="GA"/>
    <s v="Georgia"/>
    <s v="Liberty"/>
    <x v="0"/>
    <x v="5"/>
    <n v="17981"/>
  </r>
  <r>
    <s v="GA"/>
    <s v="Georgia"/>
    <s v="Lincoln"/>
    <x v="1"/>
    <x v="5"/>
    <n v="17981"/>
  </r>
  <r>
    <s v="GA"/>
    <s v="Georgia"/>
    <s v="Long"/>
    <x v="0"/>
    <x v="5"/>
    <n v="17981"/>
  </r>
  <r>
    <s v="GA"/>
    <s v="Georgia"/>
    <s v="Lowndes"/>
    <x v="0"/>
    <x v="5"/>
    <n v="17981"/>
  </r>
  <r>
    <s v="GA"/>
    <s v="Georgia"/>
    <s v="Lumpkin"/>
    <x v="1"/>
    <x v="5"/>
    <n v="17981"/>
  </r>
  <r>
    <s v="GA"/>
    <s v="Georgia"/>
    <s v="Macon"/>
    <x v="0"/>
    <x v="5"/>
    <n v="17981"/>
  </r>
  <r>
    <s v="GA"/>
    <s v="Georgia"/>
    <s v="Madison"/>
    <x v="1"/>
    <x v="5"/>
    <n v="17981"/>
  </r>
  <r>
    <s v="GA"/>
    <s v="Georgia"/>
    <s v="Marion"/>
    <x v="0"/>
    <x v="5"/>
    <n v="17981"/>
  </r>
  <r>
    <s v="GA"/>
    <s v="Georgia"/>
    <s v="McDuffie"/>
    <x v="1"/>
    <x v="5"/>
    <n v="17981"/>
  </r>
  <r>
    <s v="GA"/>
    <s v="Georgia"/>
    <s v="McIntosh"/>
    <x v="0"/>
    <x v="5"/>
    <n v="17981"/>
  </r>
  <r>
    <s v="GA"/>
    <s v="Georgia"/>
    <s v="Meriwether"/>
    <x v="1"/>
    <x v="5"/>
    <n v="17981"/>
  </r>
  <r>
    <s v="GA"/>
    <s v="Georgia"/>
    <s v="Miller"/>
    <x v="0"/>
    <x v="5"/>
    <n v="17981"/>
  </r>
  <r>
    <s v="GA"/>
    <s v="Georgia"/>
    <s v="Mitchell"/>
    <x v="0"/>
    <x v="5"/>
    <n v="17981"/>
  </r>
  <r>
    <s v="GA"/>
    <s v="Georgia"/>
    <s v="Monroe"/>
    <x v="1"/>
    <x v="5"/>
    <n v="17981"/>
  </r>
  <r>
    <s v="GA"/>
    <s v="Georgia"/>
    <s v="Montgomery"/>
    <x v="0"/>
    <x v="5"/>
    <n v="17981"/>
  </r>
  <r>
    <s v="GA"/>
    <s v="Georgia"/>
    <s v="Morgan"/>
    <x v="1"/>
    <x v="5"/>
    <n v="17981"/>
  </r>
  <r>
    <s v="GA"/>
    <s v="Georgia"/>
    <s v="Murray"/>
    <x v="1"/>
    <x v="5"/>
    <n v="17981"/>
  </r>
  <r>
    <s v="GA"/>
    <s v="Georgia"/>
    <s v="Muscogee"/>
    <x v="1"/>
    <x v="5"/>
    <n v="17981"/>
  </r>
  <r>
    <s v="GA"/>
    <s v="Georgia"/>
    <s v="Newton"/>
    <x v="1"/>
    <x v="5"/>
    <n v="17981"/>
  </r>
  <r>
    <s v="GA"/>
    <s v="Georgia"/>
    <s v="Oconee"/>
    <x v="1"/>
    <x v="5"/>
    <n v="17981"/>
  </r>
  <r>
    <s v="GA"/>
    <s v="Georgia"/>
    <s v="Oglethorpe"/>
    <x v="1"/>
    <x v="5"/>
    <n v="17981"/>
  </r>
  <r>
    <s v="GA"/>
    <s v="Georgia"/>
    <s v="Paulding"/>
    <x v="1"/>
    <x v="5"/>
    <n v="17981"/>
  </r>
  <r>
    <s v="GA"/>
    <s v="Georgia"/>
    <s v="Peach"/>
    <x v="0"/>
    <x v="5"/>
    <n v="17981"/>
  </r>
  <r>
    <s v="GA"/>
    <s v="Georgia"/>
    <s v="Pickens"/>
    <x v="1"/>
    <x v="5"/>
    <n v="17981"/>
  </r>
  <r>
    <s v="GA"/>
    <s v="Georgia"/>
    <s v="Pierce"/>
    <x v="0"/>
    <x v="5"/>
    <n v="17981"/>
  </r>
  <r>
    <s v="GA"/>
    <s v="Georgia"/>
    <s v="Pike"/>
    <x v="1"/>
    <x v="5"/>
    <n v="17981"/>
  </r>
  <r>
    <s v="GA"/>
    <s v="Georgia"/>
    <s v="Polk"/>
    <x v="1"/>
    <x v="5"/>
    <n v="17981"/>
  </r>
  <r>
    <s v="GA"/>
    <s v="Georgia"/>
    <s v="Pulaski"/>
    <x v="0"/>
    <x v="5"/>
    <n v="17981"/>
  </r>
  <r>
    <s v="GA"/>
    <s v="Georgia"/>
    <s v="Putnam"/>
    <x v="1"/>
    <x v="5"/>
    <n v="17981"/>
  </r>
  <r>
    <s v="GA"/>
    <s v="Georgia"/>
    <s v="Quitman"/>
    <x v="0"/>
    <x v="5"/>
    <n v="17981"/>
  </r>
  <r>
    <s v="GA"/>
    <s v="Georgia"/>
    <s v="Rabun"/>
    <x v="1"/>
    <x v="5"/>
    <n v="17981"/>
  </r>
  <r>
    <s v="GA"/>
    <s v="Georgia"/>
    <s v="Randolph"/>
    <x v="0"/>
    <x v="5"/>
    <n v="17981"/>
  </r>
  <r>
    <s v="GA"/>
    <s v="Georgia"/>
    <s v="Richmond"/>
    <x v="1"/>
    <x v="5"/>
    <n v="17981"/>
  </r>
  <r>
    <s v="GA"/>
    <s v="Georgia"/>
    <s v="Rockdale"/>
    <x v="1"/>
    <x v="5"/>
    <n v="17981"/>
  </r>
  <r>
    <s v="GA"/>
    <s v="Georgia"/>
    <s v="Schley"/>
    <x v="0"/>
    <x v="5"/>
    <n v="17981"/>
  </r>
  <r>
    <s v="GA"/>
    <s v="Georgia"/>
    <s v="Screven"/>
    <x v="0"/>
    <x v="5"/>
    <n v="17981"/>
  </r>
  <r>
    <s v="GA"/>
    <s v="Georgia"/>
    <s v="Seminole"/>
    <x v="0"/>
    <x v="5"/>
    <n v="17981"/>
  </r>
  <r>
    <s v="GA"/>
    <s v="Georgia"/>
    <s v="Spalding"/>
    <x v="1"/>
    <x v="5"/>
    <n v="17981"/>
  </r>
  <r>
    <s v="GA"/>
    <s v="Georgia"/>
    <s v="Stephens"/>
    <x v="1"/>
    <x v="5"/>
    <n v="17981"/>
  </r>
  <r>
    <s v="GA"/>
    <s v="Georgia"/>
    <s v="Stewart"/>
    <x v="0"/>
    <x v="5"/>
    <n v="17981"/>
  </r>
  <r>
    <s v="GA"/>
    <s v="Georgia"/>
    <s v="Sumter"/>
    <x v="0"/>
    <x v="5"/>
    <n v="17981"/>
  </r>
  <r>
    <s v="GA"/>
    <s v="Georgia"/>
    <s v="Talbot"/>
    <x v="1"/>
    <x v="5"/>
    <n v="17981"/>
  </r>
  <r>
    <s v="GA"/>
    <s v="Georgia"/>
    <s v="Taliaferro"/>
    <x v="1"/>
    <x v="5"/>
    <n v="17981"/>
  </r>
  <r>
    <s v="GA"/>
    <s v="Georgia"/>
    <s v="Tattnall"/>
    <x v="0"/>
    <x v="5"/>
    <n v="17981"/>
  </r>
  <r>
    <s v="GA"/>
    <s v="Georgia"/>
    <s v="Taylor"/>
    <x v="0"/>
    <x v="5"/>
    <n v="17981"/>
  </r>
  <r>
    <s v="ID"/>
    <s v="Idaho"/>
    <s v="Nez Perce"/>
    <x v="3"/>
    <x v="3"/>
    <n v="4981"/>
  </r>
  <r>
    <s v="ID"/>
    <s v="Idaho"/>
    <s v="Oneida"/>
    <x v="3"/>
    <x v="3"/>
    <n v="4981"/>
  </r>
  <r>
    <s v="ID"/>
    <s v="Idaho"/>
    <s v="Owyhee"/>
    <x v="3"/>
    <x v="3"/>
    <n v="4981"/>
  </r>
  <r>
    <s v="ID"/>
    <s v="Idaho"/>
    <s v="Payette"/>
    <x v="3"/>
    <x v="3"/>
    <n v="4981"/>
  </r>
  <r>
    <s v="ID"/>
    <s v="Idaho"/>
    <s v="Power"/>
    <x v="3"/>
    <x v="3"/>
    <n v="4981"/>
  </r>
  <r>
    <s v="ID"/>
    <s v="Idaho"/>
    <s v="Shoshone"/>
    <x v="3"/>
    <x v="3"/>
    <n v="4981"/>
  </r>
  <r>
    <s v="ID"/>
    <s v="Idaho"/>
    <s v="Teton"/>
    <x v="3"/>
    <x v="3"/>
    <n v="4981"/>
  </r>
  <r>
    <s v="ID"/>
    <s v="Idaho"/>
    <s v="Twin Falls"/>
    <x v="3"/>
    <x v="3"/>
    <n v="4981"/>
  </r>
  <r>
    <s v="ID"/>
    <s v="Idaho"/>
    <s v="Valley"/>
    <x v="3"/>
    <x v="3"/>
    <n v="4981"/>
  </r>
  <r>
    <s v="ID"/>
    <s v="Idaho"/>
    <s v="Washington"/>
    <x v="3"/>
    <x v="3"/>
    <n v="4981"/>
  </r>
  <r>
    <s v="IL"/>
    <s v="Illinois"/>
    <s v="Adams"/>
    <x v="3"/>
    <x v="6"/>
    <n v="12742"/>
  </r>
  <r>
    <s v="IL"/>
    <s v="Illinois"/>
    <s v="Alexander"/>
    <x v="1"/>
    <x v="6"/>
    <n v="12742"/>
  </r>
  <r>
    <s v="IL"/>
    <s v="Illinois"/>
    <s v="Bond"/>
    <x v="1"/>
    <x v="6"/>
    <n v="12742"/>
  </r>
  <r>
    <s v="IL"/>
    <s v="Illinois"/>
    <s v="Boone"/>
    <x v="3"/>
    <x v="6"/>
    <n v="12742"/>
  </r>
  <r>
    <s v="IL"/>
    <s v="Illinois"/>
    <s v="Brown"/>
    <x v="3"/>
    <x v="6"/>
    <n v="12742"/>
  </r>
  <r>
    <s v="IL"/>
    <s v="Illinois"/>
    <s v="Bureau"/>
    <x v="3"/>
    <x v="6"/>
    <n v="12742"/>
  </r>
  <r>
    <s v="IL"/>
    <s v="Illinois"/>
    <s v="Calhoun"/>
    <x v="3"/>
    <x v="6"/>
    <n v="12742"/>
  </r>
  <r>
    <s v="IL"/>
    <s v="Illinois"/>
    <s v="Carroll"/>
    <x v="3"/>
    <x v="6"/>
    <n v="12742"/>
  </r>
  <r>
    <s v="IL"/>
    <s v="Illinois"/>
    <s v="Cass"/>
    <x v="3"/>
    <x v="6"/>
    <n v="12742"/>
  </r>
  <r>
    <s v="IL"/>
    <s v="Illinois"/>
    <s v="Champaign"/>
    <x v="3"/>
    <x v="6"/>
    <n v="12742"/>
  </r>
  <r>
    <s v="IL"/>
    <s v="Illinois"/>
    <s v="Christian"/>
    <x v="1"/>
    <x v="6"/>
    <n v="12742"/>
  </r>
  <r>
    <s v="IL"/>
    <s v="Illinois"/>
    <s v="Clark"/>
    <x v="3"/>
    <x v="6"/>
    <n v="12742"/>
  </r>
  <r>
    <s v="IL"/>
    <s v="Illinois"/>
    <s v="Clay"/>
    <x v="1"/>
    <x v="6"/>
    <n v="12742"/>
  </r>
  <r>
    <s v="IL"/>
    <s v="Illinois"/>
    <s v="Clinton"/>
    <x v="1"/>
    <x v="6"/>
    <n v="12742"/>
  </r>
  <r>
    <s v="IL"/>
    <s v="Illinois"/>
    <s v="Coles"/>
    <x v="3"/>
    <x v="6"/>
    <n v="12742"/>
  </r>
  <r>
    <s v="IL"/>
    <s v="Illinois"/>
    <s v="Cook"/>
    <x v="3"/>
    <x v="6"/>
    <n v="12742"/>
  </r>
  <r>
    <s v="IL"/>
    <s v="Illinois"/>
    <s v="Crawford"/>
    <x v="1"/>
    <x v="6"/>
    <n v="12742"/>
  </r>
  <r>
    <s v="IL"/>
    <s v="Illinois"/>
    <s v="Cumberland"/>
    <x v="3"/>
    <x v="6"/>
    <n v="12742"/>
  </r>
  <r>
    <s v="IL"/>
    <s v="Illinois"/>
    <s v="De Witt"/>
    <x v="3"/>
    <x v="6"/>
    <n v="12742"/>
  </r>
  <r>
    <s v="IL"/>
    <s v="Illinois"/>
    <s v="DeKalb"/>
    <x v="3"/>
    <x v="6"/>
    <n v="12742"/>
  </r>
  <r>
    <s v="IL"/>
    <s v="Illinois"/>
    <s v="Douglas"/>
    <x v="3"/>
    <x v="6"/>
    <n v="12742"/>
  </r>
  <r>
    <s v="IL"/>
    <s v="Illinois"/>
    <s v="DuPage"/>
    <x v="3"/>
    <x v="6"/>
    <n v="12742"/>
  </r>
  <r>
    <s v="IL"/>
    <s v="Illinois"/>
    <s v="Edgar"/>
    <x v="3"/>
    <x v="6"/>
    <n v="12742"/>
  </r>
  <r>
    <s v="IL"/>
    <s v="Illinois"/>
    <s v="Edwards"/>
    <x v="1"/>
    <x v="6"/>
    <n v="12742"/>
  </r>
  <r>
    <s v="IL"/>
    <s v="Illinois"/>
    <s v="Effingham"/>
    <x v="1"/>
    <x v="6"/>
    <n v="12742"/>
  </r>
  <r>
    <s v="IL"/>
    <s v="Illinois"/>
    <s v="Fayette"/>
    <x v="1"/>
    <x v="6"/>
    <n v="12742"/>
  </r>
  <r>
    <s v="IL"/>
    <s v="Illinois"/>
    <s v="Ford"/>
    <x v="3"/>
    <x v="6"/>
    <n v="12742"/>
  </r>
  <r>
    <s v="IL"/>
    <s v="Illinois"/>
    <s v="Franklin"/>
    <x v="1"/>
    <x v="6"/>
    <n v="12742"/>
  </r>
  <r>
    <s v="IL"/>
    <s v="Illinois"/>
    <s v="Fulton"/>
    <x v="3"/>
    <x v="6"/>
    <n v="12742"/>
  </r>
  <r>
    <s v="IL"/>
    <s v="Illinois"/>
    <s v="Gallatin"/>
    <x v="1"/>
    <x v="6"/>
    <n v="12742"/>
  </r>
  <r>
    <s v="IL"/>
    <s v="Illinois"/>
    <s v="Greene"/>
    <x v="3"/>
    <x v="6"/>
    <n v="12742"/>
  </r>
  <r>
    <s v="IL"/>
    <s v="Illinois"/>
    <s v="Grundy"/>
    <x v="3"/>
    <x v="6"/>
    <n v="12742"/>
  </r>
  <r>
    <s v="IL"/>
    <s v="Illinois"/>
    <s v="Hamilton"/>
    <x v="1"/>
    <x v="6"/>
    <n v="12742"/>
  </r>
  <r>
    <s v="IL"/>
    <s v="Illinois"/>
    <s v="Hancock"/>
    <x v="3"/>
    <x v="6"/>
    <n v="12742"/>
  </r>
  <r>
    <s v="IL"/>
    <s v="Illinois"/>
    <s v="Hardin"/>
    <x v="1"/>
    <x v="6"/>
    <n v="12742"/>
  </r>
  <r>
    <s v="IL"/>
    <s v="Illinois"/>
    <s v="Henderson"/>
    <x v="3"/>
    <x v="6"/>
    <n v="12742"/>
  </r>
  <r>
    <s v="IL"/>
    <s v="Illinois"/>
    <s v="Henry"/>
    <x v="3"/>
    <x v="6"/>
    <n v="12742"/>
  </r>
  <r>
    <s v="IL"/>
    <s v="Illinois"/>
    <s v="Iroquois"/>
    <x v="3"/>
    <x v="6"/>
    <n v="12742"/>
  </r>
  <r>
    <s v="IL"/>
    <s v="Illinois"/>
    <s v="Jackson"/>
    <x v="1"/>
    <x v="6"/>
    <n v="12742"/>
  </r>
  <r>
    <s v="IL"/>
    <s v="Illinois"/>
    <s v="Jasper"/>
    <x v="1"/>
    <x v="6"/>
    <n v="12742"/>
  </r>
  <r>
    <s v="IL"/>
    <s v="Illinois"/>
    <s v="Jefferson"/>
    <x v="1"/>
    <x v="6"/>
    <n v="12742"/>
  </r>
  <r>
    <s v="IL"/>
    <s v="Illinois"/>
    <s v="Jersey"/>
    <x v="3"/>
    <x v="6"/>
    <n v="12742"/>
  </r>
  <r>
    <s v="IL"/>
    <s v="Illinois"/>
    <s v="Jo Daviess"/>
    <x v="3"/>
    <x v="6"/>
    <n v="12742"/>
  </r>
  <r>
    <s v="IL"/>
    <s v="Illinois"/>
    <s v="Johnson"/>
    <x v="1"/>
    <x v="6"/>
    <n v="12742"/>
  </r>
  <r>
    <s v="IL"/>
    <s v="Illinois"/>
    <s v="Kane"/>
    <x v="3"/>
    <x v="6"/>
    <n v="12742"/>
  </r>
  <r>
    <s v="IL"/>
    <s v="Illinois"/>
    <s v="Kankakee"/>
    <x v="3"/>
    <x v="6"/>
    <n v="12742"/>
  </r>
  <r>
    <s v="IL"/>
    <s v="Illinois"/>
    <s v="Kendall"/>
    <x v="3"/>
    <x v="6"/>
    <n v="12742"/>
  </r>
  <r>
    <s v="IL"/>
    <s v="Illinois"/>
    <s v="Knox"/>
    <x v="3"/>
    <x v="6"/>
    <n v="12742"/>
  </r>
  <r>
    <s v="IL"/>
    <s v="Illinois"/>
    <s v="La Salle"/>
    <x v="3"/>
    <x v="6"/>
    <n v="12742"/>
  </r>
  <r>
    <s v="IL"/>
    <s v="Illinois"/>
    <s v="Lake"/>
    <x v="3"/>
    <x v="6"/>
    <n v="12742"/>
  </r>
  <r>
    <s v="IL"/>
    <s v="Illinois"/>
    <s v="Lawrence"/>
    <x v="1"/>
    <x v="6"/>
    <n v="12742"/>
  </r>
  <r>
    <s v="IL"/>
    <s v="Illinois"/>
    <s v="Lee"/>
    <x v="3"/>
    <x v="6"/>
    <n v="12742"/>
  </r>
  <r>
    <s v="IL"/>
    <s v="Illinois"/>
    <s v="Livingston"/>
    <x v="3"/>
    <x v="6"/>
    <n v="12742"/>
  </r>
  <r>
    <s v="IL"/>
    <s v="Illinois"/>
    <s v="Logan"/>
    <x v="3"/>
    <x v="6"/>
    <n v="12742"/>
  </r>
  <r>
    <s v="IL"/>
    <s v="Illinois"/>
    <s v="Macon"/>
    <x v="3"/>
    <x v="6"/>
    <n v="12742"/>
  </r>
  <r>
    <s v="IN"/>
    <s v="Indiana"/>
    <s v="Dubois"/>
    <x v="1"/>
    <x v="6"/>
    <n v="12742"/>
  </r>
  <r>
    <s v="IN"/>
    <s v="Indiana"/>
    <s v="Elkhart"/>
    <x v="3"/>
    <x v="6"/>
    <n v="12742"/>
  </r>
  <r>
    <s v="IN"/>
    <s v="Indiana"/>
    <s v="Fayette"/>
    <x v="3"/>
    <x v="6"/>
    <n v="12742"/>
  </r>
  <r>
    <s v="IN"/>
    <s v="Indiana"/>
    <s v="Floyd"/>
    <x v="1"/>
    <x v="6"/>
    <n v="12742"/>
  </r>
  <r>
    <s v="IN"/>
    <s v="Indiana"/>
    <s v="Fountain"/>
    <x v="3"/>
    <x v="6"/>
    <n v="12742"/>
  </r>
  <r>
    <s v="IN"/>
    <s v="Indiana"/>
    <s v="Franklin"/>
    <x v="3"/>
    <x v="6"/>
    <n v="12742"/>
  </r>
  <r>
    <s v="IN"/>
    <s v="Indiana"/>
    <s v="Fulton"/>
    <x v="3"/>
    <x v="6"/>
    <n v="12742"/>
  </r>
  <r>
    <s v="IN"/>
    <s v="Indiana"/>
    <s v="Gibson"/>
    <x v="1"/>
    <x v="6"/>
    <n v="12742"/>
  </r>
  <r>
    <s v="IN"/>
    <s v="Indiana"/>
    <s v="Grant"/>
    <x v="3"/>
    <x v="6"/>
    <n v="12742"/>
  </r>
  <r>
    <s v="IN"/>
    <s v="Indiana"/>
    <s v="Greene"/>
    <x v="1"/>
    <x v="6"/>
    <n v="12742"/>
  </r>
  <r>
    <s v="IN"/>
    <s v="Indiana"/>
    <s v="Hamilton"/>
    <x v="3"/>
    <x v="6"/>
    <n v="12742"/>
  </r>
  <r>
    <s v="IN"/>
    <s v="Indiana"/>
    <s v="Hancock"/>
    <x v="3"/>
    <x v="6"/>
    <n v="12742"/>
  </r>
  <r>
    <s v="IN"/>
    <s v="Indiana"/>
    <s v="Harrison"/>
    <x v="1"/>
    <x v="6"/>
    <n v="12742"/>
  </r>
  <r>
    <s v="IN"/>
    <s v="Indiana"/>
    <s v="Hendricks"/>
    <x v="3"/>
    <x v="6"/>
    <n v="12742"/>
  </r>
  <r>
    <s v="IN"/>
    <s v="Indiana"/>
    <s v="Henry"/>
    <x v="3"/>
    <x v="6"/>
    <n v="12742"/>
  </r>
  <r>
    <s v="IN"/>
    <s v="Indiana"/>
    <s v="Howard"/>
    <x v="3"/>
    <x v="6"/>
    <n v="12742"/>
  </r>
  <r>
    <s v="IN"/>
    <s v="Indiana"/>
    <s v="Huntington"/>
    <x v="3"/>
    <x v="6"/>
    <n v="12742"/>
  </r>
  <r>
    <s v="IN"/>
    <s v="Indiana"/>
    <s v="Jackson"/>
    <x v="1"/>
    <x v="6"/>
    <n v="12742"/>
  </r>
  <r>
    <s v="IN"/>
    <s v="Indiana"/>
    <s v="Jasper"/>
    <x v="3"/>
    <x v="6"/>
    <n v="12742"/>
  </r>
  <r>
    <s v="IN"/>
    <s v="Indiana"/>
    <s v="Jay"/>
    <x v="3"/>
    <x v="6"/>
    <n v="12742"/>
  </r>
  <r>
    <s v="IN"/>
    <s v="Indiana"/>
    <s v="Jefferson"/>
    <x v="1"/>
    <x v="6"/>
    <n v="12742"/>
  </r>
  <r>
    <s v="IN"/>
    <s v="Indiana"/>
    <s v="Jennings"/>
    <x v="1"/>
    <x v="6"/>
    <n v="12742"/>
  </r>
  <r>
    <s v="IN"/>
    <s v="Indiana"/>
    <s v="Johnson"/>
    <x v="3"/>
    <x v="6"/>
    <n v="12742"/>
  </r>
  <r>
    <s v="IN"/>
    <s v="Indiana"/>
    <s v="Knox"/>
    <x v="1"/>
    <x v="6"/>
    <n v="12742"/>
  </r>
  <r>
    <s v="IN"/>
    <s v="Indiana"/>
    <s v="Kosciusko"/>
    <x v="3"/>
    <x v="6"/>
    <n v="12742"/>
  </r>
  <r>
    <s v="IN"/>
    <s v="Indiana"/>
    <s v="La Porte"/>
    <x v="3"/>
    <x v="6"/>
    <n v="12742"/>
  </r>
  <r>
    <s v="IN"/>
    <s v="Indiana"/>
    <s v="Lagrange"/>
    <x v="3"/>
    <x v="6"/>
    <n v="12742"/>
  </r>
  <r>
    <s v="IN"/>
    <s v="Indiana"/>
    <s v="Lake"/>
    <x v="3"/>
    <x v="6"/>
    <n v="12742"/>
  </r>
  <r>
    <s v="IN"/>
    <s v="Indiana"/>
    <s v="Lawrence"/>
    <x v="1"/>
    <x v="6"/>
    <n v="12742"/>
  </r>
  <r>
    <s v="IN"/>
    <s v="Indiana"/>
    <s v="Madison"/>
    <x v="3"/>
    <x v="6"/>
    <n v="12742"/>
  </r>
  <r>
    <s v="IN"/>
    <s v="Indiana"/>
    <s v="Marion"/>
    <x v="3"/>
    <x v="6"/>
    <n v="12742"/>
  </r>
  <r>
    <s v="IN"/>
    <s v="Indiana"/>
    <s v="Marshall"/>
    <x v="3"/>
    <x v="6"/>
    <n v="12742"/>
  </r>
  <r>
    <s v="IN"/>
    <s v="Indiana"/>
    <s v="Martin"/>
    <x v="1"/>
    <x v="6"/>
    <n v="12742"/>
  </r>
  <r>
    <s v="IN"/>
    <s v="Indiana"/>
    <s v="Miami"/>
    <x v="3"/>
    <x v="6"/>
    <n v="12742"/>
  </r>
  <r>
    <s v="IN"/>
    <s v="Indiana"/>
    <s v="Monroe"/>
    <x v="1"/>
    <x v="6"/>
    <n v="12742"/>
  </r>
  <r>
    <s v="IN"/>
    <s v="Indiana"/>
    <s v="Montgomery"/>
    <x v="3"/>
    <x v="6"/>
    <n v="12742"/>
  </r>
  <r>
    <s v="IN"/>
    <s v="Indiana"/>
    <s v="Morgan"/>
    <x v="3"/>
    <x v="6"/>
    <n v="12742"/>
  </r>
  <r>
    <s v="IN"/>
    <s v="Indiana"/>
    <s v="Newton"/>
    <x v="3"/>
    <x v="6"/>
    <n v="12742"/>
  </r>
  <r>
    <s v="IN"/>
    <s v="Indiana"/>
    <s v="Noble"/>
    <x v="3"/>
    <x v="6"/>
    <n v="12742"/>
  </r>
  <r>
    <s v="IN"/>
    <s v="Indiana"/>
    <s v="Ohio"/>
    <x v="1"/>
    <x v="6"/>
    <n v="12742"/>
  </r>
  <r>
    <s v="IN"/>
    <s v="Indiana"/>
    <s v="Orange"/>
    <x v="1"/>
    <x v="6"/>
    <n v="12742"/>
  </r>
  <r>
    <s v="IN"/>
    <s v="Indiana"/>
    <s v="Owen"/>
    <x v="3"/>
    <x v="6"/>
    <n v="12742"/>
  </r>
  <r>
    <s v="IN"/>
    <s v="Indiana"/>
    <s v="Parke"/>
    <x v="3"/>
    <x v="6"/>
    <n v="12742"/>
  </r>
  <r>
    <s v="IN"/>
    <s v="Indiana"/>
    <s v="Perry"/>
    <x v="1"/>
    <x v="6"/>
    <n v="12742"/>
  </r>
  <r>
    <s v="IN"/>
    <s v="Indiana"/>
    <s v="Pike"/>
    <x v="1"/>
    <x v="6"/>
    <n v="12742"/>
  </r>
  <r>
    <s v="IN"/>
    <s v="Indiana"/>
    <s v="Porter"/>
    <x v="3"/>
    <x v="6"/>
    <n v="12742"/>
  </r>
  <r>
    <s v="IN"/>
    <s v="Indiana"/>
    <s v="Posey"/>
    <x v="1"/>
    <x v="6"/>
    <n v="12742"/>
  </r>
  <r>
    <s v="IN"/>
    <s v="Indiana"/>
    <s v="Pulaski"/>
    <x v="3"/>
    <x v="6"/>
    <n v="12742"/>
  </r>
  <r>
    <s v="IN"/>
    <s v="Indiana"/>
    <s v="Putnam"/>
    <x v="3"/>
    <x v="6"/>
    <n v="12742"/>
  </r>
  <r>
    <s v="IN"/>
    <s v="Indiana"/>
    <s v="Randolph"/>
    <x v="3"/>
    <x v="6"/>
    <n v="12742"/>
  </r>
  <r>
    <s v="IN"/>
    <s v="Indiana"/>
    <s v="Ripley"/>
    <x v="1"/>
    <x v="6"/>
    <n v="12742"/>
  </r>
  <r>
    <s v="IN"/>
    <s v="Indiana"/>
    <s v="Rush"/>
    <x v="3"/>
    <x v="6"/>
    <n v="12742"/>
  </r>
  <r>
    <s v="IN"/>
    <s v="Indiana"/>
    <s v="Scott"/>
    <x v="1"/>
    <x v="6"/>
    <n v="12742"/>
  </r>
  <r>
    <s v="IN"/>
    <s v="Indiana"/>
    <s v="Shelby"/>
    <x v="3"/>
    <x v="6"/>
    <n v="12742"/>
  </r>
  <r>
    <s v="IN"/>
    <s v="Indiana"/>
    <s v="Spencer"/>
    <x v="1"/>
    <x v="6"/>
    <n v="12742"/>
  </r>
  <r>
    <s v="IN"/>
    <s v="Indiana"/>
    <s v="St. Joseph"/>
    <x v="3"/>
    <x v="6"/>
    <n v="12742"/>
  </r>
  <r>
    <s v="IN"/>
    <s v="Indiana"/>
    <s v="Starke"/>
    <x v="3"/>
    <x v="6"/>
    <n v="12742"/>
  </r>
  <r>
    <s v="IN"/>
    <s v="Indiana"/>
    <s v="Steuben"/>
    <x v="3"/>
    <x v="6"/>
    <n v="12742"/>
  </r>
  <r>
    <s v="IN"/>
    <s v="Indiana"/>
    <s v="Sullivan"/>
    <x v="1"/>
    <x v="6"/>
    <n v="12742"/>
  </r>
  <r>
    <s v="IN"/>
    <s v="Indiana"/>
    <s v="Switzerland"/>
    <x v="1"/>
    <x v="6"/>
    <n v="12742"/>
  </r>
  <r>
    <s v="IN"/>
    <s v="Indiana"/>
    <s v="Tippecanoe"/>
    <x v="3"/>
    <x v="6"/>
    <n v="12742"/>
  </r>
  <r>
    <s v="IN"/>
    <s v="Indiana"/>
    <s v="Tipton"/>
    <x v="3"/>
    <x v="6"/>
    <n v="12742"/>
  </r>
  <r>
    <s v="IN"/>
    <s v="Indiana"/>
    <s v="Union"/>
    <x v="3"/>
    <x v="6"/>
    <n v="12742"/>
  </r>
  <r>
    <s v="IN"/>
    <s v="Indiana"/>
    <s v="Vanderburgh"/>
    <x v="1"/>
    <x v="6"/>
    <n v="12742"/>
  </r>
  <r>
    <s v="IN"/>
    <s v="Indiana"/>
    <s v="Vermillion"/>
    <x v="3"/>
    <x v="6"/>
    <n v="12742"/>
  </r>
  <r>
    <s v="IA"/>
    <s v="Iowa"/>
    <s v="Linn"/>
    <x v="3"/>
    <x v="7"/>
    <n v="6178"/>
  </r>
  <r>
    <s v="IA"/>
    <s v="Iowa"/>
    <s v="Louisa"/>
    <x v="3"/>
    <x v="7"/>
    <n v="6178"/>
  </r>
  <r>
    <s v="IA"/>
    <s v="Iowa"/>
    <s v="Lucas"/>
    <x v="3"/>
    <x v="7"/>
    <n v="6178"/>
  </r>
  <r>
    <s v="IA"/>
    <s v="Iowa"/>
    <s v="Lyon"/>
    <x v="3"/>
    <x v="7"/>
    <n v="6178"/>
  </r>
  <r>
    <s v="IA"/>
    <s v="Iowa"/>
    <s v="Madison"/>
    <x v="3"/>
    <x v="7"/>
    <n v="6178"/>
  </r>
  <r>
    <s v="IA"/>
    <s v="Iowa"/>
    <s v="Mahaska"/>
    <x v="3"/>
    <x v="7"/>
    <n v="6178"/>
  </r>
  <r>
    <s v="IA"/>
    <s v="Iowa"/>
    <s v="Marion"/>
    <x v="3"/>
    <x v="7"/>
    <n v="6178"/>
  </r>
  <r>
    <s v="IA"/>
    <s v="Iowa"/>
    <s v="Marshall"/>
    <x v="3"/>
    <x v="7"/>
    <n v="6178"/>
  </r>
  <r>
    <s v="IA"/>
    <s v="Iowa"/>
    <s v="Mills"/>
    <x v="3"/>
    <x v="7"/>
    <n v="6178"/>
  </r>
  <r>
    <s v="IA"/>
    <s v="Iowa"/>
    <s v="Mitchell"/>
    <x v="3"/>
    <x v="7"/>
    <n v="6178"/>
  </r>
  <r>
    <s v="IA"/>
    <s v="Iowa"/>
    <s v="Monona"/>
    <x v="3"/>
    <x v="7"/>
    <n v="6178"/>
  </r>
  <r>
    <s v="IA"/>
    <s v="Iowa"/>
    <s v="Monroe"/>
    <x v="3"/>
    <x v="7"/>
    <n v="6178"/>
  </r>
  <r>
    <s v="IA"/>
    <s v="Iowa"/>
    <s v="Montgomery"/>
    <x v="3"/>
    <x v="7"/>
    <n v="6178"/>
  </r>
  <r>
    <s v="IA"/>
    <s v="Iowa"/>
    <s v="Muscatine"/>
    <x v="3"/>
    <x v="7"/>
    <n v="6178"/>
  </r>
  <r>
    <s v="IA"/>
    <s v="Iowa"/>
    <s v="O'Brien"/>
    <x v="3"/>
    <x v="7"/>
    <n v="6178"/>
  </r>
  <r>
    <s v="IA"/>
    <s v="Iowa"/>
    <s v="Osceola"/>
    <x v="3"/>
    <x v="7"/>
    <n v="6178"/>
  </r>
  <r>
    <s v="IA"/>
    <s v="Iowa"/>
    <s v="Page"/>
    <x v="3"/>
    <x v="7"/>
    <n v="6178"/>
  </r>
  <r>
    <s v="IA"/>
    <s v="Iowa"/>
    <s v="Palo Alto"/>
    <x v="3"/>
    <x v="7"/>
    <n v="6178"/>
  </r>
  <r>
    <s v="IA"/>
    <s v="Iowa"/>
    <s v="Plymouth"/>
    <x v="3"/>
    <x v="7"/>
    <n v="6178"/>
  </r>
  <r>
    <s v="IA"/>
    <s v="Iowa"/>
    <s v="Pocahontas"/>
    <x v="3"/>
    <x v="7"/>
    <n v="6178"/>
  </r>
  <r>
    <s v="IA"/>
    <s v="Iowa"/>
    <s v="Polk"/>
    <x v="3"/>
    <x v="7"/>
    <n v="6178"/>
  </r>
  <r>
    <s v="IA"/>
    <s v="Iowa"/>
    <s v="Pottawattamie"/>
    <x v="3"/>
    <x v="7"/>
    <n v="6178"/>
  </r>
  <r>
    <s v="IA"/>
    <s v="Iowa"/>
    <s v="Poweshiek"/>
    <x v="3"/>
    <x v="7"/>
    <n v="6178"/>
  </r>
  <r>
    <s v="IA"/>
    <s v="Iowa"/>
    <s v="Ringgold"/>
    <x v="3"/>
    <x v="7"/>
    <n v="6178"/>
  </r>
  <r>
    <s v="IA"/>
    <s v="Iowa"/>
    <s v="Sac"/>
    <x v="3"/>
    <x v="7"/>
    <n v="6178"/>
  </r>
  <r>
    <s v="IA"/>
    <s v="Iowa"/>
    <s v="Scott"/>
    <x v="3"/>
    <x v="7"/>
    <n v="6178"/>
  </r>
  <r>
    <s v="IA"/>
    <s v="Iowa"/>
    <s v="Shelby"/>
    <x v="3"/>
    <x v="7"/>
    <n v="6178"/>
  </r>
  <r>
    <s v="IA"/>
    <s v="Iowa"/>
    <s v="Sioux"/>
    <x v="3"/>
    <x v="7"/>
    <n v="6178"/>
  </r>
  <r>
    <s v="IA"/>
    <s v="Iowa"/>
    <s v="Story"/>
    <x v="3"/>
    <x v="7"/>
    <n v="6178"/>
  </r>
  <r>
    <s v="IA"/>
    <s v="Iowa"/>
    <s v="Tama"/>
    <x v="3"/>
    <x v="7"/>
    <n v="6178"/>
  </r>
  <r>
    <s v="IA"/>
    <s v="Iowa"/>
    <s v="Taylor"/>
    <x v="3"/>
    <x v="7"/>
    <n v="6178"/>
  </r>
  <r>
    <s v="IA"/>
    <s v="Iowa"/>
    <s v="Union"/>
    <x v="3"/>
    <x v="7"/>
    <n v="6178"/>
  </r>
  <r>
    <s v="IA"/>
    <s v="Iowa"/>
    <s v="Van Buren"/>
    <x v="3"/>
    <x v="7"/>
    <n v="6178"/>
  </r>
  <r>
    <s v="IA"/>
    <s v="Iowa"/>
    <s v="Wapello"/>
    <x v="3"/>
    <x v="7"/>
    <n v="6178"/>
  </r>
  <r>
    <s v="IA"/>
    <s v="Iowa"/>
    <s v="Warren"/>
    <x v="3"/>
    <x v="7"/>
    <n v="6178"/>
  </r>
  <r>
    <s v="IA"/>
    <s v="Iowa"/>
    <s v="Washington"/>
    <x v="3"/>
    <x v="7"/>
    <n v="6178"/>
  </r>
  <r>
    <s v="IA"/>
    <s v="Iowa"/>
    <s v="Wayne"/>
    <x v="3"/>
    <x v="7"/>
    <n v="6178"/>
  </r>
  <r>
    <s v="IA"/>
    <s v="Iowa"/>
    <s v="Webster"/>
    <x v="3"/>
    <x v="7"/>
    <n v="6178"/>
  </r>
  <r>
    <s v="IA"/>
    <s v="Iowa"/>
    <s v="Winnebago"/>
    <x v="3"/>
    <x v="7"/>
    <n v="6178"/>
  </r>
  <r>
    <s v="IA"/>
    <s v="Iowa"/>
    <s v="Winneshiek"/>
    <x v="3"/>
    <x v="7"/>
    <n v="6178"/>
  </r>
  <r>
    <s v="IA"/>
    <s v="Iowa"/>
    <s v="Woodbury"/>
    <x v="3"/>
    <x v="7"/>
    <n v="6178"/>
  </r>
  <r>
    <s v="IA"/>
    <s v="Iowa"/>
    <s v="Worth"/>
    <x v="3"/>
    <x v="7"/>
    <n v="6178"/>
  </r>
  <r>
    <s v="IA"/>
    <s v="Iowa"/>
    <s v="Wright"/>
    <x v="3"/>
    <x v="7"/>
    <n v="6178"/>
  </r>
  <r>
    <s v="KS"/>
    <s v="Kansas"/>
    <s v="Allen"/>
    <x v="1"/>
    <x v="7"/>
    <n v="6178"/>
  </r>
  <r>
    <s v="KS"/>
    <s v="Kansas"/>
    <s v="Anderson"/>
    <x v="1"/>
    <x v="7"/>
    <n v="6178"/>
  </r>
  <r>
    <s v="KS"/>
    <s v="Kansas"/>
    <s v="Atchison"/>
    <x v="1"/>
    <x v="7"/>
    <n v="6178"/>
  </r>
  <r>
    <s v="KS"/>
    <s v="Kansas"/>
    <s v="Barber"/>
    <x v="1"/>
    <x v="7"/>
    <n v="6178"/>
  </r>
  <r>
    <s v="KS"/>
    <s v="Kansas"/>
    <s v="Barton"/>
    <x v="1"/>
    <x v="7"/>
    <n v="6178"/>
  </r>
  <r>
    <s v="KS"/>
    <s v="Kansas"/>
    <s v="Bourbon"/>
    <x v="1"/>
    <x v="7"/>
    <n v="6178"/>
  </r>
  <r>
    <s v="KS"/>
    <s v="Kansas"/>
    <s v="Brown"/>
    <x v="1"/>
    <x v="7"/>
    <n v="6178"/>
  </r>
  <r>
    <s v="KS"/>
    <s v="Kansas"/>
    <s v="Butler"/>
    <x v="1"/>
    <x v="7"/>
    <n v="6178"/>
  </r>
  <r>
    <s v="KS"/>
    <s v="Kansas"/>
    <s v="Chase"/>
    <x v="1"/>
    <x v="7"/>
    <n v="6178"/>
  </r>
  <r>
    <s v="KS"/>
    <s v="Kansas"/>
    <s v="Chautauqua"/>
    <x v="1"/>
    <x v="7"/>
    <n v="6178"/>
  </r>
  <r>
    <s v="KS"/>
    <s v="Kansas"/>
    <s v="Cherokee"/>
    <x v="1"/>
    <x v="7"/>
    <n v="6178"/>
  </r>
  <r>
    <s v="KS"/>
    <s v="Kansas"/>
    <s v="Cheyenne"/>
    <x v="3"/>
    <x v="7"/>
    <n v="6178"/>
  </r>
  <r>
    <s v="KS"/>
    <s v="Kansas"/>
    <s v="Clark"/>
    <x v="1"/>
    <x v="7"/>
    <n v="6178"/>
  </r>
  <r>
    <s v="KS"/>
    <s v="Kansas"/>
    <s v="Clay"/>
    <x v="1"/>
    <x v="7"/>
    <n v="6178"/>
  </r>
  <r>
    <s v="KS"/>
    <s v="Kansas"/>
    <s v="Cloud"/>
    <x v="3"/>
    <x v="7"/>
    <n v="6178"/>
  </r>
  <r>
    <s v="KS"/>
    <s v="Kansas"/>
    <s v="Coffey"/>
    <x v="1"/>
    <x v="7"/>
    <n v="6178"/>
  </r>
  <r>
    <s v="KS"/>
    <s v="Kansas"/>
    <s v="Comanche"/>
    <x v="1"/>
    <x v="7"/>
    <n v="6178"/>
  </r>
  <r>
    <s v="KS"/>
    <s v="Kansas"/>
    <s v="Cowley"/>
    <x v="1"/>
    <x v="7"/>
    <n v="6178"/>
  </r>
  <r>
    <s v="KS"/>
    <s v="Kansas"/>
    <s v="Crawford"/>
    <x v="1"/>
    <x v="7"/>
    <n v="6178"/>
  </r>
  <r>
    <s v="KS"/>
    <s v="Kansas"/>
    <s v="Decatur"/>
    <x v="3"/>
    <x v="7"/>
    <n v="6178"/>
  </r>
  <r>
    <s v="KS"/>
    <s v="Kansas"/>
    <s v="Dickinson"/>
    <x v="1"/>
    <x v="7"/>
    <n v="6178"/>
  </r>
  <r>
    <s v="KS"/>
    <s v="Kansas"/>
    <s v="Doniphan"/>
    <x v="1"/>
    <x v="7"/>
    <n v="6178"/>
  </r>
  <r>
    <s v="KS"/>
    <s v="Kansas"/>
    <s v="Seward"/>
    <x v="1"/>
    <x v="7"/>
    <n v="6178"/>
  </r>
  <r>
    <s v="KS"/>
    <s v="Kansas"/>
    <s v="Shawnee"/>
    <x v="1"/>
    <x v="7"/>
    <n v="6178"/>
  </r>
  <r>
    <s v="KS"/>
    <s v="Kansas"/>
    <s v="Sheridan"/>
    <x v="3"/>
    <x v="7"/>
    <n v="6178"/>
  </r>
  <r>
    <s v="KS"/>
    <s v="Kansas"/>
    <s v="Sherman"/>
    <x v="3"/>
    <x v="7"/>
    <n v="6178"/>
  </r>
  <r>
    <s v="KS"/>
    <s v="Kansas"/>
    <s v="Smith"/>
    <x v="3"/>
    <x v="7"/>
    <n v="6178"/>
  </r>
  <r>
    <s v="KS"/>
    <s v="Kansas"/>
    <s v="Stafford"/>
    <x v="1"/>
    <x v="7"/>
    <n v="6178"/>
  </r>
  <r>
    <s v="KS"/>
    <s v="Kansas"/>
    <s v="Stanton"/>
    <x v="1"/>
    <x v="7"/>
    <n v="6178"/>
  </r>
  <r>
    <s v="KS"/>
    <s v="Kansas"/>
    <s v="Stevens"/>
    <x v="1"/>
    <x v="7"/>
    <n v="6178"/>
  </r>
  <r>
    <s v="KS"/>
    <s v="Kansas"/>
    <s v="Sumner"/>
    <x v="1"/>
    <x v="7"/>
    <n v="6178"/>
  </r>
  <r>
    <s v="KS"/>
    <s v="Kansas"/>
    <s v="Thomas"/>
    <x v="3"/>
    <x v="7"/>
    <n v="6178"/>
  </r>
  <r>
    <s v="KS"/>
    <s v="Kansas"/>
    <s v="Trego"/>
    <x v="3"/>
    <x v="7"/>
    <n v="6178"/>
  </r>
  <r>
    <s v="KS"/>
    <s v="Kansas"/>
    <s v="Wabaunsee"/>
    <x v="1"/>
    <x v="7"/>
    <n v="6178"/>
  </r>
  <r>
    <s v="KS"/>
    <s v="Kansas"/>
    <s v="Wallace"/>
    <x v="3"/>
    <x v="7"/>
    <n v="6178"/>
  </r>
  <r>
    <s v="KS"/>
    <s v="Kansas"/>
    <s v="Washington"/>
    <x v="1"/>
    <x v="7"/>
    <n v="6178"/>
  </r>
  <r>
    <s v="KS"/>
    <s v="Kansas"/>
    <s v="Wichita"/>
    <x v="3"/>
    <x v="7"/>
    <n v="6178"/>
  </r>
  <r>
    <s v="KS"/>
    <s v="Kansas"/>
    <s v="Wilson"/>
    <x v="1"/>
    <x v="7"/>
    <n v="6178"/>
  </r>
  <r>
    <s v="KS"/>
    <s v="Kansas"/>
    <s v="Woodson"/>
    <x v="1"/>
    <x v="7"/>
    <n v="6178"/>
  </r>
  <r>
    <s v="KS"/>
    <s v="Kansas"/>
    <s v="Wyandotte"/>
    <x v="1"/>
    <x v="7"/>
    <n v="6178"/>
  </r>
  <r>
    <s v="KY"/>
    <s v="Kentucky"/>
    <s v="Adair"/>
    <x v="1"/>
    <x v="0"/>
    <n v="4904"/>
  </r>
  <r>
    <s v="KY"/>
    <s v="Kentucky"/>
    <s v="Allen"/>
    <x v="1"/>
    <x v="0"/>
    <n v="4904"/>
  </r>
  <r>
    <s v="KY"/>
    <s v="Kentucky"/>
    <s v="Anderson"/>
    <x v="1"/>
    <x v="0"/>
    <n v="4904"/>
  </r>
  <r>
    <s v="KY"/>
    <s v="Kentucky"/>
    <s v="Ballard"/>
    <x v="1"/>
    <x v="0"/>
    <n v="4904"/>
  </r>
  <r>
    <s v="KY"/>
    <s v="Kentucky"/>
    <s v="Barren"/>
    <x v="1"/>
    <x v="0"/>
    <n v="4904"/>
  </r>
  <r>
    <s v="KY"/>
    <s v="Kentucky"/>
    <s v="Bath"/>
    <x v="1"/>
    <x v="0"/>
    <n v="4904"/>
  </r>
  <r>
    <s v="KY"/>
    <s v="Kentucky"/>
    <s v="Bell"/>
    <x v="1"/>
    <x v="0"/>
    <n v="4904"/>
  </r>
  <r>
    <s v="KY"/>
    <s v="Kentucky"/>
    <s v="Boone"/>
    <x v="1"/>
    <x v="0"/>
    <n v="4904"/>
  </r>
  <r>
    <s v="KY"/>
    <s v="Kentucky"/>
    <s v="Bourbon"/>
    <x v="1"/>
    <x v="0"/>
    <n v="4904"/>
  </r>
  <r>
    <s v="KY"/>
    <s v="Kentucky"/>
    <s v="Boyd"/>
    <x v="1"/>
    <x v="0"/>
    <n v="4904"/>
  </r>
  <r>
    <s v="KY"/>
    <s v="Kentucky"/>
    <s v="Boyle"/>
    <x v="1"/>
    <x v="0"/>
    <n v="4904"/>
  </r>
  <r>
    <s v="KY"/>
    <s v="Kentucky"/>
    <s v="Bracken"/>
    <x v="1"/>
    <x v="0"/>
    <n v="4904"/>
  </r>
  <r>
    <s v="KY"/>
    <s v="Kentucky"/>
    <s v="Breathitt"/>
    <x v="1"/>
    <x v="0"/>
    <n v="4904"/>
  </r>
  <r>
    <s v="KY"/>
    <s v="Kentucky"/>
    <s v="Breckinridge"/>
    <x v="1"/>
    <x v="0"/>
    <n v="4904"/>
  </r>
  <r>
    <s v="KY"/>
    <s v="Kentucky"/>
    <s v="Bullitt"/>
    <x v="1"/>
    <x v="0"/>
    <n v="4904"/>
  </r>
  <r>
    <s v="KY"/>
    <s v="Kentucky"/>
    <s v="Butler"/>
    <x v="1"/>
    <x v="0"/>
    <n v="4904"/>
  </r>
  <r>
    <s v="KY"/>
    <s v="Kentucky"/>
    <s v="Caldwell"/>
    <x v="1"/>
    <x v="0"/>
    <n v="4904"/>
  </r>
  <r>
    <s v="KY"/>
    <s v="Kentucky"/>
    <s v="Calloway"/>
    <x v="1"/>
    <x v="0"/>
    <n v="4904"/>
  </r>
  <r>
    <s v="KY"/>
    <s v="Kentucky"/>
    <s v="Campbell"/>
    <x v="1"/>
    <x v="0"/>
    <n v="4904"/>
  </r>
  <r>
    <s v="KY"/>
    <s v="Kentucky"/>
    <s v="Carlisle"/>
    <x v="1"/>
    <x v="0"/>
    <n v="4904"/>
  </r>
  <r>
    <s v="KY"/>
    <s v="Kentucky"/>
    <s v="Carroll"/>
    <x v="1"/>
    <x v="0"/>
    <n v="4904"/>
  </r>
  <r>
    <s v="KY"/>
    <s v="Kentucky"/>
    <s v="Carter"/>
    <x v="1"/>
    <x v="0"/>
    <n v="4904"/>
  </r>
  <r>
    <s v="KY"/>
    <s v="Kentucky"/>
    <s v="Casey"/>
    <x v="1"/>
    <x v="0"/>
    <n v="4904"/>
  </r>
  <r>
    <s v="KY"/>
    <s v="Kentucky"/>
    <s v="Christian"/>
    <x v="1"/>
    <x v="0"/>
    <n v="4904"/>
  </r>
  <r>
    <s v="KY"/>
    <s v="Kentucky"/>
    <s v="Clark"/>
    <x v="1"/>
    <x v="0"/>
    <n v="4904"/>
  </r>
  <r>
    <s v="KY"/>
    <s v="Kentucky"/>
    <s v="Clay"/>
    <x v="1"/>
    <x v="0"/>
    <n v="4904"/>
  </r>
  <r>
    <s v="KY"/>
    <s v="Kentucky"/>
    <s v="Clinton"/>
    <x v="1"/>
    <x v="0"/>
    <n v="4904"/>
  </r>
  <r>
    <s v="KY"/>
    <s v="Kentucky"/>
    <s v="Crittenden"/>
    <x v="1"/>
    <x v="0"/>
    <n v="4904"/>
  </r>
  <r>
    <s v="KY"/>
    <s v="Kentucky"/>
    <s v="Cumberland"/>
    <x v="1"/>
    <x v="0"/>
    <n v="4904"/>
  </r>
  <r>
    <s v="KY"/>
    <s v="Kentucky"/>
    <s v="Daviess"/>
    <x v="1"/>
    <x v="0"/>
    <n v="4904"/>
  </r>
  <r>
    <s v="KY"/>
    <s v="Kentucky"/>
    <s v="Edmonson"/>
    <x v="1"/>
    <x v="0"/>
    <n v="4904"/>
  </r>
  <r>
    <s v="KY"/>
    <s v="Kentucky"/>
    <s v="Elliott"/>
    <x v="1"/>
    <x v="0"/>
    <n v="4904"/>
  </r>
  <r>
    <s v="KY"/>
    <s v="Kentucky"/>
    <s v="Estill"/>
    <x v="1"/>
    <x v="0"/>
    <n v="4904"/>
  </r>
  <r>
    <s v="KY"/>
    <s v="Kentucky"/>
    <s v="Fayette"/>
    <x v="1"/>
    <x v="0"/>
    <n v="4904"/>
  </r>
  <r>
    <s v="KY"/>
    <s v="Kentucky"/>
    <s v="Fleming"/>
    <x v="1"/>
    <x v="0"/>
    <n v="4904"/>
  </r>
  <r>
    <s v="KY"/>
    <s v="Kentucky"/>
    <s v="Floyd"/>
    <x v="1"/>
    <x v="0"/>
    <n v="4904"/>
  </r>
  <r>
    <s v="KY"/>
    <s v="Kentucky"/>
    <s v="Franklin"/>
    <x v="1"/>
    <x v="0"/>
    <n v="4904"/>
  </r>
  <r>
    <s v="KY"/>
    <s v="Kentucky"/>
    <s v="Fulton"/>
    <x v="1"/>
    <x v="0"/>
    <n v="4904"/>
  </r>
  <r>
    <s v="KY"/>
    <s v="Kentucky"/>
    <s v="Gallatin"/>
    <x v="1"/>
    <x v="0"/>
    <n v="4904"/>
  </r>
  <r>
    <s v="KY"/>
    <s v="Kentucky"/>
    <s v="Garrard"/>
    <x v="1"/>
    <x v="0"/>
    <n v="4904"/>
  </r>
  <r>
    <s v="KY"/>
    <s v="Kentucky"/>
    <s v="Grant"/>
    <x v="1"/>
    <x v="0"/>
    <n v="4904"/>
  </r>
  <r>
    <s v="KY"/>
    <s v="Kentucky"/>
    <s v="Graves"/>
    <x v="1"/>
    <x v="0"/>
    <n v="4904"/>
  </r>
  <r>
    <s v="KY"/>
    <s v="Kentucky"/>
    <s v="Grayson"/>
    <x v="1"/>
    <x v="0"/>
    <n v="4904"/>
  </r>
  <r>
    <s v="KY"/>
    <s v="Kentucky"/>
    <s v="Green"/>
    <x v="1"/>
    <x v="0"/>
    <n v="4904"/>
  </r>
  <r>
    <s v="KY"/>
    <s v="Kentucky"/>
    <s v="Greenup"/>
    <x v="1"/>
    <x v="0"/>
    <n v="4904"/>
  </r>
  <r>
    <s v="KY"/>
    <s v="Kentucky"/>
    <s v="Hancock"/>
    <x v="1"/>
    <x v="0"/>
    <n v="4904"/>
  </r>
  <r>
    <s v="KY"/>
    <s v="Kentucky"/>
    <s v="Hardin"/>
    <x v="1"/>
    <x v="0"/>
    <n v="4904"/>
  </r>
  <r>
    <s v="KY"/>
    <s v="Kentucky"/>
    <s v="Union"/>
    <x v="1"/>
    <x v="0"/>
    <n v="4904"/>
  </r>
  <r>
    <s v="KY"/>
    <s v="Kentucky"/>
    <s v="Warren"/>
    <x v="1"/>
    <x v="0"/>
    <n v="4904"/>
  </r>
  <r>
    <s v="KY"/>
    <s v="Kentucky"/>
    <s v="Washington"/>
    <x v="1"/>
    <x v="0"/>
    <n v="4904"/>
  </r>
  <r>
    <s v="KY"/>
    <s v="Kentucky"/>
    <s v="Wayne"/>
    <x v="1"/>
    <x v="0"/>
    <n v="4904"/>
  </r>
  <r>
    <s v="KY"/>
    <s v="Kentucky"/>
    <s v="Webster"/>
    <x v="1"/>
    <x v="0"/>
    <n v="4904"/>
  </r>
  <r>
    <s v="KY"/>
    <s v="Kentucky"/>
    <s v="Whitley"/>
    <x v="1"/>
    <x v="0"/>
    <n v="4904"/>
  </r>
  <r>
    <s v="KY"/>
    <s v="Kentucky"/>
    <s v="Wolfe"/>
    <x v="1"/>
    <x v="0"/>
    <n v="4904"/>
  </r>
  <r>
    <s v="KY"/>
    <s v="Kentucky"/>
    <s v="Woodford"/>
    <x v="1"/>
    <x v="0"/>
    <n v="4904"/>
  </r>
  <r>
    <s v="LA"/>
    <s v="Louisiana"/>
    <s v="Acadia"/>
    <x v="0"/>
    <x v="1"/>
    <n v="11394"/>
  </r>
  <r>
    <s v="LA"/>
    <s v="Louisiana"/>
    <s v="Allen"/>
    <x v="0"/>
    <x v="1"/>
    <n v="11394"/>
  </r>
  <r>
    <s v="LA"/>
    <s v="Louisiana"/>
    <s v="Ascension"/>
    <x v="0"/>
    <x v="1"/>
    <n v="11394"/>
  </r>
  <r>
    <s v="LA"/>
    <s v="Louisiana"/>
    <s v="Assumption"/>
    <x v="0"/>
    <x v="1"/>
    <n v="11394"/>
  </r>
  <r>
    <s v="LA"/>
    <s v="Louisiana"/>
    <s v="Avoyelles"/>
    <x v="0"/>
    <x v="1"/>
    <n v="11394"/>
  </r>
  <r>
    <s v="LA"/>
    <s v="Louisiana"/>
    <s v="Beauregard"/>
    <x v="0"/>
    <x v="1"/>
    <n v="11394"/>
  </r>
  <r>
    <s v="LA"/>
    <s v="Louisiana"/>
    <s v="Bienville"/>
    <x v="0"/>
    <x v="1"/>
    <n v="11394"/>
  </r>
  <r>
    <s v="LA"/>
    <s v="Louisiana"/>
    <s v="Bossier"/>
    <x v="0"/>
    <x v="1"/>
    <n v="11394"/>
  </r>
  <r>
    <s v="LA"/>
    <s v="Louisiana"/>
    <s v="Caddo"/>
    <x v="0"/>
    <x v="1"/>
    <n v="11394"/>
  </r>
  <r>
    <s v="LA"/>
    <s v="Louisiana"/>
    <s v="Calcasieu"/>
    <x v="0"/>
    <x v="1"/>
    <n v="11394"/>
  </r>
  <r>
    <s v="LA"/>
    <s v="Louisiana"/>
    <s v="Caldwell"/>
    <x v="0"/>
    <x v="1"/>
    <n v="11394"/>
  </r>
  <r>
    <s v="LA"/>
    <s v="Louisiana"/>
    <s v="Cameron"/>
    <x v="0"/>
    <x v="1"/>
    <n v="11394"/>
  </r>
  <r>
    <s v="LA"/>
    <s v="Louisiana"/>
    <s v="Catahoula"/>
    <x v="0"/>
    <x v="1"/>
    <n v="11394"/>
  </r>
  <r>
    <s v="LA"/>
    <s v="Louisiana"/>
    <s v="Claiborne"/>
    <x v="0"/>
    <x v="1"/>
    <n v="11394"/>
  </r>
  <r>
    <s v="LA"/>
    <s v="Louisiana"/>
    <s v="Concordia"/>
    <x v="0"/>
    <x v="1"/>
    <n v="11394"/>
  </r>
  <r>
    <s v="LA"/>
    <s v="Louisiana"/>
    <s v="De Soto"/>
    <x v="0"/>
    <x v="1"/>
    <n v="11394"/>
  </r>
  <r>
    <s v="LA"/>
    <s v="Louisiana"/>
    <s v="East Baton Rouge"/>
    <x v="0"/>
    <x v="1"/>
    <n v="11394"/>
  </r>
  <r>
    <s v="LA"/>
    <s v="Louisiana"/>
    <s v="East Carroll"/>
    <x v="1"/>
    <x v="1"/>
    <n v="11394"/>
  </r>
  <r>
    <s v="LA"/>
    <s v="Louisiana"/>
    <s v="East Feliciana"/>
    <x v="0"/>
    <x v="1"/>
    <n v="11394"/>
  </r>
  <r>
    <s v="LA"/>
    <s v="Louisiana"/>
    <s v="Evangeline"/>
    <x v="0"/>
    <x v="1"/>
    <n v="11394"/>
  </r>
  <r>
    <s v="LA"/>
    <s v="Louisiana"/>
    <s v="Franklin"/>
    <x v="0"/>
    <x v="1"/>
    <n v="11394"/>
  </r>
  <r>
    <s v="LA"/>
    <s v="Louisiana"/>
    <s v="Grant"/>
    <x v="0"/>
    <x v="1"/>
    <n v="11394"/>
  </r>
  <r>
    <s v="LA"/>
    <s v="Louisiana"/>
    <s v="Iberia"/>
    <x v="0"/>
    <x v="1"/>
    <n v="11394"/>
  </r>
  <r>
    <s v="LA"/>
    <s v="Louisiana"/>
    <s v="Iberville"/>
    <x v="0"/>
    <x v="1"/>
    <n v="11394"/>
  </r>
  <r>
    <s v="LA"/>
    <s v="Louisiana"/>
    <s v="Jackson"/>
    <x v="0"/>
    <x v="1"/>
    <n v="11394"/>
  </r>
  <r>
    <s v="LA"/>
    <s v="Louisiana"/>
    <s v="Jefferson"/>
    <x v="0"/>
    <x v="1"/>
    <n v="11394"/>
  </r>
  <r>
    <s v="LA"/>
    <s v="Louisiana"/>
    <s v="Jefferson Davis"/>
    <x v="0"/>
    <x v="1"/>
    <n v="11394"/>
  </r>
  <r>
    <s v="LA"/>
    <s v="Louisiana"/>
    <s v="La Salle"/>
    <x v="0"/>
    <x v="1"/>
    <n v="11394"/>
  </r>
  <r>
    <s v="LA"/>
    <s v="Louisiana"/>
    <s v="Lafayette"/>
    <x v="0"/>
    <x v="1"/>
    <n v="11394"/>
  </r>
  <r>
    <s v="LA"/>
    <s v="Louisiana"/>
    <s v="Lafourche"/>
    <x v="0"/>
    <x v="1"/>
    <n v="11394"/>
  </r>
  <r>
    <s v="LA"/>
    <s v="Louisiana"/>
    <s v="Lincoln"/>
    <x v="0"/>
    <x v="1"/>
    <n v="11394"/>
  </r>
  <r>
    <s v="LA"/>
    <s v="Louisiana"/>
    <s v="Livingston"/>
    <x v="0"/>
    <x v="1"/>
    <n v="11394"/>
  </r>
  <r>
    <s v="LA"/>
    <s v="Louisiana"/>
    <s v="Madison"/>
    <x v="0"/>
    <x v="1"/>
    <n v="11394"/>
  </r>
  <r>
    <s v="LA"/>
    <s v="Louisiana"/>
    <s v="Morehouse"/>
    <x v="1"/>
    <x v="1"/>
    <n v="11394"/>
  </r>
  <r>
    <s v="LA"/>
    <s v="Louisiana"/>
    <s v="Natchitoches"/>
    <x v="0"/>
    <x v="1"/>
    <n v="11394"/>
  </r>
  <r>
    <s v="LA"/>
    <s v="Louisiana"/>
    <s v="Orleans"/>
    <x v="0"/>
    <x v="1"/>
    <n v="11394"/>
  </r>
  <r>
    <s v="LA"/>
    <s v="Louisiana"/>
    <s v="Ouachita"/>
    <x v="0"/>
    <x v="1"/>
    <n v="11394"/>
  </r>
  <r>
    <s v="LA"/>
    <s v="Louisiana"/>
    <s v="Plaquemines"/>
    <x v="0"/>
    <x v="1"/>
    <n v="11394"/>
  </r>
  <r>
    <s v="LA"/>
    <s v="Louisiana"/>
    <s v="Pointe Coupee"/>
    <x v="0"/>
    <x v="1"/>
    <n v="11394"/>
  </r>
  <r>
    <s v="LA"/>
    <s v="Louisiana"/>
    <s v="Rapides"/>
    <x v="0"/>
    <x v="1"/>
    <n v="11394"/>
  </r>
  <r>
    <s v="LA"/>
    <s v="Louisiana"/>
    <s v="Red River"/>
    <x v="0"/>
    <x v="1"/>
    <n v="11394"/>
  </r>
  <r>
    <s v="LA"/>
    <s v="Louisiana"/>
    <s v="Richland"/>
    <x v="0"/>
    <x v="1"/>
    <n v="11394"/>
  </r>
  <r>
    <s v="LA"/>
    <s v="Louisiana"/>
    <s v="Sabine"/>
    <x v="0"/>
    <x v="1"/>
    <n v="11394"/>
  </r>
  <r>
    <s v="LA"/>
    <s v="Louisiana"/>
    <s v="St. Bernard"/>
    <x v="0"/>
    <x v="1"/>
    <n v="11394"/>
  </r>
  <r>
    <s v="LA"/>
    <s v="Louisiana"/>
    <s v="St. Charles"/>
    <x v="0"/>
    <x v="1"/>
    <n v="11394"/>
  </r>
  <r>
    <s v="LA"/>
    <s v="Louisiana"/>
    <s v="St. Helena"/>
    <x v="0"/>
    <x v="1"/>
    <n v="11394"/>
  </r>
  <r>
    <s v="LA"/>
    <s v="Louisiana"/>
    <s v="St. James"/>
    <x v="0"/>
    <x v="1"/>
    <n v="11394"/>
  </r>
  <r>
    <s v="LA"/>
    <s v="Louisiana"/>
    <s v="St. John the Baptist"/>
    <x v="0"/>
    <x v="1"/>
    <n v="11394"/>
  </r>
  <r>
    <s v="LA"/>
    <s v="Louisiana"/>
    <s v="St. Landry"/>
    <x v="0"/>
    <x v="1"/>
    <n v="11394"/>
  </r>
  <r>
    <s v="LA"/>
    <s v="Louisiana"/>
    <s v="St. Martin"/>
    <x v="0"/>
    <x v="1"/>
    <n v="11394"/>
  </r>
  <r>
    <s v="LA"/>
    <s v="Louisiana"/>
    <s v="St. Mary"/>
    <x v="0"/>
    <x v="1"/>
    <n v="11394"/>
  </r>
  <r>
    <s v="LA"/>
    <s v="Louisiana"/>
    <s v="St. Tammany"/>
    <x v="0"/>
    <x v="1"/>
    <n v="11394"/>
  </r>
  <r>
    <s v="LA"/>
    <s v="Louisiana"/>
    <s v="Tangipahoa"/>
    <x v="0"/>
    <x v="1"/>
    <n v="11394"/>
  </r>
  <r>
    <s v="LA"/>
    <s v="Louisiana"/>
    <s v="Tensas"/>
    <x v="0"/>
    <x v="1"/>
    <n v="11394"/>
  </r>
  <r>
    <s v="LA"/>
    <s v="Louisiana"/>
    <s v="Terrebonne"/>
    <x v="0"/>
    <x v="1"/>
    <n v="11394"/>
  </r>
  <r>
    <s v="LA"/>
    <s v="Louisiana"/>
    <s v="Union"/>
    <x v="0"/>
    <x v="1"/>
    <n v="11394"/>
  </r>
  <r>
    <s v="LA"/>
    <s v="Louisiana"/>
    <s v="Vermilion"/>
    <x v="0"/>
    <x v="1"/>
    <n v="11394"/>
  </r>
  <r>
    <s v="MI"/>
    <s v="Michigan"/>
    <s v="Antrim"/>
    <x v="3"/>
    <x v="6"/>
    <n v="12742"/>
  </r>
  <r>
    <s v="MI"/>
    <s v="Michigan"/>
    <s v="Arenac"/>
    <x v="3"/>
    <x v="6"/>
    <n v="12742"/>
  </r>
  <r>
    <s v="MI"/>
    <s v="Michigan"/>
    <s v="Baraga"/>
    <x v="6"/>
    <x v="6"/>
    <n v="12742"/>
  </r>
  <r>
    <s v="MI"/>
    <s v="Michigan"/>
    <s v="Barry"/>
    <x v="3"/>
    <x v="6"/>
    <n v="12742"/>
  </r>
  <r>
    <s v="MI"/>
    <s v="Michigan"/>
    <s v="Bay"/>
    <x v="3"/>
    <x v="6"/>
    <n v="12742"/>
  </r>
  <r>
    <s v="MI"/>
    <s v="Michigan"/>
    <s v="Benzie"/>
    <x v="3"/>
    <x v="6"/>
    <n v="12742"/>
  </r>
  <r>
    <s v="MI"/>
    <s v="Michigan"/>
    <s v="Berrien"/>
    <x v="3"/>
    <x v="6"/>
    <n v="12742"/>
  </r>
  <r>
    <s v="MI"/>
    <s v="Michigan"/>
    <s v="Branch"/>
    <x v="3"/>
    <x v="6"/>
    <n v="12742"/>
  </r>
  <r>
    <s v="MI"/>
    <s v="Michigan"/>
    <s v="Calhoun"/>
    <x v="3"/>
    <x v="6"/>
    <n v="12742"/>
  </r>
  <r>
    <s v="MI"/>
    <s v="Michigan"/>
    <s v="Cass"/>
    <x v="3"/>
    <x v="6"/>
    <n v="12742"/>
  </r>
  <r>
    <s v="MI"/>
    <s v="Michigan"/>
    <s v="Charlevoix"/>
    <x v="3"/>
    <x v="6"/>
    <n v="12742"/>
  </r>
  <r>
    <s v="MI"/>
    <s v="Michigan"/>
    <s v="Cheboygan"/>
    <x v="3"/>
    <x v="6"/>
    <n v="12742"/>
  </r>
  <r>
    <s v="MI"/>
    <s v="Michigan"/>
    <s v="Chippewa"/>
    <x v="6"/>
    <x v="6"/>
    <n v="12742"/>
  </r>
  <r>
    <s v="MI"/>
    <s v="Michigan"/>
    <s v="Clare"/>
    <x v="3"/>
    <x v="6"/>
    <n v="12742"/>
  </r>
  <r>
    <s v="MI"/>
    <s v="Michigan"/>
    <s v="Clinton"/>
    <x v="3"/>
    <x v="6"/>
    <n v="12742"/>
  </r>
  <r>
    <s v="MI"/>
    <s v="Michigan"/>
    <s v="Crawford"/>
    <x v="3"/>
    <x v="6"/>
    <n v="12742"/>
  </r>
  <r>
    <s v="MI"/>
    <s v="Michigan"/>
    <s v="Delta"/>
    <x v="3"/>
    <x v="6"/>
    <n v="12742"/>
  </r>
  <r>
    <s v="MI"/>
    <s v="Michigan"/>
    <s v="Dickinson"/>
    <x v="3"/>
    <x v="6"/>
    <n v="12742"/>
  </r>
  <r>
    <s v="MI"/>
    <s v="Michigan"/>
    <s v="Eaton"/>
    <x v="3"/>
    <x v="6"/>
    <n v="12742"/>
  </r>
  <r>
    <s v="MI"/>
    <s v="Michigan"/>
    <s v="Emmet"/>
    <x v="3"/>
    <x v="6"/>
    <n v="12742"/>
  </r>
  <r>
    <s v="MI"/>
    <s v="Michigan"/>
    <s v="Genesee"/>
    <x v="3"/>
    <x v="6"/>
    <n v="12742"/>
  </r>
  <r>
    <s v="MI"/>
    <s v="Michigan"/>
    <s v="Gladwin"/>
    <x v="3"/>
    <x v="6"/>
    <n v="12742"/>
  </r>
  <r>
    <s v="MI"/>
    <s v="Michigan"/>
    <s v="Gogebic"/>
    <x v="6"/>
    <x v="6"/>
    <n v="12742"/>
  </r>
  <r>
    <s v="MI"/>
    <s v="Michigan"/>
    <s v="Grand Traverse"/>
    <x v="3"/>
    <x v="6"/>
    <n v="12742"/>
  </r>
  <r>
    <s v="MI"/>
    <s v="Michigan"/>
    <s v="Gratiot"/>
    <x v="3"/>
    <x v="6"/>
    <n v="12742"/>
  </r>
  <r>
    <s v="MI"/>
    <s v="Michigan"/>
    <s v="Hillsdale"/>
    <x v="3"/>
    <x v="6"/>
    <n v="12742"/>
  </r>
  <r>
    <s v="MI"/>
    <s v="Michigan"/>
    <s v="Houghton"/>
    <x v="6"/>
    <x v="6"/>
    <n v="12742"/>
  </r>
  <r>
    <s v="MI"/>
    <s v="Michigan"/>
    <s v="Huron"/>
    <x v="3"/>
    <x v="6"/>
    <n v="12742"/>
  </r>
  <r>
    <s v="MI"/>
    <s v="Michigan"/>
    <s v="Ingham"/>
    <x v="3"/>
    <x v="6"/>
    <n v="12742"/>
  </r>
  <r>
    <s v="MI"/>
    <s v="Michigan"/>
    <s v="Ionia"/>
    <x v="3"/>
    <x v="6"/>
    <n v="12742"/>
  </r>
  <r>
    <s v="MI"/>
    <s v="Michigan"/>
    <s v="Iosco"/>
    <x v="3"/>
    <x v="6"/>
    <n v="12742"/>
  </r>
  <r>
    <s v="MI"/>
    <s v="Michigan"/>
    <s v="Iron"/>
    <x v="6"/>
    <x v="6"/>
    <n v="12742"/>
  </r>
  <r>
    <s v="MI"/>
    <s v="Michigan"/>
    <s v="Isabella"/>
    <x v="3"/>
    <x v="6"/>
    <n v="12742"/>
  </r>
  <r>
    <s v="MI"/>
    <s v="Michigan"/>
    <s v="Jackson"/>
    <x v="3"/>
    <x v="6"/>
    <n v="12742"/>
  </r>
  <r>
    <s v="MI"/>
    <s v="Michigan"/>
    <s v="Kalamazoo"/>
    <x v="3"/>
    <x v="6"/>
    <n v="12742"/>
  </r>
  <r>
    <s v="MI"/>
    <s v="Michigan"/>
    <s v="Kalkaska"/>
    <x v="3"/>
    <x v="6"/>
    <n v="12742"/>
  </r>
  <r>
    <s v="MI"/>
    <s v="Michigan"/>
    <s v="Kent"/>
    <x v="3"/>
    <x v="6"/>
    <n v="12742"/>
  </r>
  <r>
    <s v="MI"/>
    <s v="Michigan"/>
    <s v="Keweenaw"/>
    <x v="6"/>
    <x v="6"/>
    <n v="12742"/>
  </r>
  <r>
    <s v="MI"/>
    <s v="Michigan"/>
    <s v="Lake"/>
    <x v="3"/>
    <x v="6"/>
    <n v="12742"/>
  </r>
  <r>
    <s v="MI"/>
    <s v="Michigan"/>
    <s v="Lapeer"/>
    <x v="3"/>
    <x v="6"/>
    <n v="12742"/>
  </r>
  <r>
    <s v="MI"/>
    <s v="Michigan"/>
    <s v="Leelanau"/>
    <x v="3"/>
    <x v="6"/>
    <n v="12742"/>
  </r>
  <r>
    <s v="MI"/>
    <s v="Michigan"/>
    <s v="Lenawee"/>
    <x v="3"/>
    <x v="6"/>
    <n v="12742"/>
  </r>
  <r>
    <s v="MI"/>
    <s v="Michigan"/>
    <s v="Livingston"/>
    <x v="3"/>
    <x v="6"/>
    <n v="12742"/>
  </r>
  <r>
    <s v="MI"/>
    <s v="Michigan"/>
    <s v="Luce"/>
    <x v="6"/>
    <x v="6"/>
    <n v="12742"/>
  </r>
  <r>
    <s v="MI"/>
    <s v="Michigan"/>
    <s v="Mackinac"/>
    <x v="6"/>
    <x v="6"/>
    <n v="12742"/>
  </r>
  <r>
    <s v="MI"/>
    <s v="Michigan"/>
    <s v="Macomb"/>
    <x v="3"/>
    <x v="6"/>
    <n v="12742"/>
  </r>
  <r>
    <s v="MI"/>
    <s v="Michigan"/>
    <s v="Manistee"/>
    <x v="3"/>
    <x v="6"/>
    <n v="12742"/>
  </r>
  <r>
    <s v="MI"/>
    <s v="Michigan"/>
    <s v="Marquette"/>
    <x v="3"/>
    <x v="6"/>
    <n v="12742"/>
  </r>
  <r>
    <s v="MI"/>
    <s v="Michigan"/>
    <s v="Mason"/>
    <x v="3"/>
    <x v="6"/>
    <n v="12742"/>
  </r>
  <r>
    <s v="MI"/>
    <s v="Michigan"/>
    <s v="Mecosta"/>
    <x v="3"/>
    <x v="6"/>
    <n v="12742"/>
  </r>
  <r>
    <s v="MI"/>
    <s v="Michigan"/>
    <s v="Menominee"/>
    <x v="3"/>
    <x v="6"/>
    <n v="12742"/>
  </r>
  <r>
    <s v="MI"/>
    <s v="Michigan"/>
    <s v="Midland"/>
    <x v="3"/>
    <x v="6"/>
    <n v="12742"/>
  </r>
  <r>
    <s v="MI"/>
    <s v="Michigan"/>
    <s v="Missaukee"/>
    <x v="3"/>
    <x v="6"/>
    <n v="12742"/>
  </r>
  <r>
    <s v="MI"/>
    <s v="Michigan"/>
    <s v="Monroe"/>
    <x v="3"/>
    <x v="6"/>
    <n v="12742"/>
  </r>
  <r>
    <s v="MI"/>
    <s v="Michigan"/>
    <s v="Montcalm"/>
    <x v="3"/>
    <x v="6"/>
    <n v="12742"/>
  </r>
  <r>
    <s v="MI"/>
    <s v="Michigan"/>
    <s v="Montmorency"/>
    <x v="3"/>
    <x v="6"/>
    <n v="12742"/>
  </r>
  <r>
    <s v="MI"/>
    <s v="Michigan"/>
    <s v="Muskegon"/>
    <x v="3"/>
    <x v="6"/>
    <n v="12742"/>
  </r>
  <r>
    <s v="MI"/>
    <s v="Michigan"/>
    <s v="Newaygo"/>
    <x v="3"/>
    <x v="6"/>
    <n v="12742"/>
  </r>
  <r>
    <s v="MI"/>
    <s v="Michigan"/>
    <s v="Oakland"/>
    <x v="3"/>
    <x v="6"/>
    <n v="12742"/>
  </r>
  <r>
    <s v="MI"/>
    <s v="Michigan"/>
    <s v="Oceana"/>
    <x v="3"/>
    <x v="6"/>
    <n v="12742"/>
  </r>
  <r>
    <s v="MI"/>
    <s v="Michigan"/>
    <s v="Ogemaw"/>
    <x v="3"/>
    <x v="6"/>
    <n v="12742"/>
  </r>
  <r>
    <s v="MI"/>
    <s v="Michigan"/>
    <s v="Ontonagon"/>
    <x v="6"/>
    <x v="6"/>
    <n v="12742"/>
  </r>
  <r>
    <s v="MI"/>
    <s v="Michigan"/>
    <s v="Osceola"/>
    <x v="3"/>
    <x v="6"/>
    <n v="12742"/>
  </r>
  <r>
    <s v="MI"/>
    <s v="Michigan"/>
    <s v="Oscoda"/>
    <x v="3"/>
    <x v="6"/>
    <n v="12742"/>
  </r>
  <r>
    <s v="MI"/>
    <s v="Michigan"/>
    <s v="Otsego"/>
    <x v="3"/>
    <x v="6"/>
    <n v="12742"/>
  </r>
  <r>
    <s v="MN"/>
    <s v="Minnesota"/>
    <s v="Nicollet"/>
    <x v="3"/>
    <x v="7"/>
    <n v="6178"/>
  </r>
  <r>
    <s v="MN"/>
    <s v="Minnesota"/>
    <s v="Nobles"/>
    <x v="3"/>
    <x v="7"/>
    <n v="6178"/>
  </r>
  <r>
    <s v="MN"/>
    <s v="Minnesota"/>
    <s v="Norman"/>
    <x v="6"/>
    <x v="7"/>
    <n v="6178"/>
  </r>
  <r>
    <s v="MN"/>
    <s v="Minnesota"/>
    <s v="Olmsted"/>
    <x v="3"/>
    <x v="7"/>
    <n v="6178"/>
  </r>
  <r>
    <s v="MN"/>
    <s v="Minnesota"/>
    <s v="Otter Tail"/>
    <x v="6"/>
    <x v="7"/>
    <n v="6178"/>
  </r>
  <r>
    <s v="MN"/>
    <s v="Minnesota"/>
    <s v="Pennington"/>
    <x v="6"/>
    <x v="7"/>
    <n v="6178"/>
  </r>
  <r>
    <s v="MN"/>
    <s v="Minnesota"/>
    <s v="Pine"/>
    <x v="6"/>
    <x v="7"/>
    <n v="6178"/>
  </r>
  <r>
    <s v="MN"/>
    <s v="Minnesota"/>
    <s v="Pipestone"/>
    <x v="3"/>
    <x v="7"/>
    <n v="6178"/>
  </r>
  <r>
    <s v="MN"/>
    <s v="Minnesota"/>
    <s v="Polk"/>
    <x v="6"/>
    <x v="7"/>
    <n v="6178"/>
  </r>
  <r>
    <s v="MN"/>
    <s v="Minnesota"/>
    <s v="Pope"/>
    <x v="3"/>
    <x v="7"/>
    <n v="6178"/>
  </r>
  <r>
    <s v="MN"/>
    <s v="Minnesota"/>
    <s v="Ramsey"/>
    <x v="3"/>
    <x v="7"/>
    <n v="6178"/>
  </r>
  <r>
    <s v="MN"/>
    <s v="Minnesota"/>
    <s v="Red Lake"/>
    <x v="6"/>
    <x v="7"/>
    <n v="6178"/>
  </r>
  <r>
    <s v="MN"/>
    <s v="Minnesota"/>
    <s v="Redwood"/>
    <x v="3"/>
    <x v="7"/>
    <n v="6178"/>
  </r>
  <r>
    <s v="MN"/>
    <s v="Minnesota"/>
    <s v="Renville"/>
    <x v="3"/>
    <x v="7"/>
    <n v="6178"/>
  </r>
  <r>
    <s v="MN"/>
    <s v="Minnesota"/>
    <s v="Rice"/>
    <x v="3"/>
    <x v="7"/>
    <n v="6178"/>
  </r>
  <r>
    <s v="MN"/>
    <s v="Minnesota"/>
    <s v="Rock"/>
    <x v="3"/>
    <x v="7"/>
    <n v="6178"/>
  </r>
  <r>
    <s v="MN"/>
    <s v="Minnesota"/>
    <s v="Roseau"/>
    <x v="6"/>
    <x v="7"/>
    <n v="6178"/>
  </r>
  <r>
    <s v="MN"/>
    <s v="Minnesota"/>
    <s v="Scott"/>
    <x v="3"/>
    <x v="7"/>
    <n v="6178"/>
  </r>
  <r>
    <s v="MN"/>
    <s v="Minnesota"/>
    <s v="Sherburne"/>
    <x v="3"/>
    <x v="7"/>
    <n v="6178"/>
  </r>
  <r>
    <s v="MN"/>
    <s v="Minnesota"/>
    <s v="Sibley"/>
    <x v="3"/>
    <x v="7"/>
    <n v="6178"/>
  </r>
  <r>
    <s v="MN"/>
    <s v="Minnesota"/>
    <s v="St. Louis"/>
    <x v="6"/>
    <x v="7"/>
    <n v="6178"/>
  </r>
  <r>
    <s v="MN"/>
    <s v="Minnesota"/>
    <s v="Stearns"/>
    <x v="3"/>
    <x v="7"/>
    <n v="6178"/>
  </r>
  <r>
    <s v="MN"/>
    <s v="Minnesota"/>
    <s v="Steele"/>
    <x v="3"/>
    <x v="7"/>
    <n v="6178"/>
  </r>
  <r>
    <s v="MN"/>
    <s v="Minnesota"/>
    <s v="Stevens"/>
    <x v="3"/>
    <x v="7"/>
    <n v="6178"/>
  </r>
  <r>
    <s v="MN"/>
    <s v="Minnesota"/>
    <s v="Swift"/>
    <x v="3"/>
    <x v="7"/>
    <n v="6178"/>
  </r>
  <r>
    <s v="MN"/>
    <s v="Minnesota"/>
    <s v="Todd"/>
    <x v="3"/>
    <x v="7"/>
    <n v="6178"/>
  </r>
  <r>
    <s v="MN"/>
    <s v="Minnesota"/>
    <s v="Traverse"/>
    <x v="3"/>
    <x v="7"/>
    <n v="6178"/>
  </r>
  <r>
    <s v="MN"/>
    <s v="Minnesota"/>
    <s v="Wabasha"/>
    <x v="3"/>
    <x v="7"/>
    <n v="6178"/>
  </r>
  <r>
    <s v="MN"/>
    <s v="Minnesota"/>
    <s v="Wadena"/>
    <x v="6"/>
    <x v="7"/>
    <n v="6178"/>
  </r>
  <r>
    <s v="MN"/>
    <s v="Minnesota"/>
    <s v="Waseca"/>
    <x v="3"/>
    <x v="7"/>
    <n v="6178"/>
  </r>
  <r>
    <s v="MN"/>
    <s v="Minnesota"/>
    <s v="Washington"/>
    <x v="3"/>
    <x v="7"/>
    <n v="6178"/>
  </r>
  <r>
    <s v="MN"/>
    <s v="Minnesota"/>
    <s v="Watonwan"/>
    <x v="3"/>
    <x v="7"/>
    <n v="6178"/>
  </r>
  <r>
    <s v="MN"/>
    <s v="Minnesota"/>
    <s v="Wilkin"/>
    <x v="6"/>
    <x v="7"/>
    <n v="6178"/>
  </r>
  <r>
    <s v="MN"/>
    <s v="Minnesota"/>
    <s v="Winona"/>
    <x v="3"/>
    <x v="7"/>
    <n v="6178"/>
  </r>
  <r>
    <s v="MN"/>
    <s v="Minnesota"/>
    <s v="Wright"/>
    <x v="3"/>
    <x v="7"/>
    <n v="6178"/>
  </r>
  <r>
    <s v="MN"/>
    <s v="Minnesota"/>
    <s v="Yellow Medicine"/>
    <x v="3"/>
    <x v="7"/>
    <n v="6178"/>
  </r>
  <r>
    <s v="MS"/>
    <s v="Mississippi"/>
    <s v="Adams"/>
    <x v="0"/>
    <x v="0"/>
    <n v="4904"/>
  </r>
  <r>
    <s v="MS"/>
    <s v="Mississippi"/>
    <s v="Alcorn"/>
    <x v="1"/>
    <x v="0"/>
    <n v="4904"/>
  </r>
  <r>
    <s v="MS"/>
    <s v="Mississippi"/>
    <s v="Amite"/>
    <x v="0"/>
    <x v="0"/>
    <n v="4904"/>
  </r>
  <r>
    <s v="MS"/>
    <s v="Mississippi"/>
    <s v="Attala"/>
    <x v="1"/>
    <x v="0"/>
    <n v="4904"/>
  </r>
  <r>
    <s v="MS"/>
    <s v="Mississippi"/>
    <s v="Benton"/>
    <x v="1"/>
    <x v="0"/>
    <n v="4904"/>
  </r>
  <r>
    <s v="MS"/>
    <s v="Mississippi"/>
    <s v="Bolivar"/>
    <x v="1"/>
    <x v="0"/>
    <n v="4904"/>
  </r>
  <r>
    <s v="MS"/>
    <s v="Mississippi"/>
    <s v="Calhoun"/>
    <x v="1"/>
    <x v="0"/>
    <n v="4904"/>
  </r>
  <r>
    <s v="MS"/>
    <s v="Mississippi"/>
    <s v="Carroll"/>
    <x v="1"/>
    <x v="0"/>
    <n v="4904"/>
  </r>
  <r>
    <s v="MS"/>
    <s v="Mississippi"/>
    <s v="Chickasaw"/>
    <x v="1"/>
    <x v="0"/>
    <n v="4904"/>
  </r>
  <r>
    <s v="MS"/>
    <s v="Mississippi"/>
    <s v="Choctaw"/>
    <x v="1"/>
    <x v="0"/>
    <n v="4904"/>
  </r>
  <r>
    <s v="MS"/>
    <s v="Mississippi"/>
    <s v="Claiborne"/>
    <x v="0"/>
    <x v="0"/>
    <n v="4904"/>
  </r>
  <r>
    <s v="MS"/>
    <s v="Mississippi"/>
    <s v="Clarke"/>
    <x v="1"/>
    <x v="0"/>
    <n v="4904"/>
  </r>
  <r>
    <s v="MS"/>
    <s v="Mississippi"/>
    <s v="Clay"/>
    <x v="1"/>
    <x v="0"/>
    <n v="4904"/>
  </r>
  <r>
    <s v="MS"/>
    <s v="Mississippi"/>
    <s v="Coahoma"/>
    <x v="1"/>
    <x v="0"/>
    <n v="4904"/>
  </r>
  <r>
    <s v="MS"/>
    <s v="Mississippi"/>
    <s v="Copiah"/>
    <x v="0"/>
    <x v="0"/>
    <n v="4904"/>
  </r>
  <r>
    <s v="MS"/>
    <s v="Mississippi"/>
    <s v="Covington"/>
    <x v="0"/>
    <x v="0"/>
    <n v="4904"/>
  </r>
  <r>
    <s v="MS"/>
    <s v="Mississippi"/>
    <s v="DeSoto"/>
    <x v="1"/>
    <x v="0"/>
    <n v="4904"/>
  </r>
  <r>
    <s v="MS"/>
    <s v="Mississippi"/>
    <s v="Forrest"/>
    <x v="0"/>
    <x v="0"/>
    <n v="4904"/>
  </r>
  <r>
    <s v="MS"/>
    <s v="Mississippi"/>
    <s v="Franklin"/>
    <x v="0"/>
    <x v="0"/>
    <n v="4904"/>
  </r>
  <r>
    <s v="MS"/>
    <s v="Mississippi"/>
    <s v="George"/>
    <x v="0"/>
    <x v="0"/>
    <n v="4904"/>
  </r>
  <r>
    <s v="MS"/>
    <s v="Mississippi"/>
    <s v="Greene"/>
    <x v="0"/>
    <x v="0"/>
    <n v="4904"/>
  </r>
  <r>
    <s v="MS"/>
    <s v="Mississippi"/>
    <s v="Grenada"/>
    <x v="1"/>
    <x v="0"/>
    <n v="4904"/>
  </r>
  <r>
    <s v="MS"/>
    <s v="Mississippi"/>
    <s v="Hancock"/>
    <x v="1"/>
    <x v="0"/>
    <n v="4904"/>
  </r>
  <r>
    <s v="MS"/>
    <s v="Mississippi"/>
    <s v="Harrison"/>
    <x v="1"/>
    <x v="0"/>
    <n v="4904"/>
  </r>
  <r>
    <s v="MS"/>
    <s v="Mississippi"/>
    <s v="Hinds"/>
    <x v="0"/>
    <x v="0"/>
    <n v="4904"/>
  </r>
  <r>
    <s v="MS"/>
    <s v="Mississippi"/>
    <s v="Holmes"/>
    <x v="1"/>
    <x v="0"/>
    <n v="4904"/>
  </r>
  <r>
    <s v="MS"/>
    <s v="Mississippi"/>
    <s v="Humphreys"/>
    <x v="1"/>
    <x v="0"/>
    <n v="4904"/>
  </r>
  <r>
    <s v="MS"/>
    <s v="Mississippi"/>
    <s v="Issaquena"/>
    <x v="1"/>
    <x v="0"/>
    <n v="4904"/>
  </r>
  <r>
    <s v="MS"/>
    <s v="Mississippi"/>
    <s v="Itawamba"/>
    <x v="1"/>
    <x v="0"/>
    <n v="4904"/>
  </r>
  <r>
    <s v="MO"/>
    <s v="Missouri"/>
    <s v="Caldwell"/>
    <x v="3"/>
    <x v="7"/>
    <n v="6178"/>
  </r>
  <r>
    <s v="MO"/>
    <s v="Missouri"/>
    <s v="Callaway"/>
    <x v="1"/>
    <x v="7"/>
    <n v="6178"/>
  </r>
  <r>
    <s v="MO"/>
    <s v="Missouri"/>
    <s v="Camden"/>
    <x v="1"/>
    <x v="7"/>
    <n v="6178"/>
  </r>
  <r>
    <s v="MO"/>
    <s v="Missouri"/>
    <s v="Cape Girardeau"/>
    <x v="1"/>
    <x v="7"/>
    <n v="6178"/>
  </r>
  <r>
    <s v="MO"/>
    <s v="Missouri"/>
    <s v="Carroll"/>
    <x v="1"/>
    <x v="7"/>
    <n v="6178"/>
  </r>
  <r>
    <s v="MO"/>
    <s v="Missouri"/>
    <s v="Carter"/>
    <x v="1"/>
    <x v="7"/>
    <n v="6178"/>
  </r>
  <r>
    <s v="MO"/>
    <s v="Missouri"/>
    <s v="Cass"/>
    <x v="1"/>
    <x v="7"/>
    <n v="6178"/>
  </r>
  <r>
    <s v="MO"/>
    <s v="Missouri"/>
    <s v="Cedar"/>
    <x v="1"/>
    <x v="7"/>
    <n v="6178"/>
  </r>
  <r>
    <s v="MO"/>
    <s v="Missouri"/>
    <s v="Chariton"/>
    <x v="3"/>
    <x v="7"/>
    <n v="6178"/>
  </r>
  <r>
    <s v="MO"/>
    <s v="Missouri"/>
    <s v="Christian"/>
    <x v="1"/>
    <x v="7"/>
    <n v="6178"/>
  </r>
  <r>
    <s v="MO"/>
    <s v="Missouri"/>
    <s v="Clark"/>
    <x v="3"/>
    <x v="7"/>
    <n v="6178"/>
  </r>
  <r>
    <s v="MO"/>
    <s v="Missouri"/>
    <s v="Clay"/>
    <x v="1"/>
    <x v="7"/>
    <n v="6178"/>
  </r>
  <r>
    <s v="MO"/>
    <s v="Missouri"/>
    <s v="Clinton"/>
    <x v="3"/>
    <x v="7"/>
    <n v="6178"/>
  </r>
  <r>
    <s v="MO"/>
    <s v="Missouri"/>
    <s v="Cole"/>
    <x v="1"/>
    <x v="7"/>
    <n v="6178"/>
  </r>
  <r>
    <s v="MO"/>
    <s v="Missouri"/>
    <s v="Cooper"/>
    <x v="1"/>
    <x v="7"/>
    <n v="6178"/>
  </r>
  <r>
    <s v="MO"/>
    <s v="Missouri"/>
    <s v="Crawford"/>
    <x v="1"/>
    <x v="7"/>
    <n v="6178"/>
  </r>
  <r>
    <s v="MO"/>
    <s v="Missouri"/>
    <s v="Dade"/>
    <x v="1"/>
    <x v="7"/>
    <n v="6178"/>
  </r>
  <r>
    <s v="MO"/>
    <s v="Missouri"/>
    <s v="Dallas"/>
    <x v="1"/>
    <x v="7"/>
    <n v="6178"/>
  </r>
  <r>
    <s v="MO"/>
    <s v="Missouri"/>
    <s v="Daviess"/>
    <x v="3"/>
    <x v="7"/>
    <n v="6178"/>
  </r>
  <r>
    <s v="MO"/>
    <s v="Missouri"/>
    <s v="DeKalb"/>
    <x v="3"/>
    <x v="7"/>
    <n v="6178"/>
  </r>
  <r>
    <s v="MO"/>
    <s v="Missouri"/>
    <s v="Dent"/>
    <x v="1"/>
    <x v="7"/>
    <n v="6178"/>
  </r>
  <r>
    <s v="MO"/>
    <s v="Missouri"/>
    <s v="Douglas"/>
    <x v="1"/>
    <x v="7"/>
    <n v="6178"/>
  </r>
  <r>
    <s v="MO"/>
    <s v="Missouri"/>
    <s v="Dunklin"/>
    <x v="1"/>
    <x v="7"/>
    <n v="6178"/>
  </r>
  <r>
    <s v="MO"/>
    <s v="Missouri"/>
    <s v="Franklin"/>
    <x v="1"/>
    <x v="7"/>
    <n v="6178"/>
  </r>
  <r>
    <s v="MO"/>
    <s v="Missouri"/>
    <s v="Gasconade"/>
    <x v="1"/>
    <x v="7"/>
    <n v="6178"/>
  </r>
  <r>
    <s v="MO"/>
    <s v="Missouri"/>
    <s v="Gentry"/>
    <x v="3"/>
    <x v="7"/>
    <n v="6178"/>
  </r>
  <r>
    <s v="MO"/>
    <s v="Missouri"/>
    <s v="Greene"/>
    <x v="1"/>
    <x v="7"/>
    <n v="6178"/>
  </r>
  <r>
    <s v="MO"/>
    <s v="Missouri"/>
    <s v="Grundy"/>
    <x v="3"/>
    <x v="7"/>
    <n v="6178"/>
  </r>
  <r>
    <s v="MO"/>
    <s v="Missouri"/>
    <s v="Harrison"/>
    <x v="3"/>
    <x v="7"/>
    <n v="6178"/>
  </r>
  <r>
    <s v="MO"/>
    <s v="Missouri"/>
    <s v="Henry"/>
    <x v="1"/>
    <x v="7"/>
    <n v="6178"/>
  </r>
  <r>
    <s v="MO"/>
    <s v="Missouri"/>
    <s v="Hickory"/>
    <x v="1"/>
    <x v="7"/>
    <n v="6178"/>
  </r>
  <r>
    <s v="MO"/>
    <s v="Missouri"/>
    <s v="Holt"/>
    <x v="3"/>
    <x v="7"/>
    <n v="6178"/>
  </r>
  <r>
    <s v="MO"/>
    <s v="Missouri"/>
    <s v="Howard"/>
    <x v="1"/>
    <x v="7"/>
    <n v="6178"/>
  </r>
  <r>
    <s v="MO"/>
    <s v="Missouri"/>
    <s v="Howell"/>
    <x v="1"/>
    <x v="7"/>
    <n v="6178"/>
  </r>
  <r>
    <s v="MO"/>
    <s v="Missouri"/>
    <s v="Iron"/>
    <x v="1"/>
    <x v="7"/>
    <n v="6178"/>
  </r>
  <r>
    <s v="MO"/>
    <s v="Missouri"/>
    <s v="Jackson"/>
    <x v="1"/>
    <x v="7"/>
    <n v="6178"/>
  </r>
  <r>
    <s v="MO"/>
    <s v="Missouri"/>
    <s v="Jasper"/>
    <x v="1"/>
    <x v="7"/>
    <n v="6178"/>
  </r>
  <r>
    <s v="MO"/>
    <s v="Missouri"/>
    <s v="Jefferson"/>
    <x v="1"/>
    <x v="7"/>
    <n v="6178"/>
  </r>
  <r>
    <s v="MO"/>
    <s v="Missouri"/>
    <s v="Johnson"/>
    <x v="1"/>
    <x v="7"/>
    <n v="6178"/>
  </r>
  <r>
    <s v="MO"/>
    <s v="Missouri"/>
    <s v="Knox"/>
    <x v="3"/>
    <x v="7"/>
    <n v="6178"/>
  </r>
  <r>
    <s v="MO"/>
    <s v="Missouri"/>
    <s v="Laclede"/>
    <x v="1"/>
    <x v="7"/>
    <n v="6178"/>
  </r>
  <r>
    <s v="MO"/>
    <s v="Missouri"/>
    <s v="Lafayette"/>
    <x v="1"/>
    <x v="7"/>
    <n v="6178"/>
  </r>
  <r>
    <s v="MO"/>
    <s v="Missouri"/>
    <s v="Lawrence"/>
    <x v="1"/>
    <x v="7"/>
    <n v="6178"/>
  </r>
  <r>
    <s v="MO"/>
    <s v="Missouri"/>
    <s v="Lewis"/>
    <x v="3"/>
    <x v="7"/>
    <n v="6178"/>
  </r>
  <r>
    <s v="MO"/>
    <s v="Missouri"/>
    <s v="Lincoln"/>
    <x v="1"/>
    <x v="7"/>
    <n v="6178"/>
  </r>
  <r>
    <s v="MO"/>
    <s v="Missouri"/>
    <s v="Linn"/>
    <x v="3"/>
    <x v="7"/>
    <n v="6178"/>
  </r>
  <r>
    <s v="MO"/>
    <s v="Missouri"/>
    <s v="Livingston"/>
    <x v="3"/>
    <x v="7"/>
    <n v="6178"/>
  </r>
  <r>
    <s v="MO"/>
    <s v="Missouri"/>
    <s v="Macon"/>
    <x v="3"/>
    <x v="7"/>
    <n v="6178"/>
  </r>
  <r>
    <s v="MO"/>
    <s v="Missouri"/>
    <s v="Madison"/>
    <x v="1"/>
    <x v="7"/>
    <n v="6178"/>
  </r>
  <r>
    <s v="MO"/>
    <s v="Missouri"/>
    <s v="Maries"/>
    <x v="1"/>
    <x v="7"/>
    <n v="6178"/>
  </r>
  <r>
    <s v="MO"/>
    <s v="Missouri"/>
    <s v="Marion"/>
    <x v="3"/>
    <x v="7"/>
    <n v="6178"/>
  </r>
  <r>
    <s v="MO"/>
    <s v="Missouri"/>
    <s v="McDonald"/>
    <x v="1"/>
    <x v="7"/>
    <n v="6178"/>
  </r>
  <r>
    <s v="MO"/>
    <s v="Missouri"/>
    <s v="Mercer"/>
    <x v="3"/>
    <x v="7"/>
    <n v="6178"/>
  </r>
  <r>
    <s v="MO"/>
    <s v="Missouri"/>
    <s v="Miller"/>
    <x v="1"/>
    <x v="7"/>
    <n v="6178"/>
  </r>
  <r>
    <s v="MO"/>
    <s v="Missouri"/>
    <s v="Mississippi"/>
    <x v="1"/>
    <x v="7"/>
    <n v="6178"/>
  </r>
  <r>
    <s v="MO"/>
    <s v="Missouri"/>
    <s v="Moniteau"/>
    <x v="1"/>
    <x v="7"/>
    <n v="6178"/>
  </r>
  <r>
    <s v="MO"/>
    <s v="Missouri"/>
    <s v="Monroe"/>
    <x v="1"/>
    <x v="7"/>
    <n v="6178"/>
  </r>
  <r>
    <s v="MO"/>
    <s v="Missouri"/>
    <s v="Montgomery"/>
    <x v="1"/>
    <x v="7"/>
    <n v="6178"/>
  </r>
  <r>
    <s v="MO"/>
    <s v="Missouri"/>
    <s v="Morgan"/>
    <x v="1"/>
    <x v="7"/>
    <n v="6178"/>
  </r>
  <r>
    <s v="MO"/>
    <s v="Missouri"/>
    <s v="New Madrid"/>
    <x v="1"/>
    <x v="7"/>
    <n v="6178"/>
  </r>
  <r>
    <s v="MO"/>
    <s v="Missouri"/>
    <s v="Newton"/>
    <x v="1"/>
    <x v="7"/>
    <n v="6178"/>
  </r>
  <r>
    <s v="MO"/>
    <s v="Missouri"/>
    <s v="Nodaway"/>
    <x v="3"/>
    <x v="7"/>
    <n v="6178"/>
  </r>
  <r>
    <s v="MO"/>
    <s v="Missouri"/>
    <s v="Oregon"/>
    <x v="1"/>
    <x v="7"/>
    <n v="6178"/>
  </r>
  <r>
    <s v="MO"/>
    <s v="Missouri"/>
    <s v="Osage"/>
    <x v="1"/>
    <x v="7"/>
    <n v="6178"/>
  </r>
  <r>
    <s v="MO"/>
    <s v="Missouri"/>
    <s v="Ozark"/>
    <x v="1"/>
    <x v="7"/>
    <n v="6178"/>
  </r>
  <r>
    <s v="MT"/>
    <s v="Montana"/>
    <s v="Madison"/>
    <x v="3"/>
    <x v="3"/>
    <n v="4981"/>
  </r>
  <r>
    <s v="MT"/>
    <s v="Montana"/>
    <s v="McCone"/>
    <x v="3"/>
    <x v="3"/>
    <n v="4981"/>
  </r>
  <r>
    <s v="MT"/>
    <s v="Montana"/>
    <s v="Meagher"/>
    <x v="3"/>
    <x v="3"/>
    <n v="4981"/>
  </r>
  <r>
    <s v="MT"/>
    <s v="Montana"/>
    <s v="Mineral"/>
    <x v="3"/>
    <x v="3"/>
    <n v="4981"/>
  </r>
  <r>
    <s v="MT"/>
    <s v="Montana"/>
    <s v="Missoula"/>
    <x v="3"/>
    <x v="3"/>
    <n v="4981"/>
  </r>
  <r>
    <s v="MT"/>
    <s v="Montana"/>
    <s v="Musselshell"/>
    <x v="3"/>
    <x v="3"/>
    <n v="4981"/>
  </r>
  <r>
    <s v="MT"/>
    <s v="Montana"/>
    <s v="Park"/>
    <x v="3"/>
    <x v="3"/>
    <n v="4981"/>
  </r>
  <r>
    <s v="MT"/>
    <s v="Montana"/>
    <s v="Petroleum"/>
    <x v="3"/>
    <x v="3"/>
    <n v="4981"/>
  </r>
  <r>
    <s v="MT"/>
    <s v="Montana"/>
    <s v="Phillips"/>
    <x v="3"/>
    <x v="3"/>
    <n v="4981"/>
  </r>
  <r>
    <s v="MT"/>
    <s v="Montana"/>
    <s v="Pondera"/>
    <x v="3"/>
    <x v="3"/>
    <n v="4981"/>
  </r>
  <r>
    <s v="MT"/>
    <s v="Montana"/>
    <s v="Powder River"/>
    <x v="3"/>
    <x v="3"/>
    <n v="4981"/>
  </r>
  <r>
    <s v="MT"/>
    <s v="Montana"/>
    <s v="Powell"/>
    <x v="3"/>
    <x v="3"/>
    <n v="4981"/>
  </r>
  <r>
    <s v="MT"/>
    <s v="Montana"/>
    <s v="Prairie"/>
    <x v="3"/>
    <x v="3"/>
    <n v="4981"/>
  </r>
  <r>
    <s v="MT"/>
    <s v="Montana"/>
    <s v="Ravalli"/>
    <x v="3"/>
    <x v="3"/>
    <n v="4981"/>
  </r>
  <r>
    <s v="MT"/>
    <s v="Montana"/>
    <s v="Richland"/>
    <x v="3"/>
    <x v="3"/>
    <n v="4981"/>
  </r>
  <r>
    <s v="MT"/>
    <s v="Montana"/>
    <s v="Roosevelt"/>
    <x v="3"/>
    <x v="3"/>
    <n v="4981"/>
  </r>
  <r>
    <s v="MT"/>
    <s v="Montana"/>
    <s v="Rosebud"/>
    <x v="3"/>
    <x v="3"/>
    <n v="4981"/>
  </r>
  <r>
    <s v="MT"/>
    <s v="Montana"/>
    <s v="Sanders"/>
    <x v="3"/>
    <x v="3"/>
    <n v="4981"/>
  </r>
  <r>
    <s v="MT"/>
    <s v="Montana"/>
    <s v="Sheridan"/>
    <x v="3"/>
    <x v="3"/>
    <n v="4981"/>
  </r>
  <r>
    <s v="MT"/>
    <s v="Montana"/>
    <s v="Silver Bow"/>
    <x v="3"/>
    <x v="3"/>
    <n v="4981"/>
  </r>
  <r>
    <s v="MT"/>
    <s v="Montana"/>
    <s v="Stillwater"/>
    <x v="3"/>
    <x v="3"/>
    <n v="4981"/>
  </r>
  <r>
    <s v="MT"/>
    <s v="Montana"/>
    <s v="Sweet Grass"/>
    <x v="3"/>
    <x v="3"/>
    <n v="4981"/>
  </r>
  <r>
    <s v="MT"/>
    <s v="Montana"/>
    <s v="Teton"/>
    <x v="3"/>
    <x v="3"/>
    <n v="4981"/>
  </r>
  <r>
    <s v="MT"/>
    <s v="Montana"/>
    <s v="Toole"/>
    <x v="3"/>
    <x v="3"/>
    <n v="4981"/>
  </r>
  <r>
    <s v="MT"/>
    <s v="Montana"/>
    <s v="Treasure"/>
    <x v="3"/>
    <x v="3"/>
    <n v="4981"/>
  </r>
  <r>
    <s v="MT"/>
    <s v="Montana"/>
    <s v="Valley"/>
    <x v="3"/>
    <x v="3"/>
    <n v="4981"/>
  </r>
  <r>
    <s v="MT"/>
    <s v="Montana"/>
    <s v="Wheatland"/>
    <x v="3"/>
    <x v="3"/>
    <n v="4981"/>
  </r>
  <r>
    <s v="MT"/>
    <s v="Montana"/>
    <s v="Wibaux"/>
    <x v="3"/>
    <x v="3"/>
    <n v="4981"/>
  </r>
  <r>
    <s v="MT"/>
    <s v="Montana"/>
    <s v="Yellowstone"/>
    <x v="3"/>
    <x v="3"/>
    <n v="4981"/>
  </r>
  <r>
    <s v="NE"/>
    <s v="Nebraska"/>
    <s v="Adams"/>
    <x v="3"/>
    <x v="7"/>
    <n v="6178"/>
  </r>
  <r>
    <s v="NE"/>
    <s v="Nebraska"/>
    <s v="Antelope"/>
    <x v="3"/>
    <x v="7"/>
    <n v="6178"/>
  </r>
  <r>
    <s v="NE"/>
    <s v="Nebraska"/>
    <s v="Arthur"/>
    <x v="3"/>
    <x v="7"/>
    <n v="6178"/>
  </r>
  <r>
    <s v="NE"/>
    <s v="Nebraska"/>
    <s v="Banner"/>
    <x v="3"/>
    <x v="7"/>
    <n v="6178"/>
  </r>
  <r>
    <s v="NE"/>
    <s v="Nebraska"/>
    <s v="Blaine"/>
    <x v="3"/>
    <x v="7"/>
    <n v="6178"/>
  </r>
  <r>
    <s v="NE"/>
    <s v="Nebraska"/>
    <s v="Boone"/>
    <x v="3"/>
    <x v="7"/>
    <n v="6178"/>
  </r>
  <r>
    <s v="NE"/>
    <s v="Nebraska"/>
    <s v="Box Butte"/>
    <x v="3"/>
    <x v="7"/>
    <n v="6178"/>
  </r>
  <r>
    <s v="NE"/>
    <s v="Nebraska"/>
    <s v="Boyd"/>
    <x v="3"/>
    <x v="7"/>
    <n v="6178"/>
  </r>
  <r>
    <s v="NE"/>
    <s v="Nebraska"/>
    <s v="Brown"/>
    <x v="3"/>
    <x v="7"/>
    <n v="6178"/>
  </r>
  <r>
    <s v="NE"/>
    <s v="Nebraska"/>
    <s v="Buffalo"/>
    <x v="3"/>
    <x v="7"/>
    <n v="6178"/>
  </r>
  <r>
    <s v="NE"/>
    <s v="Nebraska"/>
    <s v="Burt"/>
    <x v="3"/>
    <x v="7"/>
    <n v="6178"/>
  </r>
  <r>
    <s v="NE"/>
    <s v="Nebraska"/>
    <s v="Butler"/>
    <x v="3"/>
    <x v="7"/>
    <n v="6178"/>
  </r>
  <r>
    <s v="NE"/>
    <s v="Nebraska"/>
    <s v="Cass"/>
    <x v="3"/>
    <x v="7"/>
    <n v="6178"/>
  </r>
  <r>
    <s v="NE"/>
    <s v="Nebraska"/>
    <s v="Cedar"/>
    <x v="3"/>
    <x v="7"/>
    <n v="6178"/>
  </r>
  <r>
    <s v="NE"/>
    <s v="Nebraska"/>
    <s v="Chase"/>
    <x v="3"/>
    <x v="7"/>
    <n v="6178"/>
  </r>
  <r>
    <s v="NE"/>
    <s v="Nebraska"/>
    <s v="Cherry"/>
    <x v="3"/>
    <x v="7"/>
    <n v="6178"/>
  </r>
  <r>
    <s v="NE"/>
    <s v="Nebraska"/>
    <s v="Cheyenne"/>
    <x v="3"/>
    <x v="7"/>
    <n v="6178"/>
  </r>
  <r>
    <s v="NE"/>
    <s v="Nebraska"/>
    <s v="Clay"/>
    <x v="3"/>
    <x v="7"/>
    <n v="6178"/>
  </r>
  <r>
    <s v="NE"/>
    <s v="Nebraska"/>
    <s v="Colfax"/>
    <x v="3"/>
    <x v="7"/>
    <n v="6178"/>
  </r>
  <r>
    <s v="NE"/>
    <s v="Nebraska"/>
    <s v="Cuming"/>
    <x v="3"/>
    <x v="7"/>
    <n v="6178"/>
  </r>
  <r>
    <s v="NE"/>
    <s v="Nebraska"/>
    <s v="Custer"/>
    <x v="3"/>
    <x v="7"/>
    <n v="6178"/>
  </r>
  <r>
    <s v="NE"/>
    <s v="Nebraska"/>
    <s v="Dakota"/>
    <x v="3"/>
    <x v="7"/>
    <n v="6178"/>
  </r>
  <r>
    <s v="NE"/>
    <s v="Nebraska"/>
    <s v="Dawes"/>
    <x v="3"/>
    <x v="7"/>
    <n v="6178"/>
  </r>
  <r>
    <s v="NE"/>
    <s v="Nebraska"/>
    <s v="Dawson"/>
    <x v="3"/>
    <x v="7"/>
    <n v="6178"/>
  </r>
  <r>
    <s v="NE"/>
    <s v="Nebraska"/>
    <s v="Deuel"/>
    <x v="3"/>
    <x v="7"/>
    <n v="6178"/>
  </r>
  <r>
    <s v="NE"/>
    <s v="Nebraska"/>
    <s v="Dixon"/>
    <x v="3"/>
    <x v="7"/>
    <n v="6178"/>
  </r>
  <r>
    <s v="NE"/>
    <s v="Nebraska"/>
    <s v="Dodge"/>
    <x v="3"/>
    <x v="7"/>
    <n v="6178"/>
  </r>
  <r>
    <s v="NE"/>
    <s v="Nebraska"/>
    <s v="Douglas"/>
    <x v="3"/>
    <x v="7"/>
    <n v="6178"/>
  </r>
  <r>
    <s v="NE"/>
    <s v="Nebraska"/>
    <s v="Dundy"/>
    <x v="3"/>
    <x v="7"/>
    <n v="6178"/>
  </r>
  <r>
    <s v="NE"/>
    <s v="Nebraska"/>
    <s v="Fillmore"/>
    <x v="3"/>
    <x v="7"/>
    <n v="6178"/>
  </r>
  <r>
    <s v="NE"/>
    <s v="Nebraska"/>
    <s v="Franklin"/>
    <x v="3"/>
    <x v="7"/>
    <n v="6178"/>
  </r>
  <r>
    <s v="NE"/>
    <s v="Nebraska"/>
    <s v="Frontier"/>
    <x v="3"/>
    <x v="7"/>
    <n v="6178"/>
  </r>
  <r>
    <s v="NE"/>
    <s v="Nebraska"/>
    <s v="Furnas"/>
    <x v="3"/>
    <x v="7"/>
    <n v="6178"/>
  </r>
  <r>
    <s v="NE"/>
    <s v="Nebraska"/>
    <s v="Gage"/>
    <x v="3"/>
    <x v="7"/>
    <n v="6178"/>
  </r>
  <r>
    <s v="NE"/>
    <s v="Nebraska"/>
    <s v="Garden"/>
    <x v="3"/>
    <x v="7"/>
    <n v="6178"/>
  </r>
  <r>
    <s v="NE"/>
    <s v="Nebraska"/>
    <s v="Garfield"/>
    <x v="3"/>
    <x v="7"/>
    <n v="6178"/>
  </r>
  <r>
    <s v="NV"/>
    <s v="Nevada"/>
    <s v="Lander"/>
    <x v="3"/>
    <x v="3"/>
    <n v="4981"/>
  </r>
  <r>
    <s v="NV"/>
    <s v="Nevada"/>
    <s v="Lincoln"/>
    <x v="3"/>
    <x v="3"/>
    <n v="4981"/>
  </r>
  <r>
    <s v="NV"/>
    <s v="Nevada"/>
    <s v="Lyon"/>
    <x v="3"/>
    <x v="3"/>
    <n v="4981"/>
  </r>
  <r>
    <s v="NV"/>
    <s v="Nevada"/>
    <s v="Mineral"/>
    <x v="3"/>
    <x v="3"/>
    <n v="4981"/>
  </r>
  <r>
    <s v="NV"/>
    <s v="Nevada"/>
    <s v="Nye"/>
    <x v="3"/>
    <x v="3"/>
    <n v="4981"/>
  </r>
  <r>
    <s v="NV"/>
    <s v="Nevada"/>
    <s v="Pershing"/>
    <x v="3"/>
    <x v="3"/>
    <n v="4981"/>
  </r>
  <r>
    <s v="NV"/>
    <s v="Nevada"/>
    <s v="Storey"/>
    <x v="3"/>
    <x v="3"/>
    <n v="4981"/>
  </r>
  <r>
    <s v="NV"/>
    <s v="Nevada"/>
    <s v="Washoe"/>
    <x v="3"/>
    <x v="3"/>
    <n v="4981"/>
  </r>
  <r>
    <s v="NV"/>
    <s v="Nevada"/>
    <s v="White Pine"/>
    <x v="3"/>
    <x v="3"/>
    <n v="4981"/>
  </r>
  <r>
    <s v="NH"/>
    <s v="New Hampshire"/>
    <s v="Belknap"/>
    <x v="3"/>
    <x v="4"/>
    <n v="4302"/>
  </r>
  <r>
    <s v="NH"/>
    <s v="New Hampshire"/>
    <s v="Carroll"/>
    <x v="3"/>
    <x v="4"/>
    <n v="4302"/>
  </r>
  <r>
    <s v="NH"/>
    <s v="New Hampshire"/>
    <s v="Cheshire"/>
    <x v="3"/>
    <x v="4"/>
    <n v="4302"/>
  </r>
  <r>
    <s v="NH"/>
    <s v="New Hampshire"/>
    <s v="Coos"/>
    <x v="3"/>
    <x v="4"/>
    <n v="4302"/>
  </r>
  <r>
    <s v="NH"/>
    <s v="New Hampshire"/>
    <s v="Grafton"/>
    <x v="3"/>
    <x v="4"/>
    <n v="4302"/>
  </r>
  <r>
    <s v="NH"/>
    <s v="New Hampshire"/>
    <s v="Hillsborough"/>
    <x v="3"/>
    <x v="4"/>
    <n v="4302"/>
  </r>
  <r>
    <s v="NH"/>
    <s v="New Hampshire"/>
    <s v="Merrimack"/>
    <x v="3"/>
    <x v="4"/>
    <n v="4302"/>
  </r>
  <r>
    <s v="NH"/>
    <s v="New Hampshire"/>
    <s v="Rockingham"/>
    <x v="3"/>
    <x v="4"/>
    <n v="4302"/>
  </r>
  <r>
    <s v="NH"/>
    <s v="New Hampshire"/>
    <s v="Strafford"/>
    <x v="3"/>
    <x v="4"/>
    <n v="4302"/>
  </r>
  <r>
    <s v="NH"/>
    <s v="New Hampshire"/>
    <s v="Sullivan"/>
    <x v="3"/>
    <x v="4"/>
    <n v="4302"/>
  </r>
  <r>
    <s v="NJ"/>
    <s v="New Jersey"/>
    <s v="Atlantic"/>
    <x v="1"/>
    <x v="8"/>
    <n v="11232"/>
  </r>
  <r>
    <s v="NJ"/>
    <s v="New Jersey"/>
    <s v="Bergen"/>
    <x v="3"/>
    <x v="8"/>
    <n v="11232"/>
  </r>
  <r>
    <s v="NJ"/>
    <s v="New Jersey"/>
    <s v="Burlington"/>
    <x v="1"/>
    <x v="8"/>
    <n v="11232"/>
  </r>
  <r>
    <s v="NJ"/>
    <s v="New Jersey"/>
    <s v="Camden"/>
    <x v="1"/>
    <x v="8"/>
    <n v="11232"/>
  </r>
  <r>
    <s v="NJ"/>
    <s v="New Jersey"/>
    <s v="Cape May"/>
    <x v="1"/>
    <x v="8"/>
    <n v="11232"/>
  </r>
  <r>
    <s v="NJ"/>
    <s v="New Jersey"/>
    <s v="Cumberland"/>
    <x v="1"/>
    <x v="8"/>
    <n v="11232"/>
  </r>
  <r>
    <s v="NJ"/>
    <s v="New Jersey"/>
    <s v="Essex"/>
    <x v="1"/>
    <x v="8"/>
    <n v="11232"/>
  </r>
  <r>
    <s v="NJ"/>
    <s v="New Jersey"/>
    <s v="Gloucester"/>
    <x v="1"/>
    <x v="8"/>
    <n v="11232"/>
  </r>
  <r>
    <s v="NJ"/>
    <s v="New Jersey"/>
    <s v="Hudson"/>
    <x v="1"/>
    <x v="8"/>
    <n v="11232"/>
  </r>
  <r>
    <s v="NJ"/>
    <s v="New Jersey"/>
    <s v="Hunterdon"/>
    <x v="3"/>
    <x v="8"/>
    <n v="11232"/>
  </r>
  <r>
    <s v="NJ"/>
    <s v="New Jersey"/>
    <s v="Mercer"/>
    <x v="3"/>
    <x v="8"/>
    <n v="11232"/>
  </r>
  <r>
    <s v="NJ"/>
    <s v="New Jersey"/>
    <s v="Middlesex"/>
    <x v="1"/>
    <x v="8"/>
    <n v="11232"/>
  </r>
  <r>
    <s v="NJ"/>
    <s v="New Jersey"/>
    <s v="Monmouth"/>
    <x v="1"/>
    <x v="8"/>
    <n v="11232"/>
  </r>
  <r>
    <s v="NJ"/>
    <s v="New Jersey"/>
    <s v="Morris"/>
    <x v="3"/>
    <x v="8"/>
    <n v="11232"/>
  </r>
  <r>
    <s v="NJ"/>
    <s v="New Jersey"/>
    <s v="Ocean"/>
    <x v="1"/>
    <x v="8"/>
    <n v="11232"/>
  </r>
  <r>
    <s v="NJ"/>
    <s v="New Jersey"/>
    <s v="Passaic"/>
    <x v="3"/>
    <x v="8"/>
    <n v="11232"/>
  </r>
  <r>
    <s v="NJ"/>
    <s v="New Jersey"/>
    <s v="Salem"/>
    <x v="1"/>
    <x v="8"/>
    <n v="11232"/>
  </r>
  <r>
    <s v="NJ"/>
    <s v="New Jersey"/>
    <s v="Somerset"/>
    <x v="3"/>
    <x v="8"/>
    <n v="11232"/>
  </r>
  <r>
    <s v="NJ"/>
    <s v="New Jersey"/>
    <s v="Sussex"/>
    <x v="3"/>
    <x v="8"/>
    <n v="11232"/>
  </r>
  <r>
    <s v="NJ"/>
    <s v="New Jersey"/>
    <s v="Union"/>
    <x v="1"/>
    <x v="8"/>
    <n v="11232"/>
  </r>
  <r>
    <s v="NJ"/>
    <s v="New Jersey"/>
    <s v="Warren"/>
    <x v="3"/>
    <x v="8"/>
    <n v="11232"/>
  </r>
  <r>
    <s v="NM"/>
    <s v="New Mexico"/>
    <s v="Bernalillo"/>
    <x v="4"/>
    <x v="3"/>
    <n v="4981"/>
  </r>
  <r>
    <s v="NM"/>
    <s v="New Mexico"/>
    <s v="Catron"/>
    <x v="3"/>
    <x v="3"/>
    <n v="4981"/>
  </r>
  <r>
    <s v="NM"/>
    <s v="New Mexico"/>
    <s v="Chaves"/>
    <x v="5"/>
    <x v="3"/>
    <n v="4981"/>
  </r>
  <r>
    <s v="NM"/>
    <s v="New Mexico"/>
    <s v="Cibola"/>
    <x v="3"/>
    <x v="3"/>
    <n v="4981"/>
  </r>
  <r>
    <s v="NM"/>
    <s v="New Mexico"/>
    <s v="Colfax"/>
    <x v="3"/>
    <x v="3"/>
    <n v="4981"/>
  </r>
  <r>
    <s v="NM"/>
    <s v="New Mexico"/>
    <s v="Curry"/>
    <x v="4"/>
    <x v="3"/>
    <n v="4981"/>
  </r>
  <r>
    <s v="NM"/>
    <s v="New Mexico"/>
    <s v="DeBaca"/>
    <x v="4"/>
    <x v="3"/>
    <n v="4981"/>
  </r>
  <r>
    <s v="NM"/>
    <s v="New Mexico"/>
    <s v="Dona Ana"/>
    <x v="5"/>
    <x v="3"/>
    <n v="4981"/>
  </r>
  <r>
    <s v="NM"/>
    <s v="New Mexico"/>
    <s v="Eddy"/>
    <x v="5"/>
    <x v="3"/>
    <n v="4981"/>
  </r>
  <r>
    <s v="NM"/>
    <s v="New Mexico"/>
    <s v="Grant"/>
    <x v="4"/>
    <x v="3"/>
    <n v="4981"/>
  </r>
  <r>
    <s v="NM"/>
    <s v="New Mexico"/>
    <s v="Guadalupe"/>
    <x v="4"/>
    <x v="3"/>
    <n v="4981"/>
  </r>
  <r>
    <s v="NM"/>
    <s v="New Mexico"/>
    <s v="Harding"/>
    <x v="3"/>
    <x v="3"/>
    <n v="4981"/>
  </r>
  <r>
    <s v="NM"/>
    <s v="New Mexico"/>
    <s v="Hidalgo"/>
    <x v="5"/>
    <x v="3"/>
    <n v="4981"/>
  </r>
  <r>
    <s v="NM"/>
    <s v="New Mexico"/>
    <s v="Lea"/>
    <x v="5"/>
    <x v="3"/>
    <n v="4981"/>
  </r>
  <r>
    <s v="NM"/>
    <s v="New Mexico"/>
    <s v="Lincoln"/>
    <x v="4"/>
    <x v="3"/>
    <n v="4981"/>
  </r>
  <r>
    <s v="NM"/>
    <s v="New Mexico"/>
    <s v="Los Alamos"/>
    <x v="3"/>
    <x v="3"/>
    <n v="4981"/>
  </r>
  <r>
    <s v="NM"/>
    <s v="New Mexico"/>
    <s v="Luna"/>
    <x v="5"/>
    <x v="3"/>
    <n v="4981"/>
  </r>
  <r>
    <s v="NM"/>
    <s v="New Mexico"/>
    <s v="McKinley"/>
    <x v="3"/>
    <x v="3"/>
    <n v="4981"/>
  </r>
  <r>
    <s v="NM"/>
    <s v="New Mexico"/>
    <s v="Mora"/>
    <x v="3"/>
    <x v="3"/>
    <n v="4981"/>
  </r>
  <r>
    <s v="NM"/>
    <s v="New Mexico"/>
    <s v="Otero"/>
    <x v="5"/>
    <x v="3"/>
    <n v="4981"/>
  </r>
  <r>
    <s v="NM"/>
    <s v="New Mexico"/>
    <s v="Quay"/>
    <x v="4"/>
    <x v="3"/>
    <n v="4981"/>
  </r>
  <r>
    <s v="NM"/>
    <s v="New Mexico"/>
    <s v="Rio Arriba"/>
    <x v="3"/>
    <x v="3"/>
    <n v="4981"/>
  </r>
  <r>
    <s v="NM"/>
    <s v="New Mexico"/>
    <s v="Roosevelt"/>
    <x v="4"/>
    <x v="3"/>
    <n v="4981"/>
  </r>
  <r>
    <s v="NM"/>
    <s v="New Mexico"/>
    <s v="San Juan"/>
    <x v="3"/>
    <x v="3"/>
    <n v="4981"/>
  </r>
  <r>
    <s v="NM"/>
    <s v="New Mexico"/>
    <s v="San Miguel"/>
    <x v="3"/>
    <x v="3"/>
    <n v="4981"/>
  </r>
  <r>
    <s v="NY"/>
    <s v="New York"/>
    <s v="Washington"/>
    <x v="3"/>
    <x v="8"/>
    <n v="11232"/>
  </r>
  <r>
    <s v="NY"/>
    <s v="New York"/>
    <s v="Wayne"/>
    <x v="3"/>
    <x v="8"/>
    <n v="11232"/>
  </r>
  <r>
    <s v="NY"/>
    <s v="New York"/>
    <s v="Westchester"/>
    <x v="1"/>
    <x v="8"/>
    <n v="11232"/>
  </r>
  <r>
    <s v="NY"/>
    <s v="New York"/>
    <s v="Wyoming"/>
    <x v="3"/>
    <x v="8"/>
    <n v="11232"/>
  </r>
  <r>
    <s v="NY"/>
    <s v="New York"/>
    <s v="Yates"/>
    <x v="3"/>
    <x v="8"/>
    <n v="11232"/>
  </r>
  <r>
    <s v="NC"/>
    <s v="North Carolina"/>
    <s v="Alamance"/>
    <x v="1"/>
    <x v="5"/>
    <n v="17981"/>
  </r>
  <r>
    <s v="NC"/>
    <s v="North Carolina"/>
    <s v="Alexander"/>
    <x v="1"/>
    <x v="5"/>
    <n v="17981"/>
  </r>
  <r>
    <s v="NC"/>
    <s v="North Carolina"/>
    <s v="Alleghany"/>
    <x v="3"/>
    <x v="5"/>
    <n v="17981"/>
  </r>
  <r>
    <s v="NC"/>
    <s v="North Carolina"/>
    <s v="Anson"/>
    <x v="1"/>
    <x v="5"/>
    <n v="17981"/>
  </r>
  <r>
    <s v="NC"/>
    <s v="North Carolina"/>
    <s v="Ashe"/>
    <x v="3"/>
    <x v="5"/>
    <n v="17981"/>
  </r>
  <r>
    <s v="NC"/>
    <s v="North Carolina"/>
    <s v="Avery"/>
    <x v="3"/>
    <x v="5"/>
    <n v="17981"/>
  </r>
  <r>
    <s v="NC"/>
    <s v="North Carolina"/>
    <s v="Beaufort"/>
    <x v="1"/>
    <x v="5"/>
    <n v="17981"/>
  </r>
  <r>
    <s v="NC"/>
    <s v="North Carolina"/>
    <s v="Bertie"/>
    <x v="1"/>
    <x v="5"/>
    <n v="17981"/>
  </r>
  <r>
    <s v="NC"/>
    <s v="North Carolina"/>
    <s v="Bladen"/>
    <x v="1"/>
    <x v="5"/>
    <n v="17981"/>
  </r>
  <r>
    <s v="NC"/>
    <s v="North Carolina"/>
    <s v="Brunswick"/>
    <x v="0"/>
    <x v="5"/>
    <n v="17981"/>
  </r>
  <r>
    <s v="NC"/>
    <s v="North Carolina"/>
    <s v="Buncombe"/>
    <x v="1"/>
    <x v="5"/>
    <n v="17981"/>
  </r>
  <r>
    <s v="NC"/>
    <s v="North Carolina"/>
    <s v="Burke"/>
    <x v="1"/>
    <x v="5"/>
    <n v="17981"/>
  </r>
  <r>
    <s v="NC"/>
    <s v="North Carolina"/>
    <s v="Cabarrus"/>
    <x v="1"/>
    <x v="5"/>
    <n v="17981"/>
  </r>
  <r>
    <s v="NC"/>
    <s v="North Carolina"/>
    <s v="Caldwell"/>
    <x v="1"/>
    <x v="5"/>
    <n v="17981"/>
  </r>
  <r>
    <s v="NC"/>
    <s v="North Carolina"/>
    <s v="Camden"/>
    <x v="1"/>
    <x v="5"/>
    <n v="17981"/>
  </r>
  <r>
    <s v="NC"/>
    <s v="North Carolina"/>
    <s v="Carteret"/>
    <x v="0"/>
    <x v="5"/>
    <n v="17981"/>
  </r>
  <r>
    <s v="NC"/>
    <s v="North Carolina"/>
    <s v="Caswell"/>
    <x v="1"/>
    <x v="5"/>
    <n v="17981"/>
  </r>
  <r>
    <s v="NC"/>
    <s v="North Carolina"/>
    <s v="Catawba"/>
    <x v="1"/>
    <x v="5"/>
    <n v="17981"/>
  </r>
  <r>
    <s v="NC"/>
    <s v="North Carolina"/>
    <s v="Chatham"/>
    <x v="1"/>
    <x v="5"/>
    <n v="17981"/>
  </r>
  <r>
    <s v="NC"/>
    <s v="North Carolina"/>
    <s v="Cherokee"/>
    <x v="1"/>
    <x v="5"/>
    <n v="17981"/>
  </r>
  <r>
    <s v="NC"/>
    <s v="North Carolina"/>
    <s v="Chowan"/>
    <x v="1"/>
    <x v="5"/>
    <n v="17981"/>
  </r>
  <r>
    <s v="NC"/>
    <s v="North Carolina"/>
    <s v="Clay"/>
    <x v="1"/>
    <x v="5"/>
    <n v="17981"/>
  </r>
  <r>
    <s v="NC"/>
    <s v="North Carolina"/>
    <s v="Cleveland"/>
    <x v="1"/>
    <x v="5"/>
    <n v="17981"/>
  </r>
  <r>
    <s v="NC"/>
    <s v="North Carolina"/>
    <s v="Columbus"/>
    <x v="0"/>
    <x v="5"/>
    <n v="17981"/>
  </r>
  <r>
    <s v="NC"/>
    <s v="North Carolina"/>
    <s v="Craven"/>
    <x v="1"/>
    <x v="5"/>
    <n v="17981"/>
  </r>
  <r>
    <s v="NC"/>
    <s v="North Carolina"/>
    <s v="Cumberland"/>
    <x v="1"/>
    <x v="5"/>
    <n v="17981"/>
  </r>
  <r>
    <s v="NC"/>
    <s v="North Carolina"/>
    <s v="Currituck"/>
    <x v="1"/>
    <x v="5"/>
    <n v="17981"/>
  </r>
  <r>
    <s v="NC"/>
    <s v="North Carolina"/>
    <s v="Dare"/>
    <x v="1"/>
    <x v="5"/>
    <n v="17981"/>
  </r>
  <r>
    <s v="NC"/>
    <s v="North Carolina"/>
    <s v="Davidson"/>
    <x v="1"/>
    <x v="5"/>
    <n v="17981"/>
  </r>
  <r>
    <s v="NC"/>
    <s v="North Carolina"/>
    <s v="Davie"/>
    <x v="1"/>
    <x v="5"/>
    <n v="17981"/>
  </r>
  <r>
    <s v="NC"/>
    <s v="North Carolina"/>
    <s v="Duplin"/>
    <x v="1"/>
    <x v="5"/>
    <n v="17981"/>
  </r>
  <r>
    <s v="NC"/>
    <s v="North Carolina"/>
    <s v="Durham"/>
    <x v="1"/>
    <x v="5"/>
    <n v="17981"/>
  </r>
  <r>
    <s v="NC"/>
    <s v="North Carolina"/>
    <s v="Edgecombe"/>
    <x v="1"/>
    <x v="5"/>
    <n v="17981"/>
  </r>
  <r>
    <s v="NC"/>
    <s v="North Carolina"/>
    <s v="Forsyth"/>
    <x v="1"/>
    <x v="5"/>
    <n v="17981"/>
  </r>
  <r>
    <s v="NC"/>
    <s v="North Carolina"/>
    <s v="Franklin"/>
    <x v="1"/>
    <x v="5"/>
    <n v="17981"/>
  </r>
  <r>
    <s v="NC"/>
    <s v="North Carolina"/>
    <s v="Gaston"/>
    <x v="1"/>
    <x v="5"/>
    <n v="17981"/>
  </r>
  <r>
    <s v="NC"/>
    <s v="North Carolina"/>
    <s v="Gates"/>
    <x v="1"/>
    <x v="5"/>
    <n v="17981"/>
  </r>
  <r>
    <s v="NC"/>
    <s v="North Carolina"/>
    <s v="Graham"/>
    <x v="1"/>
    <x v="5"/>
    <n v="17981"/>
  </r>
  <r>
    <s v="NC"/>
    <s v="North Carolina"/>
    <s v="Granville"/>
    <x v="1"/>
    <x v="5"/>
    <n v="17981"/>
  </r>
  <r>
    <s v="NC"/>
    <s v="North Carolina"/>
    <s v="Greene"/>
    <x v="1"/>
    <x v="5"/>
    <n v="17981"/>
  </r>
  <r>
    <s v="NC"/>
    <s v="North Carolina"/>
    <s v="Guilford"/>
    <x v="1"/>
    <x v="5"/>
    <n v="17981"/>
  </r>
  <r>
    <s v="NC"/>
    <s v="North Carolina"/>
    <s v="Halifax"/>
    <x v="1"/>
    <x v="5"/>
    <n v="17981"/>
  </r>
  <r>
    <s v="NC"/>
    <s v="North Carolina"/>
    <s v="Harnett"/>
    <x v="1"/>
    <x v="5"/>
    <n v="17981"/>
  </r>
  <r>
    <s v="NC"/>
    <s v="North Carolina"/>
    <s v="Haywood"/>
    <x v="1"/>
    <x v="5"/>
    <n v="17981"/>
  </r>
  <r>
    <s v="NC"/>
    <s v="North Carolina"/>
    <s v="Henderson"/>
    <x v="1"/>
    <x v="5"/>
    <n v="17981"/>
  </r>
  <r>
    <s v="NC"/>
    <s v="North Carolina"/>
    <s v="Hertford"/>
    <x v="1"/>
    <x v="5"/>
    <n v="17981"/>
  </r>
  <r>
    <s v="NC"/>
    <s v="North Carolina"/>
    <s v="Hoke"/>
    <x v="1"/>
    <x v="5"/>
    <n v="17981"/>
  </r>
  <r>
    <s v="NC"/>
    <s v="North Carolina"/>
    <s v="Hyde"/>
    <x v="1"/>
    <x v="5"/>
    <n v="17981"/>
  </r>
  <r>
    <s v="NC"/>
    <s v="North Carolina"/>
    <s v="Iredell"/>
    <x v="1"/>
    <x v="5"/>
    <n v="17981"/>
  </r>
  <r>
    <s v="NC"/>
    <s v="North Carolina"/>
    <s v="Jackson"/>
    <x v="1"/>
    <x v="5"/>
    <n v="17981"/>
  </r>
  <r>
    <s v="NC"/>
    <s v="North Carolina"/>
    <s v="Johnston"/>
    <x v="1"/>
    <x v="5"/>
    <n v="17981"/>
  </r>
  <r>
    <s v="NC"/>
    <s v="North Carolina"/>
    <s v="Jones"/>
    <x v="1"/>
    <x v="5"/>
    <n v="17981"/>
  </r>
  <r>
    <s v="NC"/>
    <s v="North Carolina"/>
    <s v="Lee"/>
    <x v="1"/>
    <x v="5"/>
    <n v="17981"/>
  </r>
  <r>
    <s v="NC"/>
    <s v="North Carolina"/>
    <s v="Lenoir"/>
    <x v="1"/>
    <x v="5"/>
    <n v="17981"/>
  </r>
  <r>
    <s v="NC"/>
    <s v="North Carolina"/>
    <s v="Lincoln"/>
    <x v="1"/>
    <x v="5"/>
    <n v="17981"/>
  </r>
  <r>
    <s v="NC"/>
    <s v="North Carolina"/>
    <s v="Macon"/>
    <x v="1"/>
    <x v="5"/>
    <n v="17981"/>
  </r>
  <r>
    <s v="NC"/>
    <s v="North Carolina"/>
    <s v="Madison"/>
    <x v="1"/>
    <x v="5"/>
    <n v="17981"/>
  </r>
  <r>
    <s v="NC"/>
    <s v="North Carolina"/>
    <s v="Martin"/>
    <x v="1"/>
    <x v="5"/>
    <n v="17981"/>
  </r>
  <r>
    <s v="NC"/>
    <s v="North Carolina"/>
    <s v="McDowell"/>
    <x v="1"/>
    <x v="5"/>
    <n v="17981"/>
  </r>
  <r>
    <s v="NC"/>
    <s v="North Carolina"/>
    <s v="Mecklenburg"/>
    <x v="1"/>
    <x v="5"/>
    <n v="17981"/>
  </r>
  <r>
    <s v="ND"/>
    <s v="North Dakota"/>
    <s v="McIntosh"/>
    <x v="3"/>
    <x v="7"/>
    <n v="6178"/>
  </r>
  <r>
    <s v="ND"/>
    <s v="North Dakota"/>
    <s v="McKenzie"/>
    <x v="3"/>
    <x v="7"/>
    <n v="6178"/>
  </r>
  <r>
    <s v="ND"/>
    <s v="North Dakota"/>
    <s v="McLean"/>
    <x v="6"/>
    <x v="7"/>
    <n v="6178"/>
  </r>
  <r>
    <s v="ND"/>
    <s v="North Dakota"/>
    <s v="Mercer"/>
    <x v="3"/>
    <x v="7"/>
    <n v="6178"/>
  </r>
  <r>
    <s v="ND"/>
    <s v="North Dakota"/>
    <s v="Morton"/>
    <x v="3"/>
    <x v="7"/>
    <n v="6178"/>
  </r>
  <r>
    <s v="ND"/>
    <s v="North Dakota"/>
    <s v="Mountrail"/>
    <x v="6"/>
    <x v="7"/>
    <n v="6178"/>
  </r>
  <r>
    <s v="ND"/>
    <s v="North Dakota"/>
    <s v="Nelson"/>
    <x v="6"/>
    <x v="7"/>
    <n v="6178"/>
  </r>
  <r>
    <s v="ND"/>
    <s v="North Dakota"/>
    <s v="Oliver"/>
    <x v="3"/>
    <x v="7"/>
    <n v="6178"/>
  </r>
  <r>
    <s v="ND"/>
    <s v="North Dakota"/>
    <s v="Pembina"/>
    <x v="6"/>
    <x v="7"/>
    <n v="6178"/>
  </r>
  <r>
    <s v="ND"/>
    <s v="North Dakota"/>
    <s v="Pierce"/>
    <x v="6"/>
    <x v="7"/>
    <n v="6178"/>
  </r>
  <r>
    <s v="ND"/>
    <s v="North Dakota"/>
    <s v="Ramsey"/>
    <x v="6"/>
    <x v="7"/>
    <n v="6178"/>
  </r>
  <r>
    <s v="ND"/>
    <s v="North Dakota"/>
    <s v="Ransom"/>
    <x v="3"/>
    <x v="7"/>
    <n v="6178"/>
  </r>
  <r>
    <s v="ND"/>
    <s v="North Dakota"/>
    <s v="Renville"/>
    <x v="6"/>
    <x v="7"/>
    <n v="6178"/>
  </r>
  <r>
    <s v="ND"/>
    <s v="North Dakota"/>
    <s v="Richland"/>
    <x v="3"/>
    <x v="7"/>
    <n v="6178"/>
  </r>
  <r>
    <s v="ND"/>
    <s v="North Dakota"/>
    <s v="Rolette"/>
    <x v="6"/>
    <x v="7"/>
    <n v="6178"/>
  </r>
  <r>
    <s v="ND"/>
    <s v="North Dakota"/>
    <s v="Sargent"/>
    <x v="3"/>
    <x v="7"/>
    <n v="6178"/>
  </r>
  <r>
    <s v="ND"/>
    <s v="North Dakota"/>
    <s v="Sheridan"/>
    <x v="6"/>
    <x v="7"/>
    <n v="6178"/>
  </r>
  <r>
    <s v="ND"/>
    <s v="North Dakota"/>
    <s v="Sioux"/>
    <x v="3"/>
    <x v="7"/>
    <n v="6178"/>
  </r>
  <r>
    <s v="ND"/>
    <s v="North Dakota"/>
    <s v="Slope"/>
    <x v="3"/>
    <x v="7"/>
    <n v="6178"/>
  </r>
  <r>
    <s v="ND"/>
    <s v="North Dakota"/>
    <s v="Stark"/>
    <x v="3"/>
    <x v="7"/>
    <n v="6178"/>
  </r>
  <r>
    <s v="ND"/>
    <s v="North Dakota"/>
    <s v="Steele"/>
    <x v="6"/>
    <x v="7"/>
    <n v="6178"/>
  </r>
  <r>
    <s v="ND"/>
    <s v="North Dakota"/>
    <s v="Stutsman"/>
    <x v="6"/>
    <x v="7"/>
    <n v="6178"/>
  </r>
  <r>
    <s v="ND"/>
    <s v="North Dakota"/>
    <s v="Towner"/>
    <x v="6"/>
    <x v="7"/>
    <n v="6178"/>
  </r>
  <r>
    <s v="ND"/>
    <s v="North Dakota"/>
    <s v="Traill"/>
    <x v="6"/>
    <x v="7"/>
    <n v="6178"/>
  </r>
  <r>
    <s v="ND"/>
    <s v="North Dakota"/>
    <s v="Walsh"/>
    <x v="6"/>
    <x v="7"/>
    <n v="6178"/>
  </r>
  <r>
    <s v="ND"/>
    <s v="North Dakota"/>
    <s v="Ward"/>
    <x v="6"/>
    <x v="7"/>
    <n v="6178"/>
  </r>
  <r>
    <s v="ND"/>
    <s v="North Dakota"/>
    <s v="Wells"/>
    <x v="6"/>
    <x v="7"/>
    <n v="6178"/>
  </r>
  <r>
    <s v="ND"/>
    <s v="North Dakota"/>
    <s v="Williams"/>
    <x v="6"/>
    <x v="7"/>
    <n v="6178"/>
  </r>
  <r>
    <s v="OH"/>
    <s v="Ohio"/>
    <s v="Adams"/>
    <x v="1"/>
    <x v="6"/>
    <n v="12742"/>
  </r>
  <r>
    <s v="OH"/>
    <s v="Ohio"/>
    <s v="Allen"/>
    <x v="3"/>
    <x v="6"/>
    <n v="12742"/>
  </r>
  <r>
    <s v="OH"/>
    <s v="Ohio"/>
    <s v="Ashland"/>
    <x v="3"/>
    <x v="6"/>
    <n v="12742"/>
  </r>
  <r>
    <s v="OH"/>
    <s v="Ohio"/>
    <s v="Ashtabula"/>
    <x v="3"/>
    <x v="6"/>
    <n v="12742"/>
  </r>
  <r>
    <s v="OH"/>
    <s v="Ohio"/>
    <s v="Athens"/>
    <x v="3"/>
    <x v="6"/>
    <n v="12742"/>
  </r>
  <r>
    <s v="OH"/>
    <s v="Ohio"/>
    <s v="Auglaize"/>
    <x v="3"/>
    <x v="6"/>
    <n v="12742"/>
  </r>
  <r>
    <s v="OH"/>
    <s v="Ohio"/>
    <s v="Belmont"/>
    <x v="3"/>
    <x v="6"/>
    <n v="12742"/>
  </r>
  <r>
    <s v="OH"/>
    <s v="Ohio"/>
    <s v="Brown"/>
    <x v="1"/>
    <x v="6"/>
    <n v="12742"/>
  </r>
  <r>
    <s v="OH"/>
    <s v="Ohio"/>
    <s v="Butler"/>
    <x v="3"/>
    <x v="6"/>
    <n v="12742"/>
  </r>
  <r>
    <s v="OH"/>
    <s v="Ohio"/>
    <s v="Carroll"/>
    <x v="3"/>
    <x v="6"/>
    <n v="12742"/>
  </r>
  <r>
    <s v="OH"/>
    <s v="Ohio"/>
    <s v="Champaign"/>
    <x v="3"/>
    <x v="6"/>
    <n v="12742"/>
  </r>
  <r>
    <s v="OH"/>
    <s v="Ohio"/>
    <s v="Clark"/>
    <x v="3"/>
    <x v="6"/>
    <n v="12742"/>
  </r>
  <r>
    <s v="OH"/>
    <s v="Ohio"/>
    <s v="Clermont"/>
    <x v="1"/>
    <x v="6"/>
    <n v="12742"/>
  </r>
  <r>
    <s v="OH"/>
    <s v="Ohio"/>
    <s v="Clinton"/>
    <x v="3"/>
    <x v="6"/>
    <n v="12742"/>
  </r>
  <r>
    <s v="OH"/>
    <s v="Ohio"/>
    <s v="Columbiana"/>
    <x v="3"/>
    <x v="6"/>
    <n v="12742"/>
  </r>
  <r>
    <s v="OH"/>
    <s v="Ohio"/>
    <s v="Coshocton"/>
    <x v="3"/>
    <x v="6"/>
    <n v="12742"/>
  </r>
  <r>
    <s v="OH"/>
    <s v="Ohio"/>
    <s v="Crawford"/>
    <x v="3"/>
    <x v="6"/>
    <n v="12742"/>
  </r>
  <r>
    <s v="OH"/>
    <s v="Ohio"/>
    <s v="Cuyahoga"/>
    <x v="3"/>
    <x v="6"/>
    <n v="12742"/>
  </r>
  <r>
    <s v="OH"/>
    <s v="Ohio"/>
    <s v="Darke"/>
    <x v="3"/>
    <x v="6"/>
    <n v="12742"/>
  </r>
  <r>
    <s v="OH"/>
    <s v="Ohio"/>
    <s v="Defiance"/>
    <x v="3"/>
    <x v="6"/>
    <n v="12742"/>
  </r>
  <r>
    <s v="OH"/>
    <s v="Ohio"/>
    <s v="Delaware"/>
    <x v="3"/>
    <x v="6"/>
    <n v="12742"/>
  </r>
  <r>
    <s v="OH"/>
    <s v="Ohio"/>
    <s v="Erie"/>
    <x v="3"/>
    <x v="6"/>
    <n v="12742"/>
  </r>
  <r>
    <s v="OH"/>
    <s v="Ohio"/>
    <s v="Fairfield"/>
    <x v="3"/>
    <x v="6"/>
    <n v="12742"/>
  </r>
  <r>
    <s v="OH"/>
    <s v="Ohio"/>
    <s v="Fayette"/>
    <x v="3"/>
    <x v="6"/>
    <n v="12742"/>
  </r>
  <r>
    <s v="OH"/>
    <s v="Ohio"/>
    <s v="Franklin"/>
    <x v="3"/>
    <x v="6"/>
    <n v="12742"/>
  </r>
  <r>
    <s v="OH"/>
    <s v="Ohio"/>
    <s v="Fulton"/>
    <x v="3"/>
    <x v="6"/>
    <n v="12742"/>
  </r>
  <r>
    <s v="OH"/>
    <s v="Ohio"/>
    <s v="Gallia"/>
    <x v="1"/>
    <x v="6"/>
    <n v="12742"/>
  </r>
  <r>
    <s v="OH"/>
    <s v="Ohio"/>
    <s v="Geauga"/>
    <x v="3"/>
    <x v="6"/>
    <n v="12742"/>
  </r>
  <r>
    <s v="OH"/>
    <s v="Ohio"/>
    <s v="Greene"/>
    <x v="3"/>
    <x v="6"/>
    <n v="12742"/>
  </r>
  <r>
    <s v="OH"/>
    <s v="Ohio"/>
    <s v="Guernsey"/>
    <x v="3"/>
    <x v="6"/>
    <n v="12742"/>
  </r>
  <r>
    <s v="OH"/>
    <s v="Ohio"/>
    <s v="Hamilton"/>
    <x v="1"/>
    <x v="6"/>
    <n v="12742"/>
  </r>
  <r>
    <s v="OH"/>
    <s v="Ohio"/>
    <s v="Hancock"/>
    <x v="3"/>
    <x v="6"/>
    <n v="12742"/>
  </r>
  <r>
    <s v="OH"/>
    <s v="Ohio"/>
    <s v="Hardin"/>
    <x v="3"/>
    <x v="6"/>
    <n v="12742"/>
  </r>
  <r>
    <s v="OH"/>
    <s v="Ohio"/>
    <s v="Harrison"/>
    <x v="3"/>
    <x v="6"/>
    <n v="12742"/>
  </r>
  <r>
    <s v="OH"/>
    <s v="Ohio"/>
    <s v="Henry"/>
    <x v="3"/>
    <x v="6"/>
    <n v="12742"/>
  </r>
  <r>
    <s v="OH"/>
    <s v="Ohio"/>
    <s v="Highland"/>
    <x v="3"/>
    <x v="6"/>
    <n v="12742"/>
  </r>
  <r>
    <s v="OH"/>
    <s v="Ohio"/>
    <s v="Hocking"/>
    <x v="3"/>
    <x v="6"/>
    <n v="12742"/>
  </r>
  <r>
    <s v="OK"/>
    <s v="Oklahoma"/>
    <s v="Coal"/>
    <x v="1"/>
    <x v="1"/>
    <n v="11394"/>
  </r>
  <r>
    <s v="OK"/>
    <s v="Oklahoma"/>
    <s v="Comanche"/>
    <x v="1"/>
    <x v="1"/>
    <n v="11394"/>
  </r>
  <r>
    <s v="OK"/>
    <s v="Oklahoma"/>
    <s v="Cotton"/>
    <x v="1"/>
    <x v="1"/>
    <n v="11394"/>
  </r>
  <r>
    <s v="OK"/>
    <s v="Oklahoma"/>
    <s v="Craig"/>
    <x v="1"/>
    <x v="1"/>
    <n v="11394"/>
  </r>
  <r>
    <s v="OK"/>
    <s v="Oklahoma"/>
    <s v="Creek"/>
    <x v="1"/>
    <x v="1"/>
    <n v="11394"/>
  </r>
  <r>
    <s v="OK"/>
    <s v="Oklahoma"/>
    <s v="Custer"/>
    <x v="1"/>
    <x v="1"/>
    <n v="11394"/>
  </r>
  <r>
    <s v="OK"/>
    <s v="Oklahoma"/>
    <s v="Delaware"/>
    <x v="1"/>
    <x v="1"/>
    <n v="11394"/>
  </r>
  <r>
    <s v="OK"/>
    <s v="Oklahoma"/>
    <s v="Dewey"/>
    <x v="1"/>
    <x v="1"/>
    <n v="11394"/>
  </r>
  <r>
    <s v="OK"/>
    <s v="Oklahoma"/>
    <s v="Ellis"/>
    <x v="1"/>
    <x v="1"/>
    <n v="11394"/>
  </r>
  <r>
    <s v="OK"/>
    <s v="Oklahoma"/>
    <s v="Garfield"/>
    <x v="1"/>
    <x v="1"/>
    <n v="11394"/>
  </r>
  <r>
    <s v="OK"/>
    <s v="Oklahoma"/>
    <s v="Garvin"/>
    <x v="1"/>
    <x v="1"/>
    <n v="11394"/>
  </r>
  <r>
    <s v="OK"/>
    <s v="Oklahoma"/>
    <s v="Grady"/>
    <x v="1"/>
    <x v="1"/>
    <n v="11394"/>
  </r>
  <r>
    <s v="OK"/>
    <s v="Oklahoma"/>
    <s v="Grant"/>
    <x v="1"/>
    <x v="1"/>
    <n v="11394"/>
  </r>
  <r>
    <s v="OK"/>
    <s v="Oklahoma"/>
    <s v="Greer"/>
    <x v="1"/>
    <x v="1"/>
    <n v="11394"/>
  </r>
  <r>
    <s v="OK"/>
    <s v="Oklahoma"/>
    <s v="Harmon"/>
    <x v="1"/>
    <x v="1"/>
    <n v="11394"/>
  </r>
  <r>
    <s v="OK"/>
    <s v="Oklahoma"/>
    <s v="Harper"/>
    <x v="1"/>
    <x v="1"/>
    <n v="11394"/>
  </r>
  <r>
    <s v="OK"/>
    <s v="Oklahoma"/>
    <s v="Haskell"/>
    <x v="1"/>
    <x v="1"/>
    <n v="11394"/>
  </r>
  <r>
    <s v="OK"/>
    <s v="Oklahoma"/>
    <s v="Hughes"/>
    <x v="1"/>
    <x v="1"/>
    <n v="11394"/>
  </r>
  <r>
    <s v="OK"/>
    <s v="Oklahoma"/>
    <s v="Jackson"/>
    <x v="1"/>
    <x v="1"/>
    <n v="11394"/>
  </r>
  <r>
    <s v="OK"/>
    <s v="Oklahoma"/>
    <s v="Jefferson"/>
    <x v="1"/>
    <x v="1"/>
    <n v="11394"/>
  </r>
  <r>
    <s v="OK"/>
    <s v="Oklahoma"/>
    <s v="Johnston"/>
    <x v="1"/>
    <x v="1"/>
    <n v="11394"/>
  </r>
  <r>
    <s v="OK"/>
    <s v="Oklahoma"/>
    <s v="Kay"/>
    <x v="1"/>
    <x v="1"/>
    <n v="11394"/>
  </r>
  <r>
    <s v="OK"/>
    <s v="Oklahoma"/>
    <s v="Kingfisher"/>
    <x v="1"/>
    <x v="1"/>
    <n v="11394"/>
  </r>
  <r>
    <s v="OK"/>
    <s v="Oklahoma"/>
    <s v="Kiowa"/>
    <x v="1"/>
    <x v="1"/>
    <n v="11394"/>
  </r>
  <r>
    <s v="OK"/>
    <s v="Oklahoma"/>
    <s v="Latimer"/>
    <x v="1"/>
    <x v="1"/>
    <n v="11394"/>
  </r>
  <r>
    <s v="OK"/>
    <s v="Oklahoma"/>
    <s v="Le Flore"/>
    <x v="1"/>
    <x v="1"/>
    <n v="11394"/>
  </r>
  <r>
    <s v="OK"/>
    <s v="Oklahoma"/>
    <s v="Lincoln"/>
    <x v="1"/>
    <x v="1"/>
    <n v="11394"/>
  </r>
  <r>
    <s v="OK"/>
    <s v="Oklahoma"/>
    <s v="Logan"/>
    <x v="1"/>
    <x v="1"/>
    <n v="11394"/>
  </r>
  <r>
    <s v="OK"/>
    <s v="Oklahoma"/>
    <s v="Love"/>
    <x v="1"/>
    <x v="1"/>
    <n v="11394"/>
  </r>
  <r>
    <s v="OK"/>
    <s v="Oklahoma"/>
    <s v="Major"/>
    <x v="1"/>
    <x v="1"/>
    <n v="11394"/>
  </r>
  <r>
    <s v="OK"/>
    <s v="Oklahoma"/>
    <s v="Marshall"/>
    <x v="1"/>
    <x v="1"/>
    <n v="11394"/>
  </r>
  <r>
    <s v="OK"/>
    <s v="Oklahoma"/>
    <s v="Mayes"/>
    <x v="1"/>
    <x v="1"/>
    <n v="11394"/>
  </r>
  <r>
    <s v="OK"/>
    <s v="Oklahoma"/>
    <s v="McClain"/>
    <x v="1"/>
    <x v="1"/>
    <n v="11394"/>
  </r>
  <r>
    <s v="OK"/>
    <s v="Oklahoma"/>
    <s v="McCurtain"/>
    <x v="1"/>
    <x v="1"/>
    <n v="11394"/>
  </r>
  <r>
    <s v="OK"/>
    <s v="Oklahoma"/>
    <s v="McIntosh"/>
    <x v="1"/>
    <x v="1"/>
    <n v="11394"/>
  </r>
  <r>
    <s v="OK"/>
    <s v="Oklahoma"/>
    <s v="Murray"/>
    <x v="1"/>
    <x v="1"/>
    <n v="11394"/>
  </r>
  <r>
    <s v="OK"/>
    <s v="Oklahoma"/>
    <s v="Muskogee"/>
    <x v="1"/>
    <x v="1"/>
    <n v="11394"/>
  </r>
  <r>
    <s v="OK"/>
    <s v="Oklahoma"/>
    <s v="Noble"/>
    <x v="1"/>
    <x v="1"/>
    <n v="11394"/>
  </r>
  <r>
    <s v="OK"/>
    <s v="Oklahoma"/>
    <s v="Nowata"/>
    <x v="1"/>
    <x v="1"/>
    <n v="11394"/>
  </r>
  <r>
    <s v="OK"/>
    <s v="Oklahoma"/>
    <s v="Okfuskee"/>
    <x v="1"/>
    <x v="1"/>
    <n v="11394"/>
  </r>
  <r>
    <s v="OK"/>
    <s v="Oklahoma"/>
    <s v="Oklahoma"/>
    <x v="1"/>
    <x v="1"/>
    <n v="11394"/>
  </r>
  <r>
    <s v="OK"/>
    <s v="Oklahoma"/>
    <s v="Okmulgee"/>
    <x v="1"/>
    <x v="1"/>
    <n v="11394"/>
  </r>
  <r>
    <s v="OK"/>
    <s v="Oklahoma"/>
    <s v="Osage"/>
    <x v="1"/>
    <x v="1"/>
    <n v="11394"/>
  </r>
  <r>
    <s v="OK"/>
    <s v="Oklahoma"/>
    <s v="Ottawa"/>
    <x v="1"/>
    <x v="1"/>
    <n v="11394"/>
  </r>
  <r>
    <s v="OK"/>
    <s v="Oklahoma"/>
    <s v="Pawnee"/>
    <x v="1"/>
    <x v="1"/>
    <n v="11394"/>
  </r>
  <r>
    <s v="OK"/>
    <s v="Oklahoma"/>
    <s v="Payne"/>
    <x v="1"/>
    <x v="1"/>
    <n v="11394"/>
  </r>
  <r>
    <s v="OK"/>
    <s v="Oklahoma"/>
    <s v="Pittsburg"/>
    <x v="1"/>
    <x v="1"/>
    <n v="11394"/>
  </r>
  <r>
    <s v="OK"/>
    <s v="Oklahoma"/>
    <s v="Pontotoc"/>
    <x v="1"/>
    <x v="1"/>
    <n v="11394"/>
  </r>
  <r>
    <s v="OK"/>
    <s v="Oklahoma"/>
    <s v="Pottawatomie"/>
    <x v="1"/>
    <x v="1"/>
    <n v="11394"/>
  </r>
  <r>
    <s v="OK"/>
    <s v="Oklahoma"/>
    <s v="Pushmataha"/>
    <x v="1"/>
    <x v="1"/>
    <n v="11394"/>
  </r>
  <r>
    <s v="OK"/>
    <s v="Oklahoma"/>
    <s v="Roger Mills"/>
    <x v="1"/>
    <x v="1"/>
    <n v="11394"/>
  </r>
  <r>
    <s v="OK"/>
    <s v="Oklahoma"/>
    <s v="Rogers"/>
    <x v="1"/>
    <x v="1"/>
    <n v="11394"/>
  </r>
  <r>
    <s v="OK"/>
    <s v="Oklahoma"/>
    <s v="Seminole"/>
    <x v="1"/>
    <x v="1"/>
    <n v="11394"/>
  </r>
  <r>
    <s v="OK"/>
    <s v="Oklahoma"/>
    <s v="Sequoyah"/>
    <x v="1"/>
    <x v="1"/>
    <n v="11394"/>
  </r>
  <r>
    <s v="OK"/>
    <s v="Oklahoma"/>
    <s v="Stephens"/>
    <x v="1"/>
    <x v="1"/>
    <n v="11394"/>
  </r>
  <r>
    <s v="OK"/>
    <s v="Oklahoma"/>
    <s v="Texas"/>
    <x v="4"/>
    <x v="1"/>
    <n v="11394"/>
  </r>
  <r>
    <s v="OK"/>
    <s v="Oklahoma"/>
    <s v="Tillman"/>
    <x v="1"/>
    <x v="1"/>
    <n v="11394"/>
  </r>
  <r>
    <s v="OK"/>
    <s v="Oklahoma"/>
    <s v="Tulsa"/>
    <x v="1"/>
    <x v="1"/>
    <n v="11394"/>
  </r>
  <r>
    <s v="OK"/>
    <s v="Oklahoma"/>
    <s v="Wagoner"/>
    <x v="1"/>
    <x v="1"/>
    <n v="11394"/>
  </r>
  <r>
    <s v="OK"/>
    <s v="Oklahoma"/>
    <s v="Washington"/>
    <x v="1"/>
    <x v="1"/>
    <n v="11394"/>
  </r>
  <r>
    <s v="OK"/>
    <s v="Oklahoma"/>
    <s v="Washita"/>
    <x v="1"/>
    <x v="1"/>
    <n v="11394"/>
  </r>
  <r>
    <s v="OK"/>
    <s v="Oklahoma"/>
    <s v="Woods"/>
    <x v="1"/>
    <x v="1"/>
    <n v="11394"/>
  </r>
  <r>
    <s v="OK"/>
    <s v="Oklahoma"/>
    <s v="Woodward"/>
    <x v="1"/>
    <x v="1"/>
    <n v="11394"/>
  </r>
  <r>
    <s v="OR"/>
    <s v="Oregon"/>
    <s v="Baker"/>
    <x v="3"/>
    <x v="2"/>
    <n v="13379"/>
  </r>
  <r>
    <s v="OR"/>
    <s v="Oregon"/>
    <s v="Benton"/>
    <x v="2"/>
    <x v="2"/>
    <n v="13379"/>
  </r>
  <r>
    <s v="PA"/>
    <s v="Pennsylvania"/>
    <s v="Indiana"/>
    <x v="3"/>
    <x v="8"/>
    <n v="11232"/>
  </r>
  <r>
    <s v="PA"/>
    <s v="Pennsylvania"/>
    <s v="Jefferson"/>
    <x v="3"/>
    <x v="8"/>
    <n v="11232"/>
  </r>
  <r>
    <s v="PA"/>
    <s v="Pennsylvania"/>
    <s v="Juniata"/>
    <x v="3"/>
    <x v="8"/>
    <n v="11232"/>
  </r>
  <r>
    <s v="PA"/>
    <s v="Pennsylvania"/>
    <s v="Lackawanna"/>
    <x v="3"/>
    <x v="8"/>
    <n v="11232"/>
  </r>
  <r>
    <s v="PA"/>
    <s v="Pennsylvania"/>
    <s v="Lancaster"/>
    <x v="3"/>
    <x v="8"/>
    <n v="11232"/>
  </r>
  <r>
    <s v="PA"/>
    <s v="Pennsylvania"/>
    <s v="Lawrence"/>
    <x v="3"/>
    <x v="8"/>
    <n v="11232"/>
  </r>
  <r>
    <s v="PA"/>
    <s v="Pennsylvania"/>
    <s v="Lebanon"/>
    <x v="3"/>
    <x v="8"/>
    <n v="11232"/>
  </r>
  <r>
    <s v="PA"/>
    <s v="Pennsylvania"/>
    <s v="Lehigh"/>
    <x v="3"/>
    <x v="8"/>
    <n v="11232"/>
  </r>
  <r>
    <s v="PA"/>
    <s v="Pennsylvania"/>
    <s v="Luzerne"/>
    <x v="3"/>
    <x v="8"/>
    <n v="11232"/>
  </r>
  <r>
    <s v="PA"/>
    <s v="Pennsylvania"/>
    <s v="Lycoming"/>
    <x v="3"/>
    <x v="8"/>
    <n v="11232"/>
  </r>
  <r>
    <s v="PA"/>
    <s v="Pennsylvania"/>
    <s v="McKean"/>
    <x v="3"/>
    <x v="8"/>
    <n v="11232"/>
  </r>
  <r>
    <s v="PA"/>
    <s v="Pennsylvania"/>
    <s v="Mercer"/>
    <x v="3"/>
    <x v="8"/>
    <n v="11232"/>
  </r>
  <r>
    <s v="PA"/>
    <s v="Pennsylvania"/>
    <s v="Mifflin"/>
    <x v="3"/>
    <x v="8"/>
    <n v="11232"/>
  </r>
  <r>
    <s v="PA"/>
    <s v="Pennsylvania"/>
    <s v="Monroe"/>
    <x v="3"/>
    <x v="8"/>
    <n v="11232"/>
  </r>
  <r>
    <s v="PA"/>
    <s v="Pennsylvania"/>
    <s v="Montgomery"/>
    <x v="1"/>
    <x v="8"/>
    <n v="11232"/>
  </r>
  <r>
    <s v="PA"/>
    <s v="Pennsylvania"/>
    <s v="Montour"/>
    <x v="3"/>
    <x v="8"/>
    <n v="11232"/>
  </r>
  <r>
    <s v="PA"/>
    <s v="Pennsylvania"/>
    <s v="Northampton"/>
    <x v="3"/>
    <x v="8"/>
    <n v="11232"/>
  </r>
  <r>
    <s v="PA"/>
    <s v="Pennsylvania"/>
    <s v="Northumberland"/>
    <x v="3"/>
    <x v="8"/>
    <n v="11232"/>
  </r>
  <r>
    <s v="PA"/>
    <s v="Pennsylvania"/>
    <s v="Perry"/>
    <x v="3"/>
    <x v="8"/>
    <n v="11232"/>
  </r>
  <r>
    <s v="PA"/>
    <s v="Pennsylvania"/>
    <s v="Philadelphia"/>
    <x v="1"/>
    <x v="8"/>
    <n v="11232"/>
  </r>
  <r>
    <s v="PA"/>
    <s v="Pennsylvania"/>
    <s v="Pike"/>
    <x v="3"/>
    <x v="8"/>
    <n v="11232"/>
  </r>
  <r>
    <s v="PA"/>
    <s v="Pennsylvania"/>
    <s v="Potter"/>
    <x v="3"/>
    <x v="8"/>
    <n v="11232"/>
  </r>
  <r>
    <s v="PA"/>
    <s v="Pennsylvania"/>
    <s v="Schuylkill"/>
    <x v="3"/>
    <x v="8"/>
    <n v="11232"/>
  </r>
  <r>
    <s v="PA"/>
    <s v="Pennsylvania"/>
    <s v="Snyder"/>
    <x v="3"/>
    <x v="8"/>
    <n v="11232"/>
  </r>
  <r>
    <s v="PA"/>
    <s v="Pennsylvania"/>
    <s v="Somerset"/>
    <x v="3"/>
    <x v="8"/>
    <n v="11232"/>
  </r>
  <r>
    <s v="PA"/>
    <s v="Pennsylvania"/>
    <s v="Sullivan"/>
    <x v="3"/>
    <x v="8"/>
    <n v="11232"/>
  </r>
  <r>
    <s v="PA"/>
    <s v="Pennsylvania"/>
    <s v="Susquehanna"/>
    <x v="3"/>
    <x v="8"/>
    <n v="11232"/>
  </r>
  <r>
    <s v="PA"/>
    <s v="Pennsylvania"/>
    <s v="Tioga"/>
    <x v="3"/>
    <x v="8"/>
    <n v="11232"/>
  </r>
  <r>
    <s v="PA"/>
    <s v="Pennsylvania"/>
    <s v="Union"/>
    <x v="3"/>
    <x v="8"/>
    <n v="11232"/>
  </r>
  <r>
    <s v="PA"/>
    <s v="Pennsylvania"/>
    <s v="Venango"/>
    <x v="3"/>
    <x v="8"/>
    <n v="11232"/>
  </r>
  <r>
    <s v="PA"/>
    <s v="Pennsylvania"/>
    <s v="Warren"/>
    <x v="3"/>
    <x v="8"/>
    <n v="11232"/>
  </r>
  <r>
    <s v="PA"/>
    <s v="Pennsylvania"/>
    <s v="Washington"/>
    <x v="3"/>
    <x v="8"/>
    <n v="11232"/>
  </r>
  <r>
    <s v="PA"/>
    <s v="Pennsylvania"/>
    <s v="Wayne"/>
    <x v="3"/>
    <x v="8"/>
    <n v="11232"/>
  </r>
  <r>
    <s v="PA"/>
    <s v="Pennsylvania"/>
    <s v="Westmoreland"/>
    <x v="3"/>
    <x v="8"/>
    <n v="11232"/>
  </r>
  <r>
    <s v="PA"/>
    <s v="Pennsylvania"/>
    <s v="Wyoming"/>
    <x v="3"/>
    <x v="8"/>
    <n v="11232"/>
  </r>
  <r>
    <s v="PA"/>
    <s v="Pennsylvania"/>
    <s v="York"/>
    <x v="1"/>
    <x v="8"/>
    <n v="11232"/>
  </r>
  <r>
    <s v="RI"/>
    <s v="Rhode Island"/>
    <s v="Bristol"/>
    <x v="3"/>
    <x v="4"/>
    <n v="4302"/>
  </r>
  <r>
    <s v="RI"/>
    <s v="Rhode Island"/>
    <s v="Kent"/>
    <x v="3"/>
    <x v="4"/>
    <n v="4302"/>
  </r>
  <r>
    <s v="RI"/>
    <s v="Rhode Island"/>
    <s v="Newport"/>
    <x v="3"/>
    <x v="4"/>
    <n v="4302"/>
  </r>
  <r>
    <s v="RI"/>
    <s v="Rhode Island"/>
    <s v="Providence"/>
    <x v="3"/>
    <x v="4"/>
    <n v="4302"/>
  </r>
  <r>
    <s v="RI"/>
    <s v="Rhode Island"/>
    <s v="Washington"/>
    <x v="3"/>
    <x v="4"/>
    <n v="4302"/>
  </r>
  <r>
    <s v="SC"/>
    <s v="South Carolina"/>
    <s v="Abbeville"/>
    <x v="1"/>
    <x v="5"/>
    <n v="17981"/>
  </r>
  <r>
    <s v="SC"/>
    <s v="South Carolina"/>
    <s v="Aiken"/>
    <x v="1"/>
    <x v="5"/>
    <n v="17981"/>
  </r>
  <r>
    <s v="SC"/>
    <s v="South Carolina"/>
    <s v="Allendale"/>
    <x v="0"/>
    <x v="5"/>
    <n v="17981"/>
  </r>
  <r>
    <s v="SC"/>
    <s v="South Carolina"/>
    <s v="Anderson"/>
    <x v="1"/>
    <x v="5"/>
    <n v="17981"/>
  </r>
  <r>
    <s v="SC"/>
    <s v="South Carolina"/>
    <s v="Bamberg"/>
    <x v="0"/>
    <x v="5"/>
    <n v="17981"/>
  </r>
  <r>
    <s v="SC"/>
    <s v="South Carolina"/>
    <s v="Barnwell"/>
    <x v="0"/>
    <x v="5"/>
    <n v="17981"/>
  </r>
  <r>
    <s v="SC"/>
    <s v="South Carolina"/>
    <s v="Beaufort"/>
    <x v="0"/>
    <x v="5"/>
    <n v="17981"/>
  </r>
  <r>
    <s v="SC"/>
    <s v="South Carolina"/>
    <s v="Berkeley"/>
    <x v="0"/>
    <x v="5"/>
    <n v="17981"/>
  </r>
  <r>
    <s v="SC"/>
    <s v="South Carolina"/>
    <s v="Calhoun"/>
    <x v="1"/>
    <x v="5"/>
    <n v="17981"/>
  </r>
  <r>
    <s v="SC"/>
    <s v="South Carolina"/>
    <s v="Charleston"/>
    <x v="0"/>
    <x v="5"/>
    <n v="17981"/>
  </r>
  <r>
    <s v="SC"/>
    <s v="South Carolina"/>
    <s v="Cherokee"/>
    <x v="1"/>
    <x v="5"/>
    <n v="17981"/>
  </r>
  <r>
    <s v="SC"/>
    <s v="South Carolina"/>
    <s v="Chester"/>
    <x v="1"/>
    <x v="5"/>
    <n v="17981"/>
  </r>
  <r>
    <s v="SC"/>
    <s v="South Carolina"/>
    <s v="Chesterfield"/>
    <x v="1"/>
    <x v="5"/>
    <n v="17981"/>
  </r>
  <r>
    <s v="SC"/>
    <s v="South Carolina"/>
    <s v="Clarendon"/>
    <x v="1"/>
    <x v="5"/>
    <n v="17981"/>
  </r>
  <r>
    <s v="SC"/>
    <s v="South Carolina"/>
    <s v="Colleton"/>
    <x v="0"/>
    <x v="5"/>
    <n v="17981"/>
  </r>
  <r>
    <s v="SC"/>
    <s v="South Carolina"/>
    <s v="Darlington"/>
    <x v="1"/>
    <x v="5"/>
    <n v="17981"/>
  </r>
  <r>
    <s v="SC"/>
    <s v="South Carolina"/>
    <s v="Dillon"/>
    <x v="1"/>
    <x v="5"/>
    <n v="17981"/>
  </r>
  <r>
    <s v="SC"/>
    <s v="South Carolina"/>
    <s v="Dorchester"/>
    <x v="0"/>
    <x v="5"/>
    <n v="17981"/>
  </r>
  <r>
    <s v="SC"/>
    <s v="South Carolina"/>
    <s v="Edgefield"/>
    <x v="1"/>
    <x v="5"/>
    <n v="17981"/>
  </r>
  <r>
    <s v="SC"/>
    <s v="South Carolina"/>
    <s v="Fairfield"/>
    <x v="1"/>
    <x v="5"/>
    <n v="17981"/>
  </r>
  <r>
    <s v="SC"/>
    <s v="South Carolina"/>
    <s v="Florence"/>
    <x v="1"/>
    <x v="5"/>
    <n v="17981"/>
  </r>
  <r>
    <s v="SC"/>
    <s v="South Carolina"/>
    <s v="Georgetown"/>
    <x v="0"/>
    <x v="5"/>
    <n v="17981"/>
  </r>
  <r>
    <s v="SC"/>
    <s v="South Carolina"/>
    <s v="Greenville"/>
    <x v="1"/>
    <x v="5"/>
    <n v="17981"/>
  </r>
  <r>
    <s v="SC"/>
    <s v="South Carolina"/>
    <s v="Greenwood"/>
    <x v="1"/>
    <x v="5"/>
    <n v="17981"/>
  </r>
  <r>
    <s v="SD"/>
    <s v="South Dakota"/>
    <s v="McCook"/>
    <x v="3"/>
    <x v="7"/>
    <n v="6178"/>
  </r>
  <r>
    <s v="SD"/>
    <s v="South Dakota"/>
    <s v="McPherson"/>
    <x v="3"/>
    <x v="7"/>
    <n v="6178"/>
  </r>
  <r>
    <s v="SD"/>
    <s v="South Dakota"/>
    <s v="Meade"/>
    <x v="3"/>
    <x v="7"/>
    <n v="6178"/>
  </r>
  <r>
    <s v="SD"/>
    <s v="South Dakota"/>
    <s v="Mellette"/>
    <x v="3"/>
    <x v="7"/>
    <n v="6178"/>
  </r>
  <r>
    <s v="SD"/>
    <s v="South Dakota"/>
    <s v="Miner"/>
    <x v="3"/>
    <x v="7"/>
    <n v="6178"/>
  </r>
  <r>
    <s v="SD"/>
    <s v="South Dakota"/>
    <s v="Minnehaha"/>
    <x v="3"/>
    <x v="7"/>
    <n v="6178"/>
  </r>
  <r>
    <s v="SD"/>
    <s v="South Dakota"/>
    <s v="Moody"/>
    <x v="3"/>
    <x v="7"/>
    <n v="6178"/>
  </r>
  <r>
    <s v="SD"/>
    <s v="South Dakota"/>
    <s v="Pennington"/>
    <x v="3"/>
    <x v="7"/>
    <n v="6178"/>
  </r>
  <r>
    <s v="SD"/>
    <s v="South Dakota"/>
    <s v="Perkins"/>
    <x v="3"/>
    <x v="7"/>
    <n v="6178"/>
  </r>
  <r>
    <s v="SD"/>
    <s v="South Dakota"/>
    <s v="Potter"/>
    <x v="3"/>
    <x v="7"/>
    <n v="6178"/>
  </r>
  <r>
    <s v="SD"/>
    <s v="South Dakota"/>
    <s v="Roberts"/>
    <x v="3"/>
    <x v="7"/>
    <n v="6178"/>
  </r>
  <r>
    <s v="SD"/>
    <s v="South Dakota"/>
    <s v="Sanborn"/>
    <x v="3"/>
    <x v="7"/>
    <n v="6178"/>
  </r>
  <r>
    <s v="SD"/>
    <s v="South Dakota"/>
    <s v="Shannon"/>
    <x v="3"/>
    <x v="7"/>
    <n v="6178"/>
  </r>
  <r>
    <s v="SD"/>
    <s v="South Dakota"/>
    <s v="Spink"/>
    <x v="3"/>
    <x v="7"/>
    <n v="6178"/>
  </r>
  <r>
    <s v="SD"/>
    <s v="South Dakota"/>
    <s v="Stanley"/>
    <x v="3"/>
    <x v="7"/>
    <n v="6178"/>
  </r>
  <r>
    <s v="SD"/>
    <s v="South Dakota"/>
    <s v="Sully"/>
    <x v="3"/>
    <x v="7"/>
    <n v="6178"/>
  </r>
  <r>
    <s v="SD"/>
    <s v="South Dakota"/>
    <s v="Todd"/>
    <x v="3"/>
    <x v="7"/>
    <n v="6178"/>
  </r>
  <r>
    <s v="SD"/>
    <s v="South Dakota"/>
    <s v="Tripp"/>
    <x v="3"/>
    <x v="7"/>
    <n v="6178"/>
  </r>
  <r>
    <s v="SD"/>
    <s v="South Dakota"/>
    <s v="Turner"/>
    <x v="3"/>
    <x v="7"/>
    <n v="6178"/>
  </r>
  <r>
    <s v="SD"/>
    <s v="South Dakota"/>
    <s v="Union"/>
    <x v="3"/>
    <x v="7"/>
    <n v="6178"/>
  </r>
  <r>
    <s v="SD"/>
    <s v="South Dakota"/>
    <s v="Walworth"/>
    <x v="3"/>
    <x v="7"/>
    <n v="6178"/>
  </r>
  <r>
    <s v="SD"/>
    <s v="South Dakota"/>
    <s v="Yankton"/>
    <x v="3"/>
    <x v="7"/>
    <n v="6178"/>
  </r>
  <r>
    <s v="SD"/>
    <s v="South Dakota"/>
    <s v="Ziebach"/>
    <x v="3"/>
    <x v="7"/>
    <n v="6178"/>
  </r>
  <r>
    <s v="TN"/>
    <s v="Tennessee"/>
    <s v="Anderson"/>
    <x v="1"/>
    <x v="0"/>
    <n v="4904"/>
  </r>
  <r>
    <s v="TN"/>
    <s v="Tennessee"/>
    <s v="Bedford"/>
    <x v="1"/>
    <x v="0"/>
    <n v="4904"/>
  </r>
  <r>
    <s v="TN"/>
    <s v="Tennessee"/>
    <s v="Benton"/>
    <x v="1"/>
    <x v="0"/>
    <n v="4904"/>
  </r>
  <r>
    <s v="TN"/>
    <s v="Tennessee"/>
    <s v="Bledsoe"/>
    <x v="1"/>
    <x v="0"/>
    <n v="4904"/>
  </r>
  <r>
    <s v="TN"/>
    <s v="Tennessee"/>
    <s v="Blount"/>
    <x v="1"/>
    <x v="0"/>
    <n v="4904"/>
  </r>
  <r>
    <s v="TN"/>
    <s v="Tennessee"/>
    <s v="Bradley"/>
    <x v="1"/>
    <x v="0"/>
    <n v="4904"/>
  </r>
  <r>
    <s v="TN"/>
    <s v="Tennessee"/>
    <s v="Campbell"/>
    <x v="1"/>
    <x v="0"/>
    <n v="4904"/>
  </r>
  <r>
    <s v="TN"/>
    <s v="Tennessee"/>
    <s v="Cannon"/>
    <x v="1"/>
    <x v="0"/>
    <n v="4904"/>
  </r>
  <r>
    <s v="TN"/>
    <s v="Tennessee"/>
    <s v="Carroll"/>
    <x v="1"/>
    <x v="0"/>
    <n v="4904"/>
  </r>
  <r>
    <s v="TN"/>
    <s v="Tennessee"/>
    <s v="Carter"/>
    <x v="1"/>
    <x v="0"/>
    <n v="4904"/>
  </r>
  <r>
    <s v="TN"/>
    <s v="Tennessee"/>
    <s v="Cheatham"/>
    <x v="1"/>
    <x v="0"/>
    <n v="4904"/>
  </r>
  <r>
    <s v="TN"/>
    <s v="Tennessee"/>
    <s v="Chester"/>
    <x v="1"/>
    <x v="0"/>
    <n v="4904"/>
  </r>
  <r>
    <s v="TN"/>
    <s v="Tennessee"/>
    <s v="Claiborne"/>
    <x v="1"/>
    <x v="0"/>
    <n v="4904"/>
  </r>
  <r>
    <s v="TN"/>
    <s v="Tennessee"/>
    <s v="Clay"/>
    <x v="1"/>
    <x v="0"/>
    <n v="4904"/>
  </r>
  <r>
    <s v="TN"/>
    <s v="Tennessee"/>
    <s v="Cocke"/>
    <x v="1"/>
    <x v="0"/>
    <n v="4904"/>
  </r>
  <r>
    <s v="TN"/>
    <s v="Tennessee"/>
    <s v="Coffee"/>
    <x v="1"/>
    <x v="0"/>
    <n v="4904"/>
  </r>
  <r>
    <s v="TN"/>
    <s v="Tennessee"/>
    <s v="Crockett"/>
    <x v="1"/>
    <x v="0"/>
    <n v="4904"/>
  </r>
  <r>
    <s v="TN"/>
    <s v="Tennessee"/>
    <s v="Cumberland"/>
    <x v="1"/>
    <x v="0"/>
    <n v="4904"/>
  </r>
  <r>
    <s v="TN"/>
    <s v="Tennessee"/>
    <s v="Davidson"/>
    <x v="1"/>
    <x v="0"/>
    <n v="4904"/>
  </r>
  <r>
    <s v="TN"/>
    <s v="Tennessee"/>
    <s v="Decatur"/>
    <x v="1"/>
    <x v="0"/>
    <n v="4904"/>
  </r>
  <r>
    <s v="TN"/>
    <s v="Tennessee"/>
    <s v="DeKalb"/>
    <x v="1"/>
    <x v="0"/>
    <n v="4904"/>
  </r>
  <r>
    <s v="TN"/>
    <s v="Tennessee"/>
    <s v="Dickson"/>
    <x v="1"/>
    <x v="0"/>
    <n v="4904"/>
  </r>
  <r>
    <s v="TN"/>
    <s v="Tennessee"/>
    <s v="Dyer"/>
    <x v="1"/>
    <x v="0"/>
    <n v="4904"/>
  </r>
  <r>
    <s v="TN"/>
    <s v="Tennessee"/>
    <s v="Fayette"/>
    <x v="1"/>
    <x v="0"/>
    <n v="4904"/>
  </r>
  <r>
    <s v="TN"/>
    <s v="Tennessee"/>
    <s v="Fentress"/>
    <x v="1"/>
    <x v="0"/>
    <n v="4904"/>
  </r>
  <r>
    <s v="TN"/>
    <s v="Tennessee"/>
    <s v="Franklin"/>
    <x v="1"/>
    <x v="0"/>
    <n v="4904"/>
  </r>
  <r>
    <s v="TN"/>
    <s v="Tennessee"/>
    <s v="Gibson"/>
    <x v="1"/>
    <x v="0"/>
    <n v="4904"/>
  </r>
  <r>
    <s v="TN"/>
    <s v="Tennessee"/>
    <s v="Giles"/>
    <x v="1"/>
    <x v="0"/>
    <n v="4904"/>
  </r>
  <r>
    <s v="TN"/>
    <s v="Tennessee"/>
    <s v="Grainger"/>
    <x v="1"/>
    <x v="0"/>
    <n v="4904"/>
  </r>
  <r>
    <s v="TN"/>
    <s v="Tennessee"/>
    <s v="Greene"/>
    <x v="1"/>
    <x v="0"/>
    <n v="4904"/>
  </r>
  <r>
    <s v="TN"/>
    <s v="Tennessee"/>
    <s v="Grundy"/>
    <x v="1"/>
    <x v="0"/>
    <n v="4904"/>
  </r>
  <r>
    <s v="TN"/>
    <s v="Tennessee"/>
    <s v="Hamblen"/>
    <x v="1"/>
    <x v="0"/>
    <n v="4904"/>
  </r>
  <r>
    <s v="TN"/>
    <s v="Tennessee"/>
    <s v="Hamilton"/>
    <x v="1"/>
    <x v="0"/>
    <n v="4904"/>
  </r>
  <r>
    <s v="TN"/>
    <s v="Tennessee"/>
    <s v="Hancock"/>
    <x v="1"/>
    <x v="0"/>
    <n v="4904"/>
  </r>
  <r>
    <s v="TN"/>
    <s v="Tennessee"/>
    <s v="Hardeman"/>
    <x v="1"/>
    <x v="0"/>
    <n v="4904"/>
  </r>
  <r>
    <s v="TN"/>
    <s v="Tennessee"/>
    <s v="Hardin"/>
    <x v="1"/>
    <x v="0"/>
    <n v="4904"/>
  </r>
  <r>
    <s v="TN"/>
    <s v="Tennessee"/>
    <s v="Hawkins"/>
    <x v="1"/>
    <x v="0"/>
    <n v="4904"/>
  </r>
  <r>
    <s v="TN"/>
    <s v="Tennessee"/>
    <s v="Haywood"/>
    <x v="1"/>
    <x v="0"/>
    <n v="4904"/>
  </r>
  <r>
    <s v="TN"/>
    <s v="Tennessee"/>
    <s v="Henderson"/>
    <x v="1"/>
    <x v="0"/>
    <n v="4904"/>
  </r>
  <r>
    <s v="TN"/>
    <s v="Tennessee"/>
    <s v="Henry"/>
    <x v="1"/>
    <x v="0"/>
    <n v="4904"/>
  </r>
  <r>
    <s v="TN"/>
    <s v="Tennessee"/>
    <s v="Hickman"/>
    <x v="1"/>
    <x v="0"/>
    <n v="4904"/>
  </r>
  <r>
    <s v="TN"/>
    <s v="Tennessee"/>
    <s v="Houston"/>
    <x v="1"/>
    <x v="0"/>
    <n v="4904"/>
  </r>
  <r>
    <s v="TX"/>
    <s v="Texas"/>
    <s v="Bee"/>
    <x v="0"/>
    <x v="1"/>
    <n v="11394"/>
  </r>
  <r>
    <s v="TX"/>
    <s v="Texas"/>
    <s v="Bell"/>
    <x v="0"/>
    <x v="1"/>
    <n v="11394"/>
  </r>
  <r>
    <s v="TX"/>
    <s v="Texas"/>
    <s v="Bexar"/>
    <x v="0"/>
    <x v="1"/>
    <n v="11394"/>
  </r>
  <r>
    <s v="TX"/>
    <s v="Texas"/>
    <s v="Blanco"/>
    <x v="0"/>
    <x v="1"/>
    <n v="11394"/>
  </r>
  <r>
    <s v="TX"/>
    <s v="Texas"/>
    <s v="Borden"/>
    <x v="5"/>
    <x v="1"/>
    <n v="11394"/>
  </r>
  <r>
    <s v="TX"/>
    <s v="Texas"/>
    <s v="Bosque"/>
    <x v="0"/>
    <x v="1"/>
    <n v="11394"/>
  </r>
  <r>
    <s v="TX"/>
    <s v="Texas"/>
    <s v="Bowie"/>
    <x v="0"/>
    <x v="1"/>
    <n v="11394"/>
  </r>
  <r>
    <s v="TX"/>
    <s v="Texas"/>
    <s v="Brazoria"/>
    <x v="0"/>
    <x v="1"/>
    <n v="11394"/>
  </r>
  <r>
    <s v="TX"/>
    <s v="Texas"/>
    <s v="Brazos"/>
    <x v="0"/>
    <x v="1"/>
    <n v="11394"/>
  </r>
  <r>
    <s v="TX"/>
    <s v="Texas"/>
    <s v="Brewster"/>
    <x v="5"/>
    <x v="1"/>
    <n v="11394"/>
  </r>
  <r>
    <s v="TX"/>
    <s v="Texas"/>
    <s v="Briscoe"/>
    <x v="4"/>
    <x v="1"/>
    <n v="11394"/>
  </r>
  <r>
    <s v="TX"/>
    <s v="Texas"/>
    <s v="Brooks"/>
    <x v="0"/>
    <x v="1"/>
    <n v="11394"/>
  </r>
  <r>
    <s v="TX"/>
    <s v="Texas"/>
    <s v="Brown"/>
    <x v="0"/>
    <x v="1"/>
    <n v="11394"/>
  </r>
  <r>
    <s v="TX"/>
    <s v="Texas"/>
    <s v="Burleson"/>
    <x v="0"/>
    <x v="1"/>
    <n v="11394"/>
  </r>
  <r>
    <s v="TX"/>
    <s v="Texas"/>
    <s v="Burnet"/>
    <x v="0"/>
    <x v="1"/>
    <n v="11394"/>
  </r>
  <r>
    <s v="TX"/>
    <s v="Texas"/>
    <s v="Caldwell"/>
    <x v="0"/>
    <x v="1"/>
    <n v="11394"/>
  </r>
  <r>
    <s v="TX"/>
    <s v="Texas"/>
    <s v="Calhoun"/>
    <x v="0"/>
    <x v="1"/>
    <n v="11394"/>
  </r>
  <r>
    <s v="TX"/>
    <s v="Texas"/>
    <s v="Callahan"/>
    <x v="5"/>
    <x v="1"/>
    <n v="11394"/>
  </r>
  <r>
    <s v="TX"/>
    <s v="Texas"/>
    <s v="Cameron"/>
    <x v="0"/>
    <x v="1"/>
    <n v="11394"/>
  </r>
  <r>
    <s v="TX"/>
    <s v="Texas"/>
    <s v="Camp"/>
    <x v="0"/>
    <x v="1"/>
    <n v="11394"/>
  </r>
  <r>
    <s v="TX"/>
    <s v="Texas"/>
    <s v="Carson"/>
    <x v="4"/>
    <x v="1"/>
    <n v="11394"/>
  </r>
  <r>
    <s v="TX"/>
    <s v="Texas"/>
    <s v="Cass"/>
    <x v="0"/>
    <x v="1"/>
    <n v="11394"/>
  </r>
  <r>
    <s v="TX"/>
    <s v="Texas"/>
    <s v="Castro"/>
    <x v="4"/>
    <x v="1"/>
    <n v="11394"/>
  </r>
  <r>
    <s v="TX"/>
    <s v="Texas"/>
    <s v="Chambers"/>
    <x v="0"/>
    <x v="1"/>
    <n v="11394"/>
  </r>
  <r>
    <s v="TX"/>
    <s v="Texas"/>
    <s v="Cherokee"/>
    <x v="0"/>
    <x v="1"/>
    <n v="11394"/>
  </r>
  <r>
    <s v="TX"/>
    <s v="Texas"/>
    <s v="Childress"/>
    <x v="5"/>
    <x v="1"/>
    <n v="11394"/>
  </r>
  <r>
    <s v="TX"/>
    <s v="Texas"/>
    <s v="Clay"/>
    <x v="1"/>
    <x v="1"/>
    <n v="11394"/>
  </r>
  <r>
    <s v="TX"/>
    <s v="Texas"/>
    <s v="Cochran"/>
    <x v="4"/>
    <x v="1"/>
    <n v="11394"/>
  </r>
  <r>
    <s v="TX"/>
    <s v="Texas"/>
    <s v="Coke"/>
    <x v="5"/>
    <x v="1"/>
    <n v="11394"/>
  </r>
  <r>
    <s v="TX"/>
    <s v="Texas"/>
    <s v="Coleman"/>
    <x v="5"/>
    <x v="1"/>
    <n v="11394"/>
  </r>
  <r>
    <s v="TX"/>
    <s v="Texas"/>
    <s v="Collin"/>
    <x v="0"/>
    <x v="1"/>
    <n v="11394"/>
  </r>
  <r>
    <s v="TX"/>
    <s v="Texas"/>
    <s v="Collingsworth"/>
    <x v="5"/>
    <x v="1"/>
    <n v="11394"/>
  </r>
  <r>
    <s v="TX"/>
    <s v="Texas"/>
    <s v="Colorado"/>
    <x v="0"/>
    <x v="1"/>
    <n v="11394"/>
  </r>
  <r>
    <s v="TX"/>
    <s v="Texas"/>
    <s v="Comal"/>
    <x v="0"/>
    <x v="1"/>
    <n v="11394"/>
  </r>
  <r>
    <s v="TX"/>
    <s v="Texas"/>
    <s v="Comanche"/>
    <x v="0"/>
    <x v="1"/>
    <n v="11394"/>
  </r>
  <r>
    <s v="TX"/>
    <s v="Texas"/>
    <s v="Concho"/>
    <x v="5"/>
    <x v="1"/>
    <n v="11394"/>
  </r>
  <r>
    <s v="TX"/>
    <s v="Texas"/>
    <s v="Cooke"/>
    <x v="1"/>
    <x v="1"/>
    <n v="11394"/>
  </r>
  <r>
    <s v="TX"/>
    <s v="Texas"/>
    <s v="Coryell"/>
    <x v="0"/>
    <x v="1"/>
    <n v="11394"/>
  </r>
  <r>
    <s v="TX"/>
    <s v="Texas"/>
    <s v="Cottle"/>
    <x v="5"/>
    <x v="1"/>
    <n v="11394"/>
  </r>
  <r>
    <s v="TX"/>
    <s v="Texas"/>
    <s v="Crane"/>
    <x v="5"/>
    <x v="1"/>
    <n v="11394"/>
  </r>
  <r>
    <s v="TX"/>
    <s v="Texas"/>
    <s v="Crockett"/>
    <x v="5"/>
    <x v="1"/>
    <n v="11394"/>
  </r>
  <r>
    <s v="TX"/>
    <s v="Texas"/>
    <s v="Crosby"/>
    <x v="5"/>
    <x v="1"/>
    <n v="11394"/>
  </r>
  <r>
    <s v="TX"/>
    <s v="Texas"/>
    <s v="Culberson"/>
    <x v="5"/>
    <x v="1"/>
    <n v="11394"/>
  </r>
  <r>
    <s v="TX"/>
    <s v="Texas"/>
    <s v="Dallam"/>
    <x v="4"/>
    <x v="1"/>
    <n v="11394"/>
  </r>
  <r>
    <s v="TX"/>
    <s v="Texas"/>
    <s v="Dallas"/>
    <x v="0"/>
    <x v="1"/>
    <n v="11394"/>
  </r>
  <r>
    <s v="TX"/>
    <s v="Texas"/>
    <s v="Dawson"/>
    <x v="5"/>
    <x v="1"/>
    <n v="11394"/>
  </r>
  <r>
    <s v="TX"/>
    <s v="Texas"/>
    <s v="Deaf Smith"/>
    <x v="4"/>
    <x v="1"/>
    <n v="11394"/>
  </r>
  <r>
    <s v="TX"/>
    <s v="Texas"/>
    <s v="Delta"/>
    <x v="0"/>
    <x v="1"/>
    <n v="11394"/>
  </r>
  <r>
    <s v="TX"/>
    <s v="Texas"/>
    <s v="Denton"/>
    <x v="0"/>
    <x v="1"/>
    <n v="11394"/>
  </r>
  <r>
    <s v="TX"/>
    <s v="Texas"/>
    <s v="DeWitt"/>
    <x v="0"/>
    <x v="1"/>
    <n v="11394"/>
  </r>
  <r>
    <s v="TX"/>
    <s v="Texas"/>
    <s v="Dickens"/>
    <x v="5"/>
    <x v="1"/>
    <n v="11394"/>
  </r>
  <r>
    <s v="TX"/>
    <s v="Texas"/>
    <s v="Dimmit"/>
    <x v="0"/>
    <x v="1"/>
    <n v="11394"/>
  </r>
  <r>
    <s v="TX"/>
    <s v="Texas"/>
    <s v="Donley"/>
    <x v="4"/>
    <x v="1"/>
    <n v="11394"/>
  </r>
  <r>
    <s v="TX"/>
    <s v="Texas"/>
    <s v="Duval"/>
    <x v="0"/>
    <x v="1"/>
    <n v="11394"/>
  </r>
  <r>
    <s v="TX"/>
    <s v="Texas"/>
    <s v="Eastland"/>
    <x v="1"/>
    <x v="1"/>
    <n v="11394"/>
  </r>
  <r>
    <s v="TX"/>
    <s v="Texas"/>
    <s v="Ector"/>
    <x v="5"/>
    <x v="1"/>
    <n v="11394"/>
  </r>
  <r>
    <s v="TX"/>
    <s v="Texas"/>
    <s v="Edwards"/>
    <x v="0"/>
    <x v="1"/>
    <n v="11394"/>
  </r>
  <r>
    <s v="TX"/>
    <s v="Texas"/>
    <s v="El Paso"/>
    <x v="5"/>
    <x v="1"/>
    <n v="11394"/>
  </r>
  <r>
    <s v="TX"/>
    <s v="Texas"/>
    <s v="Ellis"/>
    <x v="0"/>
    <x v="1"/>
    <n v="11394"/>
  </r>
  <r>
    <s v="TX"/>
    <s v="Texas"/>
    <s v="Erath"/>
    <x v="0"/>
    <x v="1"/>
    <n v="11394"/>
  </r>
  <r>
    <s v="TX"/>
    <s v="Texas"/>
    <s v="Falls"/>
    <x v="0"/>
    <x v="1"/>
    <n v="11394"/>
  </r>
  <r>
    <s v="TX"/>
    <s v="Texas"/>
    <s v="Fannin"/>
    <x v="1"/>
    <x v="1"/>
    <n v="11394"/>
  </r>
  <r>
    <s v="TX"/>
    <s v="Texas"/>
    <s v="Fayette"/>
    <x v="0"/>
    <x v="1"/>
    <n v="11394"/>
  </r>
  <r>
    <s v="TX"/>
    <s v="Texas"/>
    <s v="Fisher"/>
    <x v="5"/>
    <x v="1"/>
    <n v="11394"/>
  </r>
  <r>
    <s v="TX"/>
    <s v="Texas"/>
    <s v="Floyd"/>
    <x v="4"/>
    <x v="1"/>
    <n v="11394"/>
  </r>
  <r>
    <s v="TX"/>
    <s v="Texas"/>
    <s v="Lavaca"/>
    <x v="0"/>
    <x v="1"/>
    <n v="11394"/>
  </r>
  <r>
    <s v="TX"/>
    <s v="Texas"/>
    <s v="Lee"/>
    <x v="0"/>
    <x v="1"/>
    <n v="11394"/>
  </r>
  <r>
    <s v="TX"/>
    <s v="Texas"/>
    <s v="Leon"/>
    <x v="0"/>
    <x v="1"/>
    <n v="11394"/>
  </r>
  <r>
    <s v="TX"/>
    <s v="Texas"/>
    <s v="Liberty"/>
    <x v="0"/>
    <x v="1"/>
    <n v="11394"/>
  </r>
  <r>
    <s v="TX"/>
    <s v="Texas"/>
    <s v="Limestone"/>
    <x v="0"/>
    <x v="1"/>
    <n v="11394"/>
  </r>
  <r>
    <s v="TX"/>
    <s v="Texas"/>
    <s v="Lipscomb"/>
    <x v="4"/>
    <x v="1"/>
    <n v="11394"/>
  </r>
  <r>
    <s v="TX"/>
    <s v="Texas"/>
    <s v="Live Oak"/>
    <x v="0"/>
    <x v="1"/>
    <n v="11394"/>
  </r>
  <r>
    <s v="TX"/>
    <s v="Texas"/>
    <s v="Llano"/>
    <x v="0"/>
    <x v="1"/>
    <n v="11394"/>
  </r>
  <r>
    <s v="TX"/>
    <s v="Texas"/>
    <s v="Loving"/>
    <x v="5"/>
    <x v="1"/>
    <n v="11394"/>
  </r>
  <r>
    <s v="TX"/>
    <s v="Texas"/>
    <s v="Lubbock"/>
    <x v="5"/>
    <x v="1"/>
    <n v="11394"/>
  </r>
  <r>
    <s v="TX"/>
    <s v="Texas"/>
    <s v="Lynn"/>
    <x v="5"/>
    <x v="1"/>
    <n v="11394"/>
  </r>
  <r>
    <s v="TX"/>
    <s v="Texas"/>
    <s v="Madison"/>
    <x v="0"/>
    <x v="1"/>
    <n v="11394"/>
  </r>
  <r>
    <s v="TX"/>
    <s v="Texas"/>
    <s v="Marion"/>
    <x v="0"/>
    <x v="1"/>
    <n v="11394"/>
  </r>
  <r>
    <s v="TX"/>
    <s v="Texas"/>
    <s v="Martin"/>
    <x v="5"/>
    <x v="1"/>
    <n v="11394"/>
  </r>
  <r>
    <s v="TX"/>
    <s v="Texas"/>
    <s v="Mason"/>
    <x v="5"/>
    <x v="1"/>
    <n v="11394"/>
  </r>
  <r>
    <s v="TX"/>
    <s v="Texas"/>
    <s v="Matagorda"/>
    <x v="0"/>
    <x v="1"/>
    <n v="11394"/>
  </r>
  <r>
    <s v="TX"/>
    <s v="Texas"/>
    <s v="Maverick"/>
    <x v="0"/>
    <x v="1"/>
    <n v="11394"/>
  </r>
  <r>
    <s v="TX"/>
    <s v="Texas"/>
    <s v="McCulloch"/>
    <x v="5"/>
    <x v="1"/>
    <n v="11394"/>
  </r>
  <r>
    <s v="TX"/>
    <s v="Texas"/>
    <s v="McLennan"/>
    <x v="0"/>
    <x v="1"/>
    <n v="11394"/>
  </r>
  <r>
    <s v="TX"/>
    <s v="Texas"/>
    <s v="McMullen"/>
    <x v="0"/>
    <x v="1"/>
    <n v="11394"/>
  </r>
  <r>
    <s v="TX"/>
    <s v="Texas"/>
    <s v="Medina"/>
    <x v="0"/>
    <x v="1"/>
    <n v="11394"/>
  </r>
  <r>
    <s v="TX"/>
    <s v="Texas"/>
    <s v="Menard"/>
    <x v="5"/>
    <x v="1"/>
    <n v="11394"/>
  </r>
  <r>
    <s v="TX"/>
    <s v="Texas"/>
    <s v="Midland"/>
    <x v="5"/>
    <x v="1"/>
    <n v="11394"/>
  </r>
  <r>
    <s v="TX"/>
    <s v="Texas"/>
    <s v="Milam"/>
    <x v="0"/>
    <x v="1"/>
    <n v="11394"/>
  </r>
  <r>
    <s v="TX"/>
    <s v="Texas"/>
    <s v="Mills"/>
    <x v="0"/>
    <x v="1"/>
    <n v="11394"/>
  </r>
  <r>
    <s v="TX"/>
    <s v="Texas"/>
    <s v="Mitchell"/>
    <x v="5"/>
    <x v="1"/>
    <n v="11394"/>
  </r>
  <r>
    <s v="TX"/>
    <s v="Texas"/>
    <s v="Montague"/>
    <x v="1"/>
    <x v="1"/>
    <n v="11394"/>
  </r>
  <r>
    <s v="TX"/>
    <s v="Texas"/>
    <s v="Montgomery"/>
    <x v="0"/>
    <x v="1"/>
    <n v="11394"/>
  </r>
  <r>
    <s v="TX"/>
    <s v="Texas"/>
    <s v="Moore"/>
    <x v="4"/>
    <x v="1"/>
    <n v="11394"/>
  </r>
  <r>
    <s v="TX"/>
    <s v="Texas"/>
    <s v="Morris"/>
    <x v="0"/>
    <x v="1"/>
    <n v="11394"/>
  </r>
  <r>
    <s v="TX"/>
    <s v="Texas"/>
    <s v="Motley"/>
    <x v="5"/>
    <x v="1"/>
    <n v="11394"/>
  </r>
  <r>
    <s v="TX"/>
    <s v="Texas"/>
    <s v="Nacogdoches"/>
    <x v="0"/>
    <x v="1"/>
    <n v="11394"/>
  </r>
  <r>
    <s v="TX"/>
    <s v="Texas"/>
    <s v="Navarro"/>
    <x v="0"/>
    <x v="1"/>
    <n v="11394"/>
  </r>
  <r>
    <s v="TX"/>
    <s v="Texas"/>
    <s v="Newton"/>
    <x v="0"/>
    <x v="1"/>
    <n v="11394"/>
  </r>
  <r>
    <s v="TX"/>
    <s v="Texas"/>
    <s v="Nolan"/>
    <x v="5"/>
    <x v="1"/>
    <n v="11394"/>
  </r>
  <r>
    <s v="TX"/>
    <s v="Texas"/>
    <s v="Nueces"/>
    <x v="0"/>
    <x v="1"/>
    <n v="11394"/>
  </r>
  <r>
    <s v="TX"/>
    <s v="Texas"/>
    <s v="Ochiltree"/>
    <x v="4"/>
    <x v="1"/>
    <n v="11394"/>
  </r>
  <r>
    <s v="TX"/>
    <s v="Texas"/>
    <s v="Oldham"/>
    <x v="4"/>
    <x v="1"/>
    <n v="11394"/>
  </r>
  <r>
    <s v="TX"/>
    <s v="Texas"/>
    <s v="Orange"/>
    <x v="0"/>
    <x v="1"/>
    <n v="11394"/>
  </r>
  <r>
    <s v="TX"/>
    <s v="Texas"/>
    <s v="Palo Pinto"/>
    <x v="1"/>
    <x v="1"/>
    <n v="11394"/>
  </r>
  <r>
    <s v="TX"/>
    <s v="Texas"/>
    <s v="Panola"/>
    <x v="0"/>
    <x v="1"/>
    <n v="11394"/>
  </r>
  <r>
    <s v="TX"/>
    <s v="Texas"/>
    <s v="Parker"/>
    <x v="0"/>
    <x v="1"/>
    <n v="11394"/>
  </r>
  <r>
    <s v="TX"/>
    <s v="Texas"/>
    <s v="Parmer"/>
    <x v="4"/>
    <x v="1"/>
    <n v="11394"/>
  </r>
  <r>
    <s v="TX"/>
    <s v="Texas"/>
    <s v="Pecos"/>
    <x v="5"/>
    <x v="1"/>
    <n v="11394"/>
  </r>
  <r>
    <s v="TX"/>
    <s v="Texas"/>
    <s v="Polk"/>
    <x v="0"/>
    <x v="1"/>
    <n v="11394"/>
  </r>
  <r>
    <s v="TX"/>
    <s v="Texas"/>
    <s v="Potter"/>
    <x v="4"/>
    <x v="1"/>
    <n v="11394"/>
  </r>
  <r>
    <s v="TX"/>
    <s v="Texas"/>
    <s v="Presidio"/>
    <x v="5"/>
    <x v="1"/>
    <n v="11394"/>
  </r>
  <r>
    <s v="TX"/>
    <s v="Texas"/>
    <s v="Rains"/>
    <x v="0"/>
    <x v="1"/>
    <n v="11394"/>
  </r>
  <r>
    <s v="TX"/>
    <s v="Texas"/>
    <s v="Randall"/>
    <x v="4"/>
    <x v="1"/>
    <n v="11394"/>
  </r>
  <r>
    <s v="TX"/>
    <s v="Texas"/>
    <s v="Reagan"/>
    <x v="5"/>
    <x v="1"/>
    <n v="11394"/>
  </r>
  <r>
    <s v="TX"/>
    <s v="Texas"/>
    <s v="Real"/>
    <x v="0"/>
    <x v="1"/>
    <n v="11394"/>
  </r>
  <r>
    <s v="TX"/>
    <s v="Texas"/>
    <s v="Red River"/>
    <x v="0"/>
    <x v="1"/>
    <n v="11394"/>
  </r>
  <r>
    <s v="TX"/>
    <s v="Texas"/>
    <s v="Reeves"/>
    <x v="5"/>
    <x v="1"/>
    <n v="11394"/>
  </r>
  <r>
    <s v="TX"/>
    <s v="Texas"/>
    <s v="Refugio"/>
    <x v="0"/>
    <x v="1"/>
    <n v="11394"/>
  </r>
  <r>
    <s v="TX"/>
    <s v="Texas"/>
    <s v="Roberts"/>
    <x v="4"/>
    <x v="1"/>
    <n v="11394"/>
  </r>
  <r>
    <s v="TX"/>
    <s v="Texas"/>
    <s v="Robertson"/>
    <x v="0"/>
    <x v="1"/>
    <n v="11394"/>
  </r>
  <r>
    <s v="TX"/>
    <s v="Texas"/>
    <s v="Rockwall"/>
    <x v="0"/>
    <x v="1"/>
    <n v="11394"/>
  </r>
  <r>
    <s v="TX"/>
    <s v="Texas"/>
    <s v="Runnels"/>
    <x v="5"/>
    <x v="1"/>
    <n v="11394"/>
  </r>
  <r>
    <s v="TX"/>
    <s v="Texas"/>
    <s v="Rusk"/>
    <x v="0"/>
    <x v="1"/>
    <n v="11394"/>
  </r>
  <r>
    <s v="TX"/>
    <s v="Texas"/>
    <s v="Sabine"/>
    <x v="0"/>
    <x v="1"/>
    <n v="11394"/>
  </r>
  <r>
    <s v="TX"/>
    <s v="Texas"/>
    <s v="San Augustine"/>
    <x v="0"/>
    <x v="1"/>
    <n v="11394"/>
  </r>
  <r>
    <s v="TX"/>
    <s v="Texas"/>
    <s v="San Jacinto"/>
    <x v="0"/>
    <x v="1"/>
    <n v="11394"/>
  </r>
  <r>
    <s v="TX"/>
    <s v="Texas"/>
    <s v="San Patricio"/>
    <x v="0"/>
    <x v="1"/>
    <n v="11394"/>
  </r>
  <r>
    <s v="TX"/>
    <s v="Texas"/>
    <s v="San Saba"/>
    <x v="0"/>
    <x v="1"/>
    <n v="11394"/>
  </r>
  <r>
    <s v="TX"/>
    <s v="Texas"/>
    <s v="Schleicher"/>
    <x v="5"/>
    <x v="1"/>
    <n v="11394"/>
  </r>
  <r>
    <s v="UT"/>
    <s v="Utah"/>
    <s v="San Juan"/>
    <x v="3"/>
    <x v="3"/>
    <n v="4981"/>
  </r>
  <r>
    <s v="UT"/>
    <s v="Utah"/>
    <s v="Sanpete"/>
    <x v="3"/>
    <x v="3"/>
    <n v="4981"/>
  </r>
  <r>
    <s v="UT"/>
    <s v="Utah"/>
    <s v="Sevier"/>
    <x v="3"/>
    <x v="3"/>
    <n v="4981"/>
  </r>
  <r>
    <s v="UT"/>
    <s v="Utah"/>
    <s v="Summit"/>
    <x v="3"/>
    <x v="3"/>
    <n v="4981"/>
  </r>
  <r>
    <s v="UT"/>
    <s v="Utah"/>
    <s v="Tooele"/>
    <x v="3"/>
    <x v="3"/>
    <n v="4981"/>
  </r>
  <r>
    <s v="UT"/>
    <s v="Utah"/>
    <s v="Uintah"/>
    <x v="3"/>
    <x v="3"/>
    <n v="4981"/>
  </r>
  <r>
    <s v="UT"/>
    <s v="Utah"/>
    <s v="Utah"/>
    <x v="3"/>
    <x v="3"/>
    <n v="4981"/>
  </r>
  <r>
    <s v="UT"/>
    <s v="Utah"/>
    <s v="Wasatch"/>
    <x v="3"/>
    <x v="3"/>
    <n v="4981"/>
  </r>
  <r>
    <s v="UT"/>
    <s v="Utah"/>
    <s v="Washington"/>
    <x v="5"/>
    <x v="3"/>
    <n v="4981"/>
  </r>
  <r>
    <s v="UT"/>
    <s v="Utah"/>
    <s v="Wayne"/>
    <x v="3"/>
    <x v="3"/>
    <n v="4981"/>
  </r>
  <r>
    <s v="UT"/>
    <s v="Utah"/>
    <s v="Weber"/>
    <x v="3"/>
    <x v="3"/>
    <n v="4981"/>
  </r>
  <r>
    <s v="VT"/>
    <s v="Vermont"/>
    <s v="Addison"/>
    <x v="3"/>
    <x v="4"/>
    <n v="4302"/>
  </r>
  <r>
    <s v="VT"/>
    <s v="Vermont"/>
    <s v="Bennington"/>
    <x v="3"/>
    <x v="4"/>
    <n v="4302"/>
  </r>
  <r>
    <s v="VT"/>
    <s v="Vermont"/>
    <s v="Caledonia"/>
    <x v="3"/>
    <x v="4"/>
    <n v="4302"/>
  </r>
  <r>
    <s v="VT"/>
    <s v="Vermont"/>
    <s v="Chittenden"/>
    <x v="3"/>
    <x v="4"/>
    <n v="4302"/>
  </r>
  <r>
    <s v="VT"/>
    <s v="Vermont"/>
    <s v="Essex"/>
    <x v="3"/>
    <x v="4"/>
    <n v="4302"/>
  </r>
  <r>
    <s v="VT"/>
    <s v="Vermont"/>
    <s v="Franklin"/>
    <x v="3"/>
    <x v="4"/>
    <n v="4302"/>
  </r>
  <r>
    <s v="VT"/>
    <s v="Vermont"/>
    <s v="Grand Isle"/>
    <x v="3"/>
    <x v="4"/>
    <n v="4302"/>
  </r>
  <r>
    <s v="VT"/>
    <s v="Vermont"/>
    <s v="Lamoille"/>
    <x v="3"/>
    <x v="4"/>
    <n v="4302"/>
  </r>
  <r>
    <s v="VT"/>
    <s v="Vermont"/>
    <s v="Orange"/>
    <x v="3"/>
    <x v="4"/>
    <n v="4302"/>
  </r>
  <r>
    <s v="VT"/>
    <s v="Vermont"/>
    <s v="Orleans"/>
    <x v="3"/>
    <x v="4"/>
    <n v="4302"/>
  </r>
  <r>
    <s v="VT"/>
    <s v="Vermont"/>
    <s v="Rutland"/>
    <x v="3"/>
    <x v="4"/>
    <n v="4302"/>
  </r>
  <r>
    <s v="VT"/>
    <s v="Vermont"/>
    <s v="Washington"/>
    <x v="3"/>
    <x v="4"/>
    <n v="4302"/>
  </r>
  <r>
    <s v="VT"/>
    <s v="Vermont"/>
    <s v="Windham"/>
    <x v="3"/>
    <x v="4"/>
    <n v="4302"/>
  </r>
  <r>
    <s v="VT"/>
    <s v="Vermont"/>
    <s v="Windsor"/>
    <x v="3"/>
    <x v="4"/>
    <n v="4302"/>
  </r>
  <r>
    <s v="VA"/>
    <s v="Virginia"/>
    <s v="Accomack"/>
    <x v="1"/>
    <x v="5"/>
    <n v="17981"/>
  </r>
  <r>
    <s v="VA"/>
    <s v="Virginia"/>
    <s v="Albemarle"/>
    <x v="1"/>
    <x v="5"/>
    <n v="17981"/>
  </r>
  <r>
    <s v="VA"/>
    <s v="Virginia"/>
    <s v="Alexandria (city)"/>
    <x v="1"/>
    <x v="5"/>
    <n v="17981"/>
  </r>
  <r>
    <s v="VA"/>
    <s v="Virginia"/>
    <s v="Alleghany"/>
    <x v="1"/>
    <x v="5"/>
    <n v="17981"/>
  </r>
  <r>
    <s v="VA"/>
    <s v="Virginia"/>
    <s v="Amelia"/>
    <x v="1"/>
    <x v="5"/>
    <n v="17981"/>
  </r>
  <r>
    <s v="VA"/>
    <s v="Virginia"/>
    <s v="Amherst"/>
    <x v="1"/>
    <x v="5"/>
    <n v="17981"/>
  </r>
  <r>
    <s v="VA"/>
    <s v="Virginia"/>
    <s v="Appomattox"/>
    <x v="1"/>
    <x v="5"/>
    <n v="17981"/>
  </r>
  <r>
    <s v="VA"/>
    <s v="Virginia"/>
    <s v="Arlington"/>
    <x v="1"/>
    <x v="5"/>
    <n v="17981"/>
  </r>
  <r>
    <s v="VA"/>
    <s v="Virginia"/>
    <s v="Augusta"/>
    <x v="1"/>
    <x v="5"/>
    <n v="17981"/>
  </r>
  <r>
    <s v="VA"/>
    <s v="Virginia"/>
    <s v="Bath"/>
    <x v="1"/>
    <x v="5"/>
    <n v="17981"/>
  </r>
  <r>
    <s v="VA"/>
    <s v="Virginia"/>
    <s v="Bedford"/>
    <x v="1"/>
    <x v="5"/>
    <n v="17981"/>
  </r>
  <r>
    <s v="VA"/>
    <s v="Virginia"/>
    <s v="Bedford (city)"/>
    <x v="1"/>
    <x v="5"/>
    <n v="17981"/>
  </r>
  <r>
    <s v="VA"/>
    <s v="Virginia"/>
    <s v="Bland"/>
    <x v="1"/>
    <x v="5"/>
    <n v="17981"/>
  </r>
  <r>
    <s v="VA"/>
    <s v="Virginia"/>
    <s v="Botetourt"/>
    <x v="1"/>
    <x v="5"/>
    <n v="17981"/>
  </r>
  <r>
    <s v="VA"/>
    <s v="Virginia"/>
    <s v="Bristol (city)"/>
    <x v="1"/>
    <x v="5"/>
    <n v="17981"/>
  </r>
  <r>
    <s v="VA"/>
    <s v="Virginia"/>
    <s v="Brunswick"/>
    <x v="1"/>
    <x v="5"/>
    <n v="17981"/>
  </r>
  <r>
    <s v="VA"/>
    <s v="Virginia"/>
    <s v="Buchanan"/>
    <x v="1"/>
    <x v="5"/>
    <n v="17981"/>
  </r>
  <r>
    <s v="VA"/>
    <s v="Virginia"/>
    <s v="Buckingham"/>
    <x v="1"/>
    <x v="5"/>
    <n v="17981"/>
  </r>
  <r>
    <s v="VA"/>
    <s v="Virginia"/>
    <s v="Buena Vista (city)"/>
    <x v="1"/>
    <x v="5"/>
    <n v="17981"/>
  </r>
  <r>
    <s v="VA"/>
    <s v="Virginia"/>
    <s v="Campbell"/>
    <x v="1"/>
    <x v="5"/>
    <n v="17981"/>
  </r>
  <r>
    <s v="VA"/>
    <s v="Virginia"/>
    <s v="Caroline"/>
    <x v="1"/>
    <x v="5"/>
    <n v="17981"/>
  </r>
  <r>
    <s v="VA"/>
    <s v="Virginia"/>
    <s v="Carroll"/>
    <x v="1"/>
    <x v="5"/>
    <n v="17981"/>
  </r>
  <r>
    <s v="VA"/>
    <s v="Virginia"/>
    <s v="Charles City"/>
    <x v="1"/>
    <x v="5"/>
    <n v="17981"/>
  </r>
  <r>
    <s v="VA"/>
    <s v="Virginia"/>
    <s v="Charlotte"/>
    <x v="1"/>
    <x v="5"/>
    <n v="17981"/>
  </r>
  <r>
    <s v="VA"/>
    <s v="Virginia"/>
    <s v="Charlottesville (city)"/>
    <x v="1"/>
    <x v="5"/>
    <n v="17981"/>
  </r>
  <r>
    <s v="VA"/>
    <s v="Virginia"/>
    <s v="Chesapeake (city)"/>
    <x v="1"/>
    <x v="5"/>
    <n v="17981"/>
  </r>
  <r>
    <s v="VA"/>
    <s v="Virginia"/>
    <s v="Chesterfield"/>
    <x v="1"/>
    <x v="5"/>
    <n v="17981"/>
  </r>
  <r>
    <s v="VA"/>
    <s v="Virginia"/>
    <s v="Clarke"/>
    <x v="1"/>
    <x v="5"/>
    <n v="17981"/>
  </r>
  <r>
    <s v="VA"/>
    <s v="Virginia"/>
    <s v="Clifton Forge (city)"/>
    <x v="1"/>
    <x v="5"/>
    <n v="17981"/>
  </r>
  <r>
    <s v="VA"/>
    <s v="Virginia"/>
    <s v="Colonial Heights (city)"/>
    <x v="1"/>
    <x v="5"/>
    <n v="17981"/>
  </r>
  <r>
    <s v="VA"/>
    <s v="Virginia"/>
    <s v="Covington (city)"/>
    <x v="1"/>
    <x v="5"/>
    <n v="17981"/>
  </r>
  <r>
    <s v="VA"/>
    <s v="Virginia"/>
    <s v="Craig"/>
    <x v="1"/>
    <x v="5"/>
    <n v="17981"/>
  </r>
  <r>
    <s v="VA"/>
    <s v="Virginia"/>
    <s v="Culpeper"/>
    <x v="1"/>
    <x v="5"/>
    <n v="17981"/>
  </r>
  <r>
    <s v="VA"/>
    <s v="Virginia"/>
    <s v="Cumberland"/>
    <x v="1"/>
    <x v="5"/>
    <n v="17981"/>
  </r>
  <r>
    <s v="VA"/>
    <s v="Virginia"/>
    <s v="Danville (city)"/>
    <x v="1"/>
    <x v="5"/>
    <n v="17981"/>
  </r>
  <r>
    <s v="VA"/>
    <s v="Virginia"/>
    <s v="Dickenson"/>
    <x v="1"/>
    <x v="5"/>
    <n v="17981"/>
  </r>
  <r>
    <s v="VA"/>
    <s v="Virginia"/>
    <s v="Dinwiddie"/>
    <x v="1"/>
    <x v="5"/>
    <n v="17981"/>
  </r>
  <r>
    <s v="VA"/>
    <s v="Virginia"/>
    <s v="Emporia (city)"/>
    <x v="1"/>
    <x v="5"/>
    <n v="17981"/>
  </r>
  <r>
    <s v="VA"/>
    <s v="Virginia"/>
    <s v="Essex"/>
    <x v="1"/>
    <x v="5"/>
    <n v="17981"/>
  </r>
  <r>
    <s v="VA"/>
    <s v="Virginia"/>
    <s v="Fairfax"/>
    <x v="1"/>
    <x v="5"/>
    <n v="17981"/>
  </r>
  <r>
    <s v="VA"/>
    <s v="Virginia"/>
    <s v="Rappahannock"/>
    <x v="1"/>
    <x v="5"/>
    <n v="17981"/>
  </r>
  <r>
    <s v="VA"/>
    <s v="Virginia"/>
    <s v="Richmond"/>
    <x v="1"/>
    <x v="5"/>
    <n v="17981"/>
  </r>
  <r>
    <s v="VA"/>
    <s v="Virginia"/>
    <s v="Richmond (city)"/>
    <x v="1"/>
    <x v="5"/>
    <n v="17981"/>
  </r>
  <r>
    <s v="VA"/>
    <s v="Virginia"/>
    <s v="Roanoke"/>
    <x v="1"/>
    <x v="5"/>
    <n v="17981"/>
  </r>
  <r>
    <s v="VA"/>
    <s v="Virginia"/>
    <s v="Roanoke (city)"/>
    <x v="1"/>
    <x v="5"/>
    <n v="17981"/>
  </r>
  <r>
    <s v="VA"/>
    <s v="Virginia"/>
    <s v="Rockbridge"/>
    <x v="1"/>
    <x v="5"/>
    <n v="17981"/>
  </r>
  <r>
    <s v="VA"/>
    <s v="Virginia"/>
    <s v="Rockingham"/>
    <x v="1"/>
    <x v="5"/>
    <n v="17981"/>
  </r>
  <r>
    <s v="VA"/>
    <s v="Virginia"/>
    <s v="Russell"/>
    <x v="1"/>
    <x v="5"/>
    <n v="17981"/>
  </r>
  <r>
    <s v="VA"/>
    <s v="Virginia"/>
    <s v="Salem (city)"/>
    <x v="1"/>
    <x v="5"/>
    <n v="17981"/>
  </r>
  <r>
    <s v="VA"/>
    <s v="Virginia"/>
    <s v="Scott"/>
    <x v="1"/>
    <x v="5"/>
    <n v="17981"/>
  </r>
  <r>
    <s v="VA"/>
    <s v="Virginia"/>
    <s v="Shenandoah"/>
    <x v="1"/>
    <x v="5"/>
    <n v="17981"/>
  </r>
  <r>
    <s v="VA"/>
    <s v="Virginia"/>
    <s v="Smyth"/>
    <x v="1"/>
    <x v="5"/>
    <n v="17981"/>
  </r>
  <r>
    <s v="VA"/>
    <s v="Virginia"/>
    <s v="Southampton"/>
    <x v="1"/>
    <x v="5"/>
    <n v="17981"/>
  </r>
  <r>
    <s v="VA"/>
    <s v="Virginia"/>
    <s v="Spotsylvania"/>
    <x v="1"/>
    <x v="5"/>
    <n v="17981"/>
  </r>
  <r>
    <s v="VA"/>
    <s v="Virginia"/>
    <s v="Stafford"/>
    <x v="1"/>
    <x v="5"/>
    <n v="17981"/>
  </r>
  <r>
    <s v="VA"/>
    <s v="Virginia"/>
    <s v="Staunton (city)"/>
    <x v="1"/>
    <x v="5"/>
    <n v="17981"/>
  </r>
  <r>
    <s v="VA"/>
    <s v="Virginia"/>
    <s v="Suffolk (city)"/>
    <x v="1"/>
    <x v="5"/>
    <n v="17981"/>
  </r>
  <r>
    <s v="VA"/>
    <s v="Virginia"/>
    <s v="Surry"/>
    <x v="1"/>
    <x v="5"/>
    <n v="17981"/>
  </r>
  <r>
    <s v="VA"/>
    <s v="Virginia"/>
    <s v="Sussex"/>
    <x v="1"/>
    <x v="5"/>
    <n v="17981"/>
  </r>
  <r>
    <s v="VA"/>
    <s v="Virginia"/>
    <s v="Tazewell"/>
    <x v="1"/>
    <x v="5"/>
    <n v="17981"/>
  </r>
  <r>
    <s v="VA"/>
    <s v="Virginia"/>
    <s v="Virginia Beach (city)"/>
    <x v="1"/>
    <x v="5"/>
    <n v="17981"/>
  </r>
  <r>
    <s v="VA"/>
    <s v="Virginia"/>
    <s v="Warren"/>
    <x v="1"/>
    <x v="5"/>
    <n v="17981"/>
  </r>
  <r>
    <s v="VA"/>
    <s v="Virginia"/>
    <s v="Washington"/>
    <x v="1"/>
    <x v="5"/>
    <n v="17981"/>
  </r>
  <r>
    <s v="VA"/>
    <s v="Virginia"/>
    <s v="Waynesboro (city)"/>
    <x v="1"/>
    <x v="5"/>
    <n v="17981"/>
  </r>
  <r>
    <s v="VA"/>
    <s v="Virginia"/>
    <s v="Westmoreland"/>
    <x v="1"/>
    <x v="5"/>
    <n v="17981"/>
  </r>
  <r>
    <s v="VA"/>
    <s v="Virginia"/>
    <s v="Williamsburg (city)"/>
    <x v="1"/>
    <x v="5"/>
    <n v="17981"/>
  </r>
  <r>
    <s v="VA"/>
    <s v="Virginia"/>
    <s v="Winchester (city)"/>
    <x v="1"/>
    <x v="5"/>
    <n v="17981"/>
  </r>
  <r>
    <s v="VA"/>
    <s v="Virginia"/>
    <s v="Wise"/>
    <x v="1"/>
    <x v="5"/>
    <n v="17981"/>
  </r>
  <r>
    <s v="VA"/>
    <s v="Virginia"/>
    <s v="Wythe"/>
    <x v="1"/>
    <x v="5"/>
    <n v="17981"/>
  </r>
  <r>
    <s v="VA"/>
    <s v="Virginia"/>
    <s v="York"/>
    <x v="1"/>
    <x v="5"/>
    <n v="17981"/>
  </r>
  <r>
    <s v="WA"/>
    <s v="Washington"/>
    <s v="Adams"/>
    <x v="3"/>
    <x v="2"/>
    <n v="13379"/>
  </r>
  <r>
    <s v="WA"/>
    <s v="Washington"/>
    <s v="Asotin"/>
    <x v="3"/>
    <x v="2"/>
    <n v="13379"/>
  </r>
  <r>
    <s v="WA"/>
    <s v="Washington"/>
    <s v="Benton"/>
    <x v="3"/>
    <x v="2"/>
    <n v="13379"/>
  </r>
  <r>
    <s v="WA"/>
    <s v="Washington"/>
    <s v="Chelan"/>
    <x v="3"/>
    <x v="2"/>
    <n v="13379"/>
  </r>
  <r>
    <s v="WA"/>
    <s v="Washington"/>
    <s v="Clallam"/>
    <x v="2"/>
    <x v="2"/>
    <n v="13379"/>
  </r>
  <r>
    <s v="WA"/>
    <s v="Washington"/>
    <s v="Clark"/>
    <x v="2"/>
    <x v="2"/>
    <n v="13379"/>
  </r>
  <r>
    <s v="WA"/>
    <s v="Washington"/>
    <s v="Columbia"/>
    <x v="3"/>
    <x v="2"/>
    <n v="13379"/>
  </r>
  <r>
    <s v="WA"/>
    <s v="Washington"/>
    <s v="Cowlitz"/>
    <x v="2"/>
    <x v="2"/>
    <n v="13379"/>
  </r>
  <r>
    <s v="WA"/>
    <s v="Washington"/>
    <s v="Douglas"/>
    <x v="3"/>
    <x v="2"/>
    <n v="13379"/>
  </r>
  <r>
    <s v="WA"/>
    <s v="Washington"/>
    <s v="Ferry"/>
    <x v="3"/>
    <x v="2"/>
    <n v="13379"/>
  </r>
  <r>
    <s v="WA"/>
    <s v="Washington"/>
    <s v="Franklin"/>
    <x v="3"/>
    <x v="2"/>
    <n v="13379"/>
  </r>
  <r>
    <s v="WA"/>
    <s v="Washington"/>
    <s v="Garfield"/>
    <x v="3"/>
    <x v="2"/>
    <n v="13379"/>
  </r>
  <r>
    <s v="WA"/>
    <s v="Washington"/>
    <s v="Grant"/>
    <x v="3"/>
    <x v="2"/>
    <n v="13379"/>
  </r>
  <r>
    <s v="WA"/>
    <s v="Washington"/>
    <s v="Grays Harbor"/>
    <x v="2"/>
    <x v="2"/>
    <n v="13379"/>
  </r>
  <r>
    <s v="WA"/>
    <s v="Washington"/>
    <s v="Island"/>
    <x v="3"/>
    <x v="2"/>
    <n v="13379"/>
  </r>
  <r>
    <s v="WA"/>
    <s v="Washington"/>
    <s v="Jefferson"/>
    <x v="2"/>
    <x v="2"/>
    <n v="13379"/>
  </r>
  <r>
    <s v="WA"/>
    <s v="Washington"/>
    <s v="King"/>
    <x v="2"/>
    <x v="2"/>
    <n v="13379"/>
  </r>
  <r>
    <s v="WA"/>
    <s v="Washington"/>
    <s v="Kitsap"/>
    <x v="2"/>
    <x v="2"/>
    <n v="13379"/>
  </r>
  <r>
    <s v="WA"/>
    <s v="Washington"/>
    <s v="Kittitas"/>
    <x v="3"/>
    <x v="2"/>
    <n v="13379"/>
  </r>
  <r>
    <s v="WA"/>
    <s v="Washington"/>
    <s v="Klickitat"/>
    <x v="3"/>
    <x v="2"/>
    <n v="13379"/>
  </r>
  <r>
    <s v="WA"/>
    <s v="Washington"/>
    <s v="Lewis"/>
    <x v="2"/>
    <x v="2"/>
    <n v="13379"/>
  </r>
  <r>
    <s v="WA"/>
    <s v="Washington"/>
    <s v="Lincoln"/>
    <x v="3"/>
    <x v="2"/>
    <n v="13379"/>
  </r>
  <r>
    <s v="WA"/>
    <s v="Washington"/>
    <s v="Mason"/>
    <x v="2"/>
    <x v="2"/>
    <n v="13379"/>
  </r>
  <r>
    <s v="WA"/>
    <s v="Washington"/>
    <s v="Okanogan"/>
    <x v="3"/>
    <x v="2"/>
    <n v="13379"/>
  </r>
  <r>
    <s v="WA"/>
    <s v="Washington"/>
    <s v="Pacific"/>
    <x v="2"/>
    <x v="2"/>
    <n v="13379"/>
  </r>
  <r>
    <s v="WA"/>
    <s v="Washington"/>
    <s v="Pend Oreille"/>
    <x v="3"/>
    <x v="2"/>
    <n v="13379"/>
  </r>
  <r>
    <s v="WA"/>
    <s v="Washington"/>
    <s v="Pierce"/>
    <x v="2"/>
    <x v="2"/>
    <n v="13379"/>
  </r>
  <r>
    <s v="WA"/>
    <s v="Washington"/>
    <s v="San Juan"/>
    <x v="3"/>
    <x v="2"/>
    <n v="13379"/>
  </r>
  <r>
    <s v="WA"/>
    <s v="Washington"/>
    <s v="Skagit"/>
    <x v="2"/>
    <x v="2"/>
    <n v="13379"/>
  </r>
  <r>
    <s v="WA"/>
    <s v="Washington"/>
    <s v="Skamania"/>
    <x v="3"/>
    <x v="2"/>
    <n v="13379"/>
  </r>
  <r>
    <s v="WA"/>
    <s v="Washington"/>
    <s v="Snohomish"/>
    <x v="2"/>
    <x v="2"/>
    <n v="13379"/>
  </r>
  <r>
    <s v="WA"/>
    <s v="Washington"/>
    <s v="Spokane"/>
    <x v="3"/>
    <x v="2"/>
    <n v="13379"/>
  </r>
  <r>
    <s v="WA"/>
    <s v="Washington"/>
    <s v="Stevens"/>
    <x v="3"/>
    <x v="2"/>
    <n v="13379"/>
  </r>
  <r>
    <s v="WA"/>
    <s v="Washington"/>
    <s v="Thurston"/>
    <x v="2"/>
    <x v="2"/>
    <n v="13379"/>
  </r>
  <r>
    <s v="WA"/>
    <s v="Washington"/>
    <s v="Wahkiakum"/>
    <x v="2"/>
    <x v="2"/>
    <n v="13379"/>
  </r>
  <r>
    <s v="WI"/>
    <s v="Wisconsin"/>
    <s v="Burnett"/>
    <x v="6"/>
    <x v="6"/>
    <n v="12742"/>
  </r>
  <r>
    <s v="WI"/>
    <s v="Wisconsin"/>
    <s v="Calumet"/>
    <x v="3"/>
    <x v="6"/>
    <n v="12742"/>
  </r>
  <r>
    <s v="WI"/>
    <s v="Wisconsin"/>
    <s v="Chippewa"/>
    <x v="3"/>
    <x v="6"/>
    <n v="12742"/>
  </r>
  <r>
    <s v="WI"/>
    <s v="Wisconsin"/>
    <s v="Clark"/>
    <x v="3"/>
    <x v="6"/>
    <n v="12742"/>
  </r>
  <r>
    <s v="WI"/>
    <s v="Wisconsin"/>
    <s v="Columbia"/>
    <x v="3"/>
    <x v="6"/>
    <n v="12742"/>
  </r>
  <r>
    <s v="WI"/>
    <s v="Wisconsin"/>
    <s v="Crawford"/>
    <x v="3"/>
    <x v="6"/>
    <n v="12742"/>
  </r>
  <r>
    <s v="WI"/>
    <s v="Wisconsin"/>
    <s v="Dane"/>
    <x v="3"/>
    <x v="6"/>
    <n v="12742"/>
  </r>
  <r>
    <s v="WI"/>
    <s v="Wisconsin"/>
    <s v="Dodge"/>
    <x v="3"/>
    <x v="6"/>
    <n v="12742"/>
  </r>
  <r>
    <s v="WI"/>
    <s v="Wisconsin"/>
    <s v="Door"/>
    <x v="3"/>
    <x v="6"/>
    <n v="12742"/>
  </r>
  <r>
    <s v="WI"/>
    <s v="Wisconsin"/>
    <s v="Douglas"/>
    <x v="6"/>
    <x v="6"/>
    <n v="12742"/>
  </r>
  <r>
    <s v="WI"/>
    <s v="Wisconsin"/>
    <s v="Dunn"/>
    <x v="3"/>
    <x v="6"/>
    <n v="12742"/>
  </r>
  <r>
    <s v="WI"/>
    <s v="Wisconsin"/>
    <s v="Eau Claire"/>
    <x v="3"/>
    <x v="6"/>
    <n v="12742"/>
  </r>
  <r>
    <s v="WI"/>
    <s v="Wisconsin"/>
    <s v="Florence"/>
    <x v="6"/>
    <x v="6"/>
    <n v="12742"/>
  </r>
  <r>
    <s v="WI"/>
    <s v="Wisconsin"/>
    <s v="Fond du Lac"/>
    <x v="3"/>
    <x v="6"/>
    <n v="12742"/>
  </r>
  <r>
    <s v="WI"/>
    <s v="Wisconsin"/>
    <s v="Forest"/>
    <x v="6"/>
    <x v="6"/>
    <n v="12742"/>
  </r>
  <r>
    <s v="WI"/>
    <s v="Wisconsin"/>
    <s v="Grant"/>
    <x v="3"/>
    <x v="6"/>
    <n v="12742"/>
  </r>
  <r>
    <s v="WI"/>
    <s v="Wisconsin"/>
    <s v="Green"/>
    <x v="3"/>
    <x v="6"/>
    <n v="12742"/>
  </r>
  <r>
    <s v="WI"/>
    <s v="Wisconsin"/>
    <s v="Green Lake"/>
    <x v="3"/>
    <x v="6"/>
    <n v="12742"/>
  </r>
  <r>
    <s v="WI"/>
    <s v="Wisconsin"/>
    <s v="Iowa"/>
    <x v="3"/>
    <x v="6"/>
    <n v="12742"/>
  </r>
  <r>
    <s v="WI"/>
    <s v="Wisconsin"/>
    <s v="Iron"/>
    <x v="6"/>
    <x v="6"/>
    <n v="12742"/>
  </r>
  <r>
    <s v="WI"/>
    <s v="Wisconsin"/>
    <s v="Jackson"/>
    <x v="3"/>
    <x v="6"/>
    <n v="12742"/>
  </r>
  <r>
    <s v="WI"/>
    <s v="Wisconsin"/>
    <s v="Jefferson"/>
    <x v="3"/>
    <x v="6"/>
    <n v="12742"/>
  </r>
  <r>
    <s v="WI"/>
    <s v="Wisconsin"/>
    <s v="Juneau"/>
    <x v="3"/>
    <x v="6"/>
    <n v="12742"/>
  </r>
  <r>
    <s v="WI"/>
    <s v="Wisconsin"/>
    <s v="Kenosha"/>
    <x v="3"/>
    <x v="6"/>
    <n v="12742"/>
  </r>
  <r>
    <s v="WI"/>
    <s v="Wisconsin"/>
    <s v="Kewaunee"/>
    <x v="3"/>
    <x v="6"/>
    <n v="12742"/>
  </r>
  <r>
    <s v="WI"/>
    <s v="Wisconsin"/>
    <s v="La Crosse"/>
    <x v="3"/>
    <x v="6"/>
    <n v="12742"/>
  </r>
  <r>
    <s v="WI"/>
    <s v="Wisconsin"/>
    <s v="Lafayette"/>
    <x v="3"/>
    <x v="6"/>
    <n v="12742"/>
  </r>
  <r>
    <s v="WI"/>
    <s v="Wisconsin"/>
    <s v="Langlade"/>
    <x v="6"/>
    <x v="6"/>
    <n v="12742"/>
  </r>
  <r>
    <s v="WI"/>
    <s v="Wisconsin"/>
    <s v="Lincoln"/>
    <x v="6"/>
    <x v="6"/>
    <n v="12742"/>
  </r>
  <r>
    <s v="WI"/>
    <s v="Wisconsin"/>
    <s v="Manitowoc"/>
    <x v="3"/>
    <x v="6"/>
    <n v="12742"/>
  </r>
  <r>
    <s v="WI"/>
    <s v="Wisconsin"/>
    <s v="Marathon"/>
    <x v="3"/>
    <x v="6"/>
    <n v="12742"/>
  </r>
  <r>
    <s v="WI"/>
    <s v="Wisconsin"/>
    <s v="Marinette"/>
    <x v="3"/>
    <x v="6"/>
    <n v="12742"/>
  </r>
  <r>
    <s v="WI"/>
    <s v="Wisconsin"/>
    <s v="Marquette"/>
    <x v="3"/>
    <x v="6"/>
    <n v="12742"/>
  </r>
  <r>
    <s v="WI"/>
    <s v="Wisconsin"/>
    <s v="Menominee"/>
    <x v="3"/>
    <x v="6"/>
    <n v="12742"/>
  </r>
  <r>
    <s v="WI"/>
    <s v="Wisconsin"/>
    <s v="Milwaukee"/>
    <x v="3"/>
    <x v="6"/>
    <n v="12742"/>
  </r>
  <r>
    <s v="WI"/>
    <s v="Wisconsin"/>
    <s v="Monroe"/>
    <x v="3"/>
    <x v="6"/>
    <n v="12742"/>
  </r>
  <r>
    <s v="WI"/>
    <s v="Wisconsin"/>
    <s v="Oconto"/>
    <x v="3"/>
    <x v="6"/>
    <n v="12742"/>
  </r>
  <r>
    <s v="WI"/>
    <s v="Wisconsin"/>
    <s v="Oneida"/>
    <x v="6"/>
    <x v="6"/>
    <n v="12742"/>
  </r>
  <r>
    <s v="WI"/>
    <s v="Wisconsin"/>
    <s v="Outagamie"/>
    <x v="3"/>
    <x v="6"/>
    <n v="12742"/>
  </r>
  <r>
    <s v="WI"/>
    <s v="Wisconsin"/>
    <s v="Ozaukee"/>
    <x v="3"/>
    <x v="6"/>
    <n v="12742"/>
  </r>
  <r>
    <s v="WI"/>
    <s v="Wisconsin"/>
    <s v="Pepin"/>
    <x v="3"/>
    <x v="6"/>
    <n v="12742"/>
  </r>
  <r>
    <s v="WI"/>
    <s v="Wisconsin"/>
    <s v="Pierce"/>
    <x v="3"/>
    <x v="6"/>
    <n v="12742"/>
  </r>
  <r>
    <s v="WI"/>
    <s v="Wisconsin"/>
    <s v="Polk"/>
    <x v="3"/>
    <x v="6"/>
    <n v="12742"/>
  </r>
  <r>
    <s v="WI"/>
    <s v="Wisconsin"/>
    <s v="Portage"/>
    <x v="3"/>
    <x v="6"/>
    <n v="12742"/>
  </r>
  <r>
    <s v="WI"/>
    <s v="Wisconsin"/>
    <s v="Price"/>
    <x v="6"/>
    <x v="6"/>
    <n v="12742"/>
  </r>
  <r>
    <s v="WI"/>
    <s v="Wisconsin"/>
    <s v="Racine"/>
    <x v="3"/>
    <x v="6"/>
    <n v="12742"/>
  </r>
  <r>
    <s v="WI"/>
    <s v="Wisconsin"/>
    <s v="Richland"/>
    <x v="3"/>
    <x v="6"/>
    <n v="12742"/>
  </r>
  <r>
    <s v="WI"/>
    <s v="Wisconsin"/>
    <s v="Rock"/>
    <x v="3"/>
    <x v="6"/>
    <n v="12742"/>
  </r>
  <r>
    <s v="WI"/>
    <s v="Wisconsin"/>
    <s v="Rusk"/>
    <x v="3"/>
    <x v="6"/>
    <n v="12742"/>
  </r>
  <r>
    <s v="WI"/>
    <s v="Wisconsin"/>
    <s v="Sauk"/>
    <x v="3"/>
    <x v="6"/>
    <n v="12742"/>
  </r>
  <r>
    <s v="WI"/>
    <s v="Wisconsin"/>
    <s v="Sawyer"/>
    <x v="6"/>
    <x v="6"/>
    <n v="12742"/>
  </r>
  <r>
    <s v="WI"/>
    <s v="Wisconsin"/>
    <s v="Shawano"/>
    <x v="3"/>
    <x v="6"/>
    <n v="12742"/>
  </r>
  <r>
    <s v="WI"/>
    <s v="Wisconsin"/>
    <s v="Sheboygan"/>
    <x v="3"/>
    <x v="6"/>
    <n v="12742"/>
  </r>
  <r>
    <s v="WI"/>
    <s v="Wisconsin"/>
    <s v="St. Croix"/>
    <x v="3"/>
    <x v="6"/>
    <n v="12742"/>
  </r>
  <r>
    <s v="WI"/>
    <s v="Wisconsin"/>
    <s v="Taylor"/>
    <x v="6"/>
    <x v="6"/>
    <n v="12742"/>
  </r>
  <r>
    <s v="WI"/>
    <s v="Wisconsin"/>
    <s v="Trempealeau"/>
    <x v="3"/>
    <x v="6"/>
    <n v="12742"/>
  </r>
  <r>
    <s v="WI"/>
    <s v="Wisconsin"/>
    <s v="Vernon"/>
    <x v="3"/>
    <x v="6"/>
    <n v="12742"/>
  </r>
  <r>
    <s v="WI"/>
    <s v="Wisconsin"/>
    <s v="Vilas"/>
    <x v="6"/>
    <x v="6"/>
    <n v="12742"/>
  </r>
  <r>
    <s v="WI"/>
    <s v="Wisconsin"/>
    <s v="Walworth"/>
    <x v="3"/>
    <x v="6"/>
    <n v="12742"/>
  </r>
  <r>
    <s v="WI"/>
    <s v="Wisconsin"/>
    <s v="Washburn"/>
    <x v="6"/>
    <x v="6"/>
    <n v="12742"/>
  </r>
  <r>
    <s v="WI"/>
    <s v="Wisconsin"/>
    <s v="Washington"/>
    <x v="3"/>
    <x v="6"/>
    <n v="12742"/>
  </r>
  <r>
    <s v="WI"/>
    <s v="Wisconsin"/>
    <s v="Waukesha"/>
    <x v="3"/>
    <x v="6"/>
    <n v="12742"/>
  </r>
  <r>
    <s v="WI"/>
    <s v="Wisconsin"/>
    <s v="Waupaca"/>
    <x v="3"/>
    <x v="6"/>
    <n v="12742"/>
  </r>
  <r>
    <s v="WI"/>
    <s v="Wisconsin"/>
    <s v="Waushara"/>
    <x v="3"/>
    <x v="6"/>
    <n v="12742"/>
  </r>
  <r>
    <s v="WI"/>
    <s v="Wisconsin"/>
    <s v="Winnebago"/>
    <x v="3"/>
    <x v="6"/>
    <n v="127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K1:S11" firstHeaderRow="1" firstDataRow="2" firstDataCol="1"/>
  <pivotFields count="6">
    <pivotField showAll="0" defaultSubtotal="0"/>
    <pivotField showAll="0" defaultSubtotal="0"/>
    <pivotField dataField="1" showAll="0" defaultSubtotal="0"/>
    <pivotField axis="axisCol" showAll="0" defaultSubtotal="0">
      <items count="9">
        <item m="1" x="8"/>
        <item x="3"/>
        <item x="5"/>
        <item x="0"/>
        <item x="2"/>
        <item x="4"/>
        <item x="1"/>
        <item x="7"/>
        <item x="6"/>
      </items>
    </pivotField>
    <pivotField axis="axisRow" showAll="0" defaultSubtotal="0">
      <items count="10">
        <item x="6"/>
        <item x="0"/>
        <item x="8"/>
        <item x="3"/>
        <item x="4"/>
        <item x="2"/>
        <item x="5"/>
        <item x="7"/>
        <item x="1"/>
        <item m="1" x="9"/>
      </items>
    </pivotField>
    <pivotField showAll="0" defaultSubtotal="0"/>
  </pivotFields>
  <rowFields count="1">
    <field x="4"/>
  </rowFields>
  <rowItems count="9">
    <i>
      <x/>
    </i>
    <i>
      <x v="1"/>
    </i>
    <i>
      <x v="2"/>
    </i>
    <i>
      <x v="3"/>
    </i>
    <i>
      <x v="4"/>
    </i>
    <i>
      <x v="5"/>
    </i>
    <i>
      <x v="6"/>
    </i>
    <i>
      <x v="7"/>
    </i>
    <i>
      <x v="8"/>
    </i>
  </rowItems>
  <colFields count="1">
    <field x="3"/>
  </colFields>
  <colItems count="8">
    <i>
      <x v="1"/>
    </i>
    <i>
      <x v="2"/>
    </i>
    <i>
      <x v="3"/>
    </i>
    <i>
      <x v="4"/>
    </i>
    <i>
      <x v="5"/>
    </i>
    <i>
      <x v="6"/>
    </i>
    <i>
      <x v="7"/>
    </i>
    <i>
      <x v="8"/>
    </i>
  </colItems>
  <dataFields count="1">
    <dataField name="Count of County" fld="2" subtotal="count" showDataAs="percentOfRow" baseField="4"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nnl.gov/main/publications/external/technical_reports/PNNL-20761.pdf" TargetMode="External"/><Relationship Id="rId2" Type="http://schemas.openxmlformats.org/officeDocument/2006/relationships/hyperlink" Target="https://be-exchange.org/wp-content/uploads/2017/11/BEEx_Retrofitting_Affordability_Update_Nov2015-1.pdf" TargetMode="External"/><Relationship Id="rId1" Type="http://schemas.openxmlformats.org/officeDocument/2006/relationships/hyperlink" Target="https://www.osti.gov/servlets/purl/1129577" TargetMode="External"/><Relationship Id="rId6" Type="http://schemas.openxmlformats.org/officeDocument/2006/relationships/printerSettings" Target="../printerSettings/printerSettings1.bin"/><Relationship Id="rId5" Type="http://schemas.openxmlformats.org/officeDocument/2006/relationships/hyperlink" Target="https://www1.eere.energy.gov/buildings/publications/pdfs/building_america/ba_climateguide_7_1.pdf" TargetMode="External"/><Relationship Id="rId4" Type="http://schemas.openxmlformats.org/officeDocument/2006/relationships/hyperlink" Target="https://www.eia.gov/consumption/commercial/data/2012/index.php?view=characterist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topLeftCell="A28" workbookViewId="0">
      <selection activeCell="A44" sqref="A44"/>
    </sheetView>
  </sheetViews>
  <sheetFormatPr defaultRowHeight="14.5" x14ac:dyDescent="0.35"/>
  <cols>
    <col min="2" max="2" width="73.1796875" customWidth="1"/>
  </cols>
  <sheetData>
    <row r="1" spans="1:2" x14ac:dyDescent="0.35">
      <c r="A1" s="2" t="s">
        <v>2693</v>
      </c>
    </row>
    <row r="2" spans="1:2" x14ac:dyDescent="0.35">
      <c r="A2" s="2" t="s">
        <v>2694</v>
      </c>
    </row>
    <row r="4" spans="1:2" x14ac:dyDescent="0.35">
      <c r="A4" s="2" t="s">
        <v>8</v>
      </c>
      <c r="B4" s="6" t="s">
        <v>13</v>
      </c>
    </row>
    <row r="5" spans="1:2" x14ac:dyDescent="0.35">
      <c r="B5" t="s">
        <v>9</v>
      </c>
    </row>
    <row r="6" spans="1:2" x14ac:dyDescent="0.35">
      <c r="B6" s="3">
        <v>2014</v>
      </c>
    </row>
    <row r="7" spans="1:2" x14ac:dyDescent="0.35">
      <c r="B7" t="s">
        <v>10</v>
      </c>
    </row>
    <row r="8" spans="1:2" x14ac:dyDescent="0.35">
      <c r="B8" s="4" t="s">
        <v>11</v>
      </c>
    </row>
    <row r="9" spans="1:2" x14ac:dyDescent="0.35">
      <c r="B9" t="s">
        <v>12</v>
      </c>
    </row>
    <row r="11" spans="1:2" x14ac:dyDescent="0.35">
      <c r="B11" s="6" t="s">
        <v>16</v>
      </c>
    </row>
    <row r="12" spans="1:2" x14ac:dyDescent="0.35">
      <c r="B12" t="s">
        <v>18</v>
      </c>
    </row>
    <row r="13" spans="1:2" x14ac:dyDescent="0.35">
      <c r="B13" s="3">
        <v>2015</v>
      </c>
    </row>
    <row r="14" spans="1:2" x14ac:dyDescent="0.35">
      <c r="B14" t="s">
        <v>19</v>
      </c>
    </row>
    <row r="15" spans="1:2" x14ac:dyDescent="0.35">
      <c r="B15" s="4" t="s">
        <v>17</v>
      </c>
    </row>
    <row r="16" spans="1:2" x14ac:dyDescent="0.35">
      <c r="B16" t="s">
        <v>268</v>
      </c>
    </row>
    <row r="18" spans="2:2" x14ac:dyDescent="0.35">
      <c r="B18" s="6" t="s">
        <v>2668</v>
      </c>
    </row>
    <row r="19" spans="2:2" x14ac:dyDescent="0.35">
      <c r="B19" t="s">
        <v>2669</v>
      </c>
    </row>
    <row r="20" spans="2:2" x14ac:dyDescent="0.35">
      <c r="B20" s="3">
        <v>2011</v>
      </c>
    </row>
    <row r="21" spans="2:2" x14ac:dyDescent="0.35">
      <c r="B21" t="s">
        <v>2671</v>
      </c>
    </row>
    <row r="22" spans="2:2" x14ac:dyDescent="0.35">
      <c r="B22" s="4" t="s">
        <v>2670</v>
      </c>
    </row>
    <row r="23" spans="2:2" x14ac:dyDescent="0.35">
      <c r="B23" t="s">
        <v>2674</v>
      </c>
    </row>
    <row r="25" spans="2:2" x14ac:dyDescent="0.35">
      <c r="B25" s="6" t="s">
        <v>2675</v>
      </c>
    </row>
    <row r="26" spans="2:2" x14ac:dyDescent="0.35">
      <c r="B26" t="s">
        <v>2676</v>
      </c>
    </row>
    <row r="27" spans="2:2" x14ac:dyDescent="0.35">
      <c r="B27" s="3">
        <v>2015</v>
      </c>
    </row>
    <row r="28" spans="2:2" x14ac:dyDescent="0.35">
      <c r="B28" t="s">
        <v>2677</v>
      </c>
    </row>
    <row r="29" spans="2:2" x14ac:dyDescent="0.35">
      <c r="B29" s="4" t="s">
        <v>2678</v>
      </c>
    </row>
    <row r="30" spans="2:2" x14ac:dyDescent="0.35">
      <c r="B30" t="s">
        <v>2679</v>
      </c>
    </row>
    <row r="32" spans="2:2" x14ac:dyDescent="0.35">
      <c r="B32" s="6" t="s">
        <v>2680</v>
      </c>
    </row>
    <row r="33" spans="1:2" x14ac:dyDescent="0.35">
      <c r="B33" t="s">
        <v>2681</v>
      </c>
    </row>
    <row r="34" spans="1:2" x14ac:dyDescent="0.35">
      <c r="B34" s="3">
        <v>2010</v>
      </c>
    </row>
    <row r="35" spans="1:2" x14ac:dyDescent="0.35">
      <c r="B35" t="s">
        <v>2682</v>
      </c>
    </row>
    <row r="36" spans="1:2" x14ac:dyDescent="0.35">
      <c r="B36" s="4" t="s">
        <v>2683</v>
      </c>
    </row>
    <row r="37" spans="1:2" x14ac:dyDescent="0.35">
      <c r="B37" t="s">
        <v>2679</v>
      </c>
    </row>
    <row r="39" spans="1:2" x14ac:dyDescent="0.35">
      <c r="A39" t="s">
        <v>2813</v>
      </c>
    </row>
    <row r="40" spans="1:2" x14ac:dyDescent="0.35">
      <c r="A40" t="s">
        <v>2814</v>
      </c>
    </row>
    <row r="41" spans="1:2" x14ac:dyDescent="0.35">
      <c r="A41" t="s">
        <v>2815</v>
      </c>
    </row>
    <row r="42" spans="1:2" x14ac:dyDescent="0.35">
      <c r="A42" t="s">
        <v>2816</v>
      </c>
    </row>
    <row r="43" spans="1:2" x14ac:dyDescent="0.35">
      <c r="A43" t="s">
        <v>2817</v>
      </c>
    </row>
  </sheetData>
  <hyperlinks>
    <hyperlink ref="B8" r:id="rId1" xr:uid="{00000000-0004-0000-0000-000000000000}"/>
    <hyperlink ref="B15" r:id="rId2" xr:uid="{00000000-0004-0000-0000-000001000000}"/>
    <hyperlink ref="B22" r:id="rId3" xr:uid="{00000000-0004-0000-0000-000002000000}"/>
    <hyperlink ref="B29" r:id="rId4" xr:uid="{00000000-0004-0000-0000-000003000000}"/>
    <hyperlink ref="B36" r:id="rId5" xr:uid="{00000000-0004-0000-0000-000004000000}"/>
  </hyperlinks>
  <pageMargins left="0.7" right="0.7" top="0.75" bottom="0.75" header="0.3" footer="0.3"/>
  <pageSetup orientation="portrait"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56"/>
  <sheetViews>
    <sheetView topLeftCell="A44" workbookViewId="0">
      <selection activeCell="B56" sqref="B56"/>
    </sheetView>
  </sheetViews>
  <sheetFormatPr defaultRowHeight="14.5" x14ac:dyDescent="0.35"/>
  <cols>
    <col min="1" max="1" width="39" customWidth="1"/>
    <col min="2" max="2" width="25.7265625" bestFit="1" customWidth="1"/>
    <col min="3" max="3" width="21.1796875" bestFit="1" customWidth="1"/>
    <col min="4" max="4" width="35.1796875" bestFit="1" customWidth="1"/>
    <col min="5" max="5" width="25.7265625" bestFit="1" customWidth="1"/>
    <col min="6" max="6" width="56.453125" bestFit="1" customWidth="1"/>
    <col min="7" max="7" width="19.1796875" customWidth="1"/>
    <col min="8" max="8" width="21.453125" customWidth="1"/>
    <col min="9" max="9" width="18.81640625" customWidth="1"/>
  </cols>
  <sheetData>
    <row r="1" spans="1:6" x14ac:dyDescent="0.35">
      <c r="A1" s="6" t="s">
        <v>14</v>
      </c>
      <c r="B1" s="6"/>
      <c r="C1" s="6"/>
    </row>
    <row r="2" spans="1:6" x14ac:dyDescent="0.35">
      <c r="C2" t="s">
        <v>5</v>
      </c>
    </row>
    <row r="3" spans="1:6" x14ac:dyDescent="0.35">
      <c r="A3" t="s">
        <v>0</v>
      </c>
      <c r="B3" s="7">
        <v>40420</v>
      </c>
      <c r="C3" t="s">
        <v>7</v>
      </c>
    </row>
    <row r="4" spans="1:6" x14ac:dyDescent="0.35">
      <c r="A4" t="s">
        <v>1</v>
      </c>
      <c r="B4" s="109">
        <v>14.36</v>
      </c>
      <c r="C4" t="s">
        <v>7</v>
      </c>
    </row>
    <row r="5" spans="1:6" x14ac:dyDescent="0.35">
      <c r="A5" t="s">
        <v>2</v>
      </c>
      <c r="B5">
        <v>74.5</v>
      </c>
      <c r="C5" t="s">
        <v>6</v>
      </c>
    </row>
    <row r="6" spans="1:6" x14ac:dyDescent="0.35">
      <c r="A6" t="s">
        <v>3</v>
      </c>
      <c r="B6">
        <f>B3/(B5*10^6)</f>
        <v>5.4255033557046978E-4</v>
      </c>
    </row>
    <row r="7" spans="1:6" x14ac:dyDescent="0.35">
      <c r="A7" t="s">
        <v>4</v>
      </c>
      <c r="B7" s="111">
        <v>0.506666666667</v>
      </c>
      <c r="C7" t="s">
        <v>6</v>
      </c>
    </row>
    <row r="10" spans="1:6" x14ac:dyDescent="0.35">
      <c r="A10" s="6" t="s">
        <v>15</v>
      </c>
      <c r="B10" s="6"/>
      <c r="C10" s="6"/>
      <c r="D10" s="5"/>
      <c r="E10" s="5"/>
      <c r="F10" s="5"/>
    </row>
    <row r="11" spans="1:6" x14ac:dyDescent="0.35">
      <c r="A11" s="26" t="s">
        <v>262</v>
      </c>
      <c r="B11" s="26"/>
      <c r="C11" s="26"/>
      <c r="D11" s="27"/>
      <c r="E11" s="27"/>
      <c r="F11" s="27"/>
    </row>
    <row r="12" spans="1:6" x14ac:dyDescent="0.35">
      <c r="A12" t="s">
        <v>244</v>
      </c>
      <c r="B12" t="s">
        <v>245</v>
      </c>
      <c r="C12" t="s">
        <v>246</v>
      </c>
      <c r="D12" t="s">
        <v>242</v>
      </c>
      <c r="E12" t="s">
        <v>259</v>
      </c>
      <c r="F12" t="s">
        <v>258</v>
      </c>
    </row>
    <row r="13" spans="1:6" x14ac:dyDescent="0.35">
      <c r="A13" t="s">
        <v>237</v>
      </c>
      <c r="B13" t="s">
        <v>247</v>
      </c>
      <c r="C13" s="24">
        <v>0.44</v>
      </c>
      <c r="D13">
        <v>1000</v>
      </c>
      <c r="E13">
        <v>0.3</v>
      </c>
      <c r="F13">
        <f>E13*C13</f>
        <v>0.13200000000000001</v>
      </c>
    </row>
    <row r="14" spans="1:6" x14ac:dyDescent="0.35">
      <c r="A14" t="s">
        <v>237</v>
      </c>
      <c r="B14" t="s">
        <v>248</v>
      </c>
      <c r="C14" s="24">
        <v>0.28999999999999998</v>
      </c>
      <c r="D14">
        <v>500</v>
      </c>
      <c r="E14">
        <v>0.08</v>
      </c>
      <c r="F14">
        <f t="shared" ref="F14:F35" si="0">E14*C14</f>
        <v>2.3199999999999998E-2</v>
      </c>
    </row>
    <row r="15" spans="1:6" x14ac:dyDescent="0.35">
      <c r="A15" t="s">
        <v>237</v>
      </c>
      <c r="B15" t="s">
        <v>249</v>
      </c>
      <c r="C15" s="24">
        <v>0.04</v>
      </c>
      <c r="D15">
        <v>240</v>
      </c>
      <c r="E15">
        <v>0.71</v>
      </c>
      <c r="F15">
        <f t="shared" si="0"/>
        <v>2.8399999999999998E-2</v>
      </c>
    </row>
    <row r="16" spans="1:6" x14ac:dyDescent="0.35">
      <c r="A16" t="s">
        <v>228</v>
      </c>
      <c r="B16" t="s">
        <v>250</v>
      </c>
      <c r="C16" s="24">
        <v>0.24</v>
      </c>
      <c r="D16">
        <v>570</v>
      </c>
      <c r="E16">
        <v>0.6</v>
      </c>
      <c r="F16">
        <f t="shared" si="0"/>
        <v>0.14399999999999999</v>
      </c>
    </row>
    <row r="17" spans="1:6" x14ac:dyDescent="0.35">
      <c r="A17" t="s">
        <v>229</v>
      </c>
      <c r="B17" t="s">
        <v>247</v>
      </c>
      <c r="C17" s="24">
        <v>0.17</v>
      </c>
      <c r="D17">
        <v>190</v>
      </c>
      <c r="E17">
        <v>0.6</v>
      </c>
      <c r="F17">
        <f t="shared" si="0"/>
        <v>0.10200000000000001</v>
      </c>
    </row>
    <row r="18" spans="1:6" x14ac:dyDescent="0.35">
      <c r="A18" t="s">
        <v>229</v>
      </c>
      <c r="B18" t="s">
        <v>251</v>
      </c>
      <c r="C18" s="24">
        <v>0.12</v>
      </c>
      <c r="D18">
        <v>180</v>
      </c>
      <c r="E18">
        <v>1.28</v>
      </c>
      <c r="F18">
        <f t="shared" si="0"/>
        <v>0.15359999999999999</v>
      </c>
    </row>
    <row r="19" spans="1:6" x14ac:dyDescent="0.35">
      <c r="A19" t="s">
        <v>230</v>
      </c>
      <c r="B19" t="s">
        <v>247</v>
      </c>
      <c r="C19" s="24">
        <v>0.33</v>
      </c>
      <c r="D19">
        <v>340</v>
      </c>
      <c r="E19">
        <v>0.48</v>
      </c>
      <c r="F19">
        <f t="shared" si="0"/>
        <v>0.15840000000000001</v>
      </c>
    </row>
    <row r="20" spans="1:6" x14ac:dyDescent="0.35">
      <c r="A20" t="s">
        <v>230</v>
      </c>
      <c r="B20" t="s">
        <v>252</v>
      </c>
      <c r="C20" s="24">
        <v>0.06</v>
      </c>
      <c r="D20">
        <v>210</v>
      </c>
      <c r="E20">
        <v>0.04</v>
      </c>
      <c r="F20">
        <f t="shared" si="0"/>
        <v>2.3999999999999998E-3</v>
      </c>
    </row>
    <row r="21" spans="1:6" x14ac:dyDescent="0.35">
      <c r="A21" t="s">
        <v>230</v>
      </c>
      <c r="B21" t="s">
        <v>253</v>
      </c>
      <c r="C21" s="24">
        <v>0.27</v>
      </c>
      <c r="D21">
        <v>190</v>
      </c>
      <c r="E21">
        <v>0.06</v>
      </c>
      <c r="F21">
        <f t="shared" si="0"/>
        <v>1.6199999999999999E-2</v>
      </c>
    </row>
    <row r="22" spans="1:6" x14ac:dyDescent="0.35">
      <c r="A22" t="s">
        <v>231</v>
      </c>
      <c r="B22" t="s">
        <v>247</v>
      </c>
      <c r="C22" s="24">
        <v>0.38</v>
      </c>
      <c r="D22">
        <v>260</v>
      </c>
      <c r="E22">
        <v>0.55000000000000004</v>
      </c>
      <c r="F22">
        <f t="shared" si="0"/>
        <v>0.20900000000000002</v>
      </c>
    </row>
    <row r="23" spans="1:6" x14ac:dyDescent="0.35">
      <c r="A23" t="s">
        <v>231</v>
      </c>
      <c r="B23" t="s">
        <v>256</v>
      </c>
      <c r="C23" s="24">
        <v>0.08</v>
      </c>
      <c r="D23">
        <v>200</v>
      </c>
      <c r="E23">
        <v>2.19</v>
      </c>
      <c r="F23">
        <f t="shared" si="0"/>
        <v>0.17519999999999999</v>
      </c>
    </row>
    <row r="24" spans="1:6" x14ac:dyDescent="0.35">
      <c r="A24" t="s">
        <v>231</v>
      </c>
      <c r="B24" t="s">
        <v>257</v>
      </c>
      <c r="C24" s="24">
        <v>0.36</v>
      </c>
      <c r="D24">
        <v>110</v>
      </c>
      <c r="E24">
        <v>2.0499999999999998</v>
      </c>
      <c r="F24">
        <f t="shared" si="0"/>
        <v>0.73799999999999988</v>
      </c>
    </row>
    <row r="25" spans="1:6" x14ac:dyDescent="0.35">
      <c r="A25" t="s">
        <v>231</v>
      </c>
      <c r="B25" t="s">
        <v>248</v>
      </c>
      <c r="C25" s="24">
        <v>0.32</v>
      </c>
      <c r="D25">
        <v>110</v>
      </c>
      <c r="E25">
        <v>7.0000000000000007E-2</v>
      </c>
      <c r="F25">
        <f t="shared" si="0"/>
        <v>2.2400000000000003E-2</v>
      </c>
    </row>
    <row r="26" spans="1:6" x14ac:dyDescent="0.35">
      <c r="A26" t="s">
        <v>232</v>
      </c>
      <c r="B26" t="s">
        <v>247</v>
      </c>
      <c r="C26" s="24">
        <v>0.26</v>
      </c>
      <c r="D26">
        <v>350</v>
      </c>
      <c r="E26">
        <v>0.28999999999999998</v>
      </c>
      <c r="F26">
        <f t="shared" si="0"/>
        <v>7.5399999999999995E-2</v>
      </c>
    </row>
    <row r="27" spans="1:6" x14ac:dyDescent="0.35">
      <c r="A27" t="s">
        <v>232</v>
      </c>
      <c r="B27" t="s">
        <v>248</v>
      </c>
      <c r="C27" s="24">
        <v>0.19</v>
      </c>
      <c r="D27">
        <v>140</v>
      </c>
      <c r="E27">
        <v>7.0000000000000007E-2</v>
      </c>
      <c r="F27">
        <f t="shared" si="0"/>
        <v>1.3300000000000001E-2</v>
      </c>
    </row>
    <row r="28" spans="1:6" x14ac:dyDescent="0.35">
      <c r="A28" t="s">
        <v>233</v>
      </c>
      <c r="B28" t="s">
        <v>247</v>
      </c>
      <c r="C28" s="24">
        <v>0.28000000000000003</v>
      </c>
      <c r="D28">
        <v>250</v>
      </c>
      <c r="E28">
        <v>0.62</v>
      </c>
      <c r="F28">
        <f t="shared" si="0"/>
        <v>0.1736</v>
      </c>
    </row>
    <row r="29" spans="1:6" x14ac:dyDescent="0.35">
      <c r="A29" t="s">
        <v>233</v>
      </c>
      <c r="B29" t="s">
        <v>248</v>
      </c>
      <c r="C29" s="24">
        <v>0.28000000000000003</v>
      </c>
      <c r="D29">
        <v>120</v>
      </c>
      <c r="E29">
        <v>0.06</v>
      </c>
      <c r="F29">
        <f t="shared" si="0"/>
        <v>1.6800000000000002E-2</v>
      </c>
    </row>
    <row r="30" spans="1:6" x14ac:dyDescent="0.35">
      <c r="A30" t="s">
        <v>234</v>
      </c>
      <c r="B30" t="s">
        <v>254</v>
      </c>
      <c r="C30" s="24">
        <v>0.64</v>
      </c>
      <c r="D30">
        <v>260</v>
      </c>
      <c r="E30">
        <v>0.32</v>
      </c>
      <c r="F30">
        <f t="shared" si="0"/>
        <v>0.20480000000000001</v>
      </c>
    </row>
    <row r="31" spans="1:6" x14ac:dyDescent="0.35">
      <c r="A31" t="s">
        <v>234</v>
      </c>
      <c r="B31" t="s">
        <v>248</v>
      </c>
      <c r="C31" s="24">
        <v>0.45</v>
      </c>
      <c r="D31">
        <v>130</v>
      </c>
      <c r="E31">
        <v>0.22</v>
      </c>
      <c r="F31">
        <f t="shared" si="0"/>
        <v>9.9000000000000005E-2</v>
      </c>
    </row>
    <row r="32" spans="1:6" x14ac:dyDescent="0.35">
      <c r="A32" t="s">
        <v>234</v>
      </c>
      <c r="B32" t="s">
        <v>255</v>
      </c>
      <c r="C32" s="24">
        <v>0.36</v>
      </c>
      <c r="D32">
        <v>80</v>
      </c>
      <c r="E32">
        <v>0.06</v>
      </c>
      <c r="F32">
        <f t="shared" si="0"/>
        <v>2.1599999999999998E-2</v>
      </c>
    </row>
    <row r="33" spans="1:9" x14ac:dyDescent="0.35">
      <c r="A33" t="s">
        <v>235</v>
      </c>
      <c r="B33" t="s">
        <v>240</v>
      </c>
      <c r="C33" s="24">
        <v>0.2</v>
      </c>
      <c r="D33">
        <v>210</v>
      </c>
      <c r="E33">
        <v>0.01</v>
      </c>
      <c r="F33">
        <f t="shared" si="0"/>
        <v>2E-3</v>
      </c>
    </row>
    <row r="34" spans="1:9" x14ac:dyDescent="0.35">
      <c r="A34" t="s">
        <v>236</v>
      </c>
      <c r="B34" t="s">
        <v>247</v>
      </c>
      <c r="C34" s="24">
        <v>0.19</v>
      </c>
      <c r="D34">
        <v>60</v>
      </c>
      <c r="E34">
        <v>0.6</v>
      </c>
      <c r="F34">
        <f t="shared" si="0"/>
        <v>0.11399999999999999</v>
      </c>
    </row>
    <row r="35" spans="1:9" x14ac:dyDescent="0.35">
      <c r="A35" t="s">
        <v>236</v>
      </c>
      <c r="B35" t="s">
        <v>248</v>
      </c>
      <c r="C35" s="24">
        <v>0.28999999999999998</v>
      </c>
      <c r="D35">
        <v>40</v>
      </c>
      <c r="E35">
        <v>0.05</v>
      </c>
      <c r="F35">
        <f t="shared" si="0"/>
        <v>1.4499999999999999E-2</v>
      </c>
    </row>
    <row r="37" spans="1:9" x14ac:dyDescent="0.35">
      <c r="A37" s="26" t="s">
        <v>263</v>
      </c>
      <c r="B37" s="27"/>
      <c r="C37" s="27"/>
      <c r="D37" s="27"/>
      <c r="E37" s="27"/>
      <c r="F37" s="27"/>
      <c r="G37" s="27"/>
    </row>
    <row r="38" spans="1:9" ht="14.25" customHeight="1" x14ac:dyDescent="0.35">
      <c r="B38" t="s">
        <v>241</v>
      </c>
      <c r="C38" t="s">
        <v>238</v>
      </c>
      <c r="D38" t="s">
        <v>239</v>
      </c>
      <c r="E38" t="s">
        <v>243</v>
      </c>
      <c r="F38" t="s">
        <v>261</v>
      </c>
      <c r="G38" s="92" t="s">
        <v>260</v>
      </c>
      <c r="H38" s="92" t="s">
        <v>265</v>
      </c>
      <c r="I38" s="92" t="s">
        <v>266</v>
      </c>
    </row>
    <row r="39" spans="1:9" x14ac:dyDescent="0.35">
      <c r="A39" t="s">
        <v>237</v>
      </c>
      <c r="B39">
        <v>270</v>
      </c>
      <c r="C39">
        <v>4.9000000000000004</v>
      </c>
      <c r="D39">
        <v>230</v>
      </c>
      <c r="E39">
        <f>C39-SUMIF($A$13:$A$35,A39,$D$13:$D$35)/10^3</f>
        <v>3.16</v>
      </c>
      <c r="F39" s="7">
        <f>D39*10^6-SUMIF($A$13:$A$35,A39,$F$13:$F$35)*B39*10^6</f>
        <v>180428000</v>
      </c>
      <c r="G39" s="25">
        <f>F39/(E39*10^12)</f>
        <v>5.7097468354430379E-5</v>
      </c>
      <c r="H39">
        <v>31</v>
      </c>
      <c r="I39" s="28">
        <f>1-(H39-E39)/H39</f>
        <v>0.10193548387096774</v>
      </c>
    </row>
    <row r="40" spans="1:9" x14ac:dyDescent="0.35">
      <c r="A40" t="s">
        <v>228</v>
      </c>
      <c r="B40">
        <v>200</v>
      </c>
      <c r="C40">
        <v>3.7</v>
      </c>
      <c r="D40">
        <v>430</v>
      </c>
      <c r="E40">
        <f t="shared" ref="E40:E48" si="1">C40-SUMIF($A$13:$A$35,A40,$D$13:$D$35)/10^3</f>
        <v>3.1300000000000003</v>
      </c>
      <c r="F40" s="7">
        <f t="shared" ref="F40:F48" si="2">D40*10^6-SUMIF($A$13:$A$35,A40,$F$13:$F$35)*B40*10^6</f>
        <v>401200000</v>
      </c>
      <c r="G40" s="25">
        <f t="shared" ref="G40:G48" si="3">F40/(E40*10^12)</f>
        <v>1.2817891373801915E-4</v>
      </c>
      <c r="H40">
        <v>26</v>
      </c>
      <c r="I40" s="28">
        <f t="shared" ref="I40:I48" si="4">1-(H40-E40)/H40</f>
        <v>0.12038461538461531</v>
      </c>
    </row>
    <row r="41" spans="1:9" x14ac:dyDescent="0.35">
      <c r="A41" t="s">
        <v>229</v>
      </c>
      <c r="B41">
        <v>220</v>
      </c>
      <c r="C41">
        <v>2.7</v>
      </c>
      <c r="D41">
        <v>220</v>
      </c>
      <c r="E41">
        <f t="shared" si="1"/>
        <v>2.33</v>
      </c>
      <c r="F41" s="7">
        <f t="shared" si="2"/>
        <v>163768000</v>
      </c>
      <c r="G41" s="25">
        <f t="shared" si="3"/>
        <v>7.0286695278969961E-5</v>
      </c>
      <c r="H41">
        <v>26</v>
      </c>
      <c r="I41" s="28">
        <f t="shared" si="4"/>
        <v>8.9615384615384541E-2</v>
      </c>
    </row>
    <row r="42" spans="1:9" x14ac:dyDescent="0.35">
      <c r="A42" t="s">
        <v>230</v>
      </c>
      <c r="B42">
        <v>160</v>
      </c>
      <c r="C42">
        <v>2.2999999999999998</v>
      </c>
      <c r="D42">
        <v>180</v>
      </c>
      <c r="E42">
        <f t="shared" si="1"/>
        <v>1.5599999999999998</v>
      </c>
      <c r="F42" s="7">
        <f t="shared" si="2"/>
        <v>151680000</v>
      </c>
      <c r="G42" s="25">
        <f t="shared" si="3"/>
        <v>9.723076923076924E-5</v>
      </c>
      <c r="H42">
        <v>17</v>
      </c>
      <c r="I42" s="28">
        <f t="shared" si="4"/>
        <v>9.176470588235297E-2</v>
      </c>
    </row>
    <row r="43" spans="1:9" x14ac:dyDescent="0.35">
      <c r="A43" t="s">
        <v>231</v>
      </c>
      <c r="B43">
        <v>110</v>
      </c>
      <c r="C43">
        <v>1.7</v>
      </c>
      <c r="D43">
        <v>240</v>
      </c>
      <c r="E43">
        <f t="shared" si="1"/>
        <v>1.02</v>
      </c>
      <c r="F43" s="7">
        <f t="shared" si="2"/>
        <v>114094000.00000003</v>
      </c>
      <c r="G43" s="25">
        <f t="shared" si="3"/>
        <v>1.1185686274509807E-4</v>
      </c>
      <c r="H43">
        <v>12</v>
      </c>
      <c r="I43" s="28">
        <f t="shared" si="4"/>
        <v>8.4999999999999964E-2</v>
      </c>
    </row>
    <row r="44" spans="1:9" x14ac:dyDescent="0.35">
      <c r="A44" t="s">
        <v>232</v>
      </c>
      <c r="B44">
        <v>220</v>
      </c>
      <c r="C44">
        <v>1.7</v>
      </c>
      <c r="D44">
        <v>40</v>
      </c>
      <c r="E44">
        <f t="shared" si="1"/>
        <v>1.21</v>
      </c>
      <c r="F44" s="7">
        <f t="shared" si="2"/>
        <v>20486000</v>
      </c>
      <c r="G44" s="25">
        <f t="shared" si="3"/>
        <v>1.6930578512396694E-5</v>
      </c>
      <c r="H44">
        <v>35</v>
      </c>
      <c r="I44" s="28">
        <f t="shared" si="4"/>
        <v>3.4571428571428586E-2</v>
      </c>
    </row>
    <row r="45" spans="1:9" x14ac:dyDescent="0.35">
      <c r="A45" t="s">
        <v>233</v>
      </c>
      <c r="B45">
        <v>110</v>
      </c>
      <c r="C45">
        <v>1.7</v>
      </c>
      <c r="D45">
        <v>280</v>
      </c>
      <c r="E45">
        <f t="shared" si="1"/>
        <v>1.33</v>
      </c>
      <c r="F45" s="7">
        <f t="shared" si="2"/>
        <v>259056000</v>
      </c>
      <c r="G45" s="25">
        <f t="shared" si="3"/>
        <v>1.9477894736842104E-4</v>
      </c>
      <c r="H45">
        <v>13</v>
      </c>
      <c r="I45" s="28">
        <f t="shared" si="4"/>
        <v>0.10230769230769232</v>
      </c>
    </row>
    <row r="46" spans="1:9" x14ac:dyDescent="0.35">
      <c r="A46" t="s">
        <v>234</v>
      </c>
      <c r="B46">
        <v>80</v>
      </c>
      <c r="C46">
        <v>1.2</v>
      </c>
      <c r="D46">
        <v>500</v>
      </c>
      <c r="E46">
        <f t="shared" si="1"/>
        <v>0.73</v>
      </c>
      <c r="F46" s="7">
        <f t="shared" si="2"/>
        <v>473968000</v>
      </c>
      <c r="G46" s="25">
        <f t="shared" si="3"/>
        <v>6.4927123287671236E-4</v>
      </c>
      <c r="H46">
        <v>8</v>
      </c>
      <c r="I46" s="28">
        <f t="shared" si="4"/>
        <v>9.1250000000000053E-2</v>
      </c>
    </row>
    <row r="47" spans="1:9" x14ac:dyDescent="0.35">
      <c r="A47" t="s">
        <v>235</v>
      </c>
      <c r="B47">
        <v>100</v>
      </c>
      <c r="C47">
        <v>0.7</v>
      </c>
      <c r="D47">
        <v>50</v>
      </c>
      <c r="E47">
        <f t="shared" si="1"/>
        <v>0.49</v>
      </c>
      <c r="F47" s="7">
        <f t="shared" si="2"/>
        <v>49800000</v>
      </c>
      <c r="G47" s="25">
        <f t="shared" si="3"/>
        <v>1.0163265306122449E-4</v>
      </c>
      <c r="H47">
        <v>15</v>
      </c>
      <c r="I47" s="28">
        <f t="shared" si="4"/>
        <v>3.2666666666666733E-2</v>
      </c>
    </row>
    <row r="48" spans="1:9" x14ac:dyDescent="0.35">
      <c r="A48" t="s">
        <v>236</v>
      </c>
      <c r="B48">
        <v>60</v>
      </c>
      <c r="C48">
        <v>0.3</v>
      </c>
      <c r="D48">
        <v>10</v>
      </c>
      <c r="E48">
        <f t="shared" si="1"/>
        <v>0.19999999999999998</v>
      </c>
      <c r="F48" s="7">
        <f t="shared" si="2"/>
        <v>2290000</v>
      </c>
      <c r="G48" s="25">
        <f t="shared" si="3"/>
        <v>1.1450000000000002E-5</v>
      </c>
      <c r="H48">
        <v>6</v>
      </c>
      <c r="I48" s="28">
        <f t="shared" si="4"/>
        <v>3.3333333333333326E-2</v>
      </c>
    </row>
    <row r="50" spans="1:3" x14ac:dyDescent="0.35">
      <c r="A50" t="s">
        <v>264</v>
      </c>
      <c r="C50" s="25">
        <f>SUMPRODUCT(B39:B48,G39:G48)/SUM(B39:B48)</f>
        <v>1.1262661801507862E-4</v>
      </c>
    </row>
    <row r="51" spans="1:3" x14ac:dyDescent="0.35">
      <c r="A51" t="s">
        <v>267</v>
      </c>
      <c r="C51" s="24">
        <f>SUMPRODUCT(B39:B48,I39:I48)/SUM(B39:B48)</f>
        <v>8.2858476068544143E-2</v>
      </c>
    </row>
    <row r="52" spans="1:3" ht="15" thickBot="1" x14ac:dyDescent="0.4"/>
    <row r="53" spans="1:3" ht="15" thickBot="1" x14ac:dyDescent="0.4">
      <c r="A53" s="2" t="s">
        <v>227</v>
      </c>
      <c r="B53" s="110">
        <f>(B6*'AEO 2019_Table 4'!C17+C50*'AEO 2019_Table 4'!C18)/SUM('AEO 2019_Table 4'!C17:C18)</f>
        <v>4.2468477390311324E-4</v>
      </c>
    </row>
    <row r="54" spans="1:3" x14ac:dyDescent="0.35">
      <c r="A54" s="96" t="s">
        <v>2809</v>
      </c>
      <c r="B54" s="95">
        <f>(B7*'AEO 2019_Table 4'!C17+C51*'AEO 2019_Table 4'!C18)/SUM('AEO 2019_Table 4'!C17:C18)</f>
        <v>0.3904777048015099</v>
      </c>
    </row>
    <row r="55" spans="1:3" ht="44" thickBot="1" x14ac:dyDescent="0.4">
      <c r="A55" s="91" t="s">
        <v>2807</v>
      </c>
      <c r="B55" s="24">
        <f>SUM('AEO 2019_Table 4'!D75:D76,'AEO 2019_Table 4'!D87)/SUM('AEO 2019_Table 4'!D75:D84,'AEO 2019_Table 4'!D87)</f>
        <v>0.69005944281934972</v>
      </c>
    </row>
    <row r="56" spans="1:3" ht="29.5" thickBot="1" x14ac:dyDescent="0.4">
      <c r="A56" s="104" t="s">
        <v>2810</v>
      </c>
      <c r="B56" s="93">
        <f>B54/B55</f>
        <v>0.56586096873937397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W56"/>
  <sheetViews>
    <sheetView topLeftCell="H6" workbookViewId="0">
      <selection activeCell="K11" sqref="K11"/>
    </sheetView>
  </sheetViews>
  <sheetFormatPr defaultRowHeight="14.5" x14ac:dyDescent="0.35"/>
  <cols>
    <col min="1" max="1" width="12.26953125" bestFit="1" customWidth="1"/>
    <col min="2" max="2" width="50.26953125" customWidth="1"/>
    <col min="3" max="3" width="30" style="28" bestFit="1" customWidth="1"/>
    <col min="4" max="4" width="30" style="28" customWidth="1"/>
    <col min="5" max="5" width="14.26953125" style="7" bestFit="1" customWidth="1"/>
    <col min="6" max="6" width="8.54296875" bestFit="1" customWidth="1"/>
    <col min="7" max="7" width="5.54296875" customWidth="1"/>
    <col min="8" max="8" width="14.453125" customWidth="1"/>
    <col min="9" max="9" width="20" bestFit="1" customWidth="1"/>
    <col min="10" max="10" width="47.7265625" bestFit="1" customWidth="1"/>
    <col min="11" max="11" width="20.453125" bestFit="1" customWidth="1"/>
    <col min="12" max="12" width="30.81640625" bestFit="1" customWidth="1"/>
    <col min="13" max="13" width="18.26953125" customWidth="1"/>
    <col min="14" max="14" width="38.7265625" bestFit="1" customWidth="1"/>
    <col min="15" max="15" width="37.54296875" bestFit="1" customWidth="1"/>
    <col min="16" max="16" width="56.81640625" bestFit="1" customWidth="1"/>
    <col min="17" max="17" width="48.54296875" bestFit="1" customWidth="1"/>
    <col min="18" max="18" width="57.1796875" bestFit="1" customWidth="1"/>
    <col min="19" max="19" width="59.7265625" bestFit="1" customWidth="1"/>
    <col min="20" max="20" width="29" customWidth="1"/>
    <col min="21" max="21" width="50.54296875" customWidth="1"/>
    <col min="22" max="22" width="7.26953125" customWidth="1"/>
    <col min="23" max="23" width="11.26953125" customWidth="1"/>
    <col min="24" max="24" width="30" bestFit="1" customWidth="1"/>
    <col min="25" max="25" width="32.453125" bestFit="1" customWidth="1"/>
    <col min="26" max="26" width="55.26953125" bestFit="1" customWidth="1"/>
    <col min="27" max="27" width="39.7265625" bestFit="1" customWidth="1"/>
    <col min="28" max="28" width="52" bestFit="1" customWidth="1"/>
    <col min="29" max="29" width="91" bestFit="1" customWidth="1"/>
    <col min="30" max="30" width="81.26953125" bestFit="1" customWidth="1"/>
    <col min="31" max="31" width="11.26953125" bestFit="1" customWidth="1"/>
  </cols>
  <sheetData>
    <row r="1" spans="1:23" x14ac:dyDescent="0.35">
      <c r="A1" t="s">
        <v>269</v>
      </c>
      <c r="B1" t="s">
        <v>275</v>
      </c>
      <c r="C1" t="s">
        <v>276</v>
      </c>
      <c r="D1" t="s">
        <v>278</v>
      </c>
      <c r="E1" t="s">
        <v>277</v>
      </c>
      <c r="F1" t="s">
        <v>2672</v>
      </c>
      <c r="I1" t="s">
        <v>2612</v>
      </c>
      <c r="J1" t="s">
        <v>2656</v>
      </c>
      <c r="K1" s="67" t="s">
        <v>281</v>
      </c>
      <c r="L1" t="s">
        <v>2636</v>
      </c>
      <c r="M1" t="s">
        <v>2673</v>
      </c>
      <c r="N1" t="s">
        <v>260</v>
      </c>
    </row>
    <row r="2" spans="1:23" x14ac:dyDescent="0.35">
      <c r="A2" s="88" t="s">
        <v>270</v>
      </c>
      <c r="B2" s="88" t="s">
        <v>2657</v>
      </c>
      <c r="C2" s="89">
        <v>1E-3</v>
      </c>
      <c r="D2" s="89">
        <f t="shared" ref="D2:D41" si="0">MIN(1,1-C2)</f>
        <v>0.999</v>
      </c>
      <c r="E2" s="90">
        <v>312358</v>
      </c>
      <c r="F2">
        <v>0</v>
      </c>
      <c r="H2" s="3" t="s">
        <v>273</v>
      </c>
      <c r="I2" s="1">
        <f>'County Climates'!L28</f>
        <v>0</v>
      </c>
      <c r="J2" s="80">
        <f>'CBECS_Table C4'!B61</f>
        <v>1352</v>
      </c>
      <c r="K2" s="87">
        <f t="array" ref="K2">SUMPRODUCT(IF(A2:A56=H2,C2:C56),IF(A2:A56=H2,F2:F56))</f>
        <v>0.23800000000000002</v>
      </c>
      <c r="L2" s="78">
        <f>'CBECS_Table B10'!H26*10^3/'CBECS_Table B10'!B26</f>
        <v>15762.845849802372</v>
      </c>
      <c r="M2">
        <f t="array" ref="M2">SUMPRODUCT(IF(A2:A56=H2,E2:E56),IF(A2:A56=H2,F2:F56))</f>
        <v>1238255</v>
      </c>
      <c r="N2" s="30">
        <f>M2/(J2*10^6*K2)</f>
        <v>3.8481894236984736E-3</v>
      </c>
    </row>
    <row r="3" spans="1:23" x14ac:dyDescent="0.35">
      <c r="A3" t="s">
        <v>271</v>
      </c>
      <c r="B3" t="s">
        <v>2657</v>
      </c>
      <c r="C3" s="28">
        <v>8.9999999999999993E-3</v>
      </c>
      <c r="D3" s="28">
        <f t="shared" si="0"/>
        <v>0.99099999999999999</v>
      </c>
      <c r="E3" s="7">
        <v>376577</v>
      </c>
      <c r="F3">
        <v>1</v>
      </c>
      <c r="H3" s="3" t="s">
        <v>271</v>
      </c>
      <c r="I3" s="1">
        <f>'County Climates'!L29+'County Climates'!L32</f>
        <v>0.21489361702127657</v>
      </c>
      <c r="J3" s="80">
        <f>'CBECS_Table C4'!B63</f>
        <v>960</v>
      </c>
      <c r="K3" s="87">
        <f t="array" ref="K3">SUMPRODUCT(IF(A3:A57=H3,C3:C57),IF(A3:A57=H3,F3:F57))</f>
        <v>0.38200000000000006</v>
      </c>
      <c r="L3" s="79">
        <f>L2</f>
        <v>15762.845849802372</v>
      </c>
      <c r="M3">
        <f t="array" ref="M3">SUMPRODUCT(IF(A3:A57=H3,E3:E57),IF(A3:A57=H3,F3:F57))</f>
        <v>1353942</v>
      </c>
      <c r="N3" s="30">
        <f t="shared" ref="N3:N6" si="1">M3/(J3*10^6*K3)</f>
        <v>3.6920320680628267E-3</v>
      </c>
      <c r="O3" s="30"/>
      <c r="P3" s="30"/>
      <c r="Q3" s="30"/>
      <c r="R3" s="30"/>
      <c r="S3" s="30"/>
      <c r="T3" s="30"/>
      <c r="U3" s="30"/>
      <c r="V3" s="30"/>
      <c r="W3" s="30"/>
    </row>
    <row r="4" spans="1:23" x14ac:dyDescent="0.35">
      <c r="A4" t="s">
        <v>272</v>
      </c>
      <c r="B4" t="s">
        <v>2657</v>
      </c>
      <c r="C4" s="28">
        <v>1.2999999999999999E-2</v>
      </c>
      <c r="D4" s="28">
        <f t="shared" si="0"/>
        <v>0.98699999999999999</v>
      </c>
      <c r="E4" s="7">
        <v>390000</v>
      </c>
      <c r="F4">
        <v>1</v>
      </c>
      <c r="H4" s="3" t="s">
        <v>270</v>
      </c>
      <c r="I4" s="1">
        <f>'County Climates'!L30+'County Climates'!L33</f>
        <v>0.78510638297872337</v>
      </c>
      <c r="J4" s="80">
        <f>'CBECS_Table C4'!B64</f>
        <v>1185</v>
      </c>
      <c r="K4" s="87">
        <f t="array" ref="K4">SUMPRODUCT(IF(A4:A58=H4,C4:C58),IF(A4:A58=H4,F4:F58))</f>
        <v>0.35200000000000004</v>
      </c>
      <c r="L4" s="79">
        <f t="shared" ref="L4:L6" si="2">L3</f>
        <v>15762.845849802372</v>
      </c>
      <c r="M4">
        <f t="array" ref="M4">SUMPRODUCT(IF(A4:A58=H4,E4:E58),IF(A4:A58=H4,F4:F58))</f>
        <v>857498</v>
      </c>
      <c r="N4" s="30">
        <f t="shared" si="1"/>
        <v>2.0557585347142308E-3</v>
      </c>
      <c r="O4" s="30"/>
      <c r="P4" s="30"/>
      <c r="Q4" s="30"/>
      <c r="R4" s="30"/>
      <c r="S4" s="30"/>
      <c r="T4" s="30"/>
      <c r="U4" s="30"/>
      <c r="V4" s="30"/>
      <c r="W4" s="30"/>
    </row>
    <row r="5" spans="1:23" x14ac:dyDescent="0.35">
      <c r="A5" t="s">
        <v>273</v>
      </c>
      <c r="B5" t="s">
        <v>2657</v>
      </c>
      <c r="C5" s="28">
        <v>1.6E-2</v>
      </c>
      <c r="D5" s="28">
        <f t="shared" si="0"/>
        <v>0.98399999999999999</v>
      </c>
      <c r="E5" s="7">
        <v>369120</v>
      </c>
      <c r="F5">
        <v>1</v>
      </c>
      <c r="H5" s="3" t="s">
        <v>272</v>
      </c>
      <c r="I5" s="1">
        <f>'County Climates'!L31</f>
        <v>0</v>
      </c>
      <c r="J5" s="80">
        <f>'CBECS_Table C4'!B65</f>
        <v>1337</v>
      </c>
      <c r="K5" s="87">
        <f t="array" ref="K5">SUMPRODUCT(IF(A5:A59=H5,C5:C59),IF(A5:A59=H5,F5:F59))</f>
        <v>0.25700000000000001</v>
      </c>
      <c r="L5" s="79">
        <f t="shared" si="2"/>
        <v>15762.845849802372</v>
      </c>
      <c r="M5">
        <f t="array" ref="M5">SUMPRODUCT(IF(A5:A59=H5,E5:E59),IF(A5:A59=H5,F5:F59))</f>
        <v>827853</v>
      </c>
      <c r="N5" s="30">
        <f t="shared" si="1"/>
        <v>2.4092878824477824E-3</v>
      </c>
      <c r="O5" s="30"/>
      <c r="P5" s="30"/>
      <c r="Q5" s="30"/>
      <c r="R5" s="30"/>
      <c r="S5" s="30"/>
      <c r="T5" s="30"/>
      <c r="U5" s="30"/>
      <c r="V5" s="30"/>
      <c r="W5" s="30"/>
    </row>
    <row r="6" spans="1:23" x14ac:dyDescent="0.35">
      <c r="A6" t="s">
        <v>274</v>
      </c>
      <c r="B6" t="s">
        <v>2657</v>
      </c>
      <c r="C6" s="28">
        <v>2.1999999999999999E-2</v>
      </c>
      <c r="D6" s="28">
        <f t="shared" si="0"/>
        <v>0.97799999999999998</v>
      </c>
      <c r="E6" s="7">
        <v>412876</v>
      </c>
      <c r="F6">
        <v>1</v>
      </c>
      <c r="H6" s="3" t="s">
        <v>274</v>
      </c>
      <c r="I6" s="1">
        <f>'County Climates'!L35+'County Climates'!L34</f>
        <v>0</v>
      </c>
      <c r="J6" s="80">
        <f>'CBECS_Table C4'!B61</f>
        <v>1352</v>
      </c>
      <c r="K6" s="87">
        <f t="array" ref="K6">SUMPRODUCT(IF(A6:A60=H6,C6:C60),IF(A6:A60=H6,F6:F60))</f>
        <v>0.224</v>
      </c>
      <c r="L6" s="79">
        <f t="shared" si="2"/>
        <v>15762.845849802372</v>
      </c>
      <c r="M6">
        <f t="array" ref="M6">SUMPRODUCT(IF(A6:A60=H6,E6:E60),IF(A6:A60=H6,F6:F60))</f>
        <v>1225959</v>
      </c>
      <c r="N6" s="30">
        <f t="shared" si="1"/>
        <v>4.0481000369822486E-3</v>
      </c>
      <c r="O6" s="30"/>
      <c r="P6" s="30"/>
      <c r="Q6" s="30"/>
      <c r="R6" s="30"/>
      <c r="S6" s="30"/>
      <c r="T6" s="30"/>
      <c r="U6" s="30"/>
      <c r="V6" s="30"/>
      <c r="W6" s="30"/>
    </row>
    <row r="7" spans="1:23" ht="44" thickBot="1" x14ac:dyDescent="0.4">
      <c r="A7" t="s">
        <v>270</v>
      </c>
      <c r="B7" s="45" t="s">
        <v>2658</v>
      </c>
      <c r="C7" s="28">
        <v>9.2999999999999999E-2</v>
      </c>
      <c r="D7" s="28">
        <f t="shared" si="0"/>
        <v>0.90700000000000003</v>
      </c>
      <c r="E7" s="7">
        <v>213808</v>
      </c>
      <c r="F7">
        <v>1</v>
      </c>
      <c r="H7" s="3"/>
      <c r="I7" s="30"/>
      <c r="J7" s="30"/>
      <c r="K7" s="30"/>
      <c r="N7" s="30"/>
      <c r="O7" s="30"/>
      <c r="P7" s="30"/>
      <c r="Q7" s="30"/>
      <c r="R7" s="30"/>
      <c r="S7" s="30"/>
      <c r="T7" s="30"/>
      <c r="U7" s="30"/>
      <c r="V7" s="30"/>
      <c r="W7" s="30"/>
    </row>
    <row r="8" spans="1:23" ht="44" thickBot="1" x14ac:dyDescent="0.4">
      <c r="A8" t="s">
        <v>271</v>
      </c>
      <c r="B8" s="45" t="s">
        <v>2658</v>
      </c>
      <c r="C8" s="28">
        <v>0.10299999999999999</v>
      </c>
      <c r="D8" s="28">
        <f t="shared" si="0"/>
        <v>0.89700000000000002</v>
      </c>
      <c r="E8" s="7">
        <v>215730</v>
      </c>
      <c r="F8">
        <v>1</v>
      </c>
      <c r="H8" s="3"/>
      <c r="I8" s="30"/>
      <c r="J8" s="2" t="s">
        <v>260</v>
      </c>
      <c r="K8" s="94">
        <f>SUMPRODUCT(I2:I6,N2:N6)</f>
        <v>2.4073832727316948E-3</v>
      </c>
      <c r="N8" s="30"/>
      <c r="O8" s="30"/>
      <c r="P8" s="30"/>
      <c r="Q8" s="30"/>
      <c r="R8" s="30"/>
      <c r="S8" s="30"/>
      <c r="T8" s="30"/>
      <c r="U8" s="30"/>
      <c r="V8" s="30"/>
      <c r="W8" s="30"/>
    </row>
    <row r="9" spans="1:23" ht="43.5" x14ac:dyDescent="0.35">
      <c r="A9" t="s">
        <v>272</v>
      </c>
      <c r="B9" s="45" t="s">
        <v>2658</v>
      </c>
      <c r="C9" s="28">
        <v>0.106</v>
      </c>
      <c r="D9" s="28">
        <f t="shared" si="0"/>
        <v>0.89400000000000002</v>
      </c>
      <c r="E9" s="7">
        <v>223420</v>
      </c>
      <c r="F9">
        <v>1</v>
      </c>
      <c r="J9" s="96" t="s">
        <v>2809</v>
      </c>
      <c r="K9" s="95">
        <f>SUMPRODUCT(I2:I6,K2:K6)</f>
        <v>0.35844680851063832</v>
      </c>
      <c r="O9" s="30"/>
      <c r="P9" s="30"/>
      <c r="Q9" s="30"/>
      <c r="R9" s="30"/>
      <c r="S9" s="30"/>
      <c r="T9" s="30"/>
      <c r="U9" s="30"/>
      <c r="V9" s="30"/>
      <c r="W9" s="30"/>
    </row>
    <row r="10" spans="1:23" ht="44" thickBot="1" x14ac:dyDescent="0.4">
      <c r="A10" t="s">
        <v>273</v>
      </c>
      <c r="B10" s="45" t="s">
        <v>2658</v>
      </c>
      <c r="C10" s="28">
        <v>9.0999999999999998E-2</v>
      </c>
      <c r="D10" s="28">
        <f t="shared" si="0"/>
        <v>0.90900000000000003</v>
      </c>
      <c r="E10" s="7">
        <v>211458</v>
      </c>
      <c r="F10">
        <v>1</v>
      </c>
      <c r="J10" s="91" t="s">
        <v>2808</v>
      </c>
      <c r="K10" s="24">
        <f>SUM('AEO 2019_Table 5'!D61:D62,'AEO 2019_Table 5'!D64)/SUM('AEO 2019_Table 5'!D61:D67)</f>
        <v>0.60138594715657123</v>
      </c>
    </row>
    <row r="11" spans="1:23" ht="44" thickBot="1" x14ac:dyDescent="0.4">
      <c r="A11" t="s">
        <v>274</v>
      </c>
      <c r="B11" s="45" t="s">
        <v>2658</v>
      </c>
      <c r="C11" s="28">
        <v>7.9000000000000001E-2</v>
      </c>
      <c r="D11" s="28">
        <f t="shared" si="0"/>
        <v>0.92100000000000004</v>
      </c>
      <c r="E11" s="7">
        <v>210604</v>
      </c>
      <c r="F11">
        <v>1</v>
      </c>
      <c r="J11" s="2" t="s">
        <v>2810</v>
      </c>
      <c r="K11" s="103">
        <f>K9/K10</f>
        <v>0.59603456017790257</v>
      </c>
    </row>
    <row r="12" spans="1:23" ht="29" x14ac:dyDescent="0.35">
      <c r="A12" t="s">
        <v>270</v>
      </c>
      <c r="B12" s="45" t="s">
        <v>2659</v>
      </c>
      <c r="C12" s="28">
        <v>0.11700000000000001</v>
      </c>
      <c r="D12" s="28">
        <f t="shared" si="0"/>
        <v>0.88300000000000001</v>
      </c>
      <c r="E12" s="7">
        <v>226887</v>
      </c>
      <c r="F12">
        <v>1</v>
      </c>
      <c r="I12" s="67"/>
    </row>
    <row r="13" spans="1:23" ht="29" x14ac:dyDescent="0.35">
      <c r="A13" t="s">
        <v>271</v>
      </c>
      <c r="B13" s="45" t="s">
        <v>2659</v>
      </c>
      <c r="C13" s="28">
        <v>0.13100000000000001</v>
      </c>
      <c r="D13" s="28">
        <f t="shared" si="0"/>
        <v>0.86899999999999999</v>
      </c>
      <c r="E13" s="7">
        <v>228917</v>
      </c>
      <c r="F13">
        <v>1</v>
      </c>
      <c r="I13" s="7"/>
      <c r="J13" s="3"/>
      <c r="K13" s="30"/>
      <c r="M13" s="30"/>
      <c r="N13" s="30"/>
      <c r="O13" s="30"/>
      <c r="P13" s="30"/>
      <c r="Q13" s="30"/>
      <c r="R13" s="30"/>
      <c r="S13" s="30"/>
      <c r="T13" s="30"/>
      <c r="U13" s="30"/>
      <c r="V13" s="30"/>
      <c r="W13" s="30"/>
    </row>
    <row r="14" spans="1:23" ht="29" x14ac:dyDescent="0.35">
      <c r="A14" t="s">
        <v>272</v>
      </c>
      <c r="B14" s="45" t="s">
        <v>2659</v>
      </c>
      <c r="C14" s="28">
        <v>0.11899999999999999</v>
      </c>
      <c r="D14" s="28">
        <f t="shared" si="0"/>
        <v>0.88100000000000001</v>
      </c>
      <c r="E14" s="7">
        <v>237086</v>
      </c>
      <c r="F14">
        <v>1</v>
      </c>
      <c r="I14" s="7"/>
      <c r="J14" s="3"/>
      <c r="K14" s="30"/>
      <c r="M14" s="30"/>
      <c r="N14" s="30"/>
      <c r="O14" s="30"/>
      <c r="P14" s="30"/>
      <c r="Q14" s="30"/>
      <c r="R14" s="30"/>
      <c r="S14" s="30"/>
      <c r="T14" s="30"/>
      <c r="U14" s="30"/>
      <c r="V14" s="30"/>
      <c r="W14" s="30"/>
    </row>
    <row r="15" spans="1:23" ht="29" x14ac:dyDescent="0.35">
      <c r="A15" t="s">
        <v>273</v>
      </c>
      <c r="B15" s="45" t="s">
        <v>2659</v>
      </c>
      <c r="C15" s="28">
        <v>0.1</v>
      </c>
      <c r="D15" s="28">
        <f t="shared" si="0"/>
        <v>0.9</v>
      </c>
      <c r="E15" s="7">
        <v>224393</v>
      </c>
      <c r="F15">
        <v>1</v>
      </c>
      <c r="I15" s="7"/>
      <c r="J15" s="3"/>
      <c r="K15" s="30"/>
      <c r="M15" s="30"/>
      <c r="N15" s="30"/>
      <c r="O15" s="30"/>
      <c r="P15" s="30"/>
      <c r="Q15" s="30"/>
      <c r="R15" s="30"/>
      <c r="S15" s="30"/>
      <c r="T15" s="30"/>
      <c r="U15" s="30"/>
      <c r="V15" s="30"/>
      <c r="W15" s="30"/>
    </row>
    <row r="16" spans="1:23" ht="29" x14ac:dyDescent="0.35">
      <c r="A16" t="s">
        <v>274</v>
      </c>
      <c r="B16" s="45" t="s">
        <v>2659</v>
      </c>
      <c r="C16" s="28">
        <v>8.5000000000000006E-2</v>
      </c>
      <c r="D16" s="28">
        <f t="shared" si="0"/>
        <v>0.91500000000000004</v>
      </c>
      <c r="E16" s="7">
        <v>223487</v>
      </c>
      <c r="F16">
        <v>1</v>
      </c>
      <c r="J16" s="3"/>
      <c r="K16" s="30"/>
      <c r="M16" s="30"/>
      <c r="N16" s="30"/>
      <c r="O16" s="30"/>
      <c r="P16" s="30"/>
      <c r="Q16" s="30"/>
      <c r="R16" s="30"/>
      <c r="S16" s="30"/>
      <c r="T16" s="30"/>
      <c r="U16" s="30"/>
      <c r="V16" s="30"/>
      <c r="W16" s="30"/>
    </row>
    <row r="17" spans="1:23" x14ac:dyDescent="0.35">
      <c r="A17" t="s">
        <v>270</v>
      </c>
      <c r="B17" t="s">
        <v>2660</v>
      </c>
      <c r="C17" s="28">
        <v>6.0000000000000001E-3</v>
      </c>
      <c r="D17" s="28">
        <f t="shared" si="0"/>
        <v>0.99399999999999999</v>
      </c>
      <c r="E17" s="7">
        <v>233036</v>
      </c>
      <c r="F17">
        <v>1</v>
      </c>
      <c r="J17" s="3"/>
      <c r="K17" s="30"/>
      <c r="M17" s="30"/>
      <c r="N17" s="30"/>
      <c r="O17" s="30"/>
      <c r="P17" s="30"/>
      <c r="Q17" s="30"/>
      <c r="R17" s="30"/>
      <c r="S17" s="30"/>
      <c r="T17" s="30"/>
      <c r="U17" s="30"/>
      <c r="V17" s="30"/>
      <c r="W17" s="30"/>
    </row>
    <row r="18" spans="1:23" x14ac:dyDescent="0.35">
      <c r="A18" t="s">
        <v>271</v>
      </c>
      <c r="B18" t="s">
        <v>2660</v>
      </c>
      <c r="C18" s="28">
        <v>6.0000000000000001E-3</v>
      </c>
      <c r="D18" s="28">
        <f t="shared" si="0"/>
        <v>0.99399999999999999</v>
      </c>
      <c r="E18" s="7">
        <v>300659</v>
      </c>
      <c r="F18">
        <v>1</v>
      </c>
      <c r="J18" s="3"/>
      <c r="K18" s="30"/>
      <c r="L18" s="30"/>
      <c r="M18" s="30"/>
      <c r="N18" s="30"/>
      <c r="O18" s="30"/>
      <c r="P18" s="30"/>
      <c r="Q18" s="30"/>
      <c r="R18" s="30"/>
      <c r="S18" s="30"/>
      <c r="T18" s="30"/>
      <c r="U18" s="30"/>
      <c r="V18" s="30"/>
      <c r="W18" s="30"/>
    </row>
    <row r="19" spans="1:23" x14ac:dyDescent="0.35">
      <c r="A19" t="s">
        <v>272</v>
      </c>
      <c r="B19" t="s">
        <v>2660</v>
      </c>
      <c r="C19" s="28">
        <v>0</v>
      </c>
      <c r="D19" s="28">
        <f t="shared" si="0"/>
        <v>1</v>
      </c>
      <c r="E19" s="7">
        <v>285784</v>
      </c>
      <c r="F19">
        <v>1</v>
      </c>
      <c r="J19" s="3"/>
      <c r="K19" s="30"/>
      <c r="L19" s="30"/>
      <c r="M19" s="30"/>
      <c r="N19" s="30"/>
      <c r="O19" s="30"/>
      <c r="P19" s="30"/>
      <c r="Q19" s="30"/>
      <c r="R19" s="30"/>
      <c r="S19" s="30"/>
      <c r="T19" s="30"/>
      <c r="U19" s="30"/>
      <c r="V19" s="30"/>
      <c r="W19" s="30"/>
    </row>
    <row r="20" spans="1:23" x14ac:dyDescent="0.35">
      <c r="A20" t="s">
        <v>273</v>
      </c>
      <c r="B20" t="s">
        <v>2660</v>
      </c>
      <c r="C20" s="28">
        <v>2E-3</v>
      </c>
      <c r="D20" s="28">
        <f t="shared" si="0"/>
        <v>0.998</v>
      </c>
      <c r="E20" s="7">
        <v>345387</v>
      </c>
      <c r="F20">
        <v>1</v>
      </c>
    </row>
    <row r="21" spans="1:23" x14ac:dyDescent="0.35">
      <c r="A21" t="s">
        <v>274</v>
      </c>
      <c r="B21" t="s">
        <v>2660</v>
      </c>
      <c r="C21" s="28">
        <v>7.0000000000000001E-3</v>
      </c>
      <c r="D21" s="28">
        <f t="shared" si="0"/>
        <v>0.99299999999999999</v>
      </c>
      <c r="E21" s="7">
        <v>300332</v>
      </c>
      <c r="F21">
        <v>1</v>
      </c>
    </row>
    <row r="22" spans="1:23" x14ac:dyDescent="0.35">
      <c r="A22" t="s">
        <v>270</v>
      </c>
      <c r="B22" t="s">
        <v>2661</v>
      </c>
      <c r="C22" s="28">
        <v>2.7E-2</v>
      </c>
      <c r="D22" s="28">
        <f t="shared" si="0"/>
        <v>0.97299999999999998</v>
      </c>
      <c r="E22" s="7">
        <v>42490</v>
      </c>
      <c r="F22">
        <v>1</v>
      </c>
    </row>
    <row r="23" spans="1:23" x14ac:dyDescent="0.35">
      <c r="A23" t="s">
        <v>271</v>
      </c>
      <c r="B23" t="s">
        <v>2661</v>
      </c>
      <c r="C23" s="28">
        <v>3.4000000000000002E-2</v>
      </c>
      <c r="D23" s="28">
        <f t="shared" si="0"/>
        <v>0.96599999999999997</v>
      </c>
      <c r="E23" s="7">
        <v>45189</v>
      </c>
      <c r="F23">
        <v>1</v>
      </c>
    </row>
    <row r="24" spans="1:23" x14ac:dyDescent="0.35">
      <c r="A24" t="s">
        <v>272</v>
      </c>
      <c r="B24" t="s">
        <v>2661</v>
      </c>
      <c r="C24" s="28">
        <v>2.9000000000000001E-2</v>
      </c>
      <c r="D24" s="28">
        <f t="shared" si="0"/>
        <v>0.97099999999999997</v>
      </c>
      <c r="E24" s="7">
        <v>37368</v>
      </c>
      <c r="F24">
        <v>1</v>
      </c>
    </row>
    <row r="25" spans="1:23" x14ac:dyDescent="0.35">
      <c r="A25" t="s">
        <v>273</v>
      </c>
      <c r="B25" t="s">
        <v>2661</v>
      </c>
      <c r="C25" s="28">
        <v>2.5999999999999999E-2</v>
      </c>
      <c r="D25" s="28">
        <f t="shared" si="0"/>
        <v>0.97399999999999998</v>
      </c>
      <c r="E25" s="7">
        <v>30665</v>
      </c>
      <c r="F25">
        <v>1</v>
      </c>
    </row>
    <row r="26" spans="1:23" x14ac:dyDescent="0.35">
      <c r="A26" t="s">
        <v>274</v>
      </c>
      <c r="B26" t="s">
        <v>2661</v>
      </c>
      <c r="C26" s="28">
        <v>2.7E-2</v>
      </c>
      <c r="D26" s="28">
        <f t="shared" si="0"/>
        <v>0.97299999999999998</v>
      </c>
      <c r="E26" s="7">
        <v>30541</v>
      </c>
      <c r="F26">
        <v>1</v>
      </c>
      <c r="J26" s="7"/>
    </row>
    <row r="27" spans="1:23" x14ac:dyDescent="0.35">
      <c r="A27" t="s">
        <v>270</v>
      </c>
      <c r="B27" t="s">
        <v>2662</v>
      </c>
      <c r="C27" s="28">
        <v>7.0999999999999994E-2</v>
      </c>
      <c r="D27" s="28">
        <f t="shared" si="0"/>
        <v>0.92900000000000005</v>
      </c>
      <c r="E27" s="7">
        <v>1837</v>
      </c>
      <c r="F27">
        <v>1</v>
      </c>
    </row>
    <row r="28" spans="1:23" x14ac:dyDescent="0.35">
      <c r="A28" t="s">
        <v>271</v>
      </c>
      <c r="B28" t="s">
        <v>2662</v>
      </c>
      <c r="C28" s="28">
        <v>4.2000000000000003E-2</v>
      </c>
      <c r="D28" s="28">
        <f t="shared" si="0"/>
        <v>0.95799999999999996</v>
      </c>
      <c r="E28" s="7">
        <v>1854</v>
      </c>
      <c r="F28">
        <v>1</v>
      </c>
    </row>
    <row r="29" spans="1:23" x14ac:dyDescent="0.35">
      <c r="A29" s="88" t="s">
        <v>272</v>
      </c>
      <c r="B29" s="88" t="s">
        <v>2662</v>
      </c>
      <c r="C29" s="89">
        <v>2E-3</v>
      </c>
      <c r="D29" s="89">
        <f t="shared" si="0"/>
        <v>0.998</v>
      </c>
      <c r="E29" s="90">
        <v>1920</v>
      </c>
      <c r="F29">
        <v>0</v>
      </c>
    </row>
    <row r="30" spans="1:23" x14ac:dyDescent="0.35">
      <c r="A30" s="88" t="s">
        <v>273</v>
      </c>
      <c r="B30" s="88" t="s">
        <v>2662</v>
      </c>
      <c r="C30" s="89">
        <v>1.0999999999999999E-2</v>
      </c>
      <c r="D30" s="89">
        <f t="shared" si="0"/>
        <v>0.98899999999999999</v>
      </c>
      <c r="E30" s="90">
        <v>1817</v>
      </c>
      <c r="F30">
        <v>0</v>
      </c>
    </row>
    <row r="31" spans="1:23" x14ac:dyDescent="0.35">
      <c r="A31" s="88" t="s">
        <v>274</v>
      </c>
      <c r="B31" s="88" t="s">
        <v>2662</v>
      </c>
      <c r="C31" s="89">
        <v>1E-3</v>
      </c>
      <c r="D31" s="89">
        <f t="shared" si="0"/>
        <v>0.999</v>
      </c>
      <c r="E31" s="90">
        <v>1810</v>
      </c>
      <c r="F31">
        <v>0</v>
      </c>
    </row>
    <row r="32" spans="1:23" x14ac:dyDescent="0.35">
      <c r="A32" s="88" t="s">
        <v>270</v>
      </c>
      <c r="B32" s="88" t="s">
        <v>2663</v>
      </c>
      <c r="C32" s="89">
        <v>8.9999999999999993E-3</v>
      </c>
      <c r="D32" s="89">
        <f t="shared" si="0"/>
        <v>0.99099999999999999</v>
      </c>
      <c r="E32" s="90">
        <v>37153</v>
      </c>
      <c r="F32">
        <v>0</v>
      </c>
    </row>
    <row r="33" spans="1:6" x14ac:dyDescent="0.35">
      <c r="A33" t="s">
        <v>271</v>
      </c>
      <c r="B33" t="s">
        <v>2663</v>
      </c>
      <c r="C33" s="28">
        <v>1.9E-2</v>
      </c>
      <c r="D33" s="28">
        <f t="shared" si="0"/>
        <v>0.98099999999999998</v>
      </c>
      <c r="E33" s="7">
        <v>15190</v>
      </c>
      <c r="F33">
        <v>1</v>
      </c>
    </row>
    <row r="34" spans="1:6" x14ac:dyDescent="0.35">
      <c r="A34" s="88" t="s">
        <v>272</v>
      </c>
      <c r="B34" s="88" t="s">
        <v>2663</v>
      </c>
      <c r="C34" s="89">
        <v>5.0000000000000001E-3</v>
      </c>
      <c r="D34" s="89">
        <f t="shared" si="0"/>
        <v>0.995</v>
      </c>
      <c r="E34" s="90">
        <v>42298</v>
      </c>
      <c r="F34">
        <v>0</v>
      </c>
    </row>
    <row r="35" spans="1:6" x14ac:dyDescent="0.35">
      <c r="A35" s="88" t="s">
        <v>273</v>
      </c>
      <c r="B35" s="88" t="s">
        <v>2663</v>
      </c>
      <c r="C35" s="89">
        <v>5.0000000000000001E-3</v>
      </c>
      <c r="D35" s="89">
        <f t="shared" si="0"/>
        <v>0.995</v>
      </c>
      <c r="E35" s="90">
        <v>46189</v>
      </c>
      <c r="F35">
        <v>0</v>
      </c>
    </row>
    <row r="36" spans="1:6" x14ac:dyDescent="0.35">
      <c r="A36" s="88" t="s">
        <v>274</v>
      </c>
      <c r="B36" s="88" t="s">
        <v>2663</v>
      </c>
      <c r="C36" s="89">
        <v>3.0000000000000001E-3</v>
      </c>
      <c r="D36" s="89">
        <f t="shared" si="0"/>
        <v>0.997</v>
      </c>
      <c r="E36" s="90">
        <v>42414</v>
      </c>
      <c r="F36">
        <v>0</v>
      </c>
    </row>
    <row r="37" spans="1:6" x14ac:dyDescent="0.35">
      <c r="A37" t="s">
        <v>270</v>
      </c>
      <c r="B37" t="s">
        <v>2664</v>
      </c>
      <c r="C37" s="28">
        <v>8.0000000000000002E-3</v>
      </c>
      <c r="D37" s="28">
        <f t="shared" si="0"/>
        <v>0.99199999999999999</v>
      </c>
      <c r="E37" s="7">
        <v>24866</v>
      </c>
      <c r="F37">
        <v>1</v>
      </c>
    </row>
    <row r="38" spans="1:6" x14ac:dyDescent="0.35">
      <c r="A38" t="s">
        <v>271</v>
      </c>
      <c r="B38" t="s">
        <v>2664</v>
      </c>
      <c r="C38" s="28">
        <v>8.9999999999999993E-3</v>
      </c>
      <c r="D38" s="28">
        <f t="shared" si="0"/>
        <v>0.99099999999999999</v>
      </c>
      <c r="E38" s="7">
        <v>29300</v>
      </c>
      <c r="F38">
        <v>1</v>
      </c>
    </row>
    <row r="39" spans="1:6" x14ac:dyDescent="0.35">
      <c r="A39" s="88" t="s">
        <v>272</v>
      </c>
      <c r="B39" s="88" t="s">
        <v>2664</v>
      </c>
      <c r="C39" s="89">
        <v>3.0000000000000001E-3</v>
      </c>
      <c r="D39" s="89">
        <f t="shared" si="0"/>
        <v>0.997</v>
      </c>
      <c r="E39" s="90">
        <v>28326</v>
      </c>
      <c r="F39">
        <v>0</v>
      </c>
    </row>
    <row r="40" spans="1:6" x14ac:dyDescent="0.35">
      <c r="A40" s="88" t="s">
        <v>273</v>
      </c>
      <c r="B40" s="88" t="s">
        <v>2664</v>
      </c>
      <c r="C40" s="89">
        <v>3.0000000000000001E-3</v>
      </c>
      <c r="D40" s="89">
        <f t="shared" si="0"/>
        <v>0.997</v>
      </c>
      <c r="E40" s="90">
        <v>30960</v>
      </c>
      <c r="F40">
        <v>0</v>
      </c>
    </row>
    <row r="41" spans="1:6" x14ac:dyDescent="0.35">
      <c r="A41" s="88" t="s">
        <v>274</v>
      </c>
      <c r="B41" s="88" t="s">
        <v>2664</v>
      </c>
      <c r="C41" s="89">
        <v>2E-3</v>
      </c>
      <c r="D41" s="89">
        <f t="shared" si="0"/>
        <v>0.998</v>
      </c>
      <c r="E41" s="90">
        <v>28416</v>
      </c>
      <c r="F41">
        <v>0</v>
      </c>
    </row>
    <row r="42" spans="1:6" x14ac:dyDescent="0.35">
      <c r="A42" t="s">
        <v>270</v>
      </c>
      <c r="B42" t="s">
        <v>2665</v>
      </c>
      <c r="C42" s="28">
        <v>1.2999999999999999E-2</v>
      </c>
      <c r="D42" s="28">
        <f t="shared" ref="D42:D56" si="3">MIN(1,1-C42)</f>
        <v>0.98699999999999999</v>
      </c>
      <c r="E42" s="7">
        <v>64649</v>
      </c>
      <c r="F42">
        <v>1</v>
      </c>
    </row>
    <row r="43" spans="1:6" x14ac:dyDescent="0.35">
      <c r="A43" t="s">
        <v>271</v>
      </c>
      <c r="B43" t="s">
        <v>2665</v>
      </c>
      <c r="C43" s="28">
        <v>1.4E-2</v>
      </c>
      <c r="D43" s="28">
        <f t="shared" si="3"/>
        <v>0.98599999999999999</v>
      </c>
      <c r="E43" s="7">
        <v>85146</v>
      </c>
      <c r="F43">
        <v>1</v>
      </c>
    </row>
    <row r="44" spans="1:6" x14ac:dyDescent="0.35">
      <c r="A44" s="88" t="s">
        <v>272</v>
      </c>
      <c r="B44" s="88" t="s">
        <v>2665</v>
      </c>
      <c r="C44" s="89">
        <v>4.0000000000000001E-3</v>
      </c>
      <c r="D44" s="89">
        <f t="shared" si="3"/>
        <v>0.996</v>
      </c>
      <c r="E44" s="90">
        <v>74909</v>
      </c>
      <c r="F44">
        <v>0</v>
      </c>
    </row>
    <row r="45" spans="1:6" x14ac:dyDescent="0.35">
      <c r="A45" s="88" t="s">
        <v>273</v>
      </c>
      <c r="B45" s="88" t="s">
        <v>2665</v>
      </c>
      <c r="C45" s="89">
        <v>5.0000000000000001E-3</v>
      </c>
      <c r="D45" s="89">
        <f t="shared" si="3"/>
        <v>0.995</v>
      </c>
      <c r="E45" s="90">
        <v>83928</v>
      </c>
      <c r="F45">
        <v>0</v>
      </c>
    </row>
    <row r="46" spans="1:6" x14ac:dyDescent="0.35">
      <c r="A46" s="88" t="s">
        <v>274</v>
      </c>
      <c r="B46" s="88" t="s">
        <v>2665</v>
      </c>
      <c r="C46" s="89">
        <v>3.0000000000000001E-3</v>
      </c>
      <c r="D46" s="89">
        <f t="shared" si="3"/>
        <v>0.997</v>
      </c>
      <c r="E46" s="90">
        <v>75994</v>
      </c>
      <c r="F46">
        <v>0</v>
      </c>
    </row>
    <row r="47" spans="1:6" x14ac:dyDescent="0.35">
      <c r="A47" t="s">
        <v>270</v>
      </c>
      <c r="B47" t="s">
        <v>2666</v>
      </c>
      <c r="C47" s="28">
        <v>1.7000000000000001E-2</v>
      </c>
      <c r="D47" s="28">
        <f t="shared" si="3"/>
        <v>0.98299999999999998</v>
      </c>
      <c r="E47" s="7">
        <v>49925</v>
      </c>
      <c r="F47">
        <v>1</v>
      </c>
    </row>
    <row r="48" spans="1:6" x14ac:dyDescent="0.35">
      <c r="A48" t="s">
        <v>271</v>
      </c>
      <c r="B48" t="s">
        <v>2666</v>
      </c>
      <c r="C48" s="28">
        <v>1.4999999999999999E-2</v>
      </c>
      <c r="D48" s="28">
        <f t="shared" si="3"/>
        <v>0.98499999999999999</v>
      </c>
      <c r="E48" s="7">
        <v>55380</v>
      </c>
      <c r="F48">
        <v>1</v>
      </c>
    </row>
    <row r="49" spans="1:6" x14ac:dyDescent="0.35">
      <c r="A49" s="88" t="s">
        <v>272</v>
      </c>
      <c r="B49" s="88" t="s">
        <v>2666</v>
      </c>
      <c r="C49" s="89">
        <v>4.0000000000000001E-3</v>
      </c>
      <c r="D49" s="89">
        <f t="shared" si="3"/>
        <v>0.996</v>
      </c>
      <c r="E49" s="90">
        <v>55399</v>
      </c>
      <c r="F49">
        <v>0</v>
      </c>
    </row>
    <row r="50" spans="1:6" x14ac:dyDescent="0.35">
      <c r="A50" s="88" t="s">
        <v>273</v>
      </c>
      <c r="B50" s="88" t="s">
        <v>2666</v>
      </c>
      <c r="C50" s="89">
        <v>6.0000000000000001E-3</v>
      </c>
      <c r="D50" s="89">
        <f t="shared" si="3"/>
        <v>0.99399999999999999</v>
      </c>
      <c r="E50" s="90">
        <v>58155</v>
      </c>
      <c r="F50">
        <v>0</v>
      </c>
    </row>
    <row r="51" spans="1:6" x14ac:dyDescent="0.35">
      <c r="A51" s="88" t="s">
        <v>274</v>
      </c>
      <c r="B51" s="88" t="s">
        <v>2666</v>
      </c>
      <c r="C51" s="89">
        <v>3.0000000000000001E-3</v>
      </c>
      <c r="D51" s="89">
        <f t="shared" si="3"/>
        <v>0.997</v>
      </c>
      <c r="E51" s="90">
        <v>54585</v>
      </c>
      <c r="F51">
        <v>0</v>
      </c>
    </row>
    <row r="52" spans="1:6" x14ac:dyDescent="0.35">
      <c r="A52" s="88" t="s">
        <v>270</v>
      </c>
      <c r="B52" s="88" t="s">
        <v>2667</v>
      </c>
      <c r="C52" s="89">
        <v>2E-3</v>
      </c>
      <c r="D52" s="89">
        <f t="shared" si="3"/>
        <v>0.998</v>
      </c>
      <c r="E52" s="90">
        <v>33440</v>
      </c>
      <c r="F52">
        <v>0</v>
      </c>
    </row>
    <row r="53" spans="1:6" x14ac:dyDescent="0.35">
      <c r="A53" s="88" t="s">
        <v>271</v>
      </c>
      <c r="B53" s="88" t="s">
        <v>2667</v>
      </c>
      <c r="C53" s="89">
        <v>3.0000000000000001E-3</v>
      </c>
      <c r="D53" s="89">
        <f t="shared" si="3"/>
        <v>0.997</v>
      </c>
      <c r="E53" s="90">
        <v>46801</v>
      </c>
      <c r="F53">
        <v>0</v>
      </c>
    </row>
    <row r="54" spans="1:6" x14ac:dyDescent="0.35">
      <c r="A54" t="s">
        <v>272</v>
      </c>
      <c r="B54" t="s">
        <v>2667</v>
      </c>
      <c r="C54" s="28">
        <v>3.0000000000000001E-3</v>
      </c>
      <c r="D54" s="28">
        <f t="shared" si="3"/>
        <v>0.997</v>
      </c>
      <c r="E54" s="7">
        <v>44195</v>
      </c>
      <c r="F54">
        <v>1</v>
      </c>
    </row>
    <row r="55" spans="1:6" x14ac:dyDescent="0.35">
      <c r="A55" t="s">
        <v>273</v>
      </c>
      <c r="B55" t="s">
        <v>2667</v>
      </c>
      <c r="C55" s="28">
        <v>3.0000000000000001E-3</v>
      </c>
      <c r="D55" s="28">
        <f t="shared" si="3"/>
        <v>0.997</v>
      </c>
      <c r="E55" s="7">
        <v>57232</v>
      </c>
      <c r="F55">
        <v>1</v>
      </c>
    </row>
    <row r="56" spans="1:6" x14ac:dyDescent="0.35">
      <c r="A56" t="s">
        <v>274</v>
      </c>
      <c r="B56" t="s">
        <v>2667</v>
      </c>
      <c r="C56" s="28">
        <v>4.0000000000000001E-3</v>
      </c>
      <c r="D56" s="28">
        <f t="shared" si="3"/>
        <v>0.996</v>
      </c>
      <c r="E56" s="7">
        <v>48119</v>
      </c>
      <c r="F56">
        <v>1</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3141"/>
  <sheetViews>
    <sheetView topLeftCell="I3" workbookViewId="0">
      <selection activeCell="N13" sqref="N13"/>
    </sheetView>
  </sheetViews>
  <sheetFormatPr defaultRowHeight="14.5" x14ac:dyDescent="0.35"/>
  <cols>
    <col min="1" max="1" width="14.7265625" customWidth="1"/>
    <col min="2" max="2" width="15.26953125" customWidth="1"/>
    <col min="3" max="3" width="28.54296875" bestFit="1" customWidth="1"/>
    <col min="4" max="4" width="13.26953125" bestFit="1" customWidth="1"/>
    <col min="5" max="5" width="26.1796875" bestFit="1" customWidth="1"/>
    <col min="11" max="11" width="26.1796875" bestFit="1" customWidth="1"/>
    <col min="12" max="12" width="16.26953125" bestFit="1" customWidth="1"/>
    <col min="13" max="13" width="7.81640625" customWidth="1"/>
    <col min="14" max="14" width="10.7265625" customWidth="1"/>
    <col min="15" max="15" width="7.453125" customWidth="1"/>
    <col min="16" max="16" width="10.453125" customWidth="1"/>
    <col min="17" max="17" width="13.453125" bestFit="1" customWidth="1"/>
    <col min="18" max="18" width="9" customWidth="1"/>
    <col min="19" max="19" width="9.54296875" customWidth="1"/>
    <col min="20" max="21" width="11.26953125" bestFit="1" customWidth="1"/>
  </cols>
  <sheetData>
    <row r="1" spans="1:21" x14ac:dyDescent="0.35">
      <c r="A1" s="2" t="s">
        <v>282</v>
      </c>
      <c r="B1" s="2" t="s">
        <v>283</v>
      </c>
      <c r="C1" s="2" t="s">
        <v>284</v>
      </c>
      <c r="D1" s="2" t="s">
        <v>269</v>
      </c>
      <c r="E1" s="2" t="s">
        <v>2301</v>
      </c>
      <c r="F1" s="2" t="s">
        <v>2606</v>
      </c>
      <c r="K1" s="29" t="s">
        <v>2607</v>
      </c>
      <c r="L1" s="29" t="s">
        <v>280</v>
      </c>
    </row>
    <row r="2" spans="1:21" x14ac:dyDescent="0.35">
      <c r="A2" t="s">
        <v>285</v>
      </c>
      <c r="B2" t="s">
        <v>286</v>
      </c>
      <c r="C2" t="s">
        <v>287</v>
      </c>
      <c r="D2" t="s">
        <v>288</v>
      </c>
      <c r="E2" t="str">
        <f>INDEX('State Codes'!$E$7:$E$70,MATCH(INDEX('State Codes'!$C$7:$C$70,MATCH('County Climates'!B2,'State Codes'!$D$7:$D$70,0),1),'State Codes'!$C$7:$C$70,0),1)</f>
        <v>East South Central Division</v>
      </c>
      <c r="F2">
        <f>INDEX('CBECS_Table B5'!$C$6:$K$6,1,MATCH('County Climates'!E2,'CBECS_Table B5'!$C$1:$K$1,0))</f>
        <v>4904</v>
      </c>
      <c r="K2" s="29" t="s">
        <v>279</v>
      </c>
      <c r="L2" t="s">
        <v>273</v>
      </c>
      <c r="M2" t="s">
        <v>404</v>
      </c>
      <c r="N2" t="s">
        <v>288</v>
      </c>
      <c r="O2" t="s">
        <v>272</v>
      </c>
      <c r="P2" t="s">
        <v>402</v>
      </c>
      <c r="Q2" t="s">
        <v>292</v>
      </c>
      <c r="R2" t="s">
        <v>1431</v>
      </c>
      <c r="S2" t="s">
        <v>274</v>
      </c>
      <c r="U2" t="s">
        <v>2608</v>
      </c>
    </row>
    <row r="3" spans="1:21" x14ac:dyDescent="0.35">
      <c r="A3" t="s">
        <v>285</v>
      </c>
      <c r="B3" t="s">
        <v>286</v>
      </c>
      <c r="C3" t="s">
        <v>289</v>
      </c>
      <c r="D3" t="s">
        <v>288</v>
      </c>
      <c r="E3" t="str">
        <f>INDEX('State Codes'!$E$7:$E$70,MATCH(INDEX('State Codes'!$C$7:$C$70,MATCH('County Climates'!B3,'State Codes'!$D$7:$D$70,0),1),'State Codes'!$C$7:$C$70,0),1)</f>
        <v>East South Central Division</v>
      </c>
      <c r="F3">
        <f>INDEX('CBECS_Table B5'!$C$6:$K$6,1,MATCH('County Climates'!E3,'CBECS_Table B5'!$C$1:$K$1,0))</f>
        <v>4904</v>
      </c>
      <c r="K3" s="3" t="s">
        <v>2315</v>
      </c>
      <c r="L3" s="65">
        <v>0.76659038901601828</v>
      </c>
      <c r="M3" s="65">
        <v>0</v>
      </c>
      <c r="N3" s="65">
        <v>0</v>
      </c>
      <c r="O3" s="65">
        <v>0</v>
      </c>
      <c r="P3" s="65">
        <v>0</v>
      </c>
      <c r="Q3" s="65">
        <v>0.17620137299771166</v>
      </c>
      <c r="R3" s="65">
        <v>0</v>
      </c>
      <c r="S3" s="65">
        <v>5.7208237986270026E-2</v>
      </c>
      <c r="U3">
        <f>INDEX('CBECS_Table B5'!$C$6:$K$6,1,MATCH('County Climates'!K3,'CBECS_Table B5'!$C$1:$K$1,0))</f>
        <v>12742</v>
      </c>
    </row>
    <row r="4" spans="1:21" x14ac:dyDescent="0.35">
      <c r="A4" t="s">
        <v>285</v>
      </c>
      <c r="B4" t="s">
        <v>286</v>
      </c>
      <c r="C4" t="s">
        <v>290</v>
      </c>
      <c r="D4" t="s">
        <v>288</v>
      </c>
      <c r="E4" t="str">
        <f>INDEX('State Codes'!$E$7:$E$70,MATCH(INDEX('State Codes'!$C$7:$C$70,MATCH('County Climates'!B4,'State Codes'!$D$7:$D$70,0),1),'State Codes'!$C$7:$C$70,0),1)</f>
        <v>East South Central Division</v>
      </c>
      <c r="F4">
        <f>INDEX('CBECS_Table B5'!$C$6:$K$6,1,MATCH('County Climates'!E4,'CBECS_Table B5'!$C$1:$K$1,0))</f>
        <v>4904</v>
      </c>
      <c r="K4" s="3" t="s">
        <v>2324</v>
      </c>
      <c r="L4" s="65">
        <v>0</v>
      </c>
      <c r="M4" s="65">
        <v>0</v>
      </c>
      <c r="N4" s="65">
        <v>0.15109890109890109</v>
      </c>
      <c r="O4" s="65">
        <v>0</v>
      </c>
      <c r="P4" s="65">
        <v>0</v>
      </c>
      <c r="Q4" s="65">
        <v>0.84890109890109888</v>
      </c>
      <c r="R4" s="65">
        <v>0</v>
      </c>
      <c r="S4" s="65">
        <v>0</v>
      </c>
      <c r="U4">
        <f>INDEX('CBECS_Table B5'!$C$6:$K$6,1,MATCH('County Climates'!K4,'CBECS_Table B5'!$C$1:$K$1,0))</f>
        <v>4904</v>
      </c>
    </row>
    <row r="5" spans="1:21" x14ac:dyDescent="0.35">
      <c r="A5" t="s">
        <v>285</v>
      </c>
      <c r="B5" t="s">
        <v>286</v>
      </c>
      <c r="C5" t="s">
        <v>291</v>
      </c>
      <c r="D5" t="s">
        <v>292</v>
      </c>
      <c r="E5" t="str">
        <f>INDEX('State Codes'!$E$7:$E$70,MATCH(INDEX('State Codes'!$C$7:$C$70,MATCH('County Climates'!B5,'State Codes'!$D$7:$D$70,0),1),'State Codes'!$C$7:$C$70,0),1)</f>
        <v>East South Central Division</v>
      </c>
      <c r="F5">
        <f>INDEX('CBECS_Table B5'!$C$6:$K$6,1,MATCH('County Climates'!E5,'CBECS_Table B5'!$C$1:$K$1,0))</f>
        <v>4904</v>
      </c>
      <c r="K5" s="3" t="s">
        <v>2311</v>
      </c>
      <c r="L5" s="65">
        <v>0.82</v>
      </c>
      <c r="M5" s="65">
        <v>0</v>
      </c>
      <c r="N5" s="65">
        <v>0</v>
      </c>
      <c r="O5" s="65">
        <v>0</v>
      </c>
      <c r="P5" s="65">
        <v>0</v>
      </c>
      <c r="Q5" s="65">
        <v>0.18</v>
      </c>
      <c r="R5" s="65">
        <v>0</v>
      </c>
      <c r="S5" s="65">
        <v>0</v>
      </c>
      <c r="U5">
        <f>INDEX('CBECS_Table B5'!$C$6:$K$6,1,MATCH('County Climates'!K5,'CBECS_Table B5'!$C$1:$K$1,0))</f>
        <v>11232</v>
      </c>
    </row>
    <row r="6" spans="1:21" x14ac:dyDescent="0.35">
      <c r="A6" t="s">
        <v>285</v>
      </c>
      <c r="B6" t="s">
        <v>286</v>
      </c>
      <c r="C6" t="s">
        <v>293</v>
      </c>
      <c r="D6" t="s">
        <v>292</v>
      </c>
      <c r="E6" t="str">
        <f>INDEX('State Codes'!$E$7:$E$70,MATCH(INDEX('State Codes'!$C$7:$C$70,MATCH('County Climates'!B6,'State Codes'!$D$7:$D$70,0),1),'State Codes'!$C$7:$C$70,0),1)</f>
        <v>East South Central Division</v>
      </c>
      <c r="F6">
        <f>INDEX('CBECS_Table B5'!$C$6:$K$6,1,MATCH('County Climates'!E6,'CBECS_Table B5'!$C$1:$K$1,0))</f>
        <v>4904</v>
      </c>
      <c r="K6" s="3" t="s">
        <v>2329</v>
      </c>
      <c r="L6" s="65">
        <v>0.81494661921708189</v>
      </c>
      <c r="M6" s="65">
        <v>6.7615658362989328E-2</v>
      </c>
      <c r="N6" s="65">
        <v>0</v>
      </c>
      <c r="O6" s="65">
        <v>0</v>
      </c>
      <c r="P6" s="65">
        <v>6.0498220640569395E-2</v>
      </c>
      <c r="Q6" s="65">
        <v>0</v>
      </c>
      <c r="R6" s="65">
        <v>0</v>
      </c>
      <c r="S6" s="65">
        <v>5.6939501779359428E-2</v>
      </c>
      <c r="U6">
        <f>INDEX('CBECS_Table B5'!$C$6:$K$6,1,MATCH('County Climates'!K6,'CBECS_Table B5'!$C$1:$K$1,0))</f>
        <v>4981</v>
      </c>
    </row>
    <row r="7" spans="1:21" x14ac:dyDescent="0.35">
      <c r="A7" t="s">
        <v>285</v>
      </c>
      <c r="B7" t="s">
        <v>286</v>
      </c>
      <c r="C7" t="s">
        <v>294</v>
      </c>
      <c r="D7" t="s">
        <v>288</v>
      </c>
      <c r="E7" t="str">
        <f>INDEX('State Codes'!$E$7:$E$70,MATCH(INDEX('State Codes'!$C$7:$C$70,MATCH('County Climates'!B7,'State Codes'!$D$7:$D$70,0),1),'State Codes'!$C$7:$C$70,0),1)</f>
        <v>East South Central Division</v>
      </c>
      <c r="F7">
        <f>INDEX('CBECS_Table B5'!$C$6:$K$6,1,MATCH('County Climates'!E7,'CBECS_Table B5'!$C$1:$K$1,0))</f>
        <v>4904</v>
      </c>
      <c r="K7" s="3" t="s">
        <v>2306</v>
      </c>
      <c r="L7" s="65">
        <v>0.9850746268656716</v>
      </c>
      <c r="M7" s="65">
        <v>0</v>
      </c>
      <c r="N7" s="65">
        <v>0</v>
      </c>
      <c r="O7" s="65">
        <v>0</v>
      </c>
      <c r="P7" s="65">
        <v>0</v>
      </c>
      <c r="Q7" s="65">
        <v>0</v>
      </c>
      <c r="R7" s="65">
        <v>0</v>
      </c>
      <c r="S7" s="65">
        <v>1.4925373134328358E-2</v>
      </c>
      <c r="U7">
        <f>INDEX('CBECS_Table B5'!$C$6:$K$6,1,MATCH('County Climates'!K7,'CBECS_Table B5'!$C$1:$K$1,0))</f>
        <v>4302</v>
      </c>
    </row>
    <row r="8" spans="1:21" x14ac:dyDescent="0.35">
      <c r="A8" t="s">
        <v>285</v>
      </c>
      <c r="B8" t="s">
        <v>286</v>
      </c>
      <c r="C8" t="s">
        <v>295</v>
      </c>
      <c r="D8" t="s">
        <v>288</v>
      </c>
      <c r="E8" t="str">
        <f>INDEX('State Codes'!$E$7:$E$70,MATCH(INDEX('State Codes'!$C$7:$C$70,MATCH('County Climates'!B8,'State Codes'!$D$7:$D$70,0),1),'State Codes'!$C$7:$C$70,0),1)</f>
        <v>East South Central Division</v>
      </c>
      <c r="F8">
        <f>INDEX('CBECS_Table B5'!$C$6:$K$6,1,MATCH('County Climates'!E8,'CBECS_Table B5'!$C$1:$K$1,0))</f>
        <v>4904</v>
      </c>
      <c r="K8" s="3" t="s">
        <v>2331</v>
      </c>
      <c r="L8" s="65">
        <v>0.29878048780487804</v>
      </c>
      <c r="M8" s="65">
        <v>0.15853658536585366</v>
      </c>
      <c r="N8" s="65">
        <v>3.048780487804878E-2</v>
      </c>
      <c r="O8" s="65">
        <v>0.3048780487804878</v>
      </c>
      <c r="P8" s="65">
        <v>4.878048780487805E-2</v>
      </c>
      <c r="Q8" s="65">
        <v>0</v>
      </c>
      <c r="R8" s="65">
        <v>5.4878048780487805E-2</v>
      </c>
      <c r="S8" s="65">
        <v>0.10365853658536585</v>
      </c>
      <c r="U8">
        <f>INDEX('CBECS_Table B5'!$C$6:$K$6,1,MATCH('County Climates'!K8,'CBECS_Table B5'!$C$1:$K$1,0))</f>
        <v>13379</v>
      </c>
    </row>
    <row r="9" spans="1:21" x14ac:dyDescent="0.35">
      <c r="A9" t="s">
        <v>285</v>
      </c>
      <c r="B9" t="s">
        <v>286</v>
      </c>
      <c r="C9" t="s">
        <v>296</v>
      </c>
      <c r="D9" t="s">
        <v>292</v>
      </c>
      <c r="E9" t="str">
        <f>INDEX('State Codes'!$E$7:$E$70,MATCH(INDEX('State Codes'!$C$7:$C$70,MATCH('County Climates'!B9,'State Codes'!$D$7:$D$70,0),1),'State Codes'!$C$7:$C$70,0),1)</f>
        <v>East South Central Division</v>
      </c>
      <c r="F9">
        <f>INDEX('CBECS_Table B5'!$C$6:$K$6,1,MATCH('County Climates'!E9,'CBECS_Table B5'!$C$1:$K$1,0))</f>
        <v>4904</v>
      </c>
      <c r="K9" s="3" t="s">
        <v>2320</v>
      </c>
      <c r="L9" s="65">
        <v>5.9422750424448216E-2</v>
      </c>
      <c r="M9" s="65">
        <v>0</v>
      </c>
      <c r="N9" s="65">
        <v>0.27504244482173174</v>
      </c>
      <c r="O9" s="65">
        <v>0</v>
      </c>
      <c r="P9" s="65">
        <v>0</v>
      </c>
      <c r="Q9" s="65">
        <v>0.66553480475381999</v>
      </c>
      <c r="R9" s="65">
        <v>0</v>
      </c>
      <c r="S9" s="65">
        <v>0</v>
      </c>
      <c r="U9">
        <f>INDEX('CBECS_Table B5'!$C$6:$K$6,1,MATCH('County Climates'!K9,'CBECS_Table B5'!$C$1:$K$1,0))</f>
        <v>17981</v>
      </c>
    </row>
    <row r="10" spans="1:21" x14ac:dyDescent="0.35">
      <c r="A10" t="s">
        <v>285</v>
      </c>
      <c r="B10" t="s">
        <v>286</v>
      </c>
      <c r="C10" t="s">
        <v>297</v>
      </c>
      <c r="D10" t="s">
        <v>292</v>
      </c>
      <c r="E10" t="str">
        <f>INDEX('State Codes'!$E$7:$E$70,MATCH(INDEX('State Codes'!$C$7:$C$70,MATCH('County Climates'!B10,'State Codes'!$D$7:$D$70,0),1),'State Codes'!$C$7:$C$70,0),1)</f>
        <v>East South Central Division</v>
      </c>
      <c r="F10">
        <f>INDEX('CBECS_Table B5'!$C$6:$K$6,1,MATCH('County Climates'!E10,'CBECS_Table B5'!$C$1:$K$1,0))</f>
        <v>4904</v>
      </c>
      <c r="K10" s="3" t="s">
        <v>2317</v>
      </c>
      <c r="L10" s="65">
        <v>0.63915857605177995</v>
      </c>
      <c r="M10" s="65">
        <v>0</v>
      </c>
      <c r="N10" s="65">
        <v>0</v>
      </c>
      <c r="O10" s="65">
        <v>0</v>
      </c>
      <c r="P10" s="65">
        <v>0</v>
      </c>
      <c r="Q10" s="65">
        <v>0.26375404530744334</v>
      </c>
      <c r="R10" s="65">
        <v>0</v>
      </c>
      <c r="S10" s="65">
        <v>9.7087378640776698E-2</v>
      </c>
      <c r="U10">
        <f>INDEX('CBECS_Table B5'!$C$6:$K$6,1,MATCH('County Climates'!K10,'CBECS_Table B5'!$C$1:$K$1,0))</f>
        <v>6178</v>
      </c>
    </row>
    <row r="11" spans="1:21" x14ac:dyDescent="0.35">
      <c r="A11" t="s">
        <v>285</v>
      </c>
      <c r="B11" t="s">
        <v>286</v>
      </c>
      <c r="C11" t="s">
        <v>298</v>
      </c>
      <c r="D11" t="s">
        <v>292</v>
      </c>
      <c r="E11" t="str">
        <f>INDEX('State Codes'!$E$7:$E$70,MATCH(INDEX('State Codes'!$C$7:$C$70,MATCH('County Climates'!B11,'State Codes'!$D$7:$D$70,0),1),'State Codes'!$C$7:$C$70,0),1)</f>
        <v>East South Central Division</v>
      </c>
      <c r="F11">
        <f>INDEX('CBECS_Table B5'!$C$6:$K$6,1,MATCH('County Climates'!E11,'CBECS_Table B5'!$C$1:$K$1,0))</f>
        <v>4904</v>
      </c>
      <c r="K11" s="3" t="s">
        <v>2326</v>
      </c>
      <c r="L11" s="65">
        <v>0</v>
      </c>
      <c r="M11" s="65">
        <v>0.14893617021276595</v>
      </c>
      <c r="N11" s="65">
        <v>0.44468085106382976</v>
      </c>
      <c r="O11" s="65">
        <v>0</v>
      </c>
      <c r="P11" s="65">
        <v>6.5957446808510636E-2</v>
      </c>
      <c r="Q11" s="65">
        <v>0.34042553191489361</v>
      </c>
      <c r="R11" s="65">
        <v>0</v>
      </c>
      <c r="S11" s="65">
        <v>0</v>
      </c>
      <c r="U11">
        <f>INDEX('CBECS_Table B5'!$C$6:$K$6,1,MATCH('County Climates'!K11,'CBECS_Table B5'!$C$1:$K$1,0))</f>
        <v>11394</v>
      </c>
    </row>
    <row r="12" spans="1:21" x14ac:dyDescent="0.35">
      <c r="A12" t="s">
        <v>285</v>
      </c>
      <c r="B12" t="s">
        <v>286</v>
      </c>
      <c r="C12" t="s">
        <v>299</v>
      </c>
      <c r="D12" t="s">
        <v>292</v>
      </c>
      <c r="E12" t="str">
        <f>INDEX('State Codes'!$E$7:$E$70,MATCH(INDEX('State Codes'!$C$7:$C$70,MATCH('County Climates'!B12,'State Codes'!$D$7:$D$70,0),1),'State Codes'!$C$7:$C$70,0),1)</f>
        <v>East South Central Division</v>
      </c>
      <c r="F12">
        <f>INDEX('CBECS_Table B5'!$C$6:$K$6,1,MATCH('County Climates'!E12,'CBECS_Table B5'!$C$1:$K$1,0))</f>
        <v>4904</v>
      </c>
    </row>
    <row r="13" spans="1:21" x14ac:dyDescent="0.35">
      <c r="A13" t="s">
        <v>285</v>
      </c>
      <c r="B13" t="s">
        <v>286</v>
      </c>
      <c r="C13" t="s">
        <v>300</v>
      </c>
      <c r="D13" t="s">
        <v>288</v>
      </c>
      <c r="E13" t="str">
        <f>INDEX('State Codes'!$E$7:$E$70,MATCH(INDEX('State Codes'!$C$7:$C$70,MATCH('County Climates'!B13,'State Codes'!$D$7:$D$70,0),1),'State Codes'!$C$7:$C$70,0),1)</f>
        <v>East South Central Division</v>
      </c>
      <c r="F13">
        <f>INDEX('CBECS_Table B5'!$C$6:$K$6,1,MATCH('County Climates'!E13,'CBECS_Table B5'!$C$1:$K$1,0))</f>
        <v>4904</v>
      </c>
    </row>
    <row r="14" spans="1:21" x14ac:dyDescent="0.35">
      <c r="A14" t="s">
        <v>285</v>
      </c>
      <c r="B14" t="s">
        <v>286</v>
      </c>
      <c r="C14" t="s">
        <v>301</v>
      </c>
      <c r="D14" t="s">
        <v>288</v>
      </c>
      <c r="E14" t="str">
        <f>INDEX('State Codes'!$E$7:$E$70,MATCH(INDEX('State Codes'!$C$7:$C$70,MATCH('County Climates'!B14,'State Codes'!$D$7:$D$70,0),1),'State Codes'!$C$7:$C$70,0),1)</f>
        <v>East South Central Division</v>
      </c>
      <c r="F14">
        <f>INDEX('CBECS_Table B5'!$C$6:$K$6,1,MATCH('County Climates'!E14,'CBECS_Table B5'!$C$1:$K$1,0))</f>
        <v>4904</v>
      </c>
      <c r="K14" s="115" t="s">
        <v>2300</v>
      </c>
      <c r="L14" s="114" t="s">
        <v>2608</v>
      </c>
      <c r="M14" s="114"/>
      <c r="N14" s="114"/>
      <c r="O14" s="114"/>
      <c r="P14" s="114"/>
      <c r="Q14" s="114"/>
      <c r="R14" s="114"/>
      <c r="S14" s="114"/>
    </row>
    <row r="15" spans="1:21" x14ac:dyDescent="0.35">
      <c r="A15" t="s">
        <v>285</v>
      </c>
      <c r="B15" t="s">
        <v>286</v>
      </c>
      <c r="C15" t="s">
        <v>302</v>
      </c>
      <c r="D15" t="s">
        <v>292</v>
      </c>
      <c r="E15" t="str">
        <f>INDEX('State Codes'!$E$7:$E$70,MATCH(INDEX('State Codes'!$C$7:$C$70,MATCH('County Climates'!B15,'State Codes'!$D$7:$D$70,0),1),'State Codes'!$C$7:$C$70,0),1)</f>
        <v>East South Central Division</v>
      </c>
      <c r="F15">
        <f>INDEX('CBECS_Table B5'!$C$6:$K$6,1,MATCH('County Climates'!E15,'CBECS_Table B5'!$C$1:$K$1,0))</f>
        <v>4904</v>
      </c>
      <c r="K15" s="115"/>
      <c r="L15" t="s">
        <v>273</v>
      </c>
      <c r="M15" t="s">
        <v>404</v>
      </c>
      <c r="N15" t="s">
        <v>288</v>
      </c>
      <c r="O15" t="s">
        <v>272</v>
      </c>
      <c r="P15" t="s">
        <v>402</v>
      </c>
      <c r="Q15" t="s">
        <v>292</v>
      </c>
      <c r="R15" t="s">
        <v>1431</v>
      </c>
      <c r="S15" t="s">
        <v>274</v>
      </c>
    </row>
    <row r="16" spans="1:21" x14ac:dyDescent="0.35">
      <c r="A16" t="s">
        <v>285</v>
      </c>
      <c r="B16" t="s">
        <v>286</v>
      </c>
      <c r="C16" t="s">
        <v>303</v>
      </c>
      <c r="D16" t="s">
        <v>292</v>
      </c>
      <c r="E16" t="str">
        <f>INDEX('State Codes'!$E$7:$E$70,MATCH(INDEX('State Codes'!$C$7:$C$70,MATCH('County Climates'!B16,'State Codes'!$D$7:$D$70,0),1),'State Codes'!$C$7:$C$70,0),1)</f>
        <v>East South Central Division</v>
      </c>
      <c r="F16">
        <f>INDEX('CBECS_Table B5'!$C$6:$K$6,1,MATCH('County Climates'!E16,'CBECS_Table B5'!$C$1:$K$1,0))</f>
        <v>4904</v>
      </c>
      <c r="K16" t="s">
        <v>2315</v>
      </c>
      <c r="L16" s="66">
        <f>L3*$U3*10^6</f>
        <v>9767894736.8421059</v>
      </c>
      <c r="M16" s="66">
        <f t="shared" ref="M16:S16" si="0">M3*$U3*10^6</f>
        <v>0</v>
      </c>
      <c r="N16" s="66">
        <f t="shared" si="0"/>
        <v>0</v>
      </c>
      <c r="O16" s="66">
        <f t="shared" si="0"/>
        <v>0</v>
      </c>
      <c r="P16" s="66">
        <f t="shared" si="0"/>
        <v>0</v>
      </c>
      <c r="Q16" s="66">
        <f t="shared" si="0"/>
        <v>2245157894.7368422</v>
      </c>
      <c r="R16" s="66">
        <f t="shared" si="0"/>
        <v>0</v>
      </c>
      <c r="S16" s="66">
        <f t="shared" si="0"/>
        <v>728947368.42105269</v>
      </c>
    </row>
    <row r="17" spans="1:19" x14ac:dyDescent="0.35">
      <c r="A17" t="s">
        <v>285</v>
      </c>
      <c r="B17" t="s">
        <v>286</v>
      </c>
      <c r="C17" t="s">
        <v>304</v>
      </c>
      <c r="D17" t="s">
        <v>288</v>
      </c>
      <c r="E17" t="str">
        <f>INDEX('State Codes'!$E$7:$E$70,MATCH(INDEX('State Codes'!$C$7:$C$70,MATCH('County Climates'!B17,'State Codes'!$D$7:$D$70,0),1),'State Codes'!$C$7:$C$70,0),1)</f>
        <v>East South Central Division</v>
      </c>
      <c r="F17">
        <f>INDEX('CBECS_Table B5'!$C$6:$K$6,1,MATCH('County Climates'!E17,'CBECS_Table B5'!$C$1:$K$1,0))</f>
        <v>4904</v>
      </c>
      <c r="K17" t="s">
        <v>2324</v>
      </c>
      <c r="L17" s="66">
        <f t="shared" ref="L17:S17" si="1">L4*$U4*10^6</f>
        <v>0</v>
      </c>
      <c r="M17" s="66">
        <f t="shared" si="1"/>
        <v>0</v>
      </c>
      <c r="N17" s="66">
        <f t="shared" si="1"/>
        <v>740989010.98901093</v>
      </c>
      <c r="O17" s="66">
        <f t="shared" si="1"/>
        <v>0</v>
      </c>
      <c r="P17" s="66">
        <f t="shared" si="1"/>
        <v>0</v>
      </c>
      <c r="Q17" s="66">
        <f t="shared" si="1"/>
        <v>4163010989.0109887</v>
      </c>
      <c r="R17" s="66">
        <f t="shared" si="1"/>
        <v>0</v>
      </c>
      <c r="S17" s="66">
        <f t="shared" si="1"/>
        <v>0</v>
      </c>
    </row>
    <row r="18" spans="1:19" x14ac:dyDescent="0.35">
      <c r="A18" t="s">
        <v>285</v>
      </c>
      <c r="B18" t="s">
        <v>286</v>
      </c>
      <c r="C18" t="s">
        <v>305</v>
      </c>
      <c r="D18" t="s">
        <v>292</v>
      </c>
      <c r="E18" t="str">
        <f>INDEX('State Codes'!$E$7:$E$70,MATCH(INDEX('State Codes'!$C$7:$C$70,MATCH('County Climates'!B18,'State Codes'!$D$7:$D$70,0),1),'State Codes'!$C$7:$C$70,0),1)</f>
        <v>East South Central Division</v>
      </c>
      <c r="F18">
        <f>INDEX('CBECS_Table B5'!$C$6:$K$6,1,MATCH('County Climates'!E18,'CBECS_Table B5'!$C$1:$K$1,0))</f>
        <v>4904</v>
      </c>
      <c r="K18" t="s">
        <v>2311</v>
      </c>
      <c r="L18" s="66">
        <f t="shared" ref="L18:S18" si="2">L5*$U5*10^6</f>
        <v>9210240000</v>
      </c>
      <c r="M18" s="66">
        <f t="shared" si="2"/>
        <v>0</v>
      </c>
      <c r="N18" s="66">
        <f t="shared" si="2"/>
        <v>0</v>
      </c>
      <c r="O18" s="66">
        <f t="shared" si="2"/>
        <v>0</v>
      </c>
      <c r="P18" s="66">
        <f t="shared" si="2"/>
        <v>0</v>
      </c>
      <c r="Q18" s="66">
        <f t="shared" si="2"/>
        <v>2021760000</v>
      </c>
      <c r="R18" s="66">
        <f t="shared" si="2"/>
        <v>0</v>
      </c>
      <c r="S18" s="66">
        <f t="shared" si="2"/>
        <v>0</v>
      </c>
    </row>
    <row r="19" spans="1:19" x14ac:dyDescent="0.35">
      <c r="A19" t="s">
        <v>285</v>
      </c>
      <c r="B19" t="s">
        <v>286</v>
      </c>
      <c r="C19" t="s">
        <v>306</v>
      </c>
      <c r="D19" t="s">
        <v>288</v>
      </c>
      <c r="E19" t="str">
        <f>INDEX('State Codes'!$E$7:$E$70,MATCH(INDEX('State Codes'!$C$7:$C$70,MATCH('County Climates'!B19,'State Codes'!$D$7:$D$70,0),1),'State Codes'!$C$7:$C$70,0),1)</f>
        <v>East South Central Division</v>
      </c>
      <c r="F19">
        <f>INDEX('CBECS_Table B5'!$C$6:$K$6,1,MATCH('County Climates'!E19,'CBECS_Table B5'!$C$1:$K$1,0))</f>
        <v>4904</v>
      </c>
      <c r="K19" t="s">
        <v>2329</v>
      </c>
      <c r="L19" s="66">
        <f t="shared" ref="L19:S19" si="3">L6*$U6*10^6</f>
        <v>4059249110.3202853</v>
      </c>
      <c r="M19" s="66">
        <f t="shared" si="3"/>
        <v>336793594.30604982</v>
      </c>
      <c r="N19" s="66">
        <f t="shared" si="3"/>
        <v>0</v>
      </c>
      <c r="O19" s="66">
        <f t="shared" si="3"/>
        <v>0</v>
      </c>
      <c r="P19" s="66">
        <f t="shared" si="3"/>
        <v>301341637.01067615</v>
      </c>
      <c r="Q19" s="66">
        <f t="shared" si="3"/>
        <v>0</v>
      </c>
      <c r="R19" s="66">
        <f t="shared" si="3"/>
        <v>0</v>
      </c>
      <c r="S19" s="66">
        <f t="shared" si="3"/>
        <v>283615658.36298931</v>
      </c>
    </row>
    <row r="20" spans="1:19" x14ac:dyDescent="0.35">
      <c r="A20" t="s">
        <v>285</v>
      </c>
      <c r="B20" t="s">
        <v>286</v>
      </c>
      <c r="C20" t="s">
        <v>307</v>
      </c>
      <c r="D20" t="s">
        <v>292</v>
      </c>
      <c r="E20" t="str">
        <f>INDEX('State Codes'!$E$7:$E$70,MATCH(INDEX('State Codes'!$C$7:$C$70,MATCH('County Climates'!B20,'State Codes'!$D$7:$D$70,0),1),'State Codes'!$C$7:$C$70,0),1)</f>
        <v>East South Central Division</v>
      </c>
      <c r="F20">
        <f>INDEX('CBECS_Table B5'!$C$6:$K$6,1,MATCH('County Climates'!E20,'CBECS_Table B5'!$C$1:$K$1,0))</f>
        <v>4904</v>
      </c>
      <c r="K20" t="s">
        <v>2306</v>
      </c>
      <c r="L20" s="66">
        <f t="shared" ref="L20:S20" si="4">L7*$U7*10^6</f>
        <v>4237791044.7761197</v>
      </c>
      <c r="M20" s="66">
        <f t="shared" si="4"/>
        <v>0</v>
      </c>
      <c r="N20" s="66">
        <f t="shared" si="4"/>
        <v>0</v>
      </c>
      <c r="O20" s="66">
        <f t="shared" si="4"/>
        <v>0</v>
      </c>
      <c r="P20" s="66">
        <f t="shared" si="4"/>
        <v>0</v>
      </c>
      <c r="Q20" s="66">
        <f t="shared" si="4"/>
        <v>0</v>
      </c>
      <c r="R20" s="66">
        <f t="shared" si="4"/>
        <v>0</v>
      </c>
      <c r="S20" s="66">
        <f t="shared" si="4"/>
        <v>64208955.223880596</v>
      </c>
    </row>
    <row r="21" spans="1:19" x14ac:dyDescent="0.35">
      <c r="A21" t="s">
        <v>285</v>
      </c>
      <c r="B21" t="s">
        <v>286</v>
      </c>
      <c r="C21" t="s">
        <v>308</v>
      </c>
      <c r="D21" t="s">
        <v>288</v>
      </c>
      <c r="E21" t="str">
        <f>INDEX('State Codes'!$E$7:$E$70,MATCH(INDEX('State Codes'!$C$7:$C$70,MATCH('County Climates'!B21,'State Codes'!$D$7:$D$70,0),1),'State Codes'!$C$7:$C$70,0),1)</f>
        <v>East South Central Division</v>
      </c>
      <c r="F21">
        <f>INDEX('CBECS_Table B5'!$C$6:$K$6,1,MATCH('County Climates'!E21,'CBECS_Table B5'!$C$1:$K$1,0))</f>
        <v>4904</v>
      </c>
      <c r="K21" t="s">
        <v>2331</v>
      </c>
      <c r="L21" s="66">
        <f t="shared" ref="L21:S21" si="5">L8*$U8*10^6</f>
        <v>3997384146.3414631</v>
      </c>
      <c r="M21" s="66">
        <f t="shared" si="5"/>
        <v>2121060975.609756</v>
      </c>
      <c r="N21" s="66">
        <f t="shared" si="5"/>
        <v>407896341.46341461</v>
      </c>
      <c r="O21" s="66">
        <f t="shared" si="5"/>
        <v>4078963414.6341462</v>
      </c>
      <c r="P21" s="66">
        <f t="shared" si="5"/>
        <v>652634146.34146345</v>
      </c>
      <c r="Q21" s="66">
        <f t="shared" si="5"/>
        <v>0</v>
      </c>
      <c r="R21" s="66">
        <f t="shared" si="5"/>
        <v>734213414.63414633</v>
      </c>
      <c r="S21" s="66">
        <f t="shared" si="5"/>
        <v>1386847560.9756098</v>
      </c>
    </row>
    <row r="22" spans="1:19" x14ac:dyDescent="0.35">
      <c r="A22" t="s">
        <v>285</v>
      </c>
      <c r="B22" t="s">
        <v>286</v>
      </c>
      <c r="C22" t="s">
        <v>309</v>
      </c>
      <c r="D22" t="s">
        <v>288</v>
      </c>
      <c r="E22" t="str">
        <f>INDEX('State Codes'!$E$7:$E$70,MATCH(INDEX('State Codes'!$C$7:$C$70,MATCH('County Climates'!B22,'State Codes'!$D$7:$D$70,0),1),'State Codes'!$C$7:$C$70,0),1)</f>
        <v>East South Central Division</v>
      </c>
      <c r="F22">
        <f>INDEX('CBECS_Table B5'!$C$6:$K$6,1,MATCH('County Climates'!E22,'CBECS_Table B5'!$C$1:$K$1,0))</f>
        <v>4904</v>
      </c>
      <c r="K22" t="s">
        <v>2320</v>
      </c>
      <c r="L22" s="66">
        <f t="shared" ref="L22:S22" si="6">L9*$U9*10^6</f>
        <v>1068480475.3820033</v>
      </c>
      <c r="M22" s="66">
        <f t="shared" si="6"/>
        <v>0</v>
      </c>
      <c r="N22" s="66">
        <f t="shared" si="6"/>
        <v>4945538200.3395576</v>
      </c>
      <c r="O22" s="66">
        <f t="shared" si="6"/>
        <v>0</v>
      </c>
      <c r="P22" s="66">
        <f t="shared" si="6"/>
        <v>0</v>
      </c>
      <c r="Q22" s="66">
        <f t="shared" si="6"/>
        <v>11966981324.278437</v>
      </c>
      <c r="R22" s="66">
        <f t="shared" si="6"/>
        <v>0</v>
      </c>
      <c r="S22" s="66">
        <f t="shared" si="6"/>
        <v>0</v>
      </c>
    </row>
    <row r="23" spans="1:19" x14ac:dyDescent="0.35">
      <c r="A23" t="s">
        <v>285</v>
      </c>
      <c r="B23" t="s">
        <v>286</v>
      </c>
      <c r="C23" t="s">
        <v>310</v>
      </c>
      <c r="D23" t="s">
        <v>292</v>
      </c>
      <c r="E23" t="str">
        <f>INDEX('State Codes'!$E$7:$E$70,MATCH(INDEX('State Codes'!$C$7:$C$70,MATCH('County Climates'!B23,'State Codes'!$D$7:$D$70,0),1),'State Codes'!$C$7:$C$70,0),1)</f>
        <v>East South Central Division</v>
      </c>
      <c r="F23">
        <f>INDEX('CBECS_Table B5'!$C$6:$K$6,1,MATCH('County Climates'!E23,'CBECS_Table B5'!$C$1:$K$1,0))</f>
        <v>4904</v>
      </c>
      <c r="K23" t="s">
        <v>2317</v>
      </c>
      <c r="L23" s="66">
        <f t="shared" ref="L23:S23" si="7">L10*$U10*10^6</f>
        <v>3948721682.8478961</v>
      </c>
      <c r="M23" s="66">
        <f t="shared" si="7"/>
        <v>0</v>
      </c>
      <c r="N23" s="66">
        <f t="shared" si="7"/>
        <v>0</v>
      </c>
      <c r="O23" s="66">
        <f t="shared" si="7"/>
        <v>0</v>
      </c>
      <c r="P23" s="66">
        <f t="shared" si="7"/>
        <v>0</v>
      </c>
      <c r="Q23" s="66">
        <f t="shared" si="7"/>
        <v>1629472491.909385</v>
      </c>
      <c r="R23" s="66">
        <f t="shared" si="7"/>
        <v>0</v>
      </c>
      <c r="S23" s="66">
        <f t="shared" si="7"/>
        <v>599805825.24271846</v>
      </c>
    </row>
    <row r="24" spans="1:19" x14ac:dyDescent="0.35">
      <c r="A24" t="s">
        <v>285</v>
      </c>
      <c r="B24" t="s">
        <v>286</v>
      </c>
      <c r="C24" t="s">
        <v>311</v>
      </c>
      <c r="D24" t="s">
        <v>288</v>
      </c>
      <c r="E24" t="str">
        <f>INDEX('State Codes'!$E$7:$E$70,MATCH(INDEX('State Codes'!$C$7:$C$70,MATCH('County Climates'!B24,'State Codes'!$D$7:$D$70,0),1),'State Codes'!$C$7:$C$70,0),1)</f>
        <v>East South Central Division</v>
      </c>
      <c r="F24">
        <f>INDEX('CBECS_Table B5'!$C$6:$K$6,1,MATCH('County Climates'!E24,'CBECS_Table B5'!$C$1:$K$1,0))</f>
        <v>4904</v>
      </c>
      <c r="K24" t="s">
        <v>2326</v>
      </c>
      <c r="L24" s="66">
        <f t="shared" ref="L24:S24" si="8">L11*$U11*10^6</f>
        <v>0</v>
      </c>
      <c r="M24" s="66">
        <f t="shared" si="8"/>
        <v>1696978723.4042554</v>
      </c>
      <c r="N24" s="66">
        <f t="shared" si="8"/>
        <v>5066693617.0212765</v>
      </c>
      <c r="O24" s="66">
        <f t="shared" si="8"/>
        <v>0</v>
      </c>
      <c r="P24" s="66">
        <f t="shared" si="8"/>
        <v>751519148.9361701</v>
      </c>
      <c r="Q24" s="66">
        <f t="shared" si="8"/>
        <v>3878808510.6382976</v>
      </c>
      <c r="R24" s="66">
        <f t="shared" si="8"/>
        <v>0</v>
      </c>
      <c r="S24" s="66">
        <f t="shared" si="8"/>
        <v>0</v>
      </c>
    </row>
    <row r="25" spans="1:19" x14ac:dyDescent="0.35">
      <c r="A25" t="s">
        <v>285</v>
      </c>
      <c r="B25" t="s">
        <v>286</v>
      </c>
      <c r="C25" t="s">
        <v>312</v>
      </c>
      <c r="D25" t="s">
        <v>288</v>
      </c>
      <c r="E25" t="str">
        <f>INDEX('State Codes'!$E$7:$E$70,MATCH(INDEX('State Codes'!$C$7:$C$70,MATCH('County Climates'!B25,'State Codes'!$D$7:$D$70,0),1),'State Codes'!$C$7:$C$70,0),1)</f>
        <v>East South Central Division</v>
      </c>
      <c r="F25">
        <f>INDEX('CBECS_Table B5'!$C$6:$K$6,1,MATCH('County Climates'!E25,'CBECS_Table B5'!$C$1:$K$1,0))</f>
        <v>4904</v>
      </c>
      <c r="K25" t="s">
        <v>2611</v>
      </c>
      <c r="L25" s="66">
        <f>SUM(L16:L24)</f>
        <v>36289761196.509872</v>
      </c>
      <c r="M25" s="66">
        <f t="shared" ref="M25:S25" si="9">SUM(M16:M24)</f>
        <v>4154833293.3200612</v>
      </c>
      <c r="N25" s="66">
        <f t="shared" si="9"/>
        <v>11161117169.813259</v>
      </c>
      <c r="O25" s="66">
        <f t="shared" si="9"/>
        <v>4078963414.6341462</v>
      </c>
      <c r="P25" s="66">
        <f t="shared" si="9"/>
        <v>1705494932.2883096</v>
      </c>
      <c r="Q25" s="66">
        <f t="shared" si="9"/>
        <v>25905191210.573952</v>
      </c>
      <c r="R25" s="66">
        <f t="shared" si="9"/>
        <v>734213414.63414633</v>
      </c>
      <c r="S25" s="66">
        <f t="shared" si="9"/>
        <v>3063425368.2262506</v>
      </c>
    </row>
    <row r="26" spans="1:19" x14ac:dyDescent="0.35">
      <c r="A26" t="s">
        <v>285</v>
      </c>
      <c r="B26" t="s">
        <v>286</v>
      </c>
      <c r="C26" t="s">
        <v>313</v>
      </c>
      <c r="D26" t="s">
        <v>292</v>
      </c>
      <c r="E26" t="str">
        <f>INDEX('State Codes'!$E$7:$E$70,MATCH(INDEX('State Codes'!$C$7:$C$70,MATCH('County Climates'!B26,'State Codes'!$D$7:$D$70,0),1),'State Codes'!$C$7:$C$70,0),1)</f>
        <v>East South Central Division</v>
      </c>
      <c r="F26">
        <f>INDEX('CBECS_Table B5'!$C$6:$K$6,1,MATCH('County Climates'!E26,'CBECS_Table B5'!$C$1:$K$1,0))</f>
        <v>4904</v>
      </c>
    </row>
    <row r="27" spans="1:19" x14ac:dyDescent="0.35">
      <c r="A27" t="s">
        <v>285</v>
      </c>
      <c r="B27" t="s">
        <v>286</v>
      </c>
      <c r="C27" t="s">
        <v>314</v>
      </c>
      <c r="D27" t="s">
        <v>288</v>
      </c>
      <c r="E27" t="str">
        <f>INDEX('State Codes'!$E$7:$E$70,MATCH(INDEX('State Codes'!$C$7:$C$70,MATCH('County Climates'!B27,'State Codes'!$D$7:$D$70,0),1),'State Codes'!$C$7:$C$70,0),1)</f>
        <v>East South Central Division</v>
      </c>
      <c r="F27">
        <f>INDEX('CBECS_Table B5'!$C$6:$K$6,1,MATCH('County Climates'!E27,'CBECS_Table B5'!$C$1:$K$1,0))</f>
        <v>4904</v>
      </c>
      <c r="K27" s="112"/>
      <c r="L27" s="112" t="s">
        <v>2610</v>
      </c>
    </row>
    <row r="28" spans="1:19" x14ac:dyDescent="0.35">
      <c r="A28" t="s">
        <v>285</v>
      </c>
      <c r="B28" t="s">
        <v>286</v>
      </c>
      <c r="C28" t="s">
        <v>315</v>
      </c>
      <c r="D28" t="s">
        <v>288</v>
      </c>
      <c r="E28" t="str">
        <f>INDEX('State Codes'!$E$7:$E$70,MATCH(INDEX('State Codes'!$C$7:$C$70,MATCH('County Climates'!B28,'State Codes'!$D$7:$D$70,0),1),'State Codes'!$C$7:$C$70,0),1)</f>
        <v>East South Central Division</v>
      </c>
      <c r="F28">
        <f>INDEX('CBECS_Table B5'!$C$6:$K$6,1,MATCH('County Climates'!E28,'CBECS_Table B5'!$C$1:$K$1,0))</f>
        <v>4904</v>
      </c>
      <c r="K28" s="112" t="s">
        <v>273</v>
      </c>
      <c r="L28" s="113">
        <f>SUMIF($L$15:$S$15,K28,$L$24:$S$24)/SUM($L$24:$S$24)</f>
        <v>0</v>
      </c>
    </row>
    <row r="29" spans="1:19" x14ac:dyDescent="0.35">
      <c r="A29" t="s">
        <v>285</v>
      </c>
      <c r="B29" t="s">
        <v>286</v>
      </c>
      <c r="C29" t="s">
        <v>316</v>
      </c>
      <c r="D29" t="s">
        <v>292</v>
      </c>
      <c r="E29" t="str">
        <f>INDEX('State Codes'!$E$7:$E$70,MATCH(INDEX('State Codes'!$C$7:$C$70,MATCH('County Climates'!B29,'State Codes'!$D$7:$D$70,0),1),'State Codes'!$C$7:$C$70,0),1)</f>
        <v>East South Central Division</v>
      </c>
      <c r="F29">
        <f>INDEX('CBECS_Table B5'!$C$6:$K$6,1,MATCH('County Climates'!E29,'CBECS_Table B5'!$C$1:$K$1,0))</f>
        <v>4904</v>
      </c>
      <c r="K29" s="112" t="s">
        <v>404</v>
      </c>
      <c r="L29" s="113">
        <f>SUMIF($L$15:$S$15,K29,$L$24:$S$24)/SUM($L$24:$S$24)</f>
        <v>0.14893617021276595</v>
      </c>
    </row>
    <row r="30" spans="1:19" x14ac:dyDescent="0.35">
      <c r="A30" t="s">
        <v>285</v>
      </c>
      <c r="B30" t="s">
        <v>286</v>
      </c>
      <c r="C30" t="s">
        <v>317</v>
      </c>
      <c r="D30" t="s">
        <v>292</v>
      </c>
      <c r="E30" t="str">
        <f>INDEX('State Codes'!$E$7:$E$70,MATCH(INDEX('State Codes'!$C$7:$C$70,MATCH('County Climates'!B30,'State Codes'!$D$7:$D$70,0),1),'State Codes'!$C$7:$C$70,0),1)</f>
        <v>East South Central Division</v>
      </c>
      <c r="F30">
        <f>INDEX('CBECS_Table B5'!$C$6:$K$6,1,MATCH('County Climates'!E30,'CBECS_Table B5'!$C$1:$K$1,0))</f>
        <v>4904</v>
      </c>
      <c r="K30" s="112" t="s">
        <v>288</v>
      </c>
      <c r="L30" s="113">
        <f t="shared" ref="L30:L35" si="10">SUMIF($L$15:$S$15,K30,$L$24:$S$24)/SUM($L$24:$S$24)</f>
        <v>0.44468085106382976</v>
      </c>
    </row>
    <row r="31" spans="1:19" x14ac:dyDescent="0.35">
      <c r="A31" t="s">
        <v>285</v>
      </c>
      <c r="B31" t="s">
        <v>286</v>
      </c>
      <c r="C31" t="s">
        <v>318</v>
      </c>
      <c r="D31" t="s">
        <v>292</v>
      </c>
      <c r="E31" t="str">
        <f>INDEX('State Codes'!$E$7:$E$70,MATCH(INDEX('State Codes'!$C$7:$C$70,MATCH('County Climates'!B31,'State Codes'!$D$7:$D$70,0),1),'State Codes'!$C$7:$C$70,0),1)</f>
        <v>East South Central Division</v>
      </c>
      <c r="F31">
        <f>INDEX('CBECS_Table B5'!$C$6:$K$6,1,MATCH('County Climates'!E31,'CBECS_Table B5'!$C$1:$K$1,0))</f>
        <v>4904</v>
      </c>
      <c r="K31" s="112" t="s">
        <v>272</v>
      </c>
      <c r="L31" s="113">
        <f t="shared" si="10"/>
        <v>0</v>
      </c>
    </row>
    <row r="32" spans="1:19" x14ac:dyDescent="0.35">
      <c r="A32" t="s">
        <v>285</v>
      </c>
      <c r="B32" t="s">
        <v>286</v>
      </c>
      <c r="C32" t="s">
        <v>319</v>
      </c>
      <c r="D32" t="s">
        <v>288</v>
      </c>
      <c r="E32" t="str">
        <f>INDEX('State Codes'!$E$7:$E$70,MATCH(INDEX('State Codes'!$C$7:$C$70,MATCH('County Climates'!B32,'State Codes'!$D$7:$D$70,0),1),'State Codes'!$C$7:$C$70,0),1)</f>
        <v>East South Central Division</v>
      </c>
      <c r="F32">
        <f>INDEX('CBECS_Table B5'!$C$6:$K$6,1,MATCH('County Climates'!E32,'CBECS_Table B5'!$C$1:$K$1,0))</f>
        <v>4904</v>
      </c>
      <c r="K32" s="112" t="s">
        <v>402</v>
      </c>
      <c r="L32" s="113">
        <f t="shared" si="10"/>
        <v>6.5957446808510622E-2</v>
      </c>
    </row>
    <row r="33" spans="1:12" x14ac:dyDescent="0.35">
      <c r="A33" t="s">
        <v>285</v>
      </c>
      <c r="B33" t="s">
        <v>286</v>
      </c>
      <c r="C33" t="s">
        <v>320</v>
      </c>
      <c r="D33" t="s">
        <v>292</v>
      </c>
      <c r="E33" t="str">
        <f>INDEX('State Codes'!$E$7:$E$70,MATCH(INDEX('State Codes'!$C$7:$C$70,MATCH('County Climates'!B33,'State Codes'!$D$7:$D$70,0),1),'State Codes'!$C$7:$C$70,0),1)</f>
        <v>East South Central Division</v>
      </c>
      <c r="F33">
        <f>INDEX('CBECS_Table B5'!$C$6:$K$6,1,MATCH('County Climates'!E33,'CBECS_Table B5'!$C$1:$K$1,0))</f>
        <v>4904</v>
      </c>
      <c r="K33" s="112" t="s">
        <v>292</v>
      </c>
      <c r="L33" s="113">
        <f t="shared" si="10"/>
        <v>0.34042553191489361</v>
      </c>
    </row>
    <row r="34" spans="1:12" x14ac:dyDescent="0.35">
      <c r="A34" t="s">
        <v>285</v>
      </c>
      <c r="B34" t="s">
        <v>286</v>
      </c>
      <c r="C34" t="s">
        <v>321</v>
      </c>
      <c r="D34" t="s">
        <v>292</v>
      </c>
      <c r="E34" t="str">
        <f>INDEX('State Codes'!$E$7:$E$70,MATCH(INDEX('State Codes'!$C$7:$C$70,MATCH('County Climates'!B34,'State Codes'!$D$7:$D$70,0),1),'State Codes'!$C$7:$C$70,0),1)</f>
        <v>East South Central Division</v>
      </c>
      <c r="F34">
        <f>INDEX('CBECS_Table B5'!$C$6:$K$6,1,MATCH('County Climates'!E34,'CBECS_Table B5'!$C$1:$K$1,0))</f>
        <v>4904</v>
      </c>
      <c r="K34" s="112" t="s">
        <v>1431</v>
      </c>
      <c r="L34" s="113">
        <f t="shared" si="10"/>
        <v>0</v>
      </c>
    </row>
    <row r="35" spans="1:12" x14ac:dyDescent="0.35">
      <c r="A35" t="s">
        <v>285</v>
      </c>
      <c r="B35" t="s">
        <v>286</v>
      </c>
      <c r="C35" t="s">
        <v>322</v>
      </c>
      <c r="D35" t="s">
        <v>288</v>
      </c>
      <c r="E35" t="str">
        <f>INDEX('State Codes'!$E$7:$E$70,MATCH(INDEX('State Codes'!$C$7:$C$70,MATCH('County Climates'!B35,'State Codes'!$D$7:$D$70,0),1),'State Codes'!$C$7:$C$70,0),1)</f>
        <v>East South Central Division</v>
      </c>
      <c r="F35">
        <f>INDEX('CBECS_Table B5'!$C$6:$K$6,1,MATCH('County Climates'!E35,'CBECS_Table B5'!$C$1:$K$1,0))</f>
        <v>4904</v>
      </c>
      <c r="K35" s="112" t="s">
        <v>274</v>
      </c>
      <c r="L35" s="113">
        <f t="shared" si="10"/>
        <v>0</v>
      </c>
    </row>
    <row r="36" spans="1:12" x14ac:dyDescent="0.35">
      <c r="A36" t="s">
        <v>285</v>
      </c>
      <c r="B36" t="s">
        <v>286</v>
      </c>
      <c r="C36" t="s">
        <v>323</v>
      </c>
      <c r="D36" t="s">
        <v>288</v>
      </c>
      <c r="E36" t="str">
        <f>INDEX('State Codes'!$E$7:$E$70,MATCH(INDEX('State Codes'!$C$7:$C$70,MATCH('County Climates'!B36,'State Codes'!$D$7:$D$70,0),1),'State Codes'!$C$7:$C$70,0),1)</f>
        <v>East South Central Division</v>
      </c>
      <c r="F36">
        <f>INDEX('CBECS_Table B5'!$C$6:$K$6,1,MATCH('County Climates'!E36,'CBECS_Table B5'!$C$1:$K$1,0))</f>
        <v>4904</v>
      </c>
    </row>
    <row r="37" spans="1:12" x14ac:dyDescent="0.35">
      <c r="A37" t="s">
        <v>285</v>
      </c>
      <c r="B37" t="s">
        <v>286</v>
      </c>
      <c r="C37" t="s">
        <v>324</v>
      </c>
      <c r="D37" t="s">
        <v>292</v>
      </c>
      <c r="E37" t="str">
        <f>INDEX('State Codes'!$E$7:$E$70,MATCH(INDEX('State Codes'!$C$7:$C$70,MATCH('County Climates'!B37,'State Codes'!$D$7:$D$70,0),1),'State Codes'!$C$7:$C$70,0),1)</f>
        <v>East South Central Division</v>
      </c>
      <c r="F37">
        <f>INDEX('CBECS_Table B5'!$C$6:$K$6,1,MATCH('County Climates'!E37,'CBECS_Table B5'!$C$1:$K$1,0))</f>
        <v>4904</v>
      </c>
    </row>
    <row r="38" spans="1:12" x14ac:dyDescent="0.35">
      <c r="A38" t="s">
        <v>285</v>
      </c>
      <c r="B38" t="s">
        <v>286</v>
      </c>
      <c r="C38" t="s">
        <v>325</v>
      </c>
      <c r="D38" t="s">
        <v>292</v>
      </c>
      <c r="E38" t="str">
        <f>INDEX('State Codes'!$E$7:$E$70,MATCH(INDEX('State Codes'!$C$7:$C$70,MATCH('County Climates'!B38,'State Codes'!$D$7:$D$70,0),1),'State Codes'!$C$7:$C$70,0),1)</f>
        <v>East South Central Division</v>
      </c>
      <c r="F38">
        <f>INDEX('CBECS_Table B5'!$C$6:$K$6,1,MATCH('County Climates'!E38,'CBECS_Table B5'!$C$1:$K$1,0))</f>
        <v>4904</v>
      </c>
    </row>
    <row r="39" spans="1:12" x14ac:dyDescent="0.35">
      <c r="A39" t="s">
        <v>285</v>
      </c>
      <c r="B39" t="s">
        <v>286</v>
      </c>
      <c r="C39" t="s">
        <v>326</v>
      </c>
      <c r="D39" t="s">
        <v>292</v>
      </c>
      <c r="E39" t="str">
        <f>INDEX('State Codes'!$E$7:$E$70,MATCH(INDEX('State Codes'!$C$7:$C$70,MATCH('County Climates'!B39,'State Codes'!$D$7:$D$70,0),1),'State Codes'!$C$7:$C$70,0),1)</f>
        <v>East South Central Division</v>
      </c>
      <c r="F39">
        <f>INDEX('CBECS_Table B5'!$C$6:$K$6,1,MATCH('County Climates'!E39,'CBECS_Table B5'!$C$1:$K$1,0))</f>
        <v>4904</v>
      </c>
    </row>
    <row r="40" spans="1:12" x14ac:dyDescent="0.35">
      <c r="A40" t="s">
        <v>285</v>
      </c>
      <c r="B40" t="s">
        <v>286</v>
      </c>
      <c r="C40" t="s">
        <v>327</v>
      </c>
      <c r="D40" t="s">
        <v>292</v>
      </c>
      <c r="E40" t="str">
        <f>INDEX('State Codes'!$E$7:$E$70,MATCH(INDEX('State Codes'!$C$7:$C$70,MATCH('County Climates'!B40,'State Codes'!$D$7:$D$70,0),1),'State Codes'!$C$7:$C$70,0),1)</f>
        <v>East South Central Division</v>
      </c>
      <c r="F40">
        <f>INDEX('CBECS_Table B5'!$C$6:$K$6,1,MATCH('County Climates'!E40,'CBECS_Table B5'!$C$1:$K$1,0))</f>
        <v>4904</v>
      </c>
    </row>
    <row r="41" spans="1:12" x14ac:dyDescent="0.35">
      <c r="A41" t="s">
        <v>285</v>
      </c>
      <c r="B41" t="s">
        <v>286</v>
      </c>
      <c r="C41" t="s">
        <v>328</v>
      </c>
      <c r="D41" t="s">
        <v>292</v>
      </c>
      <c r="E41" t="str">
        <f>INDEX('State Codes'!$E$7:$E$70,MATCH(INDEX('State Codes'!$C$7:$C$70,MATCH('County Climates'!B41,'State Codes'!$D$7:$D$70,0),1),'State Codes'!$C$7:$C$70,0),1)</f>
        <v>East South Central Division</v>
      </c>
      <c r="F41">
        <f>INDEX('CBECS_Table B5'!$C$6:$K$6,1,MATCH('County Climates'!E41,'CBECS_Table B5'!$C$1:$K$1,0))</f>
        <v>4904</v>
      </c>
    </row>
    <row r="42" spans="1:12" x14ac:dyDescent="0.35">
      <c r="A42" t="s">
        <v>285</v>
      </c>
      <c r="B42" t="s">
        <v>286</v>
      </c>
      <c r="C42" t="s">
        <v>329</v>
      </c>
      <c r="D42" t="s">
        <v>292</v>
      </c>
      <c r="E42" t="str">
        <f>INDEX('State Codes'!$E$7:$E$70,MATCH(INDEX('State Codes'!$C$7:$C$70,MATCH('County Climates'!B42,'State Codes'!$D$7:$D$70,0),1),'State Codes'!$C$7:$C$70,0),1)</f>
        <v>East South Central Division</v>
      </c>
      <c r="F42">
        <f>INDEX('CBECS_Table B5'!$C$6:$K$6,1,MATCH('County Climates'!E42,'CBECS_Table B5'!$C$1:$K$1,0))</f>
        <v>4904</v>
      </c>
    </row>
    <row r="43" spans="1:12" x14ac:dyDescent="0.35">
      <c r="A43" t="s">
        <v>285</v>
      </c>
      <c r="B43" t="s">
        <v>286</v>
      </c>
      <c r="C43" t="s">
        <v>330</v>
      </c>
      <c r="D43" t="s">
        <v>292</v>
      </c>
      <c r="E43" t="str">
        <f>INDEX('State Codes'!$E$7:$E$70,MATCH(INDEX('State Codes'!$C$7:$C$70,MATCH('County Climates'!B43,'State Codes'!$D$7:$D$70,0),1),'State Codes'!$C$7:$C$70,0),1)</f>
        <v>East South Central Division</v>
      </c>
      <c r="F43">
        <f>INDEX('CBECS_Table B5'!$C$6:$K$6,1,MATCH('County Climates'!E43,'CBECS_Table B5'!$C$1:$K$1,0))</f>
        <v>4904</v>
      </c>
    </row>
    <row r="44" spans="1:12" x14ac:dyDescent="0.35">
      <c r="A44" t="s">
        <v>285</v>
      </c>
      <c r="B44" t="s">
        <v>286</v>
      </c>
      <c r="C44" t="s">
        <v>331</v>
      </c>
      <c r="D44" t="s">
        <v>288</v>
      </c>
      <c r="E44" t="str">
        <f>INDEX('State Codes'!$E$7:$E$70,MATCH(INDEX('State Codes'!$C$7:$C$70,MATCH('County Climates'!B44,'State Codes'!$D$7:$D$70,0),1),'State Codes'!$C$7:$C$70,0),1)</f>
        <v>East South Central Division</v>
      </c>
      <c r="F44">
        <f>INDEX('CBECS_Table B5'!$C$6:$K$6,1,MATCH('County Climates'!E44,'CBECS_Table B5'!$C$1:$K$1,0))</f>
        <v>4904</v>
      </c>
    </row>
    <row r="45" spans="1:12" x14ac:dyDescent="0.35">
      <c r="A45" t="s">
        <v>285</v>
      </c>
      <c r="B45" t="s">
        <v>286</v>
      </c>
      <c r="C45" t="s">
        <v>332</v>
      </c>
      <c r="D45" t="s">
        <v>288</v>
      </c>
      <c r="E45" t="str">
        <f>INDEX('State Codes'!$E$7:$E$70,MATCH(INDEX('State Codes'!$C$7:$C$70,MATCH('County Climates'!B45,'State Codes'!$D$7:$D$70,0),1),'State Codes'!$C$7:$C$70,0),1)</f>
        <v>East South Central Division</v>
      </c>
      <c r="F45">
        <f>INDEX('CBECS_Table B5'!$C$6:$K$6,1,MATCH('County Climates'!E45,'CBECS_Table B5'!$C$1:$K$1,0))</f>
        <v>4904</v>
      </c>
    </row>
    <row r="46" spans="1:12" x14ac:dyDescent="0.35">
      <c r="A46" t="s">
        <v>285</v>
      </c>
      <c r="B46" t="s">
        <v>286</v>
      </c>
      <c r="C46" t="s">
        <v>333</v>
      </c>
      <c r="D46" t="s">
        <v>292</v>
      </c>
      <c r="E46" t="str">
        <f>INDEX('State Codes'!$E$7:$E$70,MATCH(INDEX('State Codes'!$C$7:$C$70,MATCH('County Climates'!B46,'State Codes'!$D$7:$D$70,0),1),'State Codes'!$C$7:$C$70,0),1)</f>
        <v>East South Central Division</v>
      </c>
      <c r="F46">
        <f>INDEX('CBECS_Table B5'!$C$6:$K$6,1,MATCH('County Climates'!E46,'CBECS_Table B5'!$C$1:$K$1,0))</f>
        <v>4904</v>
      </c>
    </row>
    <row r="47" spans="1:12" x14ac:dyDescent="0.35">
      <c r="A47" t="s">
        <v>285</v>
      </c>
      <c r="B47" t="s">
        <v>286</v>
      </c>
      <c r="C47" t="s">
        <v>334</v>
      </c>
      <c r="D47" t="s">
        <v>288</v>
      </c>
      <c r="E47" t="str">
        <f>INDEX('State Codes'!$E$7:$E$70,MATCH(INDEX('State Codes'!$C$7:$C$70,MATCH('County Climates'!B47,'State Codes'!$D$7:$D$70,0),1),'State Codes'!$C$7:$C$70,0),1)</f>
        <v>East South Central Division</v>
      </c>
      <c r="F47">
        <f>INDEX('CBECS_Table B5'!$C$6:$K$6,1,MATCH('County Climates'!E47,'CBECS_Table B5'!$C$1:$K$1,0))</f>
        <v>4904</v>
      </c>
    </row>
    <row r="48" spans="1:12" x14ac:dyDescent="0.35">
      <c r="A48" t="s">
        <v>285</v>
      </c>
      <c r="B48" t="s">
        <v>286</v>
      </c>
      <c r="C48" t="s">
        <v>335</v>
      </c>
      <c r="D48" t="s">
        <v>292</v>
      </c>
      <c r="E48" t="str">
        <f>INDEX('State Codes'!$E$7:$E$70,MATCH(INDEX('State Codes'!$C$7:$C$70,MATCH('County Climates'!B48,'State Codes'!$D$7:$D$70,0),1),'State Codes'!$C$7:$C$70,0),1)</f>
        <v>East South Central Division</v>
      </c>
      <c r="F48">
        <f>INDEX('CBECS_Table B5'!$C$6:$K$6,1,MATCH('County Climates'!E48,'CBECS_Table B5'!$C$1:$K$1,0))</f>
        <v>4904</v>
      </c>
    </row>
    <row r="49" spans="1:6" x14ac:dyDescent="0.35">
      <c r="A49" t="s">
        <v>285</v>
      </c>
      <c r="B49" t="s">
        <v>286</v>
      </c>
      <c r="C49" t="s">
        <v>336</v>
      </c>
      <c r="D49" t="s">
        <v>292</v>
      </c>
      <c r="E49" t="str">
        <f>INDEX('State Codes'!$E$7:$E$70,MATCH(INDEX('State Codes'!$C$7:$C$70,MATCH('County Climates'!B49,'State Codes'!$D$7:$D$70,0),1),'State Codes'!$C$7:$C$70,0),1)</f>
        <v>East South Central Division</v>
      </c>
      <c r="F49">
        <f>INDEX('CBECS_Table B5'!$C$6:$K$6,1,MATCH('County Climates'!E49,'CBECS_Table B5'!$C$1:$K$1,0))</f>
        <v>4904</v>
      </c>
    </row>
    <row r="50" spans="1:6" x14ac:dyDescent="0.35">
      <c r="A50" t="s">
        <v>285</v>
      </c>
      <c r="B50" t="s">
        <v>286</v>
      </c>
      <c r="C50" t="s">
        <v>337</v>
      </c>
      <c r="D50" t="s">
        <v>288</v>
      </c>
      <c r="E50" t="str">
        <f>INDEX('State Codes'!$E$7:$E$70,MATCH(INDEX('State Codes'!$C$7:$C$70,MATCH('County Climates'!B50,'State Codes'!$D$7:$D$70,0),1),'State Codes'!$C$7:$C$70,0),1)</f>
        <v>East South Central Division</v>
      </c>
      <c r="F50">
        <f>INDEX('CBECS_Table B5'!$C$6:$K$6,1,MATCH('County Climates'!E50,'CBECS_Table B5'!$C$1:$K$1,0))</f>
        <v>4904</v>
      </c>
    </row>
    <row r="51" spans="1:6" x14ac:dyDescent="0.35">
      <c r="A51" t="s">
        <v>285</v>
      </c>
      <c r="B51" t="s">
        <v>286</v>
      </c>
      <c r="C51" t="s">
        <v>338</v>
      </c>
      <c r="D51" t="s">
        <v>288</v>
      </c>
      <c r="E51" t="str">
        <f>INDEX('State Codes'!$E$7:$E$70,MATCH(INDEX('State Codes'!$C$7:$C$70,MATCH('County Climates'!B51,'State Codes'!$D$7:$D$70,0),1),'State Codes'!$C$7:$C$70,0),1)</f>
        <v>East South Central Division</v>
      </c>
      <c r="F51">
        <f>INDEX('CBECS_Table B5'!$C$6:$K$6,1,MATCH('County Climates'!E51,'CBECS_Table B5'!$C$1:$K$1,0))</f>
        <v>4904</v>
      </c>
    </row>
    <row r="52" spans="1:6" x14ac:dyDescent="0.35">
      <c r="A52" t="s">
        <v>285</v>
      </c>
      <c r="B52" t="s">
        <v>286</v>
      </c>
      <c r="C52" t="s">
        <v>339</v>
      </c>
      <c r="D52" t="s">
        <v>288</v>
      </c>
      <c r="E52" t="str">
        <f>INDEX('State Codes'!$E$7:$E$70,MATCH(INDEX('State Codes'!$C$7:$C$70,MATCH('County Climates'!B52,'State Codes'!$D$7:$D$70,0),1),'State Codes'!$C$7:$C$70,0),1)</f>
        <v>East South Central Division</v>
      </c>
      <c r="F52">
        <f>INDEX('CBECS_Table B5'!$C$6:$K$6,1,MATCH('County Climates'!E52,'CBECS_Table B5'!$C$1:$K$1,0))</f>
        <v>4904</v>
      </c>
    </row>
    <row r="53" spans="1:6" x14ac:dyDescent="0.35">
      <c r="A53" t="s">
        <v>285</v>
      </c>
      <c r="B53" t="s">
        <v>286</v>
      </c>
      <c r="C53" t="s">
        <v>340</v>
      </c>
      <c r="D53" t="s">
        <v>292</v>
      </c>
      <c r="E53" t="str">
        <f>INDEX('State Codes'!$E$7:$E$70,MATCH(INDEX('State Codes'!$C$7:$C$70,MATCH('County Climates'!B53,'State Codes'!$D$7:$D$70,0),1),'State Codes'!$C$7:$C$70,0),1)</f>
        <v>East South Central Division</v>
      </c>
      <c r="F53">
        <f>INDEX('CBECS_Table B5'!$C$6:$K$6,1,MATCH('County Climates'!E53,'CBECS_Table B5'!$C$1:$K$1,0))</f>
        <v>4904</v>
      </c>
    </row>
    <row r="54" spans="1:6" x14ac:dyDescent="0.35">
      <c r="A54" t="s">
        <v>285</v>
      </c>
      <c r="B54" t="s">
        <v>286</v>
      </c>
      <c r="C54" t="s">
        <v>341</v>
      </c>
      <c r="D54" t="s">
        <v>288</v>
      </c>
      <c r="E54" t="str">
        <f>INDEX('State Codes'!$E$7:$E$70,MATCH(INDEX('State Codes'!$C$7:$C$70,MATCH('County Climates'!B54,'State Codes'!$D$7:$D$70,0),1),'State Codes'!$C$7:$C$70,0),1)</f>
        <v>East South Central Division</v>
      </c>
      <c r="F54">
        <f>INDEX('CBECS_Table B5'!$C$6:$K$6,1,MATCH('County Climates'!E54,'CBECS_Table B5'!$C$1:$K$1,0))</f>
        <v>4904</v>
      </c>
    </row>
    <row r="55" spans="1:6" x14ac:dyDescent="0.35">
      <c r="A55" t="s">
        <v>285</v>
      </c>
      <c r="B55" t="s">
        <v>286</v>
      </c>
      <c r="C55" t="s">
        <v>342</v>
      </c>
      <c r="D55" t="s">
        <v>292</v>
      </c>
      <c r="E55" t="str">
        <f>INDEX('State Codes'!$E$7:$E$70,MATCH(INDEX('State Codes'!$C$7:$C$70,MATCH('County Climates'!B55,'State Codes'!$D$7:$D$70,0),1),'State Codes'!$C$7:$C$70,0),1)</f>
        <v>East South Central Division</v>
      </c>
      <c r="F55">
        <f>INDEX('CBECS_Table B5'!$C$6:$K$6,1,MATCH('County Climates'!E55,'CBECS_Table B5'!$C$1:$K$1,0))</f>
        <v>4904</v>
      </c>
    </row>
    <row r="56" spans="1:6" x14ac:dyDescent="0.35">
      <c r="A56" t="s">
        <v>285</v>
      </c>
      <c r="B56" t="s">
        <v>286</v>
      </c>
      <c r="C56" t="s">
        <v>343</v>
      </c>
      <c r="D56" t="s">
        <v>288</v>
      </c>
      <c r="E56" t="str">
        <f>INDEX('State Codes'!$E$7:$E$70,MATCH(INDEX('State Codes'!$C$7:$C$70,MATCH('County Climates'!B56,'State Codes'!$D$7:$D$70,0),1),'State Codes'!$C$7:$C$70,0),1)</f>
        <v>East South Central Division</v>
      </c>
      <c r="F56">
        <f>INDEX('CBECS_Table B5'!$C$6:$K$6,1,MATCH('County Climates'!E56,'CBECS_Table B5'!$C$1:$K$1,0))</f>
        <v>4904</v>
      </c>
    </row>
    <row r="57" spans="1:6" x14ac:dyDescent="0.35">
      <c r="A57" t="s">
        <v>285</v>
      </c>
      <c r="B57" t="s">
        <v>286</v>
      </c>
      <c r="C57" t="s">
        <v>344</v>
      </c>
      <c r="D57" t="s">
        <v>292</v>
      </c>
      <c r="E57" t="str">
        <f>INDEX('State Codes'!$E$7:$E$70,MATCH(INDEX('State Codes'!$C$7:$C$70,MATCH('County Climates'!B57,'State Codes'!$D$7:$D$70,0),1),'State Codes'!$C$7:$C$70,0),1)</f>
        <v>East South Central Division</v>
      </c>
      <c r="F57">
        <f>INDEX('CBECS_Table B5'!$C$6:$K$6,1,MATCH('County Climates'!E57,'CBECS_Table B5'!$C$1:$K$1,0))</f>
        <v>4904</v>
      </c>
    </row>
    <row r="58" spans="1:6" x14ac:dyDescent="0.35">
      <c r="A58" t="s">
        <v>285</v>
      </c>
      <c r="B58" t="s">
        <v>286</v>
      </c>
      <c r="C58" t="s">
        <v>345</v>
      </c>
      <c r="D58" t="s">
        <v>288</v>
      </c>
      <c r="E58" t="str">
        <f>INDEX('State Codes'!$E$7:$E$70,MATCH(INDEX('State Codes'!$C$7:$C$70,MATCH('County Climates'!B58,'State Codes'!$D$7:$D$70,0),1),'State Codes'!$C$7:$C$70,0),1)</f>
        <v>East South Central Division</v>
      </c>
      <c r="F58">
        <f>INDEX('CBECS_Table B5'!$C$6:$K$6,1,MATCH('County Climates'!E58,'CBECS_Table B5'!$C$1:$K$1,0))</f>
        <v>4904</v>
      </c>
    </row>
    <row r="59" spans="1:6" x14ac:dyDescent="0.35">
      <c r="A59" t="s">
        <v>285</v>
      </c>
      <c r="B59" t="s">
        <v>286</v>
      </c>
      <c r="C59" t="s">
        <v>346</v>
      </c>
      <c r="D59" t="s">
        <v>292</v>
      </c>
      <c r="E59" t="str">
        <f>INDEX('State Codes'!$E$7:$E$70,MATCH(INDEX('State Codes'!$C$7:$C$70,MATCH('County Climates'!B59,'State Codes'!$D$7:$D$70,0),1),'State Codes'!$C$7:$C$70,0),1)</f>
        <v>East South Central Division</v>
      </c>
      <c r="F59">
        <f>INDEX('CBECS_Table B5'!$C$6:$K$6,1,MATCH('County Climates'!E59,'CBECS_Table B5'!$C$1:$K$1,0))</f>
        <v>4904</v>
      </c>
    </row>
    <row r="60" spans="1:6" x14ac:dyDescent="0.35">
      <c r="A60" t="s">
        <v>285</v>
      </c>
      <c r="B60" t="s">
        <v>286</v>
      </c>
      <c r="C60" t="s">
        <v>347</v>
      </c>
      <c r="D60" t="s">
        <v>292</v>
      </c>
      <c r="E60" t="str">
        <f>INDEX('State Codes'!$E$7:$E$70,MATCH(INDEX('State Codes'!$C$7:$C$70,MATCH('County Climates'!B60,'State Codes'!$D$7:$D$70,0),1),'State Codes'!$C$7:$C$70,0),1)</f>
        <v>East South Central Division</v>
      </c>
      <c r="F60">
        <f>INDEX('CBECS_Table B5'!$C$6:$K$6,1,MATCH('County Climates'!E60,'CBECS_Table B5'!$C$1:$K$1,0))</f>
        <v>4904</v>
      </c>
    </row>
    <row r="61" spans="1:6" x14ac:dyDescent="0.35">
      <c r="A61" t="s">
        <v>285</v>
      </c>
      <c r="B61" t="s">
        <v>286</v>
      </c>
      <c r="C61" t="s">
        <v>348</v>
      </c>
      <c r="D61" t="s">
        <v>292</v>
      </c>
      <c r="E61" t="str">
        <f>INDEX('State Codes'!$E$7:$E$70,MATCH(INDEX('State Codes'!$C$7:$C$70,MATCH('County Climates'!B61,'State Codes'!$D$7:$D$70,0),1),'State Codes'!$C$7:$C$70,0),1)</f>
        <v>East South Central Division</v>
      </c>
      <c r="F61">
        <f>INDEX('CBECS_Table B5'!$C$6:$K$6,1,MATCH('County Climates'!E61,'CBECS_Table B5'!$C$1:$K$1,0))</f>
        <v>4904</v>
      </c>
    </row>
    <row r="62" spans="1:6" x14ac:dyDescent="0.35">
      <c r="A62" t="s">
        <v>285</v>
      </c>
      <c r="B62" t="s">
        <v>286</v>
      </c>
      <c r="C62" t="s">
        <v>349</v>
      </c>
      <c r="D62" t="s">
        <v>292</v>
      </c>
      <c r="E62" t="str">
        <f>INDEX('State Codes'!$E$7:$E$70,MATCH(INDEX('State Codes'!$C$7:$C$70,MATCH('County Climates'!B62,'State Codes'!$D$7:$D$70,0),1),'State Codes'!$C$7:$C$70,0),1)</f>
        <v>East South Central Division</v>
      </c>
      <c r="F62">
        <f>INDEX('CBECS_Table B5'!$C$6:$K$6,1,MATCH('County Climates'!E62,'CBECS_Table B5'!$C$1:$K$1,0))</f>
        <v>4904</v>
      </c>
    </row>
    <row r="63" spans="1:6" x14ac:dyDescent="0.35">
      <c r="A63" t="s">
        <v>285</v>
      </c>
      <c r="B63" t="s">
        <v>286</v>
      </c>
      <c r="C63" t="s">
        <v>350</v>
      </c>
      <c r="D63" t="s">
        <v>292</v>
      </c>
      <c r="E63" t="str">
        <f>INDEX('State Codes'!$E$7:$E$70,MATCH(INDEX('State Codes'!$C$7:$C$70,MATCH('County Climates'!B63,'State Codes'!$D$7:$D$70,0),1),'State Codes'!$C$7:$C$70,0),1)</f>
        <v>East South Central Division</v>
      </c>
      <c r="F63">
        <f>INDEX('CBECS_Table B5'!$C$6:$K$6,1,MATCH('County Climates'!E63,'CBECS_Table B5'!$C$1:$K$1,0))</f>
        <v>4904</v>
      </c>
    </row>
    <row r="64" spans="1:6" x14ac:dyDescent="0.35">
      <c r="A64" t="s">
        <v>285</v>
      </c>
      <c r="B64" t="s">
        <v>286</v>
      </c>
      <c r="C64" t="s">
        <v>351</v>
      </c>
      <c r="D64" t="s">
        <v>292</v>
      </c>
      <c r="E64" t="str">
        <f>INDEX('State Codes'!$E$7:$E$70,MATCH(INDEX('State Codes'!$C$7:$C$70,MATCH('County Climates'!B64,'State Codes'!$D$7:$D$70,0),1),'State Codes'!$C$7:$C$70,0),1)</f>
        <v>East South Central Division</v>
      </c>
      <c r="F64">
        <f>INDEX('CBECS_Table B5'!$C$6:$K$6,1,MATCH('County Climates'!E64,'CBECS_Table B5'!$C$1:$K$1,0))</f>
        <v>4904</v>
      </c>
    </row>
    <row r="65" spans="1:6" x14ac:dyDescent="0.35">
      <c r="A65" t="s">
        <v>285</v>
      </c>
      <c r="B65" t="s">
        <v>286</v>
      </c>
      <c r="C65" t="s">
        <v>352</v>
      </c>
      <c r="D65" t="s">
        <v>292</v>
      </c>
      <c r="E65" t="str">
        <f>INDEX('State Codes'!$E$7:$E$70,MATCH(INDEX('State Codes'!$C$7:$C$70,MATCH('County Climates'!B65,'State Codes'!$D$7:$D$70,0),1),'State Codes'!$C$7:$C$70,0),1)</f>
        <v>East South Central Division</v>
      </c>
      <c r="F65">
        <f>INDEX('CBECS_Table B5'!$C$6:$K$6,1,MATCH('County Climates'!E65,'CBECS_Table B5'!$C$1:$K$1,0))</f>
        <v>4904</v>
      </c>
    </row>
    <row r="66" spans="1:6" x14ac:dyDescent="0.35">
      <c r="A66" t="s">
        <v>285</v>
      </c>
      <c r="B66" t="s">
        <v>286</v>
      </c>
      <c r="C66" t="s">
        <v>353</v>
      </c>
      <c r="D66" t="s">
        <v>288</v>
      </c>
      <c r="E66" t="str">
        <f>INDEX('State Codes'!$E$7:$E$70,MATCH(INDEX('State Codes'!$C$7:$C$70,MATCH('County Climates'!B66,'State Codes'!$D$7:$D$70,0),1),'State Codes'!$C$7:$C$70,0),1)</f>
        <v>East South Central Division</v>
      </c>
      <c r="F66">
        <f>INDEX('CBECS_Table B5'!$C$6:$K$6,1,MATCH('County Climates'!E66,'CBECS_Table B5'!$C$1:$K$1,0))</f>
        <v>4904</v>
      </c>
    </row>
    <row r="67" spans="1:6" x14ac:dyDescent="0.35">
      <c r="A67" t="s">
        <v>354</v>
      </c>
      <c r="B67" t="s">
        <v>355</v>
      </c>
      <c r="C67" t="s">
        <v>356</v>
      </c>
      <c r="D67" t="s">
        <v>292</v>
      </c>
      <c r="E67" t="str">
        <f>INDEX('State Codes'!$E$7:$E$70,MATCH(INDEX('State Codes'!$C$7:$C$70,MATCH('County Climates'!B67,'State Codes'!$D$7:$D$70,0),1),'State Codes'!$C$7:$C$70,0),1)</f>
        <v>West South Central Division</v>
      </c>
      <c r="F67">
        <f>INDEX('CBECS_Table B5'!$C$6:$K$6,1,MATCH('County Climates'!E67,'CBECS_Table B5'!$C$1:$K$1,0))</f>
        <v>11394</v>
      </c>
    </row>
    <row r="68" spans="1:6" x14ac:dyDescent="0.35">
      <c r="A68" t="s">
        <v>354</v>
      </c>
      <c r="B68" t="s">
        <v>355</v>
      </c>
      <c r="C68" t="s">
        <v>357</v>
      </c>
      <c r="D68" t="s">
        <v>292</v>
      </c>
      <c r="E68" t="str">
        <f>INDEX('State Codes'!$E$7:$E$70,MATCH(INDEX('State Codes'!$C$7:$C$70,MATCH('County Climates'!B68,'State Codes'!$D$7:$D$70,0),1),'State Codes'!$C$7:$C$70,0),1)</f>
        <v>West South Central Division</v>
      </c>
      <c r="F68">
        <f>INDEX('CBECS_Table B5'!$C$6:$K$6,1,MATCH('County Climates'!E68,'CBECS_Table B5'!$C$1:$K$1,0))</f>
        <v>11394</v>
      </c>
    </row>
    <row r="69" spans="1:6" x14ac:dyDescent="0.35">
      <c r="A69" t="s">
        <v>354</v>
      </c>
      <c r="B69" t="s">
        <v>355</v>
      </c>
      <c r="C69" t="s">
        <v>358</v>
      </c>
      <c r="D69" t="s">
        <v>292</v>
      </c>
      <c r="E69" t="str">
        <f>INDEX('State Codes'!$E$7:$E$70,MATCH(INDEX('State Codes'!$C$7:$C$70,MATCH('County Climates'!B69,'State Codes'!$D$7:$D$70,0),1),'State Codes'!$C$7:$C$70,0),1)</f>
        <v>West South Central Division</v>
      </c>
      <c r="F69">
        <f>INDEX('CBECS_Table B5'!$C$6:$K$6,1,MATCH('County Climates'!E69,'CBECS_Table B5'!$C$1:$K$1,0))</f>
        <v>11394</v>
      </c>
    </row>
    <row r="70" spans="1:6" x14ac:dyDescent="0.35">
      <c r="A70" t="s">
        <v>354</v>
      </c>
      <c r="B70" t="s">
        <v>355</v>
      </c>
      <c r="C70" t="s">
        <v>318</v>
      </c>
      <c r="D70" t="s">
        <v>292</v>
      </c>
      <c r="E70" t="str">
        <f>INDEX('State Codes'!$E$7:$E$70,MATCH(INDEX('State Codes'!$C$7:$C$70,MATCH('County Climates'!B70,'State Codes'!$D$7:$D$70,0),1),'State Codes'!$C$7:$C$70,0),1)</f>
        <v>West South Central Division</v>
      </c>
      <c r="F70">
        <f>INDEX('CBECS_Table B5'!$C$6:$K$6,1,MATCH('County Climates'!E70,'CBECS_Table B5'!$C$1:$K$1,0))</f>
        <v>11394</v>
      </c>
    </row>
    <row r="71" spans="1:6" x14ac:dyDescent="0.35">
      <c r="A71" t="s">
        <v>354</v>
      </c>
      <c r="B71" t="s">
        <v>355</v>
      </c>
      <c r="C71" t="s">
        <v>359</v>
      </c>
      <c r="D71" t="s">
        <v>292</v>
      </c>
      <c r="E71" t="str">
        <f>INDEX('State Codes'!$E$7:$E$70,MATCH(INDEX('State Codes'!$C$7:$C$70,MATCH('County Climates'!B71,'State Codes'!$D$7:$D$70,0),1),'State Codes'!$C$7:$C$70,0),1)</f>
        <v>West South Central Division</v>
      </c>
      <c r="F71">
        <f>INDEX('CBECS_Table B5'!$C$6:$K$6,1,MATCH('County Climates'!E71,'CBECS_Table B5'!$C$1:$K$1,0))</f>
        <v>11394</v>
      </c>
    </row>
    <row r="72" spans="1:6" x14ac:dyDescent="0.35">
      <c r="A72" t="s">
        <v>354</v>
      </c>
      <c r="B72" t="s">
        <v>355</v>
      </c>
      <c r="C72" t="s">
        <v>360</v>
      </c>
      <c r="D72" t="s">
        <v>292</v>
      </c>
      <c r="E72" t="str">
        <f>INDEX('State Codes'!$E$7:$E$70,MATCH(INDEX('State Codes'!$C$7:$C$70,MATCH('County Climates'!B72,'State Codes'!$D$7:$D$70,0),1),'State Codes'!$C$7:$C$70,0),1)</f>
        <v>West South Central Division</v>
      </c>
      <c r="F72">
        <f>INDEX('CBECS_Table B5'!$C$6:$K$6,1,MATCH('County Climates'!E72,'CBECS_Table B5'!$C$1:$K$1,0))</f>
        <v>11394</v>
      </c>
    </row>
    <row r="73" spans="1:6" x14ac:dyDescent="0.35">
      <c r="A73" t="s">
        <v>354</v>
      </c>
      <c r="B73" t="s">
        <v>355</v>
      </c>
      <c r="C73" t="s">
        <v>361</v>
      </c>
      <c r="D73" t="s">
        <v>292</v>
      </c>
      <c r="E73" t="str">
        <f>INDEX('State Codes'!$E$7:$E$70,MATCH(INDEX('State Codes'!$C$7:$C$70,MATCH('County Climates'!B73,'State Codes'!$D$7:$D$70,0),1),'State Codes'!$C$7:$C$70,0),1)</f>
        <v>West South Central Division</v>
      </c>
      <c r="F73">
        <f>INDEX('CBECS_Table B5'!$C$6:$K$6,1,MATCH('County Climates'!E73,'CBECS_Table B5'!$C$1:$K$1,0))</f>
        <v>11394</v>
      </c>
    </row>
    <row r="74" spans="1:6" x14ac:dyDescent="0.35">
      <c r="A74" t="s">
        <v>354</v>
      </c>
      <c r="B74" t="s">
        <v>355</v>
      </c>
      <c r="C74" t="s">
        <v>320</v>
      </c>
      <c r="D74" t="s">
        <v>292</v>
      </c>
      <c r="E74" t="str">
        <f>INDEX('State Codes'!$E$7:$E$70,MATCH(INDEX('State Codes'!$C$7:$C$70,MATCH('County Climates'!B74,'State Codes'!$D$7:$D$70,0),1),'State Codes'!$C$7:$C$70,0),1)</f>
        <v>West South Central Division</v>
      </c>
      <c r="F74">
        <f>INDEX('CBECS_Table B5'!$C$6:$K$6,1,MATCH('County Climates'!E74,'CBECS_Table B5'!$C$1:$K$1,0))</f>
        <v>11394</v>
      </c>
    </row>
    <row r="75" spans="1:6" x14ac:dyDescent="0.35">
      <c r="A75" t="s">
        <v>354</v>
      </c>
      <c r="B75" t="s">
        <v>355</v>
      </c>
      <c r="C75" t="s">
        <v>362</v>
      </c>
      <c r="D75" t="s">
        <v>292</v>
      </c>
      <c r="E75" t="str">
        <f>INDEX('State Codes'!$E$7:$E$70,MATCH(INDEX('State Codes'!$C$7:$C$70,MATCH('County Climates'!B75,'State Codes'!$D$7:$D$70,0),1),'State Codes'!$C$7:$C$70,0),1)</f>
        <v>West South Central Division</v>
      </c>
      <c r="F75">
        <f>INDEX('CBECS_Table B5'!$C$6:$K$6,1,MATCH('County Climates'!E75,'CBECS_Table B5'!$C$1:$K$1,0))</f>
        <v>11394</v>
      </c>
    </row>
    <row r="76" spans="1:6" x14ac:dyDescent="0.35">
      <c r="A76" t="s">
        <v>354</v>
      </c>
      <c r="B76" t="s">
        <v>355</v>
      </c>
      <c r="C76" t="s">
        <v>363</v>
      </c>
      <c r="D76" t="s">
        <v>292</v>
      </c>
      <c r="E76" t="str">
        <f>INDEX('State Codes'!$E$7:$E$70,MATCH(INDEX('State Codes'!$C$7:$C$70,MATCH('County Climates'!B76,'State Codes'!$D$7:$D$70,0),1),'State Codes'!$C$7:$C$70,0),1)</f>
        <v>West South Central Division</v>
      </c>
      <c r="F76">
        <f>INDEX('CBECS_Table B5'!$C$6:$K$6,1,MATCH('County Climates'!E76,'CBECS_Table B5'!$C$1:$K$1,0))</f>
        <v>11394</v>
      </c>
    </row>
    <row r="77" spans="1:6" x14ac:dyDescent="0.35">
      <c r="A77" t="s">
        <v>354</v>
      </c>
      <c r="B77" t="s">
        <v>355</v>
      </c>
      <c r="C77" t="s">
        <v>364</v>
      </c>
      <c r="D77" t="s">
        <v>292</v>
      </c>
      <c r="E77" t="str">
        <f>INDEX('State Codes'!$E$7:$E$70,MATCH(INDEX('State Codes'!$C$7:$C$70,MATCH('County Climates'!B77,'State Codes'!$D$7:$D$70,0),1),'State Codes'!$C$7:$C$70,0),1)</f>
        <v>West South Central Division</v>
      </c>
      <c r="F77">
        <f>INDEX('CBECS_Table B5'!$C$6:$K$6,1,MATCH('County Climates'!E77,'CBECS_Table B5'!$C$1:$K$1,0))</f>
        <v>11394</v>
      </c>
    </row>
    <row r="78" spans="1:6" x14ac:dyDescent="0.35">
      <c r="A78" t="s">
        <v>354</v>
      </c>
      <c r="B78" t="s">
        <v>355</v>
      </c>
      <c r="C78" t="s">
        <v>365</v>
      </c>
      <c r="D78" t="s">
        <v>292</v>
      </c>
      <c r="E78" t="str">
        <f>INDEX('State Codes'!$E$7:$E$70,MATCH(INDEX('State Codes'!$C$7:$C$70,MATCH('County Climates'!B78,'State Codes'!$D$7:$D$70,0),1),'State Codes'!$C$7:$C$70,0),1)</f>
        <v>West South Central Division</v>
      </c>
      <c r="F78">
        <f>INDEX('CBECS_Table B5'!$C$6:$K$6,1,MATCH('County Climates'!E78,'CBECS_Table B5'!$C$1:$K$1,0))</f>
        <v>11394</v>
      </c>
    </row>
    <row r="79" spans="1:6" x14ac:dyDescent="0.35">
      <c r="A79" t="s">
        <v>354</v>
      </c>
      <c r="B79" t="s">
        <v>355</v>
      </c>
      <c r="C79" t="s">
        <v>366</v>
      </c>
      <c r="D79" t="s">
        <v>292</v>
      </c>
      <c r="E79" t="str">
        <f>INDEX('State Codes'!$E$7:$E$70,MATCH(INDEX('State Codes'!$C$7:$C$70,MATCH('County Climates'!B79,'State Codes'!$D$7:$D$70,0),1),'State Codes'!$C$7:$C$70,0),1)</f>
        <v>West South Central Division</v>
      </c>
      <c r="F79">
        <f>INDEX('CBECS_Table B5'!$C$6:$K$6,1,MATCH('County Climates'!E79,'CBECS_Table B5'!$C$1:$K$1,0))</f>
        <v>11394</v>
      </c>
    </row>
    <row r="80" spans="1:6" x14ac:dyDescent="0.35">
      <c r="A80" t="s">
        <v>354</v>
      </c>
      <c r="B80" t="s">
        <v>355</v>
      </c>
      <c r="C80" t="s">
        <v>324</v>
      </c>
      <c r="D80" t="s">
        <v>292</v>
      </c>
      <c r="E80" t="str">
        <f>INDEX('State Codes'!$E$7:$E$70,MATCH(INDEX('State Codes'!$C$7:$C$70,MATCH('County Climates'!B80,'State Codes'!$D$7:$D$70,0),1),'State Codes'!$C$7:$C$70,0),1)</f>
        <v>West South Central Division</v>
      </c>
      <c r="F80">
        <f>INDEX('CBECS_Table B5'!$C$6:$K$6,1,MATCH('County Climates'!E80,'CBECS_Table B5'!$C$1:$K$1,0))</f>
        <v>11394</v>
      </c>
    </row>
    <row r="81" spans="1:6" x14ac:dyDescent="0.35">
      <c r="A81" t="s">
        <v>354</v>
      </c>
      <c r="B81" t="s">
        <v>355</v>
      </c>
      <c r="C81" t="s">
        <v>325</v>
      </c>
      <c r="D81" t="s">
        <v>292</v>
      </c>
      <c r="E81" t="str">
        <f>INDEX('State Codes'!$E$7:$E$70,MATCH(INDEX('State Codes'!$C$7:$C$70,MATCH('County Climates'!B81,'State Codes'!$D$7:$D$70,0),1),'State Codes'!$C$7:$C$70,0),1)</f>
        <v>West South Central Division</v>
      </c>
      <c r="F81">
        <f>INDEX('CBECS_Table B5'!$C$6:$K$6,1,MATCH('County Climates'!E81,'CBECS_Table B5'!$C$1:$K$1,0))</f>
        <v>11394</v>
      </c>
    </row>
    <row r="82" spans="1:6" x14ac:dyDescent="0.35">
      <c r="A82" t="s">
        <v>354</v>
      </c>
      <c r="B82" t="s">
        <v>355</v>
      </c>
      <c r="C82" t="s">
        <v>367</v>
      </c>
      <c r="D82" t="s">
        <v>292</v>
      </c>
      <c r="E82" t="str">
        <f>INDEX('State Codes'!$E$7:$E$70,MATCH(INDEX('State Codes'!$C$7:$C$70,MATCH('County Climates'!B82,'State Codes'!$D$7:$D$70,0),1),'State Codes'!$C$7:$C$70,0),1)</f>
        <v>West South Central Division</v>
      </c>
      <c r="F82">
        <f>INDEX('CBECS_Table B5'!$C$6:$K$6,1,MATCH('County Climates'!E82,'CBECS_Table B5'!$C$1:$K$1,0))</f>
        <v>11394</v>
      </c>
    </row>
    <row r="83" spans="1:6" x14ac:dyDescent="0.35">
      <c r="A83" t="s">
        <v>354</v>
      </c>
      <c r="B83" t="s">
        <v>355</v>
      </c>
      <c r="C83" t="s">
        <v>368</v>
      </c>
      <c r="D83" t="s">
        <v>288</v>
      </c>
      <c r="E83" t="str">
        <f>INDEX('State Codes'!$E$7:$E$70,MATCH(INDEX('State Codes'!$C$7:$C$70,MATCH('County Climates'!B83,'State Codes'!$D$7:$D$70,0),1),'State Codes'!$C$7:$C$70,0),1)</f>
        <v>West South Central Division</v>
      </c>
      <c r="F83">
        <f>INDEX('CBECS_Table B5'!$C$6:$K$6,1,MATCH('County Climates'!E83,'CBECS_Table B5'!$C$1:$K$1,0))</f>
        <v>11394</v>
      </c>
    </row>
    <row r="84" spans="1:6" x14ac:dyDescent="0.35">
      <c r="A84" t="s">
        <v>354</v>
      </c>
      <c r="B84" t="s">
        <v>355</v>
      </c>
      <c r="C84" t="s">
        <v>328</v>
      </c>
      <c r="D84" t="s">
        <v>292</v>
      </c>
      <c r="E84" t="str">
        <f>INDEX('State Codes'!$E$7:$E$70,MATCH(INDEX('State Codes'!$C$7:$C$70,MATCH('County Climates'!B84,'State Codes'!$D$7:$D$70,0),1),'State Codes'!$C$7:$C$70,0),1)</f>
        <v>West South Central Division</v>
      </c>
      <c r="F84">
        <f>INDEX('CBECS_Table B5'!$C$6:$K$6,1,MATCH('County Climates'!E84,'CBECS_Table B5'!$C$1:$K$1,0))</f>
        <v>11394</v>
      </c>
    </row>
    <row r="85" spans="1:6" x14ac:dyDescent="0.35">
      <c r="A85" t="s">
        <v>354</v>
      </c>
      <c r="B85" t="s">
        <v>355</v>
      </c>
      <c r="C85" t="s">
        <v>329</v>
      </c>
      <c r="D85" t="s">
        <v>292</v>
      </c>
      <c r="E85" t="str">
        <f>INDEX('State Codes'!$E$7:$E$70,MATCH(INDEX('State Codes'!$C$7:$C$70,MATCH('County Climates'!B85,'State Codes'!$D$7:$D$70,0),1),'State Codes'!$C$7:$C$70,0),1)</f>
        <v>West South Central Division</v>
      </c>
      <c r="F85">
        <f>INDEX('CBECS_Table B5'!$C$6:$K$6,1,MATCH('County Climates'!E85,'CBECS_Table B5'!$C$1:$K$1,0))</f>
        <v>11394</v>
      </c>
    </row>
    <row r="86" spans="1:6" x14ac:dyDescent="0.35">
      <c r="A86" t="s">
        <v>354</v>
      </c>
      <c r="B86" t="s">
        <v>355</v>
      </c>
      <c r="C86" t="s">
        <v>369</v>
      </c>
      <c r="D86" t="s">
        <v>292</v>
      </c>
      <c r="E86" t="str">
        <f>INDEX('State Codes'!$E$7:$E$70,MATCH(INDEX('State Codes'!$C$7:$C$70,MATCH('County Climates'!B86,'State Codes'!$D$7:$D$70,0),1),'State Codes'!$C$7:$C$70,0),1)</f>
        <v>West South Central Division</v>
      </c>
      <c r="F86">
        <f>INDEX('CBECS_Table B5'!$C$6:$K$6,1,MATCH('County Climates'!E86,'CBECS_Table B5'!$C$1:$K$1,0))</f>
        <v>11394</v>
      </c>
    </row>
    <row r="87" spans="1:6" x14ac:dyDescent="0.35">
      <c r="A87" t="s">
        <v>354</v>
      </c>
      <c r="B87" t="s">
        <v>355</v>
      </c>
      <c r="C87" t="s">
        <v>370</v>
      </c>
      <c r="D87" t="s">
        <v>288</v>
      </c>
      <c r="E87" t="str">
        <f>INDEX('State Codes'!$E$7:$E$70,MATCH(INDEX('State Codes'!$C$7:$C$70,MATCH('County Climates'!B87,'State Codes'!$D$7:$D$70,0),1),'State Codes'!$C$7:$C$70,0),1)</f>
        <v>West South Central Division</v>
      </c>
      <c r="F87">
        <f>INDEX('CBECS_Table B5'!$C$6:$K$6,1,MATCH('County Climates'!E87,'CBECS_Table B5'!$C$1:$K$1,0))</f>
        <v>11394</v>
      </c>
    </row>
    <row r="88" spans="1:6" x14ac:dyDescent="0.35">
      <c r="A88" t="s">
        <v>354</v>
      </c>
      <c r="B88" t="s">
        <v>355</v>
      </c>
      <c r="C88" t="s">
        <v>371</v>
      </c>
      <c r="D88" t="s">
        <v>292</v>
      </c>
      <c r="E88" t="str">
        <f>INDEX('State Codes'!$E$7:$E$70,MATCH(INDEX('State Codes'!$C$7:$C$70,MATCH('County Climates'!B88,'State Codes'!$D$7:$D$70,0),1),'State Codes'!$C$7:$C$70,0),1)</f>
        <v>West South Central Division</v>
      </c>
      <c r="F88">
        <f>INDEX('CBECS_Table B5'!$C$6:$K$6,1,MATCH('County Climates'!E88,'CBECS_Table B5'!$C$1:$K$1,0))</f>
        <v>11394</v>
      </c>
    </row>
    <row r="89" spans="1:6" x14ac:dyDescent="0.35">
      <c r="A89" t="s">
        <v>354</v>
      </c>
      <c r="B89" t="s">
        <v>355</v>
      </c>
      <c r="C89" t="s">
        <v>372</v>
      </c>
      <c r="D89" t="s">
        <v>292</v>
      </c>
      <c r="E89" t="str">
        <f>INDEX('State Codes'!$E$7:$E$70,MATCH(INDEX('State Codes'!$C$7:$C$70,MATCH('County Climates'!B89,'State Codes'!$D$7:$D$70,0),1),'State Codes'!$C$7:$C$70,0),1)</f>
        <v>West South Central Division</v>
      </c>
      <c r="F89">
        <f>INDEX('CBECS_Table B5'!$C$6:$K$6,1,MATCH('County Climates'!E89,'CBECS_Table B5'!$C$1:$K$1,0))</f>
        <v>11394</v>
      </c>
    </row>
    <row r="90" spans="1:6" x14ac:dyDescent="0.35">
      <c r="A90" t="s">
        <v>354</v>
      </c>
      <c r="B90" t="s">
        <v>355</v>
      </c>
      <c r="C90" t="s">
        <v>333</v>
      </c>
      <c r="D90" t="s">
        <v>292</v>
      </c>
      <c r="E90" t="str">
        <f>INDEX('State Codes'!$E$7:$E$70,MATCH(INDEX('State Codes'!$C$7:$C$70,MATCH('County Climates'!B90,'State Codes'!$D$7:$D$70,0),1),'State Codes'!$C$7:$C$70,0),1)</f>
        <v>West South Central Division</v>
      </c>
      <c r="F90">
        <f>INDEX('CBECS_Table B5'!$C$6:$K$6,1,MATCH('County Climates'!E90,'CBECS_Table B5'!$C$1:$K$1,0))</f>
        <v>11394</v>
      </c>
    </row>
    <row r="91" spans="1:6" x14ac:dyDescent="0.35">
      <c r="A91" t="s">
        <v>354</v>
      </c>
      <c r="B91" t="s">
        <v>355</v>
      </c>
      <c r="C91" t="s">
        <v>335</v>
      </c>
      <c r="D91" t="s">
        <v>292</v>
      </c>
      <c r="E91" t="str">
        <f>INDEX('State Codes'!$E$7:$E$70,MATCH(INDEX('State Codes'!$C$7:$C$70,MATCH('County Climates'!B91,'State Codes'!$D$7:$D$70,0),1),'State Codes'!$C$7:$C$70,0),1)</f>
        <v>West South Central Division</v>
      </c>
      <c r="F91">
        <f>INDEX('CBECS_Table B5'!$C$6:$K$6,1,MATCH('County Climates'!E91,'CBECS_Table B5'!$C$1:$K$1,0))</f>
        <v>11394</v>
      </c>
    </row>
    <row r="92" spans="1:6" x14ac:dyDescent="0.35">
      <c r="A92" t="s">
        <v>354</v>
      </c>
      <c r="B92" t="s">
        <v>355</v>
      </c>
      <c r="C92" t="s">
        <v>373</v>
      </c>
      <c r="D92" t="s">
        <v>288</v>
      </c>
      <c r="E92" t="str">
        <f>INDEX('State Codes'!$E$7:$E$70,MATCH(INDEX('State Codes'!$C$7:$C$70,MATCH('County Climates'!B92,'State Codes'!$D$7:$D$70,0),1),'State Codes'!$C$7:$C$70,0),1)</f>
        <v>West South Central Division</v>
      </c>
      <c r="F92">
        <f>INDEX('CBECS_Table B5'!$C$6:$K$6,1,MATCH('County Climates'!E92,'CBECS_Table B5'!$C$1:$K$1,0))</f>
        <v>11394</v>
      </c>
    </row>
    <row r="93" spans="1:6" x14ac:dyDescent="0.35">
      <c r="A93" t="s">
        <v>354</v>
      </c>
      <c r="B93" t="s">
        <v>355</v>
      </c>
      <c r="C93" t="s">
        <v>374</v>
      </c>
      <c r="D93" t="s">
        <v>292</v>
      </c>
      <c r="E93" t="str">
        <f>INDEX('State Codes'!$E$7:$E$70,MATCH(INDEX('State Codes'!$C$7:$C$70,MATCH('County Climates'!B93,'State Codes'!$D$7:$D$70,0),1),'State Codes'!$C$7:$C$70,0),1)</f>
        <v>West South Central Division</v>
      </c>
      <c r="F93">
        <f>INDEX('CBECS_Table B5'!$C$6:$K$6,1,MATCH('County Climates'!E93,'CBECS_Table B5'!$C$1:$K$1,0))</f>
        <v>11394</v>
      </c>
    </row>
    <row r="94" spans="1:6" x14ac:dyDescent="0.35">
      <c r="A94" t="s">
        <v>354</v>
      </c>
      <c r="B94" t="s">
        <v>355</v>
      </c>
      <c r="C94" t="s">
        <v>338</v>
      </c>
      <c r="D94" t="s">
        <v>292</v>
      </c>
      <c r="E94" t="str">
        <f>INDEX('State Codes'!$E$7:$E$70,MATCH(INDEX('State Codes'!$C$7:$C$70,MATCH('County Climates'!B94,'State Codes'!$D$7:$D$70,0),1),'State Codes'!$C$7:$C$70,0),1)</f>
        <v>West South Central Division</v>
      </c>
      <c r="F94">
        <f>INDEX('CBECS_Table B5'!$C$6:$K$6,1,MATCH('County Climates'!E94,'CBECS_Table B5'!$C$1:$K$1,0))</f>
        <v>11394</v>
      </c>
    </row>
    <row r="95" spans="1:6" x14ac:dyDescent="0.35">
      <c r="A95" t="s">
        <v>354</v>
      </c>
      <c r="B95" t="s">
        <v>355</v>
      </c>
      <c r="C95" t="s">
        <v>339</v>
      </c>
      <c r="D95" t="s">
        <v>292</v>
      </c>
      <c r="E95" t="str">
        <f>INDEX('State Codes'!$E$7:$E$70,MATCH(INDEX('State Codes'!$C$7:$C$70,MATCH('County Climates'!B95,'State Codes'!$D$7:$D$70,0),1),'State Codes'!$C$7:$C$70,0),1)</f>
        <v>West South Central Division</v>
      </c>
      <c r="F95">
        <f>INDEX('CBECS_Table B5'!$C$6:$K$6,1,MATCH('County Climates'!E95,'CBECS_Table B5'!$C$1:$K$1,0))</f>
        <v>11394</v>
      </c>
    </row>
    <row r="96" spans="1:6" x14ac:dyDescent="0.35">
      <c r="A96" t="s">
        <v>354</v>
      </c>
      <c r="B96" t="s">
        <v>355</v>
      </c>
      <c r="C96" t="s">
        <v>375</v>
      </c>
      <c r="D96" t="s">
        <v>292</v>
      </c>
      <c r="E96" t="str">
        <f>INDEX('State Codes'!$E$7:$E$70,MATCH(INDEX('State Codes'!$C$7:$C$70,MATCH('County Climates'!B96,'State Codes'!$D$7:$D$70,0),1),'State Codes'!$C$7:$C$70,0),1)</f>
        <v>West South Central Division</v>
      </c>
      <c r="F96">
        <f>INDEX('CBECS_Table B5'!$C$6:$K$6,1,MATCH('County Climates'!E96,'CBECS_Table B5'!$C$1:$K$1,0))</f>
        <v>11394</v>
      </c>
    </row>
    <row r="97" spans="1:6" x14ac:dyDescent="0.35">
      <c r="A97" t="s">
        <v>354</v>
      </c>
      <c r="B97" t="s">
        <v>355</v>
      </c>
      <c r="C97" t="s">
        <v>376</v>
      </c>
      <c r="D97" t="s">
        <v>292</v>
      </c>
      <c r="E97" t="str">
        <f>INDEX('State Codes'!$E$7:$E$70,MATCH(INDEX('State Codes'!$C$7:$C$70,MATCH('County Climates'!B97,'State Codes'!$D$7:$D$70,0),1),'State Codes'!$C$7:$C$70,0),1)</f>
        <v>West South Central Division</v>
      </c>
      <c r="F97">
        <f>INDEX('CBECS_Table B5'!$C$6:$K$6,1,MATCH('County Climates'!E97,'CBECS_Table B5'!$C$1:$K$1,0))</f>
        <v>11394</v>
      </c>
    </row>
    <row r="98" spans="1:6" x14ac:dyDescent="0.35">
      <c r="A98" t="s">
        <v>354</v>
      </c>
      <c r="B98" t="s">
        <v>355</v>
      </c>
      <c r="C98" t="s">
        <v>377</v>
      </c>
      <c r="D98" t="s">
        <v>292</v>
      </c>
      <c r="E98" t="str">
        <f>INDEX('State Codes'!$E$7:$E$70,MATCH(INDEX('State Codes'!$C$7:$C$70,MATCH('County Climates'!B98,'State Codes'!$D$7:$D$70,0),1),'State Codes'!$C$7:$C$70,0),1)</f>
        <v>West South Central Division</v>
      </c>
      <c r="F98">
        <f>INDEX('CBECS_Table B5'!$C$6:$K$6,1,MATCH('County Climates'!E98,'CBECS_Table B5'!$C$1:$K$1,0))</f>
        <v>11394</v>
      </c>
    </row>
    <row r="99" spans="1:6" x14ac:dyDescent="0.35">
      <c r="A99" t="s">
        <v>354</v>
      </c>
      <c r="B99" t="s">
        <v>355</v>
      </c>
      <c r="C99" t="s">
        <v>341</v>
      </c>
      <c r="D99" t="s">
        <v>292</v>
      </c>
      <c r="E99" t="str">
        <f>INDEX('State Codes'!$E$7:$E$70,MATCH(INDEX('State Codes'!$C$7:$C$70,MATCH('County Climates'!B99,'State Codes'!$D$7:$D$70,0),1),'State Codes'!$C$7:$C$70,0),1)</f>
        <v>West South Central Division</v>
      </c>
      <c r="F99">
        <f>INDEX('CBECS_Table B5'!$C$6:$K$6,1,MATCH('County Climates'!E99,'CBECS_Table B5'!$C$1:$K$1,0))</f>
        <v>11394</v>
      </c>
    </row>
    <row r="100" spans="1:6" x14ac:dyDescent="0.35">
      <c r="A100" t="s">
        <v>354</v>
      </c>
      <c r="B100" t="s">
        <v>355</v>
      </c>
      <c r="C100" t="s">
        <v>378</v>
      </c>
      <c r="D100" t="s">
        <v>292</v>
      </c>
      <c r="E100" t="str">
        <f>INDEX('State Codes'!$E$7:$E$70,MATCH(INDEX('State Codes'!$C$7:$C$70,MATCH('County Climates'!B100,'State Codes'!$D$7:$D$70,0),1),'State Codes'!$C$7:$C$70,0),1)</f>
        <v>West South Central Division</v>
      </c>
      <c r="F100">
        <f>INDEX('CBECS_Table B5'!$C$6:$K$6,1,MATCH('County Climates'!E100,'CBECS_Table B5'!$C$1:$K$1,0))</f>
        <v>11394</v>
      </c>
    </row>
    <row r="101" spans="1:6" x14ac:dyDescent="0.35">
      <c r="A101" t="s">
        <v>354</v>
      </c>
      <c r="B101" t="s">
        <v>355</v>
      </c>
      <c r="C101" t="s">
        <v>343</v>
      </c>
      <c r="D101" t="s">
        <v>292</v>
      </c>
      <c r="E101" t="str">
        <f>INDEX('State Codes'!$E$7:$E$70,MATCH(INDEX('State Codes'!$C$7:$C$70,MATCH('County Climates'!B101,'State Codes'!$D$7:$D$70,0),1),'State Codes'!$C$7:$C$70,0),1)</f>
        <v>West South Central Division</v>
      </c>
      <c r="F101">
        <f>INDEX('CBECS_Table B5'!$C$6:$K$6,1,MATCH('County Climates'!E101,'CBECS_Table B5'!$C$1:$K$1,0))</f>
        <v>11394</v>
      </c>
    </row>
    <row r="102" spans="1:6" x14ac:dyDescent="0.35">
      <c r="A102" t="s">
        <v>354</v>
      </c>
      <c r="B102" t="s">
        <v>355</v>
      </c>
      <c r="C102" t="s">
        <v>379</v>
      </c>
      <c r="D102" t="s">
        <v>292</v>
      </c>
      <c r="E102" t="str">
        <f>INDEX('State Codes'!$E$7:$E$70,MATCH(INDEX('State Codes'!$C$7:$C$70,MATCH('County Climates'!B102,'State Codes'!$D$7:$D$70,0),1),'State Codes'!$C$7:$C$70,0),1)</f>
        <v>West South Central Division</v>
      </c>
      <c r="F102">
        <f>INDEX('CBECS_Table B5'!$C$6:$K$6,1,MATCH('County Climates'!E102,'CBECS_Table B5'!$C$1:$K$1,0))</f>
        <v>11394</v>
      </c>
    </row>
    <row r="103" spans="1:6" x14ac:dyDescent="0.35">
      <c r="A103" t="s">
        <v>354</v>
      </c>
      <c r="B103" t="s">
        <v>355</v>
      </c>
      <c r="C103" t="s">
        <v>380</v>
      </c>
      <c r="D103" t="s">
        <v>292</v>
      </c>
      <c r="E103" t="str">
        <f>INDEX('State Codes'!$E$7:$E$70,MATCH(INDEX('State Codes'!$C$7:$C$70,MATCH('County Climates'!B103,'State Codes'!$D$7:$D$70,0),1),'State Codes'!$C$7:$C$70,0),1)</f>
        <v>West South Central Division</v>
      </c>
      <c r="F103">
        <f>INDEX('CBECS_Table B5'!$C$6:$K$6,1,MATCH('County Climates'!E103,'CBECS_Table B5'!$C$1:$K$1,0))</f>
        <v>11394</v>
      </c>
    </row>
    <row r="104" spans="1:6" x14ac:dyDescent="0.35">
      <c r="A104" t="s">
        <v>354</v>
      </c>
      <c r="B104" t="s">
        <v>355</v>
      </c>
      <c r="C104" t="s">
        <v>381</v>
      </c>
      <c r="D104" t="s">
        <v>292</v>
      </c>
      <c r="E104" t="str">
        <f>INDEX('State Codes'!$E$7:$E$70,MATCH(INDEX('State Codes'!$C$7:$C$70,MATCH('County Climates'!B104,'State Codes'!$D$7:$D$70,0),1),'State Codes'!$C$7:$C$70,0),1)</f>
        <v>West South Central Division</v>
      </c>
      <c r="F104">
        <f>INDEX('CBECS_Table B5'!$C$6:$K$6,1,MATCH('County Climates'!E104,'CBECS_Table B5'!$C$1:$K$1,0))</f>
        <v>11394</v>
      </c>
    </row>
    <row r="105" spans="1:6" x14ac:dyDescent="0.35">
      <c r="A105" t="s">
        <v>354</v>
      </c>
      <c r="B105" t="s">
        <v>355</v>
      </c>
      <c r="C105" t="s">
        <v>382</v>
      </c>
      <c r="D105" t="s">
        <v>292</v>
      </c>
      <c r="E105" t="str">
        <f>INDEX('State Codes'!$E$7:$E$70,MATCH(INDEX('State Codes'!$C$7:$C$70,MATCH('County Climates'!B105,'State Codes'!$D$7:$D$70,0),1),'State Codes'!$C$7:$C$70,0),1)</f>
        <v>West South Central Division</v>
      </c>
      <c r="F105">
        <f>INDEX('CBECS_Table B5'!$C$6:$K$6,1,MATCH('County Climates'!E105,'CBECS_Table B5'!$C$1:$K$1,0))</f>
        <v>11394</v>
      </c>
    </row>
    <row r="106" spans="1:6" x14ac:dyDescent="0.35">
      <c r="A106" t="s">
        <v>354</v>
      </c>
      <c r="B106" t="s">
        <v>355</v>
      </c>
      <c r="C106" t="s">
        <v>383</v>
      </c>
      <c r="D106" t="s">
        <v>292</v>
      </c>
      <c r="E106" t="str">
        <f>INDEX('State Codes'!$E$7:$E$70,MATCH(INDEX('State Codes'!$C$7:$C$70,MATCH('County Climates'!B106,'State Codes'!$D$7:$D$70,0),1),'State Codes'!$C$7:$C$70,0),1)</f>
        <v>West South Central Division</v>
      </c>
      <c r="F106">
        <f>INDEX('CBECS_Table B5'!$C$6:$K$6,1,MATCH('County Climates'!E106,'CBECS_Table B5'!$C$1:$K$1,0))</f>
        <v>11394</v>
      </c>
    </row>
    <row r="107" spans="1:6" x14ac:dyDescent="0.35">
      <c r="A107" t="s">
        <v>354</v>
      </c>
      <c r="B107" t="s">
        <v>355</v>
      </c>
      <c r="C107" t="s">
        <v>344</v>
      </c>
      <c r="D107" t="s">
        <v>292</v>
      </c>
      <c r="E107" t="str">
        <f>INDEX('State Codes'!$E$7:$E$70,MATCH(INDEX('State Codes'!$C$7:$C$70,MATCH('County Climates'!B107,'State Codes'!$D$7:$D$70,0),1),'State Codes'!$C$7:$C$70,0),1)</f>
        <v>West South Central Division</v>
      </c>
      <c r="F107">
        <f>INDEX('CBECS_Table B5'!$C$6:$K$6,1,MATCH('County Climates'!E107,'CBECS_Table B5'!$C$1:$K$1,0))</f>
        <v>11394</v>
      </c>
    </row>
    <row r="108" spans="1:6" x14ac:dyDescent="0.35">
      <c r="A108" t="s">
        <v>354</v>
      </c>
      <c r="B108" t="s">
        <v>355</v>
      </c>
      <c r="C108" t="s">
        <v>384</v>
      </c>
      <c r="D108" t="s">
        <v>292</v>
      </c>
      <c r="E108" t="str">
        <f>INDEX('State Codes'!$E$7:$E$70,MATCH(INDEX('State Codes'!$C$7:$C$70,MATCH('County Climates'!B108,'State Codes'!$D$7:$D$70,0),1),'State Codes'!$C$7:$C$70,0),1)</f>
        <v>West South Central Division</v>
      </c>
      <c r="F108">
        <f>INDEX('CBECS_Table B5'!$C$6:$K$6,1,MATCH('County Climates'!E108,'CBECS_Table B5'!$C$1:$K$1,0))</f>
        <v>11394</v>
      </c>
    </row>
    <row r="109" spans="1:6" x14ac:dyDescent="0.35">
      <c r="A109" t="s">
        <v>354</v>
      </c>
      <c r="B109" t="s">
        <v>355</v>
      </c>
      <c r="C109" t="s">
        <v>385</v>
      </c>
      <c r="D109" t="s">
        <v>292</v>
      </c>
      <c r="E109" t="str">
        <f>INDEX('State Codes'!$E$7:$E$70,MATCH(INDEX('State Codes'!$C$7:$C$70,MATCH('County Climates'!B109,'State Codes'!$D$7:$D$70,0),1),'State Codes'!$C$7:$C$70,0),1)</f>
        <v>West South Central Division</v>
      </c>
      <c r="F109">
        <f>INDEX('CBECS_Table B5'!$C$6:$K$6,1,MATCH('County Climates'!E109,'CBECS_Table B5'!$C$1:$K$1,0))</f>
        <v>11394</v>
      </c>
    </row>
    <row r="110" spans="1:6" x14ac:dyDescent="0.35">
      <c r="A110" t="s">
        <v>354</v>
      </c>
      <c r="B110" t="s">
        <v>355</v>
      </c>
      <c r="C110" t="s">
        <v>386</v>
      </c>
      <c r="D110" t="s">
        <v>292</v>
      </c>
      <c r="E110" t="str">
        <f>INDEX('State Codes'!$E$7:$E$70,MATCH(INDEX('State Codes'!$C$7:$C$70,MATCH('County Climates'!B110,'State Codes'!$D$7:$D$70,0),1),'State Codes'!$C$7:$C$70,0),1)</f>
        <v>West South Central Division</v>
      </c>
      <c r="F110">
        <f>INDEX('CBECS_Table B5'!$C$6:$K$6,1,MATCH('County Climates'!E110,'CBECS_Table B5'!$C$1:$K$1,0))</f>
        <v>11394</v>
      </c>
    </row>
    <row r="111" spans="1:6" x14ac:dyDescent="0.35">
      <c r="A111" t="s">
        <v>354</v>
      </c>
      <c r="B111" t="s">
        <v>355</v>
      </c>
      <c r="C111" t="s">
        <v>387</v>
      </c>
      <c r="D111" t="s">
        <v>292</v>
      </c>
      <c r="E111" t="str">
        <f>INDEX('State Codes'!$E$7:$E$70,MATCH(INDEX('State Codes'!$C$7:$C$70,MATCH('County Climates'!B111,'State Codes'!$D$7:$D$70,0),1),'State Codes'!$C$7:$C$70,0),1)</f>
        <v>West South Central Division</v>
      </c>
      <c r="F111">
        <f>INDEX('CBECS_Table B5'!$C$6:$K$6,1,MATCH('County Climates'!E111,'CBECS_Table B5'!$C$1:$K$1,0))</f>
        <v>11394</v>
      </c>
    </row>
    <row r="112" spans="1:6" x14ac:dyDescent="0.35">
      <c r="A112" t="s">
        <v>354</v>
      </c>
      <c r="B112" t="s">
        <v>355</v>
      </c>
      <c r="C112" t="s">
        <v>388</v>
      </c>
      <c r="D112" t="s">
        <v>292</v>
      </c>
      <c r="E112" t="str">
        <f>INDEX('State Codes'!$E$7:$E$70,MATCH(INDEX('State Codes'!$C$7:$C$70,MATCH('County Climates'!B112,'State Codes'!$D$7:$D$70,0),1),'State Codes'!$C$7:$C$70,0),1)</f>
        <v>West South Central Division</v>
      </c>
      <c r="F112">
        <f>INDEX('CBECS_Table B5'!$C$6:$K$6,1,MATCH('County Climates'!E112,'CBECS_Table B5'!$C$1:$K$1,0))</f>
        <v>11394</v>
      </c>
    </row>
    <row r="113" spans="1:6" x14ac:dyDescent="0.35">
      <c r="A113" t="s">
        <v>354</v>
      </c>
      <c r="B113" t="s">
        <v>355</v>
      </c>
      <c r="C113" t="s">
        <v>389</v>
      </c>
      <c r="D113" t="s">
        <v>292</v>
      </c>
      <c r="E113" t="str">
        <f>INDEX('State Codes'!$E$7:$E$70,MATCH(INDEX('State Codes'!$C$7:$C$70,MATCH('County Climates'!B113,'State Codes'!$D$7:$D$70,0),1),'State Codes'!$C$7:$C$70,0),1)</f>
        <v>West South Central Division</v>
      </c>
      <c r="F113">
        <f>INDEX('CBECS_Table B5'!$C$6:$K$6,1,MATCH('County Climates'!E113,'CBECS_Table B5'!$C$1:$K$1,0))</f>
        <v>11394</v>
      </c>
    </row>
    <row r="114" spans="1:6" x14ac:dyDescent="0.35">
      <c r="A114" t="s">
        <v>354</v>
      </c>
      <c r="B114" t="s">
        <v>355</v>
      </c>
      <c r="C114" t="s">
        <v>390</v>
      </c>
      <c r="D114" t="s">
        <v>292</v>
      </c>
      <c r="E114" t="str">
        <f>INDEX('State Codes'!$E$7:$E$70,MATCH(INDEX('State Codes'!$C$7:$C$70,MATCH('County Climates'!B114,'State Codes'!$D$7:$D$70,0),1),'State Codes'!$C$7:$C$70,0),1)</f>
        <v>West South Central Division</v>
      </c>
      <c r="F114">
        <f>INDEX('CBECS_Table B5'!$C$6:$K$6,1,MATCH('County Climates'!E114,'CBECS_Table B5'!$C$1:$K$1,0))</f>
        <v>11394</v>
      </c>
    </row>
    <row r="115" spans="1:6" x14ac:dyDescent="0.35">
      <c r="A115" t="s">
        <v>354</v>
      </c>
      <c r="B115" t="s">
        <v>355</v>
      </c>
      <c r="C115" t="s">
        <v>391</v>
      </c>
      <c r="D115" t="s">
        <v>292</v>
      </c>
      <c r="E115" t="str">
        <f>INDEX('State Codes'!$E$7:$E$70,MATCH(INDEX('State Codes'!$C$7:$C$70,MATCH('County Climates'!B115,'State Codes'!$D$7:$D$70,0),1),'State Codes'!$C$7:$C$70,0),1)</f>
        <v>West South Central Division</v>
      </c>
      <c r="F115">
        <f>INDEX('CBECS_Table B5'!$C$6:$K$6,1,MATCH('County Climates'!E115,'CBECS_Table B5'!$C$1:$K$1,0))</f>
        <v>11394</v>
      </c>
    </row>
    <row r="116" spans="1:6" x14ac:dyDescent="0.35">
      <c r="A116" t="s">
        <v>354</v>
      </c>
      <c r="B116" t="s">
        <v>355</v>
      </c>
      <c r="C116" t="s">
        <v>392</v>
      </c>
      <c r="D116" t="s">
        <v>288</v>
      </c>
      <c r="E116" t="str">
        <f>INDEX('State Codes'!$E$7:$E$70,MATCH(INDEX('State Codes'!$C$7:$C$70,MATCH('County Climates'!B116,'State Codes'!$D$7:$D$70,0),1),'State Codes'!$C$7:$C$70,0),1)</f>
        <v>West South Central Division</v>
      </c>
      <c r="F116">
        <f>INDEX('CBECS_Table B5'!$C$6:$K$6,1,MATCH('County Climates'!E116,'CBECS_Table B5'!$C$1:$K$1,0))</f>
        <v>11394</v>
      </c>
    </row>
    <row r="117" spans="1:6" x14ac:dyDescent="0.35">
      <c r="A117" t="s">
        <v>354</v>
      </c>
      <c r="B117" t="s">
        <v>355</v>
      </c>
      <c r="C117" t="s">
        <v>393</v>
      </c>
      <c r="D117" t="s">
        <v>292</v>
      </c>
      <c r="E117" t="str">
        <f>INDEX('State Codes'!$E$7:$E$70,MATCH(INDEX('State Codes'!$C$7:$C$70,MATCH('County Climates'!B117,'State Codes'!$D$7:$D$70,0),1),'State Codes'!$C$7:$C$70,0),1)</f>
        <v>West South Central Division</v>
      </c>
      <c r="F117">
        <f>INDEX('CBECS_Table B5'!$C$6:$K$6,1,MATCH('County Climates'!E117,'CBECS_Table B5'!$C$1:$K$1,0))</f>
        <v>11394</v>
      </c>
    </row>
    <row r="118" spans="1:6" x14ac:dyDescent="0.35">
      <c r="A118" t="s">
        <v>354</v>
      </c>
      <c r="B118" t="s">
        <v>355</v>
      </c>
      <c r="C118" t="s">
        <v>353</v>
      </c>
      <c r="D118" t="s">
        <v>292</v>
      </c>
      <c r="E118" t="str">
        <f>INDEX('State Codes'!$E$7:$E$70,MATCH(INDEX('State Codes'!$C$7:$C$70,MATCH('County Climates'!B118,'State Codes'!$D$7:$D$70,0),1),'State Codes'!$C$7:$C$70,0),1)</f>
        <v>West South Central Division</v>
      </c>
      <c r="F118">
        <f>INDEX('CBECS_Table B5'!$C$6:$K$6,1,MATCH('County Climates'!E118,'CBECS_Table B5'!$C$1:$K$1,0))</f>
        <v>11394</v>
      </c>
    </row>
    <row r="119" spans="1:6" x14ac:dyDescent="0.35">
      <c r="A119" t="s">
        <v>354</v>
      </c>
      <c r="B119" t="s">
        <v>355</v>
      </c>
      <c r="C119" t="s">
        <v>394</v>
      </c>
      <c r="D119" t="s">
        <v>292</v>
      </c>
      <c r="E119" t="str">
        <f>INDEX('State Codes'!$E$7:$E$70,MATCH(INDEX('State Codes'!$C$7:$C$70,MATCH('County Climates'!B119,'State Codes'!$D$7:$D$70,0),1),'State Codes'!$C$7:$C$70,0),1)</f>
        <v>West South Central Division</v>
      </c>
      <c r="F119">
        <f>INDEX('CBECS_Table B5'!$C$6:$K$6,1,MATCH('County Climates'!E119,'CBECS_Table B5'!$C$1:$K$1,0))</f>
        <v>11394</v>
      </c>
    </row>
    <row r="120" spans="1:6" x14ac:dyDescent="0.35">
      <c r="A120" t="s">
        <v>354</v>
      </c>
      <c r="B120" t="s">
        <v>355</v>
      </c>
      <c r="C120" t="s">
        <v>395</v>
      </c>
      <c r="D120" t="s">
        <v>292</v>
      </c>
      <c r="E120" t="str">
        <f>INDEX('State Codes'!$E$7:$E$70,MATCH(INDEX('State Codes'!$C$7:$C$70,MATCH('County Climates'!B120,'State Codes'!$D$7:$D$70,0),1),'State Codes'!$C$7:$C$70,0),1)</f>
        <v>West South Central Division</v>
      </c>
      <c r="F120">
        <f>INDEX('CBECS_Table B5'!$C$6:$K$6,1,MATCH('County Climates'!E120,'CBECS_Table B5'!$C$1:$K$1,0))</f>
        <v>11394</v>
      </c>
    </row>
    <row r="121" spans="1:6" x14ac:dyDescent="0.35">
      <c r="A121" t="s">
        <v>354</v>
      </c>
      <c r="B121" t="s">
        <v>355</v>
      </c>
      <c r="C121" t="s">
        <v>396</v>
      </c>
      <c r="D121" t="s">
        <v>292</v>
      </c>
      <c r="E121" t="str">
        <f>INDEX('State Codes'!$E$7:$E$70,MATCH(INDEX('State Codes'!$C$7:$C$70,MATCH('County Climates'!B121,'State Codes'!$D$7:$D$70,0),1),'State Codes'!$C$7:$C$70,0),1)</f>
        <v>West South Central Division</v>
      </c>
      <c r="F121">
        <f>INDEX('CBECS_Table B5'!$C$6:$K$6,1,MATCH('County Climates'!E121,'CBECS_Table B5'!$C$1:$K$1,0))</f>
        <v>11394</v>
      </c>
    </row>
    <row r="122" spans="1:6" x14ac:dyDescent="0.35">
      <c r="A122" t="s">
        <v>397</v>
      </c>
      <c r="B122" t="s">
        <v>398</v>
      </c>
      <c r="C122" t="s">
        <v>399</v>
      </c>
      <c r="D122" t="s">
        <v>272</v>
      </c>
      <c r="E122" t="str">
        <f>INDEX('State Codes'!$E$7:$E$70,MATCH(INDEX('State Codes'!$C$7:$C$70,MATCH('County Climates'!B122,'State Codes'!$D$7:$D$70,0),1),'State Codes'!$C$7:$C$70,0),1)</f>
        <v>Pacific Division</v>
      </c>
      <c r="F122">
        <f>INDEX('CBECS_Table B5'!$C$6:$K$6,1,MATCH('County Climates'!E122,'CBECS_Table B5'!$C$1:$K$1,0))</f>
        <v>13379</v>
      </c>
    </row>
    <row r="123" spans="1:6" x14ac:dyDescent="0.35">
      <c r="A123" t="s">
        <v>397</v>
      </c>
      <c r="B123" t="s">
        <v>398</v>
      </c>
      <c r="C123" t="s">
        <v>400</v>
      </c>
      <c r="D123" t="s">
        <v>273</v>
      </c>
      <c r="E123" t="str">
        <f>INDEX('State Codes'!$E$7:$E$70,MATCH(INDEX('State Codes'!$C$7:$C$70,MATCH('County Climates'!B123,'State Codes'!$D$7:$D$70,0),1),'State Codes'!$C$7:$C$70,0),1)</f>
        <v>Pacific Division</v>
      </c>
      <c r="F123">
        <f>INDEX('CBECS_Table B5'!$C$6:$K$6,1,MATCH('County Climates'!E123,'CBECS_Table B5'!$C$1:$K$1,0))</f>
        <v>13379</v>
      </c>
    </row>
    <row r="124" spans="1:6" x14ac:dyDescent="0.35">
      <c r="A124" t="s">
        <v>397</v>
      </c>
      <c r="B124" t="s">
        <v>398</v>
      </c>
      <c r="C124" t="s">
        <v>401</v>
      </c>
      <c r="D124" t="s">
        <v>402</v>
      </c>
      <c r="E124" t="str">
        <f>INDEX('State Codes'!$E$7:$E$70,MATCH(INDEX('State Codes'!$C$7:$C$70,MATCH('County Climates'!B124,'State Codes'!$D$7:$D$70,0),1),'State Codes'!$C$7:$C$70,0),1)</f>
        <v>Pacific Division</v>
      </c>
      <c r="F124">
        <f>INDEX('CBECS_Table B5'!$C$6:$K$6,1,MATCH('County Climates'!E124,'CBECS_Table B5'!$C$1:$K$1,0))</f>
        <v>13379</v>
      </c>
    </row>
    <row r="125" spans="1:6" x14ac:dyDescent="0.35">
      <c r="A125" t="s">
        <v>397</v>
      </c>
      <c r="B125" t="s">
        <v>398</v>
      </c>
      <c r="C125" t="s">
        <v>403</v>
      </c>
      <c r="D125" t="s">
        <v>404</v>
      </c>
      <c r="E125" t="str">
        <f>INDEX('State Codes'!$E$7:$E$70,MATCH(INDEX('State Codes'!$C$7:$C$70,MATCH('County Climates'!B125,'State Codes'!$D$7:$D$70,0),1),'State Codes'!$C$7:$C$70,0),1)</f>
        <v>Pacific Division</v>
      </c>
      <c r="F125">
        <f>INDEX('CBECS_Table B5'!$C$6:$K$6,1,MATCH('County Climates'!E125,'CBECS_Table B5'!$C$1:$K$1,0))</f>
        <v>13379</v>
      </c>
    </row>
    <row r="126" spans="1:6" x14ac:dyDescent="0.35">
      <c r="A126" t="s">
        <v>397</v>
      </c>
      <c r="B126" t="s">
        <v>398</v>
      </c>
      <c r="C126" t="s">
        <v>405</v>
      </c>
      <c r="D126" t="s">
        <v>402</v>
      </c>
      <c r="E126" t="str">
        <f>INDEX('State Codes'!$E$7:$E$70,MATCH(INDEX('State Codes'!$C$7:$C$70,MATCH('County Climates'!B126,'State Codes'!$D$7:$D$70,0),1),'State Codes'!$C$7:$C$70,0),1)</f>
        <v>Pacific Division</v>
      </c>
      <c r="F126">
        <f>INDEX('CBECS_Table B5'!$C$6:$K$6,1,MATCH('County Climates'!E126,'CBECS_Table B5'!$C$1:$K$1,0))</f>
        <v>13379</v>
      </c>
    </row>
    <row r="127" spans="1:6" x14ac:dyDescent="0.35">
      <c r="A127" t="s">
        <v>397</v>
      </c>
      <c r="B127" t="s">
        <v>398</v>
      </c>
      <c r="C127" t="s">
        <v>406</v>
      </c>
      <c r="D127" t="s">
        <v>404</v>
      </c>
      <c r="E127" t="str">
        <f>INDEX('State Codes'!$E$7:$E$70,MATCH(INDEX('State Codes'!$C$7:$C$70,MATCH('County Climates'!B127,'State Codes'!$D$7:$D$70,0),1),'State Codes'!$C$7:$C$70,0),1)</f>
        <v>Pacific Division</v>
      </c>
      <c r="F127">
        <f>INDEX('CBECS_Table B5'!$C$6:$K$6,1,MATCH('County Climates'!E127,'CBECS_Table B5'!$C$1:$K$1,0))</f>
        <v>13379</v>
      </c>
    </row>
    <row r="128" spans="1:6" x14ac:dyDescent="0.35">
      <c r="A128" t="s">
        <v>397</v>
      </c>
      <c r="B128" t="s">
        <v>398</v>
      </c>
      <c r="C128" t="s">
        <v>407</v>
      </c>
      <c r="D128" t="s">
        <v>404</v>
      </c>
      <c r="E128" t="str">
        <f>INDEX('State Codes'!$E$7:$E$70,MATCH(INDEX('State Codes'!$C$7:$C$70,MATCH('County Climates'!B128,'State Codes'!$D$7:$D$70,0),1),'State Codes'!$C$7:$C$70,0),1)</f>
        <v>Pacific Division</v>
      </c>
      <c r="F128">
        <f>INDEX('CBECS_Table B5'!$C$6:$K$6,1,MATCH('County Climates'!E128,'CBECS_Table B5'!$C$1:$K$1,0))</f>
        <v>13379</v>
      </c>
    </row>
    <row r="129" spans="1:6" x14ac:dyDescent="0.35">
      <c r="A129" t="s">
        <v>397</v>
      </c>
      <c r="B129" t="s">
        <v>398</v>
      </c>
      <c r="C129" t="s">
        <v>408</v>
      </c>
      <c r="D129" t="s">
        <v>272</v>
      </c>
      <c r="E129" t="str">
        <f>INDEX('State Codes'!$E$7:$E$70,MATCH(INDEX('State Codes'!$C$7:$C$70,MATCH('County Climates'!B129,'State Codes'!$D$7:$D$70,0),1),'State Codes'!$C$7:$C$70,0),1)</f>
        <v>Pacific Division</v>
      </c>
      <c r="F129">
        <f>INDEX('CBECS_Table B5'!$C$6:$K$6,1,MATCH('County Climates'!E129,'CBECS_Table B5'!$C$1:$K$1,0))</f>
        <v>13379</v>
      </c>
    </row>
    <row r="130" spans="1:6" x14ac:dyDescent="0.35">
      <c r="A130" t="s">
        <v>397</v>
      </c>
      <c r="B130" t="s">
        <v>398</v>
      </c>
      <c r="C130" t="s">
        <v>409</v>
      </c>
      <c r="D130" t="s">
        <v>402</v>
      </c>
      <c r="E130" t="str">
        <f>INDEX('State Codes'!$E$7:$E$70,MATCH(INDEX('State Codes'!$C$7:$C$70,MATCH('County Climates'!B130,'State Codes'!$D$7:$D$70,0),1),'State Codes'!$C$7:$C$70,0),1)</f>
        <v>Pacific Division</v>
      </c>
      <c r="F130">
        <f>INDEX('CBECS_Table B5'!$C$6:$K$6,1,MATCH('County Climates'!E130,'CBECS_Table B5'!$C$1:$K$1,0))</f>
        <v>13379</v>
      </c>
    </row>
    <row r="131" spans="1:6" x14ac:dyDescent="0.35">
      <c r="A131" t="s">
        <v>397</v>
      </c>
      <c r="B131" t="s">
        <v>398</v>
      </c>
      <c r="C131" t="s">
        <v>410</v>
      </c>
      <c r="D131" t="s">
        <v>404</v>
      </c>
      <c r="E131" t="str">
        <f>INDEX('State Codes'!$E$7:$E$70,MATCH(INDEX('State Codes'!$C$7:$C$70,MATCH('County Climates'!B131,'State Codes'!$D$7:$D$70,0),1),'State Codes'!$C$7:$C$70,0),1)</f>
        <v>Pacific Division</v>
      </c>
      <c r="F131">
        <f>INDEX('CBECS_Table B5'!$C$6:$K$6,1,MATCH('County Climates'!E131,'CBECS_Table B5'!$C$1:$K$1,0))</f>
        <v>13379</v>
      </c>
    </row>
    <row r="132" spans="1:6" x14ac:dyDescent="0.35">
      <c r="A132" t="s">
        <v>411</v>
      </c>
      <c r="B132" t="s">
        <v>412</v>
      </c>
      <c r="C132" t="s">
        <v>413</v>
      </c>
      <c r="D132" t="s">
        <v>273</v>
      </c>
      <c r="E132" t="str">
        <f>INDEX('State Codes'!$E$7:$E$70,MATCH(INDEX('State Codes'!$C$7:$C$70,MATCH('County Climates'!B132,'State Codes'!$D$7:$D$70,0),1),'State Codes'!$C$7:$C$70,0),1)</f>
        <v>Mountain Division</v>
      </c>
      <c r="F132">
        <f>INDEX('CBECS_Table B5'!$C$6:$K$6,1,MATCH('County Climates'!E132,'CBECS_Table B5'!$C$1:$K$1,0))</f>
        <v>4981</v>
      </c>
    </row>
    <row r="133" spans="1:6" x14ac:dyDescent="0.35">
      <c r="A133" t="s">
        <v>411</v>
      </c>
      <c r="B133" t="s">
        <v>412</v>
      </c>
      <c r="C133" t="s">
        <v>414</v>
      </c>
      <c r="D133" t="s">
        <v>273</v>
      </c>
      <c r="E133" t="str">
        <f>INDEX('State Codes'!$E$7:$E$70,MATCH(INDEX('State Codes'!$C$7:$C$70,MATCH('County Climates'!B133,'State Codes'!$D$7:$D$70,0),1),'State Codes'!$C$7:$C$70,0),1)</f>
        <v>Mountain Division</v>
      </c>
      <c r="F133">
        <f>INDEX('CBECS_Table B5'!$C$6:$K$6,1,MATCH('County Climates'!E133,'CBECS_Table B5'!$C$1:$K$1,0))</f>
        <v>4981</v>
      </c>
    </row>
    <row r="134" spans="1:6" x14ac:dyDescent="0.35">
      <c r="A134" t="s">
        <v>411</v>
      </c>
      <c r="B134" t="s">
        <v>412</v>
      </c>
      <c r="C134" t="s">
        <v>415</v>
      </c>
      <c r="D134" t="s">
        <v>273</v>
      </c>
      <c r="E134" t="str">
        <f>INDEX('State Codes'!$E$7:$E$70,MATCH(INDEX('State Codes'!$C$7:$C$70,MATCH('County Climates'!B134,'State Codes'!$D$7:$D$70,0),1),'State Codes'!$C$7:$C$70,0),1)</f>
        <v>Mountain Division</v>
      </c>
      <c r="F134">
        <f>INDEX('CBECS_Table B5'!$C$6:$K$6,1,MATCH('County Climates'!E134,'CBECS_Table B5'!$C$1:$K$1,0))</f>
        <v>4981</v>
      </c>
    </row>
    <row r="135" spans="1:6" x14ac:dyDescent="0.35">
      <c r="A135" t="s">
        <v>411</v>
      </c>
      <c r="B135" t="s">
        <v>412</v>
      </c>
      <c r="C135" t="s">
        <v>416</v>
      </c>
      <c r="D135" t="s">
        <v>273</v>
      </c>
      <c r="E135" t="str">
        <f>INDEX('State Codes'!$E$7:$E$70,MATCH(INDEX('State Codes'!$C$7:$C$70,MATCH('County Climates'!B135,'State Codes'!$D$7:$D$70,0),1),'State Codes'!$C$7:$C$70,0),1)</f>
        <v>Mountain Division</v>
      </c>
      <c r="F135">
        <f>INDEX('CBECS_Table B5'!$C$6:$K$6,1,MATCH('County Climates'!E135,'CBECS_Table B5'!$C$1:$K$1,0))</f>
        <v>4981</v>
      </c>
    </row>
    <row r="136" spans="1:6" x14ac:dyDescent="0.35">
      <c r="A136" t="s">
        <v>411</v>
      </c>
      <c r="B136" t="s">
        <v>412</v>
      </c>
      <c r="C136" t="s">
        <v>417</v>
      </c>
      <c r="D136" t="s">
        <v>273</v>
      </c>
      <c r="E136" t="str">
        <f>INDEX('State Codes'!$E$7:$E$70,MATCH(INDEX('State Codes'!$C$7:$C$70,MATCH('County Climates'!B136,'State Codes'!$D$7:$D$70,0),1),'State Codes'!$C$7:$C$70,0),1)</f>
        <v>Mountain Division</v>
      </c>
      <c r="F136">
        <f>INDEX('CBECS_Table B5'!$C$6:$K$6,1,MATCH('County Climates'!E136,'CBECS_Table B5'!$C$1:$K$1,0))</f>
        <v>4981</v>
      </c>
    </row>
    <row r="137" spans="1:6" x14ac:dyDescent="0.35">
      <c r="A137" t="s">
        <v>411</v>
      </c>
      <c r="B137" t="s">
        <v>412</v>
      </c>
      <c r="C137" t="s">
        <v>418</v>
      </c>
      <c r="D137" t="s">
        <v>273</v>
      </c>
      <c r="E137" t="str">
        <f>INDEX('State Codes'!$E$7:$E$70,MATCH(INDEX('State Codes'!$C$7:$C$70,MATCH('County Climates'!B137,'State Codes'!$D$7:$D$70,0),1),'State Codes'!$C$7:$C$70,0),1)</f>
        <v>Mountain Division</v>
      </c>
      <c r="F137">
        <f>INDEX('CBECS_Table B5'!$C$6:$K$6,1,MATCH('County Climates'!E137,'CBECS_Table B5'!$C$1:$K$1,0))</f>
        <v>4981</v>
      </c>
    </row>
    <row r="138" spans="1:6" x14ac:dyDescent="0.35">
      <c r="A138" t="s">
        <v>411</v>
      </c>
      <c r="B138" t="s">
        <v>412</v>
      </c>
      <c r="C138" t="s">
        <v>419</v>
      </c>
      <c r="D138" t="s">
        <v>273</v>
      </c>
      <c r="E138" t="str">
        <f>INDEX('State Codes'!$E$7:$E$70,MATCH(INDEX('State Codes'!$C$7:$C$70,MATCH('County Climates'!B138,'State Codes'!$D$7:$D$70,0),1),'State Codes'!$C$7:$C$70,0),1)</f>
        <v>Mountain Division</v>
      </c>
      <c r="F138">
        <f>INDEX('CBECS_Table B5'!$C$6:$K$6,1,MATCH('County Climates'!E138,'CBECS_Table B5'!$C$1:$K$1,0))</f>
        <v>4981</v>
      </c>
    </row>
    <row r="139" spans="1:6" x14ac:dyDescent="0.35">
      <c r="A139" t="s">
        <v>411</v>
      </c>
      <c r="B139" t="s">
        <v>412</v>
      </c>
      <c r="C139" t="s">
        <v>420</v>
      </c>
      <c r="D139" t="s">
        <v>273</v>
      </c>
      <c r="E139" t="str">
        <f>INDEX('State Codes'!$E$7:$E$70,MATCH(INDEX('State Codes'!$C$7:$C$70,MATCH('County Climates'!B139,'State Codes'!$D$7:$D$70,0),1),'State Codes'!$C$7:$C$70,0),1)</f>
        <v>Mountain Division</v>
      </c>
      <c r="F139">
        <f>INDEX('CBECS_Table B5'!$C$6:$K$6,1,MATCH('County Climates'!E139,'CBECS_Table B5'!$C$1:$K$1,0))</f>
        <v>4981</v>
      </c>
    </row>
    <row r="140" spans="1:6" x14ac:dyDescent="0.35">
      <c r="A140" t="s">
        <v>411</v>
      </c>
      <c r="B140" t="s">
        <v>412</v>
      </c>
      <c r="C140" t="s">
        <v>421</v>
      </c>
      <c r="D140" t="s">
        <v>274</v>
      </c>
      <c r="E140" t="str">
        <f>INDEX('State Codes'!$E$7:$E$70,MATCH(INDEX('State Codes'!$C$7:$C$70,MATCH('County Climates'!B140,'State Codes'!$D$7:$D$70,0),1),'State Codes'!$C$7:$C$70,0),1)</f>
        <v>Mountain Division</v>
      </c>
      <c r="F140">
        <f>INDEX('CBECS_Table B5'!$C$6:$K$6,1,MATCH('County Climates'!E140,'CBECS_Table B5'!$C$1:$K$1,0))</f>
        <v>4981</v>
      </c>
    </row>
    <row r="141" spans="1:6" x14ac:dyDescent="0.35">
      <c r="A141" t="s">
        <v>411</v>
      </c>
      <c r="B141" t="s">
        <v>412</v>
      </c>
      <c r="C141" t="s">
        <v>422</v>
      </c>
      <c r="D141" t="s">
        <v>274</v>
      </c>
      <c r="E141" t="str">
        <f>INDEX('State Codes'!$E$7:$E$70,MATCH(INDEX('State Codes'!$C$7:$C$70,MATCH('County Climates'!B141,'State Codes'!$D$7:$D$70,0),1),'State Codes'!$C$7:$C$70,0),1)</f>
        <v>Mountain Division</v>
      </c>
      <c r="F141">
        <f>INDEX('CBECS_Table B5'!$C$6:$K$6,1,MATCH('County Climates'!E141,'CBECS_Table B5'!$C$1:$K$1,0))</f>
        <v>4981</v>
      </c>
    </row>
    <row r="142" spans="1:6" x14ac:dyDescent="0.35">
      <c r="A142" t="s">
        <v>411</v>
      </c>
      <c r="B142" t="s">
        <v>412</v>
      </c>
      <c r="C142" t="s">
        <v>423</v>
      </c>
      <c r="D142" t="s">
        <v>274</v>
      </c>
      <c r="E142" t="str">
        <f>INDEX('State Codes'!$E$7:$E$70,MATCH(INDEX('State Codes'!$C$7:$C$70,MATCH('County Climates'!B142,'State Codes'!$D$7:$D$70,0),1),'State Codes'!$C$7:$C$70,0),1)</f>
        <v>Mountain Division</v>
      </c>
      <c r="F142">
        <f>INDEX('CBECS_Table B5'!$C$6:$K$6,1,MATCH('County Climates'!E142,'CBECS_Table B5'!$C$1:$K$1,0))</f>
        <v>4981</v>
      </c>
    </row>
    <row r="143" spans="1:6" x14ac:dyDescent="0.35">
      <c r="A143" t="s">
        <v>411</v>
      </c>
      <c r="B143" t="s">
        <v>412</v>
      </c>
      <c r="C143" t="s">
        <v>424</v>
      </c>
      <c r="D143" t="s">
        <v>273</v>
      </c>
      <c r="E143" t="str">
        <f>INDEX('State Codes'!$E$7:$E$70,MATCH(INDEX('State Codes'!$C$7:$C$70,MATCH('County Climates'!B143,'State Codes'!$D$7:$D$70,0),1),'State Codes'!$C$7:$C$70,0),1)</f>
        <v>Mountain Division</v>
      </c>
      <c r="F143">
        <f>INDEX('CBECS_Table B5'!$C$6:$K$6,1,MATCH('County Climates'!E143,'CBECS_Table B5'!$C$1:$K$1,0))</f>
        <v>4981</v>
      </c>
    </row>
    <row r="144" spans="1:6" x14ac:dyDescent="0.35">
      <c r="A144" t="s">
        <v>411</v>
      </c>
      <c r="B144" t="s">
        <v>412</v>
      </c>
      <c r="C144" t="s">
        <v>324</v>
      </c>
      <c r="D144" t="s">
        <v>274</v>
      </c>
      <c r="E144" t="str">
        <f>INDEX('State Codes'!$E$7:$E$70,MATCH(INDEX('State Codes'!$C$7:$C$70,MATCH('County Climates'!B144,'State Codes'!$D$7:$D$70,0),1),'State Codes'!$C$7:$C$70,0),1)</f>
        <v>Mountain Division</v>
      </c>
      <c r="F144">
        <f>INDEX('CBECS_Table B5'!$C$6:$K$6,1,MATCH('County Climates'!E144,'CBECS_Table B5'!$C$1:$K$1,0))</f>
        <v>4981</v>
      </c>
    </row>
    <row r="145" spans="1:6" x14ac:dyDescent="0.35">
      <c r="A145" t="s">
        <v>411</v>
      </c>
      <c r="B145" t="s">
        <v>412</v>
      </c>
      <c r="C145" t="s">
        <v>325</v>
      </c>
      <c r="D145" t="s">
        <v>273</v>
      </c>
      <c r="E145" t="str">
        <f>INDEX('State Codes'!$E$7:$E$70,MATCH(INDEX('State Codes'!$C$7:$C$70,MATCH('County Climates'!B145,'State Codes'!$D$7:$D$70,0),1),'State Codes'!$C$7:$C$70,0),1)</f>
        <v>Mountain Division</v>
      </c>
      <c r="F145">
        <f>INDEX('CBECS_Table B5'!$C$6:$K$6,1,MATCH('County Climates'!E145,'CBECS_Table B5'!$C$1:$K$1,0))</f>
        <v>4981</v>
      </c>
    </row>
    <row r="146" spans="1:6" x14ac:dyDescent="0.35">
      <c r="A146" t="s">
        <v>411</v>
      </c>
      <c r="B146" t="s">
        <v>412</v>
      </c>
      <c r="C146" t="s">
        <v>425</v>
      </c>
      <c r="D146" t="s">
        <v>273</v>
      </c>
      <c r="E146" t="str">
        <f>INDEX('State Codes'!$E$7:$E$70,MATCH(INDEX('State Codes'!$C$7:$C$70,MATCH('County Climates'!B146,'State Codes'!$D$7:$D$70,0),1),'State Codes'!$C$7:$C$70,0),1)</f>
        <v>Mountain Division</v>
      </c>
      <c r="F146">
        <f>INDEX('CBECS_Table B5'!$C$6:$K$6,1,MATCH('County Climates'!E146,'CBECS_Table B5'!$C$1:$K$1,0))</f>
        <v>4981</v>
      </c>
    </row>
    <row r="147" spans="1:6" x14ac:dyDescent="0.35">
      <c r="A147" t="s">
        <v>411</v>
      </c>
      <c r="B147" t="s">
        <v>412</v>
      </c>
      <c r="C147" t="s">
        <v>426</v>
      </c>
      <c r="D147" t="s">
        <v>273</v>
      </c>
      <c r="E147" t="str">
        <f>INDEX('State Codes'!$E$7:$E$70,MATCH(INDEX('State Codes'!$C$7:$C$70,MATCH('County Climates'!B147,'State Codes'!$D$7:$D$70,0),1),'State Codes'!$C$7:$C$70,0),1)</f>
        <v>Mountain Division</v>
      </c>
      <c r="F147">
        <f>INDEX('CBECS_Table B5'!$C$6:$K$6,1,MATCH('County Climates'!E147,'CBECS_Table B5'!$C$1:$K$1,0))</f>
        <v>4981</v>
      </c>
    </row>
    <row r="148" spans="1:6" x14ac:dyDescent="0.35">
      <c r="A148" t="s">
        <v>411</v>
      </c>
      <c r="B148" t="s">
        <v>412</v>
      </c>
      <c r="C148" t="s">
        <v>427</v>
      </c>
      <c r="D148" t="s">
        <v>273</v>
      </c>
      <c r="E148" t="str">
        <f>INDEX('State Codes'!$E$7:$E$70,MATCH(INDEX('State Codes'!$C$7:$C$70,MATCH('County Climates'!B148,'State Codes'!$D$7:$D$70,0),1),'State Codes'!$C$7:$C$70,0),1)</f>
        <v>Mountain Division</v>
      </c>
      <c r="F148">
        <f>INDEX('CBECS_Table B5'!$C$6:$K$6,1,MATCH('County Climates'!E148,'CBECS_Table B5'!$C$1:$K$1,0))</f>
        <v>4981</v>
      </c>
    </row>
    <row r="149" spans="1:6" x14ac:dyDescent="0.35">
      <c r="A149" t="s">
        <v>411</v>
      </c>
      <c r="B149" t="s">
        <v>412</v>
      </c>
      <c r="C149" t="s">
        <v>428</v>
      </c>
      <c r="D149" t="s">
        <v>274</v>
      </c>
      <c r="E149" t="str">
        <f>INDEX('State Codes'!$E$7:$E$70,MATCH(INDEX('State Codes'!$C$7:$C$70,MATCH('County Climates'!B149,'State Codes'!$D$7:$D$70,0),1),'State Codes'!$C$7:$C$70,0),1)</f>
        <v>Mountain Division</v>
      </c>
      <c r="F149">
        <f>INDEX('CBECS_Table B5'!$C$6:$K$6,1,MATCH('County Climates'!E149,'CBECS_Table B5'!$C$1:$K$1,0))</f>
        <v>4981</v>
      </c>
    </row>
    <row r="150" spans="1:6" x14ac:dyDescent="0.35">
      <c r="A150" t="s">
        <v>411</v>
      </c>
      <c r="B150" t="s">
        <v>412</v>
      </c>
      <c r="C150" t="s">
        <v>429</v>
      </c>
      <c r="D150" t="s">
        <v>273</v>
      </c>
      <c r="E150" t="str">
        <f>INDEX('State Codes'!$E$7:$E$70,MATCH(INDEX('State Codes'!$C$7:$C$70,MATCH('County Climates'!B150,'State Codes'!$D$7:$D$70,0),1),'State Codes'!$C$7:$C$70,0),1)</f>
        <v>Mountain Division</v>
      </c>
      <c r="F150">
        <f>INDEX('CBECS_Table B5'!$C$6:$K$6,1,MATCH('County Climates'!E150,'CBECS_Table B5'!$C$1:$K$1,0))</f>
        <v>4981</v>
      </c>
    </row>
    <row r="151" spans="1:6" x14ac:dyDescent="0.35">
      <c r="A151" t="s">
        <v>411</v>
      </c>
      <c r="B151" t="s">
        <v>412</v>
      </c>
      <c r="C151" t="s">
        <v>430</v>
      </c>
      <c r="D151" t="s">
        <v>402</v>
      </c>
      <c r="E151" t="str">
        <f>INDEX('State Codes'!$E$7:$E$70,MATCH(INDEX('State Codes'!$C$7:$C$70,MATCH('County Climates'!B151,'State Codes'!$D$7:$D$70,0),1),'State Codes'!$C$7:$C$70,0),1)</f>
        <v>Mountain Division</v>
      </c>
      <c r="F151">
        <f>INDEX('CBECS_Table B5'!$C$6:$K$6,1,MATCH('County Climates'!E151,'CBECS_Table B5'!$C$1:$K$1,0))</f>
        <v>4981</v>
      </c>
    </row>
    <row r="152" spans="1:6" x14ac:dyDescent="0.35">
      <c r="A152" t="s">
        <v>411</v>
      </c>
      <c r="B152" t="s">
        <v>412</v>
      </c>
      <c r="C152" t="s">
        <v>369</v>
      </c>
      <c r="D152" t="s">
        <v>273</v>
      </c>
      <c r="E152" t="str">
        <f>INDEX('State Codes'!$E$7:$E$70,MATCH(INDEX('State Codes'!$C$7:$C$70,MATCH('County Climates'!B152,'State Codes'!$D$7:$D$70,0),1),'State Codes'!$C$7:$C$70,0),1)</f>
        <v>Mountain Division</v>
      </c>
      <c r="F152">
        <f>INDEX('CBECS_Table B5'!$C$6:$K$6,1,MATCH('County Climates'!E152,'CBECS_Table B5'!$C$1:$K$1,0))</f>
        <v>4981</v>
      </c>
    </row>
    <row r="153" spans="1:6" x14ac:dyDescent="0.35">
      <c r="A153" t="s">
        <v>411</v>
      </c>
      <c r="B153" t="s">
        <v>412</v>
      </c>
      <c r="C153" t="s">
        <v>371</v>
      </c>
      <c r="D153" t="s">
        <v>273</v>
      </c>
      <c r="E153" t="str">
        <f>INDEX('State Codes'!$E$7:$E$70,MATCH(INDEX('State Codes'!$C$7:$C$70,MATCH('County Climates'!B153,'State Codes'!$D$7:$D$70,0),1),'State Codes'!$C$7:$C$70,0),1)</f>
        <v>Mountain Division</v>
      </c>
      <c r="F153">
        <f>INDEX('CBECS_Table B5'!$C$6:$K$6,1,MATCH('County Climates'!E153,'CBECS_Table B5'!$C$1:$K$1,0))</f>
        <v>4981</v>
      </c>
    </row>
    <row r="154" spans="1:6" x14ac:dyDescent="0.35">
      <c r="A154" t="s">
        <v>411</v>
      </c>
      <c r="B154" t="s">
        <v>412</v>
      </c>
      <c r="C154" t="s">
        <v>431</v>
      </c>
      <c r="D154" t="s">
        <v>273</v>
      </c>
      <c r="E154" t="str">
        <f>INDEX('State Codes'!$E$7:$E$70,MATCH(INDEX('State Codes'!$C$7:$C$70,MATCH('County Climates'!B154,'State Codes'!$D$7:$D$70,0),1),'State Codes'!$C$7:$C$70,0),1)</f>
        <v>Mountain Division</v>
      </c>
      <c r="F154">
        <f>INDEX('CBECS_Table B5'!$C$6:$K$6,1,MATCH('County Climates'!E154,'CBECS_Table B5'!$C$1:$K$1,0))</f>
        <v>4981</v>
      </c>
    </row>
    <row r="155" spans="1:6" x14ac:dyDescent="0.35">
      <c r="A155" t="s">
        <v>411</v>
      </c>
      <c r="B155" t="s">
        <v>412</v>
      </c>
      <c r="C155" t="s">
        <v>432</v>
      </c>
      <c r="D155" t="s">
        <v>274</v>
      </c>
      <c r="E155" t="str">
        <f>INDEX('State Codes'!$E$7:$E$70,MATCH(INDEX('State Codes'!$C$7:$C$70,MATCH('County Climates'!B155,'State Codes'!$D$7:$D$70,0),1),'State Codes'!$C$7:$C$70,0),1)</f>
        <v>Mountain Division</v>
      </c>
      <c r="F155">
        <f>INDEX('CBECS_Table B5'!$C$6:$K$6,1,MATCH('County Climates'!E155,'CBECS_Table B5'!$C$1:$K$1,0))</f>
        <v>4981</v>
      </c>
    </row>
    <row r="156" spans="1:6" x14ac:dyDescent="0.35">
      <c r="A156" t="s">
        <v>411</v>
      </c>
      <c r="B156" t="s">
        <v>412</v>
      </c>
      <c r="C156" t="s">
        <v>433</v>
      </c>
      <c r="D156" t="s">
        <v>273</v>
      </c>
      <c r="E156" t="str">
        <f>INDEX('State Codes'!$E$7:$E$70,MATCH(INDEX('State Codes'!$C$7:$C$70,MATCH('County Climates'!B156,'State Codes'!$D$7:$D$70,0),1),'State Codes'!$C$7:$C$70,0),1)</f>
        <v>Mountain Division</v>
      </c>
      <c r="F156">
        <f>INDEX('CBECS_Table B5'!$C$6:$K$6,1,MATCH('County Climates'!E156,'CBECS_Table B5'!$C$1:$K$1,0))</f>
        <v>4981</v>
      </c>
    </row>
    <row r="157" spans="1:6" x14ac:dyDescent="0.35">
      <c r="A157" t="s">
        <v>411</v>
      </c>
      <c r="B157" t="s">
        <v>412</v>
      </c>
      <c r="C157" t="s">
        <v>434</v>
      </c>
      <c r="D157" t="s">
        <v>273</v>
      </c>
      <c r="E157" t="str">
        <f>INDEX('State Codes'!$E$7:$E$70,MATCH(INDEX('State Codes'!$C$7:$C$70,MATCH('County Climates'!B157,'State Codes'!$D$7:$D$70,0),1),'State Codes'!$C$7:$C$70,0),1)</f>
        <v>Mountain Division</v>
      </c>
      <c r="F157">
        <f>INDEX('CBECS_Table B5'!$C$6:$K$6,1,MATCH('County Climates'!E157,'CBECS_Table B5'!$C$1:$K$1,0))</f>
        <v>4981</v>
      </c>
    </row>
    <row r="158" spans="1:6" x14ac:dyDescent="0.35">
      <c r="A158" t="s">
        <v>411</v>
      </c>
      <c r="B158" t="s">
        <v>412</v>
      </c>
      <c r="C158" t="s">
        <v>435</v>
      </c>
      <c r="D158" t="s">
        <v>273</v>
      </c>
      <c r="E158" t="str">
        <f>INDEX('State Codes'!$E$7:$E$70,MATCH(INDEX('State Codes'!$C$7:$C$70,MATCH('County Climates'!B158,'State Codes'!$D$7:$D$70,0),1),'State Codes'!$C$7:$C$70,0),1)</f>
        <v>Mountain Division</v>
      </c>
      <c r="F158">
        <f>INDEX('CBECS_Table B5'!$C$6:$K$6,1,MATCH('County Climates'!E158,'CBECS_Table B5'!$C$1:$K$1,0))</f>
        <v>4981</v>
      </c>
    </row>
    <row r="159" spans="1:6" x14ac:dyDescent="0.35">
      <c r="A159" t="s">
        <v>411</v>
      </c>
      <c r="B159" t="s">
        <v>412</v>
      </c>
      <c r="C159" t="s">
        <v>340</v>
      </c>
      <c r="D159" t="s">
        <v>273</v>
      </c>
      <c r="E159" t="str">
        <f>INDEX('State Codes'!$E$7:$E$70,MATCH(INDEX('State Codes'!$C$7:$C$70,MATCH('County Climates'!B159,'State Codes'!$D$7:$D$70,0),1),'State Codes'!$C$7:$C$70,0),1)</f>
        <v>Mountain Division</v>
      </c>
      <c r="F159">
        <f>INDEX('CBECS_Table B5'!$C$6:$K$6,1,MATCH('County Climates'!E159,'CBECS_Table B5'!$C$1:$K$1,0))</f>
        <v>4981</v>
      </c>
    </row>
    <row r="160" spans="1:6" x14ac:dyDescent="0.35">
      <c r="A160" t="s">
        <v>411</v>
      </c>
      <c r="B160" t="s">
        <v>412</v>
      </c>
      <c r="C160" t="s">
        <v>436</v>
      </c>
      <c r="D160" t="s">
        <v>402</v>
      </c>
      <c r="E160" t="str">
        <f>INDEX('State Codes'!$E$7:$E$70,MATCH(INDEX('State Codes'!$C$7:$C$70,MATCH('County Climates'!B160,'State Codes'!$D$7:$D$70,0),1),'State Codes'!$C$7:$C$70,0),1)</f>
        <v>Mountain Division</v>
      </c>
      <c r="F160">
        <f>INDEX('CBECS_Table B5'!$C$6:$K$6,1,MATCH('County Climates'!E160,'CBECS_Table B5'!$C$1:$K$1,0))</f>
        <v>4981</v>
      </c>
    </row>
    <row r="161" spans="1:6" x14ac:dyDescent="0.35">
      <c r="A161" t="s">
        <v>411</v>
      </c>
      <c r="B161" t="s">
        <v>412</v>
      </c>
      <c r="C161" t="s">
        <v>437</v>
      </c>
      <c r="D161" t="s">
        <v>273</v>
      </c>
      <c r="E161" t="str">
        <f>INDEX('State Codes'!$E$7:$E$70,MATCH(INDEX('State Codes'!$C$7:$C$70,MATCH('County Climates'!B161,'State Codes'!$D$7:$D$70,0),1),'State Codes'!$C$7:$C$70,0),1)</f>
        <v>Mountain Division</v>
      </c>
      <c r="F161">
        <f>INDEX('CBECS_Table B5'!$C$6:$K$6,1,MATCH('County Climates'!E161,'CBECS_Table B5'!$C$1:$K$1,0))</f>
        <v>4981</v>
      </c>
    </row>
    <row r="162" spans="1:6" x14ac:dyDescent="0.35">
      <c r="A162" t="s">
        <v>411</v>
      </c>
      <c r="B162" t="s">
        <v>412</v>
      </c>
      <c r="C162" t="s">
        <v>438</v>
      </c>
      <c r="D162" t="s">
        <v>274</v>
      </c>
      <c r="E162" t="str">
        <f>INDEX('State Codes'!$E$7:$E$70,MATCH(INDEX('State Codes'!$C$7:$C$70,MATCH('County Climates'!B162,'State Codes'!$D$7:$D$70,0),1),'State Codes'!$C$7:$C$70,0),1)</f>
        <v>Mountain Division</v>
      </c>
      <c r="F162">
        <f>INDEX('CBECS_Table B5'!$C$6:$K$6,1,MATCH('County Climates'!E162,'CBECS_Table B5'!$C$1:$K$1,0))</f>
        <v>4981</v>
      </c>
    </row>
    <row r="163" spans="1:6" x14ac:dyDescent="0.35">
      <c r="A163" t="s">
        <v>411</v>
      </c>
      <c r="B163" t="s">
        <v>412</v>
      </c>
      <c r="C163" t="s">
        <v>378</v>
      </c>
      <c r="D163" t="s">
        <v>273</v>
      </c>
      <c r="E163" t="str">
        <f>INDEX('State Codes'!$E$7:$E$70,MATCH(INDEX('State Codes'!$C$7:$C$70,MATCH('County Climates'!B163,'State Codes'!$D$7:$D$70,0),1),'State Codes'!$C$7:$C$70,0),1)</f>
        <v>Mountain Division</v>
      </c>
      <c r="F163">
        <f>INDEX('CBECS_Table B5'!$C$6:$K$6,1,MATCH('County Climates'!E163,'CBECS_Table B5'!$C$1:$K$1,0))</f>
        <v>4981</v>
      </c>
    </row>
    <row r="164" spans="1:6" x14ac:dyDescent="0.35">
      <c r="A164" t="s">
        <v>411</v>
      </c>
      <c r="B164" t="s">
        <v>412</v>
      </c>
      <c r="C164" t="s">
        <v>439</v>
      </c>
      <c r="D164" t="s">
        <v>274</v>
      </c>
      <c r="E164" t="str">
        <f>INDEX('State Codes'!$E$7:$E$70,MATCH(INDEX('State Codes'!$C$7:$C$70,MATCH('County Climates'!B164,'State Codes'!$D$7:$D$70,0),1),'State Codes'!$C$7:$C$70,0),1)</f>
        <v>Mountain Division</v>
      </c>
      <c r="F164">
        <f>INDEX('CBECS_Table B5'!$C$6:$K$6,1,MATCH('County Climates'!E164,'CBECS_Table B5'!$C$1:$K$1,0))</f>
        <v>4981</v>
      </c>
    </row>
    <row r="165" spans="1:6" x14ac:dyDescent="0.35">
      <c r="A165" t="s">
        <v>411</v>
      </c>
      <c r="B165" t="s">
        <v>412</v>
      </c>
      <c r="C165" t="s">
        <v>440</v>
      </c>
      <c r="D165" t="s">
        <v>273</v>
      </c>
      <c r="E165" t="str">
        <f>INDEX('State Codes'!$E$7:$E$70,MATCH(INDEX('State Codes'!$C$7:$C$70,MATCH('County Climates'!B165,'State Codes'!$D$7:$D$70,0),1),'State Codes'!$C$7:$C$70,0),1)</f>
        <v>Mountain Division</v>
      </c>
      <c r="F165">
        <f>INDEX('CBECS_Table B5'!$C$6:$K$6,1,MATCH('County Climates'!E165,'CBECS_Table B5'!$C$1:$K$1,0))</f>
        <v>4981</v>
      </c>
    </row>
    <row r="166" spans="1:6" x14ac:dyDescent="0.35">
      <c r="A166" t="s">
        <v>411</v>
      </c>
      <c r="B166" t="s">
        <v>412</v>
      </c>
      <c r="C166" t="s">
        <v>441</v>
      </c>
      <c r="D166" t="s">
        <v>273</v>
      </c>
      <c r="E166" t="str">
        <f>INDEX('State Codes'!$E$7:$E$70,MATCH(INDEX('State Codes'!$C$7:$C$70,MATCH('County Climates'!B166,'State Codes'!$D$7:$D$70,0),1),'State Codes'!$C$7:$C$70,0),1)</f>
        <v>Mountain Division</v>
      </c>
      <c r="F166">
        <f>INDEX('CBECS_Table B5'!$C$6:$K$6,1,MATCH('County Climates'!E166,'CBECS_Table B5'!$C$1:$K$1,0))</f>
        <v>4981</v>
      </c>
    </row>
    <row r="167" spans="1:6" x14ac:dyDescent="0.35">
      <c r="A167" t="s">
        <v>411</v>
      </c>
      <c r="B167" t="s">
        <v>412</v>
      </c>
      <c r="C167" t="s">
        <v>442</v>
      </c>
      <c r="D167" t="s">
        <v>273</v>
      </c>
      <c r="E167" t="str">
        <f>INDEX('State Codes'!$E$7:$E$70,MATCH(INDEX('State Codes'!$C$7:$C$70,MATCH('County Climates'!B167,'State Codes'!$D$7:$D$70,0),1),'State Codes'!$C$7:$C$70,0),1)</f>
        <v>Mountain Division</v>
      </c>
      <c r="F167">
        <f>INDEX('CBECS_Table B5'!$C$6:$K$6,1,MATCH('County Climates'!E167,'CBECS_Table B5'!$C$1:$K$1,0))</f>
        <v>4981</v>
      </c>
    </row>
    <row r="168" spans="1:6" x14ac:dyDescent="0.35">
      <c r="A168" t="s">
        <v>411</v>
      </c>
      <c r="B168" t="s">
        <v>412</v>
      </c>
      <c r="C168" t="s">
        <v>443</v>
      </c>
      <c r="D168" t="s">
        <v>274</v>
      </c>
      <c r="E168" t="str">
        <f>INDEX('State Codes'!$E$7:$E$70,MATCH(INDEX('State Codes'!$C$7:$C$70,MATCH('County Climates'!B168,'State Codes'!$D$7:$D$70,0),1),'State Codes'!$C$7:$C$70,0),1)</f>
        <v>Mountain Division</v>
      </c>
      <c r="F168">
        <f>INDEX('CBECS_Table B5'!$C$6:$K$6,1,MATCH('County Climates'!E168,'CBECS_Table B5'!$C$1:$K$1,0))</f>
        <v>4981</v>
      </c>
    </row>
    <row r="169" spans="1:6" x14ac:dyDescent="0.35">
      <c r="A169" t="s">
        <v>411</v>
      </c>
      <c r="B169" t="s">
        <v>412</v>
      </c>
      <c r="C169" t="s">
        <v>444</v>
      </c>
      <c r="D169" t="s">
        <v>274</v>
      </c>
      <c r="E169" t="str">
        <f>INDEX('State Codes'!$E$7:$E$70,MATCH(INDEX('State Codes'!$C$7:$C$70,MATCH('County Climates'!B169,'State Codes'!$D$7:$D$70,0),1),'State Codes'!$C$7:$C$70,0),1)</f>
        <v>Mountain Division</v>
      </c>
      <c r="F169">
        <f>INDEX('CBECS_Table B5'!$C$6:$K$6,1,MATCH('County Climates'!E169,'CBECS_Table B5'!$C$1:$K$1,0))</f>
        <v>4981</v>
      </c>
    </row>
    <row r="170" spans="1:6" x14ac:dyDescent="0.35">
      <c r="A170" t="s">
        <v>411</v>
      </c>
      <c r="B170" t="s">
        <v>412</v>
      </c>
      <c r="C170" t="s">
        <v>445</v>
      </c>
      <c r="D170" t="s">
        <v>273</v>
      </c>
      <c r="E170" t="str">
        <f>INDEX('State Codes'!$E$7:$E$70,MATCH(INDEX('State Codes'!$C$7:$C$70,MATCH('County Climates'!B170,'State Codes'!$D$7:$D$70,0),1),'State Codes'!$C$7:$C$70,0),1)</f>
        <v>Mountain Division</v>
      </c>
      <c r="F170">
        <f>INDEX('CBECS_Table B5'!$C$6:$K$6,1,MATCH('County Climates'!E170,'CBECS_Table B5'!$C$1:$K$1,0))</f>
        <v>4981</v>
      </c>
    </row>
    <row r="171" spans="1:6" x14ac:dyDescent="0.35">
      <c r="A171" t="s">
        <v>411</v>
      </c>
      <c r="B171" t="s">
        <v>412</v>
      </c>
      <c r="C171" t="s">
        <v>446</v>
      </c>
      <c r="D171" t="s">
        <v>274</v>
      </c>
      <c r="E171" t="str">
        <f>INDEX('State Codes'!$E$7:$E$70,MATCH(INDEX('State Codes'!$C$7:$C$70,MATCH('County Climates'!B171,'State Codes'!$D$7:$D$70,0),1),'State Codes'!$C$7:$C$70,0),1)</f>
        <v>Mountain Division</v>
      </c>
      <c r="F171">
        <f>INDEX('CBECS_Table B5'!$C$6:$K$6,1,MATCH('County Climates'!E171,'CBECS_Table B5'!$C$1:$K$1,0))</f>
        <v>4981</v>
      </c>
    </row>
    <row r="172" spans="1:6" x14ac:dyDescent="0.35">
      <c r="A172" t="s">
        <v>411</v>
      </c>
      <c r="B172" t="s">
        <v>412</v>
      </c>
      <c r="C172" t="s">
        <v>447</v>
      </c>
      <c r="D172" t="s">
        <v>273</v>
      </c>
      <c r="E172" t="str">
        <f>INDEX('State Codes'!$E$7:$E$70,MATCH(INDEX('State Codes'!$C$7:$C$70,MATCH('County Climates'!B172,'State Codes'!$D$7:$D$70,0),1),'State Codes'!$C$7:$C$70,0),1)</f>
        <v>Mountain Division</v>
      </c>
      <c r="F172">
        <f>INDEX('CBECS_Table B5'!$C$6:$K$6,1,MATCH('County Climates'!E172,'CBECS_Table B5'!$C$1:$K$1,0))</f>
        <v>4981</v>
      </c>
    </row>
    <row r="173" spans="1:6" x14ac:dyDescent="0.35">
      <c r="A173" t="s">
        <v>411</v>
      </c>
      <c r="B173" t="s">
        <v>412</v>
      </c>
      <c r="C173" t="s">
        <v>448</v>
      </c>
      <c r="D173" t="s">
        <v>273</v>
      </c>
      <c r="E173" t="str">
        <f>INDEX('State Codes'!$E$7:$E$70,MATCH(INDEX('State Codes'!$C$7:$C$70,MATCH('County Climates'!B173,'State Codes'!$D$7:$D$70,0),1),'State Codes'!$C$7:$C$70,0),1)</f>
        <v>Mountain Division</v>
      </c>
      <c r="F173">
        <f>INDEX('CBECS_Table B5'!$C$6:$K$6,1,MATCH('County Climates'!E173,'CBECS_Table B5'!$C$1:$K$1,0))</f>
        <v>4981</v>
      </c>
    </row>
    <row r="174" spans="1:6" x14ac:dyDescent="0.35">
      <c r="A174" t="s">
        <v>411</v>
      </c>
      <c r="B174" t="s">
        <v>412</v>
      </c>
      <c r="C174" t="s">
        <v>449</v>
      </c>
      <c r="D174" t="s">
        <v>274</v>
      </c>
      <c r="E174" t="str">
        <f>INDEX('State Codes'!$E$7:$E$70,MATCH(INDEX('State Codes'!$C$7:$C$70,MATCH('County Climates'!B174,'State Codes'!$D$7:$D$70,0),1),'State Codes'!$C$7:$C$70,0),1)</f>
        <v>Mountain Division</v>
      </c>
      <c r="F174">
        <f>INDEX('CBECS_Table B5'!$C$6:$K$6,1,MATCH('County Climates'!E174,'CBECS_Table B5'!$C$1:$K$1,0))</f>
        <v>4981</v>
      </c>
    </row>
    <row r="175" spans="1:6" x14ac:dyDescent="0.35">
      <c r="A175" t="s">
        <v>411</v>
      </c>
      <c r="B175" t="s">
        <v>412</v>
      </c>
      <c r="C175" t="s">
        <v>450</v>
      </c>
      <c r="D175" t="s">
        <v>273</v>
      </c>
      <c r="E175" t="str">
        <f>INDEX('State Codes'!$E$7:$E$70,MATCH(INDEX('State Codes'!$C$7:$C$70,MATCH('County Climates'!B175,'State Codes'!$D$7:$D$70,0),1),'State Codes'!$C$7:$C$70,0),1)</f>
        <v>Mountain Division</v>
      </c>
      <c r="F175">
        <f>INDEX('CBECS_Table B5'!$C$6:$K$6,1,MATCH('County Climates'!E175,'CBECS_Table B5'!$C$1:$K$1,0))</f>
        <v>4981</v>
      </c>
    </row>
    <row r="176" spans="1:6" x14ac:dyDescent="0.35">
      <c r="A176" t="s">
        <v>411</v>
      </c>
      <c r="B176" t="s">
        <v>412</v>
      </c>
      <c r="C176" t="s">
        <v>353</v>
      </c>
      <c r="D176" t="s">
        <v>273</v>
      </c>
      <c r="E176" t="str">
        <f>INDEX('State Codes'!$E$7:$E$70,MATCH(INDEX('State Codes'!$C$7:$C$70,MATCH('County Climates'!B176,'State Codes'!$D$7:$D$70,0),1),'State Codes'!$C$7:$C$70,0),1)</f>
        <v>Mountain Division</v>
      </c>
      <c r="F176">
        <f>INDEX('CBECS_Table B5'!$C$6:$K$6,1,MATCH('County Climates'!E176,'CBECS_Table B5'!$C$1:$K$1,0))</f>
        <v>4981</v>
      </c>
    </row>
    <row r="177" spans="1:6" x14ac:dyDescent="0.35">
      <c r="A177" t="s">
        <v>411</v>
      </c>
      <c r="B177" t="s">
        <v>412</v>
      </c>
      <c r="C177" t="s">
        <v>451</v>
      </c>
      <c r="D177" t="s">
        <v>273</v>
      </c>
      <c r="E177" t="str">
        <f>INDEX('State Codes'!$E$7:$E$70,MATCH(INDEX('State Codes'!$C$7:$C$70,MATCH('County Climates'!B177,'State Codes'!$D$7:$D$70,0),1),'State Codes'!$C$7:$C$70,0),1)</f>
        <v>Mountain Division</v>
      </c>
      <c r="F177">
        <f>INDEX('CBECS_Table B5'!$C$6:$K$6,1,MATCH('County Climates'!E177,'CBECS_Table B5'!$C$1:$K$1,0))</f>
        <v>4981</v>
      </c>
    </row>
    <row r="178" spans="1:6" x14ac:dyDescent="0.35">
      <c r="A178" t="s">
        <v>411</v>
      </c>
      <c r="B178" t="s">
        <v>412</v>
      </c>
      <c r="C178" t="s">
        <v>452</v>
      </c>
      <c r="D178" t="s">
        <v>273</v>
      </c>
      <c r="E178" t="str">
        <f>INDEX('State Codes'!$E$7:$E$70,MATCH(INDEX('State Codes'!$C$7:$C$70,MATCH('County Climates'!B178,'State Codes'!$D$7:$D$70,0),1),'State Codes'!$C$7:$C$70,0),1)</f>
        <v>Mountain Division</v>
      </c>
      <c r="F178">
        <f>INDEX('CBECS_Table B5'!$C$6:$K$6,1,MATCH('County Climates'!E178,'CBECS_Table B5'!$C$1:$K$1,0))</f>
        <v>4981</v>
      </c>
    </row>
    <row r="179" spans="1:6" x14ac:dyDescent="0.35">
      <c r="A179" t="s">
        <v>453</v>
      </c>
      <c r="B179" t="s">
        <v>454</v>
      </c>
      <c r="C179" t="s">
        <v>455</v>
      </c>
      <c r="D179" t="s">
        <v>273</v>
      </c>
      <c r="E179" t="str">
        <f>INDEX('State Codes'!$E$7:$E$70,MATCH(INDEX('State Codes'!$C$7:$C$70,MATCH('County Climates'!B179,'State Codes'!$D$7:$D$70,0),1),'State Codes'!$C$7:$C$70,0),1)</f>
        <v>New England Division</v>
      </c>
      <c r="F179">
        <f>INDEX('CBECS_Table B5'!$C$6:$K$6,1,MATCH('County Climates'!E179,'CBECS_Table B5'!$C$1:$K$1,0))</f>
        <v>4302</v>
      </c>
    </row>
    <row r="180" spans="1:6" x14ac:dyDescent="0.35">
      <c r="A180" t="s">
        <v>453</v>
      </c>
      <c r="B180" t="s">
        <v>454</v>
      </c>
      <c r="C180" t="s">
        <v>456</v>
      </c>
      <c r="D180" t="s">
        <v>273</v>
      </c>
      <c r="E180" t="str">
        <f>INDEX('State Codes'!$E$7:$E$70,MATCH(INDEX('State Codes'!$C$7:$C$70,MATCH('County Climates'!B180,'State Codes'!$D$7:$D$70,0),1),'State Codes'!$C$7:$C$70,0),1)</f>
        <v>New England Division</v>
      </c>
      <c r="F180">
        <f>INDEX('CBECS_Table B5'!$C$6:$K$6,1,MATCH('County Climates'!E180,'CBECS_Table B5'!$C$1:$K$1,0))</f>
        <v>4302</v>
      </c>
    </row>
    <row r="181" spans="1:6" x14ac:dyDescent="0.35">
      <c r="A181" t="s">
        <v>453</v>
      </c>
      <c r="B181" t="s">
        <v>454</v>
      </c>
      <c r="C181" t="s">
        <v>457</v>
      </c>
      <c r="D181" t="s">
        <v>273</v>
      </c>
      <c r="E181" t="str">
        <f>INDEX('State Codes'!$E$7:$E$70,MATCH(INDEX('State Codes'!$C$7:$C$70,MATCH('County Climates'!B181,'State Codes'!$D$7:$D$70,0),1),'State Codes'!$C$7:$C$70,0),1)</f>
        <v>New England Division</v>
      </c>
      <c r="F181">
        <f>INDEX('CBECS_Table B5'!$C$6:$K$6,1,MATCH('County Climates'!E181,'CBECS_Table B5'!$C$1:$K$1,0))</f>
        <v>4302</v>
      </c>
    </row>
    <row r="182" spans="1:6" x14ac:dyDescent="0.35">
      <c r="A182" t="s">
        <v>453</v>
      </c>
      <c r="B182" t="s">
        <v>454</v>
      </c>
      <c r="C182" t="s">
        <v>458</v>
      </c>
      <c r="D182" t="s">
        <v>273</v>
      </c>
      <c r="E182" t="str">
        <f>INDEX('State Codes'!$E$7:$E$70,MATCH(INDEX('State Codes'!$C$7:$C$70,MATCH('County Climates'!B182,'State Codes'!$D$7:$D$70,0),1),'State Codes'!$C$7:$C$70,0),1)</f>
        <v>New England Division</v>
      </c>
      <c r="F182">
        <f>INDEX('CBECS_Table B5'!$C$6:$K$6,1,MATCH('County Climates'!E182,'CBECS_Table B5'!$C$1:$K$1,0))</f>
        <v>4302</v>
      </c>
    </row>
    <row r="183" spans="1:6" x14ac:dyDescent="0.35">
      <c r="A183" t="s">
        <v>453</v>
      </c>
      <c r="B183" t="s">
        <v>454</v>
      </c>
      <c r="C183" t="s">
        <v>459</v>
      </c>
      <c r="D183" t="s">
        <v>273</v>
      </c>
      <c r="E183" t="str">
        <f>INDEX('State Codes'!$E$7:$E$70,MATCH(INDEX('State Codes'!$C$7:$C$70,MATCH('County Climates'!B183,'State Codes'!$D$7:$D$70,0),1),'State Codes'!$C$7:$C$70,0),1)</f>
        <v>New England Division</v>
      </c>
      <c r="F183">
        <f>INDEX('CBECS_Table B5'!$C$6:$K$6,1,MATCH('County Climates'!E183,'CBECS_Table B5'!$C$1:$K$1,0))</f>
        <v>4302</v>
      </c>
    </row>
    <row r="184" spans="1:6" x14ac:dyDescent="0.35">
      <c r="A184" t="s">
        <v>453</v>
      </c>
      <c r="B184" t="s">
        <v>454</v>
      </c>
      <c r="C184" t="s">
        <v>460</v>
      </c>
      <c r="D184" t="s">
        <v>273</v>
      </c>
      <c r="E184" t="str">
        <f>INDEX('State Codes'!$E$7:$E$70,MATCH(INDEX('State Codes'!$C$7:$C$70,MATCH('County Climates'!B184,'State Codes'!$D$7:$D$70,0),1),'State Codes'!$C$7:$C$70,0),1)</f>
        <v>New England Division</v>
      </c>
      <c r="F184">
        <f>INDEX('CBECS_Table B5'!$C$6:$K$6,1,MATCH('County Climates'!E184,'CBECS_Table B5'!$C$1:$K$1,0))</f>
        <v>4302</v>
      </c>
    </row>
    <row r="185" spans="1:6" x14ac:dyDescent="0.35">
      <c r="A185" t="s">
        <v>453</v>
      </c>
      <c r="B185" t="s">
        <v>454</v>
      </c>
      <c r="C185" t="s">
        <v>461</v>
      </c>
      <c r="D185" t="s">
        <v>273</v>
      </c>
      <c r="E185" t="str">
        <f>INDEX('State Codes'!$E$7:$E$70,MATCH(INDEX('State Codes'!$C$7:$C$70,MATCH('County Climates'!B185,'State Codes'!$D$7:$D$70,0),1),'State Codes'!$C$7:$C$70,0),1)</f>
        <v>New England Division</v>
      </c>
      <c r="F185">
        <f>INDEX('CBECS_Table B5'!$C$6:$K$6,1,MATCH('County Climates'!E185,'CBECS_Table B5'!$C$1:$K$1,0))</f>
        <v>4302</v>
      </c>
    </row>
    <row r="186" spans="1:6" x14ac:dyDescent="0.35">
      <c r="A186" t="s">
        <v>453</v>
      </c>
      <c r="B186" t="s">
        <v>454</v>
      </c>
      <c r="C186" t="s">
        <v>462</v>
      </c>
      <c r="D186" t="s">
        <v>273</v>
      </c>
      <c r="E186" t="str">
        <f>INDEX('State Codes'!$E$7:$E$70,MATCH(INDEX('State Codes'!$C$7:$C$70,MATCH('County Climates'!B186,'State Codes'!$D$7:$D$70,0),1),'State Codes'!$C$7:$C$70,0),1)</f>
        <v>New England Division</v>
      </c>
      <c r="F186">
        <f>INDEX('CBECS_Table B5'!$C$6:$K$6,1,MATCH('County Climates'!E186,'CBECS_Table B5'!$C$1:$K$1,0))</f>
        <v>4302</v>
      </c>
    </row>
    <row r="187" spans="1:6" x14ac:dyDescent="0.35">
      <c r="A187" t="s">
        <v>463</v>
      </c>
      <c r="B187" t="s">
        <v>464</v>
      </c>
      <c r="C187" t="s">
        <v>465</v>
      </c>
      <c r="D187" t="s">
        <v>292</v>
      </c>
      <c r="E187" t="str">
        <f>INDEX('State Codes'!$E$7:$E$70,MATCH(INDEX('State Codes'!$C$7:$C$70,MATCH('County Climates'!B187,'State Codes'!$D$7:$D$70,0),1),'State Codes'!$C$7:$C$70,0),1)</f>
        <v>South Atlantic Division</v>
      </c>
      <c r="F187">
        <f>INDEX('CBECS_Table B5'!$C$6:$K$6,1,MATCH('County Climates'!E187,'CBECS_Table B5'!$C$1:$K$1,0))</f>
        <v>17981</v>
      </c>
    </row>
    <row r="188" spans="1:6" x14ac:dyDescent="0.35">
      <c r="A188" t="s">
        <v>463</v>
      </c>
      <c r="B188" t="s">
        <v>464</v>
      </c>
      <c r="C188" t="s">
        <v>466</v>
      </c>
      <c r="D188" t="s">
        <v>292</v>
      </c>
      <c r="E188" t="str">
        <f>INDEX('State Codes'!$E$7:$E$70,MATCH(INDEX('State Codes'!$C$7:$C$70,MATCH('County Climates'!B188,'State Codes'!$D$7:$D$70,0),1),'State Codes'!$C$7:$C$70,0),1)</f>
        <v>South Atlantic Division</v>
      </c>
      <c r="F188">
        <f>INDEX('CBECS_Table B5'!$C$6:$K$6,1,MATCH('County Climates'!E188,'CBECS_Table B5'!$C$1:$K$1,0))</f>
        <v>17981</v>
      </c>
    </row>
    <row r="189" spans="1:6" x14ac:dyDescent="0.35">
      <c r="A189" t="s">
        <v>463</v>
      </c>
      <c r="B189" t="s">
        <v>464</v>
      </c>
      <c r="C189" t="s">
        <v>467</v>
      </c>
      <c r="D189" t="s">
        <v>292</v>
      </c>
      <c r="E189" t="str">
        <f>INDEX('State Codes'!$E$7:$E$70,MATCH(INDEX('State Codes'!$C$7:$C$70,MATCH('County Climates'!B189,'State Codes'!$D$7:$D$70,0),1),'State Codes'!$C$7:$C$70,0),1)</f>
        <v>South Atlantic Division</v>
      </c>
      <c r="F189">
        <f>INDEX('CBECS_Table B5'!$C$6:$K$6,1,MATCH('County Climates'!E189,'CBECS_Table B5'!$C$1:$K$1,0))</f>
        <v>17981</v>
      </c>
    </row>
    <row r="190" spans="1:6" x14ac:dyDescent="0.35">
      <c r="A190" t="s">
        <v>469</v>
      </c>
      <c r="B190" t="s">
        <v>470</v>
      </c>
      <c r="C190" t="s">
        <v>471</v>
      </c>
      <c r="D190" t="s">
        <v>288</v>
      </c>
      <c r="E190" t="str">
        <f>INDEX('State Codes'!$E$7:$E$70,MATCH(INDEX('State Codes'!$C$7:$C$70,MATCH('County Climates'!B190,'State Codes'!$D$7:$D$70,0),1),'State Codes'!$C$7:$C$70,0),1)</f>
        <v>South Atlantic Division</v>
      </c>
      <c r="F190">
        <f>INDEX('CBECS_Table B5'!$C$6:$K$6,1,MATCH('County Climates'!E190,'CBECS_Table B5'!$C$1:$K$1,0))</f>
        <v>17981</v>
      </c>
    </row>
    <row r="191" spans="1:6" x14ac:dyDescent="0.35">
      <c r="A191" t="s">
        <v>469</v>
      </c>
      <c r="B191" t="s">
        <v>470</v>
      </c>
      <c r="C191" t="s">
        <v>472</v>
      </c>
      <c r="D191" t="s">
        <v>288</v>
      </c>
      <c r="E191" t="str">
        <f>INDEX('State Codes'!$E$7:$E$70,MATCH(INDEX('State Codes'!$C$7:$C$70,MATCH('County Climates'!B191,'State Codes'!$D$7:$D$70,0),1),'State Codes'!$C$7:$C$70,0),1)</f>
        <v>South Atlantic Division</v>
      </c>
      <c r="F191">
        <f>INDEX('CBECS_Table B5'!$C$6:$K$6,1,MATCH('County Climates'!E191,'CBECS_Table B5'!$C$1:$K$1,0))</f>
        <v>17981</v>
      </c>
    </row>
    <row r="192" spans="1:6" x14ac:dyDescent="0.35">
      <c r="A192" t="s">
        <v>469</v>
      </c>
      <c r="B192" t="s">
        <v>470</v>
      </c>
      <c r="C192" t="s">
        <v>473</v>
      </c>
      <c r="D192" t="s">
        <v>288</v>
      </c>
      <c r="E192" t="str">
        <f>INDEX('State Codes'!$E$7:$E$70,MATCH(INDEX('State Codes'!$C$7:$C$70,MATCH('County Climates'!B192,'State Codes'!$D$7:$D$70,0),1),'State Codes'!$C$7:$C$70,0),1)</f>
        <v>South Atlantic Division</v>
      </c>
      <c r="F192">
        <f>INDEX('CBECS_Table B5'!$C$6:$K$6,1,MATCH('County Climates'!E192,'CBECS_Table B5'!$C$1:$K$1,0))</f>
        <v>17981</v>
      </c>
    </row>
    <row r="193" spans="1:6" x14ac:dyDescent="0.35">
      <c r="A193" t="s">
        <v>469</v>
      </c>
      <c r="B193" t="s">
        <v>470</v>
      </c>
      <c r="C193" t="s">
        <v>474</v>
      </c>
      <c r="D193" t="s">
        <v>288</v>
      </c>
      <c r="E193" t="str">
        <f>INDEX('State Codes'!$E$7:$E$70,MATCH(INDEX('State Codes'!$C$7:$C$70,MATCH('County Climates'!B193,'State Codes'!$D$7:$D$70,0),1),'State Codes'!$C$7:$C$70,0),1)</f>
        <v>South Atlantic Division</v>
      </c>
      <c r="F193">
        <f>INDEX('CBECS_Table B5'!$C$6:$K$6,1,MATCH('County Climates'!E193,'CBECS_Table B5'!$C$1:$K$1,0))</f>
        <v>17981</v>
      </c>
    </row>
    <row r="194" spans="1:6" x14ac:dyDescent="0.35">
      <c r="A194" t="s">
        <v>469</v>
      </c>
      <c r="B194" t="s">
        <v>470</v>
      </c>
      <c r="C194" t="s">
        <v>475</v>
      </c>
      <c r="D194" t="s">
        <v>288</v>
      </c>
      <c r="E194" t="str">
        <f>INDEX('State Codes'!$E$7:$E$70,MATCH(INDEX('State Codes'!$C$7:$C$70,MATCH('County Climates'!B194,'State Codes'!$D$7:$D$70,0),1),'State Codes'!$C$7:$C$70,0),1)</f>
        <v>South Atlantic Division</v>
      </c>
      <c r="F194">
        <f>INDEX('CBECS_Table B5'!$C$6:$K$6,1,MATCH('County Climates'!E194,'CBECS_Table B5'!$C$1:$K$1,0))</f>
        <v>17981</v>
      </c>
    </row>
    <row r="195" spans="1:6" x14ac:dyDescent="0.35">
      <c r="A195" t="s">
        <v>476</v>
      </c>
      <c r="B195" t="s">
        <v>477</v>
      </c>
      <c r="C195" t="s">
        <v>472</v>
      </c>
      <c r="D195" t="s">
        <v>288</v>
      </c>
      <c r="E195" t="str">
        <f>INDEX('State Codes'!$E$7:$E$70,MATCH(INDEX('State Codes'!$C$7:$C$70,MATCH('County Climates'!B195,'State Codes'!$D$7:$D$70,0),1),'State Codes'!$C$7:$C$70,0),1)</f>
        <v>South Atlantic Division</v>
      </c>
      <c r="F195">
        <f>INDEX('CBECS_Table B5'!$C$6:$K$6,1,MATCH('County Climates'!E195,'CBECS_Table B5'!$C$1:$K$1,0))</f>
        <v>17981</v>
      </c>
    </row>
    <row r="196" spans="1:6" x14ac:dyDescent="0.35">
      <c r="A196" t="s">
        <v>476</v>
      </c>
      <c r="B196" t="s">
        <v>477</v>
      </c>
      <c r="C196" t="s">
        <v>289</v>
      </c>
      <c r="D196" t="s">
        <v>292</v>
      </c>
      <c r="E196" t="str">
        <f>INDEX('State Codes'!$E$7:$E$70,MATCH(INDEX('State Codes'!$C$7:$C$70,MATCH('County Climates'!B196,'State Codes'!$D$7:$D$70,0),1),'State Codes'!$C$7:$C$70,0),1)</f>
        <v>South Atlantic Division</v>
      </c>
      <c r="F196">
        <f>INDEX('CBECS_Table B5'!$C$6:$K$6,1,MATCH('County Climates'!E196,'CBECS_Table B5'!$C$1:$K$1,0))</f>
        <v>17981</v>
      </c>
    </row>
    <row r="197" spans="1:6" x14ac:dyDescent="0.35">
      <c r="A197" t="s">
        <v>476</v>
      </c>
      <c r="B197" t="s">
        <v>477</v>
      </c>
      <c r="C197" t="s">
        <v>478</v>
      </c>
      <c r="D197" t="s">
        <v>292</v>
      </c>
      <c r="E197" t="str">
        <f>INDEX('State Codes'!$E$7:$E$70,MATCH(INDEX('State Codes'!$C$7:$C$70,MATCH('County Climates'!B197,'State Codes'!$D$7:$D$70,0),1),'State Codes'!$C$7:$C$70,0),1)</f>
        <v>South Atlantic Division</v>
      </c>
      <c r="F197">
        <f>INDEX('CBECS_Table B5'!$C$6:$K$6,1,MATCH('County Climates'!E197,'CBECS_Table B5'!$C$1:$K$1,0))</f>
        <v>17981</v>
      </c>
    </row>
    <row r="198" spans="1:6" x14ac:dyDescent="0.35">
      <c r="A198" t="s">
        <v>476</v>
      </c>
      <c r="B198" t="s">
        <v>477</v>
      </c>
      <c r="C198" t="s">
        <v>479</v>
      </c>
      <c r="D198" t="s">
        <v>292</v>
      </c>
      <c r="E198" t="str">
        <f>INDEX('State Codes'!$E$7:$E$70,MATCH(INDEX('State Codes'!$C$7:$C$70,MATCH('County Climates'!B198,'State Codes'!$D$7:$D$70,0),1),'State Codes'!$C$7:$C$70,0),1)</f>
        <v>South Atlantic Division</v>
      </c>
      <c r="F198">
        <f>INDEX('CBECS_Table B5'!$C$6:$K$6,1,MATCH('County Climates'!E198,'CBECS_Table B5'!$C$1:$K$1,0))</f>
        <v>17981</v>
      </c>
    </row>
    <row r="199" spans="1:6" x14ac:dyDescent="0.35">
      <c r="A199" t="s">
        <v>476</v>
      </c>
      <c r="B199" t="s">
        <v>477</v>
      </c>
      <c r="C199" t="s">
        <v>480</v>
      </c>
      <c r="D199" t="s">
        <v>292</v>
      </c>
      <c r="E199" t="str">
        <f>INDEX('State Codes'!$E$7:$E$70,MATCH(INDEX('State Codes'!$C$7:$C$70,MATCH('County Climates'!B199,'State Codes'!$D$7:$D$70,0),1),'State Codes'!$C$7:$C$70,0),1)</f>
        <v>South Atlantic Division</v>
      </c>
      <c r="F199">
        <f>INDEX('CBECS_Table B5'!$C$6:$K$6,1,MATCH('County Climates'!E199,'CBECS_Table B5'!$C$1:$K$1,0))</f>
        <v>17981</v>
      </c>
    </row>
    <row r="200" spans="1:6" x14ac:dyDescent="0.35">
      <c r="A200" t="s">
        <v>476</v>
      </c>
      <c r="B200" t="s">
        <v>477</v>
      </c>
      <c r="C200" t="s">
        <v>481</v>
      </c>
      <c r="D200" t="s">
        <v>288</v>
      </c>
      <c r="E200" t="str">
        <f>INDEX('State Codes'!$E$7:$E$70,MATCH(INDEX('State Codes'!$C$7:$C$70,MATCH('County Climates'!B200,'State Codes'!$D$7:$D$70,0),1),'State Codes'!$C$7:$C$70,0),1)</f>
        <v>South Atlantic Division</v>
      </c>
      <c r="F200">
        <f>INDEX('CBECS_Table B5'!$C$6:$K$6,1,MATCH('County Climates'!E200,'CBECS_Table B5'!$C$1:$K$1,0))</f>
        <v>17981</v>
      </c>
    </row>
    <row r="201" spans="1:6" x14ac:dyDescent="0.35">
      <c r="A201" t="s">
        <v>476</v>
      </c>
      <c r="B201" t="s">
        <v>477</v>
      </c>
      <c r="C201" t="s">
        <v>482</v>
      </c>
      <c r="D201" t="s">
        <v>288</v>
      </c>
      <c r="E201" t="str">
        <f>INDEX('State Codes'!$E$7:$E$70,MATCH(INDEX('State Codes'!$C$7:$C$70,MATCH('County Climates'!B201,'State Codes'!$D$7:$D$70,0),1),'State Codes'!$C$7:$C$70,0),1)</f>
        <v>South Atlantic Division</v>
      </c>
      <c r="F201">
        <f>INDEX('CBECS_Table B5'!$C$6:$K$6,1,MATCH('County Climates'!E201,'CBECS_Table B5'!$C$1:$K$1,0))</f>
        <v>17981</v>
      </c>
    </row>
    <row r="202" spans="1:6" x14ac:dyDescent="0.35">
      <c r="A202" t="s">
        <v>476</v>
      </c>
      <c r="B202" t="s">
        <v>477</v>
      </c>
      <c r="C202" t="s">
        <v>291</v>
      </c>
      <c r="D202" t="s">
        <v>292</v>
      </c>
      <c r="E202" t="str">
        <f>INDEX('State Codes'!$E$7:$E$70,MATCH(INDEX('State Codes'!$C$7:$C$70,MATCH('County Climates'!B202,'State Codes'!$D$7:$D$70,0),1),'State Codes'!$C$7:$C$70,0),1)</f>
        <v>South Atlantic Division</v>
      </c>
      <c r="F202">
        <f>INDEX('CBECS_Table B5'!$C$6:$K$6,1,MATCH('County Climates'!E202,'CBECS_Table B5'!$C$1:$K$1,0))</f>
        <v>17981</v>
      </c>
    </row>
    <row r="203" spans="1:6" x14ac:dyDescent="0.35">
      <c r="A203" t="s">
        <v>476</v>
      </c>
      <c r="B203" t="s">
        <v>477</v>
      </c>
      <c r="C203" t="s">
        <v>483</v>
      </c>
      <c r="D203" t="s">
        <v>288</v>
      </c>
      <c r="E203" t="str">
        <f>INDEX('State Codes'!$E$7:$E$70,MATCH(INDEX('State Codes'!$C$7:$C$70,MATCH('County Climates'!B203,'State Codes'!$D$7:$D$70,0),1),'State Codes'!$C$7:$C$70,0),1)</f>
        <v>South Atlantic Division</v>
      </c>
      <c r="F203">
        <f>INDEX('CBECS_Table B5'!$C$6:$K$6,1,MATCH('County Climates'!E203,'CBECS_Table B5'!$C$1:$K$1,0))</f>
        <v>17981</v>
      </c>
    </row>
    <row r="204" spans="1:6" x14ac:dyDescent="0.35">
      <c r="A204" t="s">
        <v>476</v>
      </c>
      <c r="B204" t="s">
        <v>477</v>
      </c>
      <c r="C204" t="s">
        <v>484</v>
      </c>
      <c r="D204" t="s">
        <v>288</v>
      </c>
      <c r="E204" t="str">
        <f>INDEX('State Codes'!$E$7:$E$70,MATCH(INDEX('State Codes'!$C$7:$C$70,MATCH('County Climates'!B204,'State Codes'!$D$7:$D$70,0),1),'State Codes'!$C$7:$C$70,0),1)</f>
        <v>South Atlantic Division</v>
      </c>
      <c r="F204">
        <f>INDEX('CBECS_Table B5'!$C$6:$K$6,1,MATCH('County Climates'!E204,'CBECS_Table B5'!$C$1:$K$1,0))</f>
        <v>17981</v>
      </c>
    </row>
    <row r="205" spans="1:6" x14ac:dyDescent="0.35">
      <c r="A205" t="s">
        <v>476</v>
      </c>
      <c r="B205" t="s">
        <v>477</v>
      </c>
      <c r="C205" t="s">
        <v>485</v>
      </c>
      <c r="D205" t="s">
        <v>288</v>
      </c>
      <c r="E205" t="str">
        <f>INDEX('State Codes'!$E$7:$E$70,MATCH(INDEX('State Codes'!$C$7:$C$70,MATCH('County Climates'!B205,'State Codes'!$D$7:$D$70,0),1),'State Codes'!$C$7:$C$70,0),1)</f>
        <v>South Atlantic Division</v>
      </c>
      <c r="F205">
        <f>INDEX('CBECS_Table B5'!$C$6:$K$6,1,MATCH('County Climates'!E205,'CBECS_Table B5'!$C$1:$K$1,0))</f>
        <v>17981</v>
      </c>
    </row>
    <row r="206" spans="1:6" x14ac:dyDescent="0.35">
      <c r="A206" t="s">
        <v>476</v>
      </c>
      <c r="B206" t="s">
        <v>477</v>
      </c>
      <c r="C206" t="s">
        <v>486</v>
      </c>
      <c r="D206" t="s">
        <v>288</v>
      </c>
      <c r="E206" t="str">
        <f>INDEX('State Codes'!$E$7:$E$70,MATCH(INDEX('State Codes'!$C$7:$C$70,MATCH('County Climates'!B206,'State Codes'!$D$7:$D$70,0),1),'State Codes'!$C$7:$C$70,0),1)</f>
        <v>South Atlantic Division</v>
      </c>
      <c r="F206">
        <f>INDEX('CBECS_Table B5'!$C$6:$K$6,1,MATCH('County Climates'!E206,'CBECS_Table B5'!$C$1:$K$1,0))</f>
        <v>17981</v>
      </c>
    </row>
    <row r="207" spans="1:6" x14ac:dyDescent="0.35">
      <c r="A207" t="s">
        <v>476</v>
      </c>
      <c r="B207" t="s">
        <v>477</v>
      </c>
      <c r="C207" t="s">
        <v>487</v>
      </c>
      <c r="D207" t="s">
        <v>288</v>
      </c>
      <c r="E207" t="str">
        <f>INDEX('State Codes'!$E$7:$E$70,MATCH(INDEX('State Codes'!$C$7:$C$70,MATCH('County Climates'!B207,'State Codes'!$D$7:$D$70,0),1),'State Codes'!$C$7:$C$70,0),1)</f>
        <v>South Atlantic Division</v>
      </c>
      <c r="F207">
        <f>INDEX('CBECS_Table B5'!$C$6:$K$6,1,MATCH('County Climates'!E207,'CBECS_Table B5'!$C$1:$K$1,0))</f>
        <v>17981</v>
      </c>
    </row>
    <row r="208" spans="1:6" x14ac:dyDescent="0.35">
      <c r="A208" t="s">
        <v>476</v>
      </c>
      <c r="B208" t="s">
        <v>477</v>
      </c>
      <c r="C208" t="s">
        <v>488</v>
      </c>
      <c r="D208" t="s">
        <v>292</v>
      </c>
      <c r="E208" t="str">
        <f>INDEX('State Codes'!$E$7:$E$70,MATCH(INDEX('State Codes'!$C$7:$C$70,MATCH('County Climates'!B208,'State Codes'!$D$7:$D$70,0),1),'State Codes'!$C$7:$C$70,0),1)</f>
        <v>South Atlantic Division</v>
      </c>
      <c r="F208">
        <f>INDEX('CBECS_Table B5'!$C$6:$K$6,1,MATCH('County Climates'!E208,'CBECS_Table B5'!$C$1:$K$1,0))</f>
        <v>17981</v>
      </c>
    </row>
    <row r="209" spans="1:6" x14ac:dyDescent="0.35">
      <c r="A209" t="s">
        <v>476</v>
      </c>
      <c r="B209" t="s">
        <v>477</v>
      </c>
      <c r="C209" t="s">
        <v>489</v>
      </c>
      <c r="D209" t="s">
        <v>292</v>
      </c>
      <c r="E209" t="str">
        <f>INDEX('State Codes'!$E$7:$E$70,MATCH(INDEX('State Codes'!$C$7:$C$70,MATCH('County Climates'!B209,'State Codes'!$D$7:$D$70,0),1),'State Codes'!$C$7:$C$70,0),1)</f>
        <v>South Atlantic Division</v>
      </c>
      <c r="F209">
        <f>INDEX('CBECS_Table B5'!$C$6:$K$6,1,MATCH('County Climates'!E209,'CBECS_Table B5'!$C$1:$K$1,0))</f>
        <v>17981</v>
      </c>
    </row>
    <row r="210" spans="1:6" x14ac:dyDescent="0.35">
      <c r="A210" t="s">
        <v>476</v>
      </c>
      <c r="B210" t="s">
        <v>477</v>
      </c>
      <c r="C210" t="s">
        <v>296</v>
      </c>
      <c r="D210" t="s">
        <v>288</v>
      </c>
      <c r="E210" t="str">
        <f>INDEX('State Codes'!$E$7:$E$70,MATCH(INDEX('State Codes'!$C$7:$C$70,MATCH('County Climates'!B210,'State Codes'!$D$7:$D$70,0),1),'State Codes'!$C$7:$C$70,0),1)</f>
        <v>South Atlantic Division</v>
      </c>
      <c r="F210">
        <f>INDEX('CBECS_Table B5'!$C$6:$K$6,1,MATCH('County Climates'!E210,'CBECS_Table B5'!$C$1:$K$1,0))</f>
        <v>17981</v>
      </c>
    </row>
    <row r="211" spans="1:6" x14ac:dyDescent="0.35">
      <c r="A211" t="s">
        <v>476</v>
      </c>
      <c r="B211" t="s">
        <v>477</v>
      </c>
      <c r="C211" t="s">
        <v>490</v>
      </c>
      <c r="D211" t="s">
        <v>288</v>
      </c>
      <c r="E211" t="str">
        <f>INDEX('State Codes'!$E$7:$E$70,MATCH(INDEX('State Codes'!$C$7:$C$70,MATCH('County Climates'!B211,'State Codes'!$D$7:$D$70,0),1),'State Codes'!$C$7:$C$70,0),1)</f>
        <v>South Atlantic Division</v>
      </c>
      <c r="F211">
        <f>INDEX('CBECS_Table B5'!$C$6:$K$6,1,MATCH('County Climates'!E211,'CBECS_Table B5'!$C$1:$K$1,0))</f>
        <v>17981</v>
      </c>
    </row>
    <row r="212" spans="1:6" x14ac:dyDescent="0.35">
      <c r="A212" t="s">
        <v>476</v>
      </c>
      <c r="B212" t="s">
        <v>477</v>
      </c>
      <c r="C212" t="s">
        <v>491</v>
      </c>
      <c r="D212" t="s">
        <v>288</v>
      </c>
      <c r="E212" t="str">
        <f>INDEX('State Codes'!$E$7:$E$70,MATCH(INDEX('State Codes'!$C$7:$C$70,MATCH('County Climates'!B212,'State Codes'!$D$7:$D$70,0),1),'State Codes'!$C$7:$C$70,0),1)</f>
        <v>South Atlantic Division</v>
      </c>
      <c r="F212">
        <f>INDEX('CBECS_Table B5'!$C$6:$K$6,1,MATCH('County Climates'!E212,'CBECS_Table B5'!$C$1:$K$1,0))</f>
        <v>17981</v>
      </c>
    </row>
    <row r="213" spans="1:6" x14ac:dyDescent="0.35">
      <c r="A213" t="s">
        <v>476</v>
      </c>
      <c r="B213" t="s">
        <v>477</v>
      </c>
      <c r="C213" t="s">
        <v>492</v>
      </c>
      <c r="D213" t="s">
        <v>292</v>
      </c>
      <c r="E213" t="str">
        <f>INDEX('State Codes'!$E$7:$E$70,MATCH(INDEX('State Codes'!$C$7:$C$70,MATCH('County Climates'!B213,'State Codes'!$D$7:$D$70,0),1),'State Codes'!$C$7:$C$70,0),1)</f>
        <v>South Atlantic Division</v>
      </c>
      <c r="F213">
        <f>INDEX('CBECS_Table B5'!$C$6:$K$6,1,MATCH('County Climates'!E213,'CBECS_Table B5'!$C$1:$K$1,0))</f>
        <v>17981</v>
      </c>
    </row>
    <row r="214" spans="1:6" x14ac:dyDescent="0.35">
      <c r="A214" t="s">
        <v>476</v>
      </c>
      <c r="B214" t="s">
        <v>477</v>
      </c>
      <c r="C214" t="s">
        <v>493</v>
      </c>
      <c r="D214" t="s">
        <v>292</v>
      </c>
      <c r="E214" t="str">
        <f>INDEX('State Codes'!$E$7:$E$70,MATCH(INDEX('State Codes'!$C$7:$C$70,MATCH('County Climates'!B214,'State Codes'!$D$7:$D$70,0),1),'State Codes'!$C$7:$C$70,0),1)</f>
        <v>South Atlantic Division</v>
      </c>
      <c r="F214">
        <f>INDEX('CBECS_Table B5'!$C$6:$K$6,1,MATCH('County Climates'!E214,'CBECS_Table B5'!$C$1:$K$1,0))</f>
        <v>17981</v>
      </c>
    </row>
    <row r="215" spans="1:6" x14ac:dyDescent="0.35">
      <c r="A215" t="s">
        <v>476</v>
      </c>
      <c r="B215" t="s">
        <v>477</v>
      </c>
      <c r="C215" t="s">
        <v>494</v>
      </c>
      <c r="D215" t="s">
        <v>288</v>
      </c>
      <c r="E215" t="str">
        <f>INDEX('State Codes'!$E$7:$E$70,MATCH(INDEX('State Codes'!$C$7:$C$70,MATCH('County Climates'!B215,'State Codes'!$D$7:$D$70,0),1),'State Codes'!$C$7:$C$70,0),1)</f>
        <v>South Atlantic Division</v>
      </c>
      <c r="F215">
        <f>INDEX('CBECS_Table B5'!$C$6:$K$6,1,MATCH('County Climates'!E215,'CBECS_Table B5'!$C$1:$K$1,0))</f>
        <v>17981</v>
      </c>
    </row>
    <row r="216" spans="1:6" x14ac:dyDescent="0.35">
      <c r="A216" t="s">
        <v>476</v>
      </c>
      <c r="B216" t="s">
        <v>477</v>
      </c>
      <c r="C216" t="s">
        <v>495</v>
      </c>
      <c r="D216" t="s">
        <v>288</v>
      </c>
      <c r="E216" t="str">
        <f>INDEX('State Codes'!$E$7:$E$70,MATCH(INDEX('State Codes'!$C$7:$C$70,MATCH('County Climates'!B216,'State Codes'!$D$7:$D$70,0),1),'State Codes'!$C$7:$C$70,0),1)</f>
        <v>South Atlantic Division</v>
      </c>
      <c r="F216">
        <f>INDEX('CBECS_Table B5'!$C$6:$K$6,1,MATCH('County Climates'!E216,'CBECS_Table B5'!$C$1:$K$1,0))</f>
        <v>17981</v>
      </c>
    </row>
    <row r="217" spans="1:6" x14ac:dyDescent="0.35">
      <c r="A217" t="s">
        <v>476</v>
      </c>
      <c r="B217" t="s">
        <v>477</v>
      </c>
      <c r="C217" t="s">
        <v>496</v>
      </c>
      <c r="D217" t="s">
        <v>288</v>
      </c>
      <c r="E217" t="str">
        <f>INDEX('State Codes'!$E$7:$E$70,MATCH(INDEX('State Codes'!$C$7:$C$70,MATCH('County Climates'!B217,'State Codes'!$D$7:$D$70,0),1),'State Codes'!$C$7:$C$70,0),1)</f>
        <v>South Atlantic Division</v>
      </c>
      <c r="F217">
        <f>INDEX('CBECS_Table B5'!$C$6:$K$6,1,MATCH('County Climates'!E217,'CBECS_Table B5'!$C$1:$K$1,0))</f>
        <v>17981</v>
      </c>
    </row>
    <row r="218" spans="1:6" x14ac:dyDescent="0.35">
      <c r="A218" t="s">
        <v>476</v>
      </c>
      <c r="B218" t="s">
        <v>477</v>
      </c>
      <c r="C218" t="s">
        <v>497</v>
      </c>
      <c r="D218" t="s">
        <v>292</v>
      </c>
      <c r="E218" t="str">
        <f>INDEX('State Codes'!$E$7:$E$70,MATCH(INDEX('State Codes'!$C$7:$C$70,MATCH('County Climates'!B218,'State Codes'!$D$7:$D$70,0),1),'State Codes'!$C$7:$C$70,0),1)</f>
        <v>South Atlantic Division</v>
      </c>
      <c r="F218">
        <f>INDEX('CBECS_Table B5'!$C$6:$K$6,1,MATCH('County Climates'!E218,'CBECS_Table B5'!$C$1:$K$1,0))</f>
        <v>17981</v>
      </c>
    </row>
    <row r="219" spans="1:6" x14ac:dyDescent="0.35">
      <c r="A219" t="s">
        <v>476</v>
      </c>
      <c r="B219" t="s">
        <v>477</v>
      </c>
      <c r="C219" t="s">
        <v>298</v>
      </c>
      <c r="D219" t="s">
        <v>292</v>
      </c>
      <c r="E219" t="str">
        <f>INDEX('State Codes'!$E$7:$E$70,MATCH(INDEX('State Codes'!$C$7:$C$70,MATCH('County Climates'!B219,'State Codes'!$D$7:$D$70,0),1),'State Codes'!$C$7:$C$70,0),1)</f>
        <v>South Atlantic Division</v>
      </c>
      <c r="F219">
        <f>INDEX('CBECS_Table B5'!$C$6:$K$6,1,MATCH('County Climates'!E219,'CBECS_Table B5'!$C$1:$K$1,0))</f>
        <v>17981</v>
      </c>
    </row>
    <row r="220" spans="1:6" x14ac:dyDescent="0.35">
      <c r="A220" t="s">
        <v>476</v>
      </c>
      <c r="B220" t="s">
        <v>477</v>
      </c>
      <c r="C220" t="s">
        <v>301</v>
      </c>
      <c r="D220" t="s">
        <v>292</v>
      </c>
      <c r="E220" t="str">
        <f>INDEX('State Codes'!$E$7:$E$70,MATCH(INDEX('State Codes'!$C$7:$C$70,MATCH('County Climates'!B220,'State Codes'!$D$7:$D$70,0),1),'State Codes'!$C$7:$C$70,0),1)</f>
        <v>South Atlantic Division</v>
      </c>
      <c r="F220">
        <f>INDEX('CBECS_Table B5'!$C$6:$K$6,1,MATCH('County Climates'!E220,'CBECS_Table B5'!$C$1:$K$1,0))</f>
        <v>17981</v>
      </c>
    </row>
    <row r="221" spans="1:6" x14ac:dyDescent="0.35">
      <c r="A221" t="s">
        <v>476</v>
      </c>
      <c r="B221" t="s">
        <v>477</v>
      </c>
      <c r="C221" t="s">
        <v>302</v>
      </c>
      <c r="D221" t="s">
        <v>288</v>
      </c>
      <c r="E221" t="str">
        <f>INDEX('State Codes'!$E$7:$E$70,MATCH(INDEX('State Codes'!$C$7:$C$70,MATCH('County Climates'!B221,'State Codes'!$D$7:$D$70,0),1),'State Codes'!$C$7:$C$70,0),1)</f>
        <v>South Atlantic Division</v>
      </c>
      <c r="F221">
        <f>INDEX('CBECS_Table B5'!$C$6:$K$6,1,MATCH('County Climates'!E221,'CBECS_Table B5'!$C$1:$K$1,0))</f>
        <v>17981</v>
      </c>
    </row>
    <row r="222" spans="1:6" x14ac:dyDescent="0.35">
      <c r="A222" t="s">
        <v>476</v>
      </c>
      <c r="B222" t="s">
        <v>477</v>
      </c>
      <c r="C222" t="s">
        <v>498</v>
      </c>
      <c r="D222" t="s">
        <v>292</v>
      </c>
      <c r="E222" t="str">
        <f>INDEX('State Codes'!$E$7:$E$70,MATCH(INDEX('State Codes'!$C$7:$C$70,MATCH('County Climates'!B222,'State Codes'!$D$7:$D$70,0),1),'State Codes'!$C$7:$C$70,0),1)</f>
        <v>South Atlantic Division</v>
      </c>
      <c r="F222">
        <f>INDEX('CBECS_Table B5'!$C$6:$K$6,1,MATCH('County Climates'!E222,'CBECS_Table B5'!$C$1:$K$1,0))</f>
        <v>17981</v>
      </c>
    </row>
    <row r="223" spans="1:6" x14ac:dyDescent="0.35">
      <c r="A223" t="s">
        <v>476</v>
      </c>
      <c r="B223" t="s">
        <v>477</v>
      </c>
      <c r="C223" t="s">
        <v>499</v>
      </c>
      <c r="D223" t="s">
        <v>288</v>
      </c>
      <c r="E223" t="str">
        <f>INDEX('State Codes'!$E$7:$E$70,MATCH(INDEX('State Codes'!$C$7:$C$70,MATCH('County Climates'!B223,'State Codes'!$D$7:$D$70,0),1),'State Codes'!$C$7:$C$70,0),1)</f>
        <v>South Atlantic Division</v>
      </c>
      <c r="F223">
        <f>INDEX('CBECS_Table B5'!$C$6:$K$6,1,MATCH('County Climates'!E223,'CBECS_Table B5'!$C$1:$K$1,0))</f>
        <v>17981</v>
      </c>
    </row>
    <row r="224" spans="1:6" x14ac:dyDescent="0.35">
      <c r="A224" t="s">
        <v>476</v>
      </c>
      <c r="B224" t="s">
        <v>477</v>
      </c>
      <c r="C224" t="s">
        <v>500</v>
      </c>
      <c r="D224" t="s">
        <v>292</v>
      </c>
      <c r="E224" t="str">
        <f>INDEX('State Codes'!$E$7:$E$70,MATCH(INDEX('State Codes'!$C$7:$C$70,MATCH('County Climates'!B224,'State Codes'!$D$7:$D$70,0),1),'State Codes'!$C$7:$C$70,0),1)</f>
        <v>South Atlantic Division</v>
      </c>
      <c r="F224">
        <f>INDEX('CBECS_Table B5'!$C$6:$K$6,1,MATCH('County Climates'!E224,'CBECS_Table B5'!$C$1:$K$1,0))</f>
        <v>17981</v>
      </c>
    </row>
    <row r="225" spans="1:6" x14ac:dyDescent="0.35">
      <c r="A225" t="s">
        <v>476</v>
      </c>
      <c r="B225" t="s">
        <v>477</v>
      </c>
      <c r="C225" t="s">
        <v>304</v>
      </c>
      <c r="D225" t="s">
        <v>288</v>
      </c>
      <c r="E225" t="str">
        <f>INDEX('State Codes'!$E$7:$E$70,MATCH(INDEX('State Codes'!$C$7:$C$70,MATCH('County Climates'!B225,'State Codes'!$D$7:$D$70,0),1),'State Codes'!$C$7:$C$70,0),1)</f>
        <v>South Atlantic Division</v>
      </c>
      <c r="F225">
        <f>INDEX('CBECS_Table B5'!$C$6:$K$6,1,MATCH('County Climates'!E225,'CBECS_Table B5'!$C$1:$K$1,0))</f>
        <v>17981</v>
      </c>
    </row>
    <row r="226" spans="1:6" x14ac:dyDescent="0.35">
      <c r="A226" t="s">
        <v>476</v>
      </c>
      <c r="B226" t="s">
        <v>477</v>
      </c>
      <c r="C226" t="s">
        <v>501</v>
      </c>
      <c r="D226" t="s">
        <v>288</v>
      </c>
      <c r="E226" t="str">
        <f>INDEX('State Codes'!$E$7:$E$70,MATCH(INDEX('State Codes'!$C$7:$C$70,MATCH('County Climates'!B226,'State Codes'!$D$7:$D$70,0),1),'State Codes'!$C$7:$C$70,0),1)</f>
        <v>South Atlantic Division</v>
      </c>
      <c r="F226">
        <f>INDEX('CBECS_Table B5'!$C$6:$K$6,1,MATCH('County Climates'!E226,'CBECS_Table B5'!$C$1:$K$1,0))</f>
        <v>17981</v>
      </c>
    </row>
    <row r="227" spans="1:6" x14ac:dyDescent="0.35">
      <c r="A227" t="s">
        <v>476</v>
      </c>
      <c r="B227" t="s">
        <v>477</v>
      </c>
      <c r="C227" t="s">
        <v>502</v>
      </c>
      <c r="D227" t="s">
        <v>292</v>
      </c>
      <c r="E227" t="str">
        <f>INDEX('State Codes'!$E$7:$E$70,MATCH(INDEX('State Codes'!$C$7:$C$70,MATCH('County Climates'!B227,'State Codes'!$D$7:$D$70,0),1),'State Codes'!$C$7:$C$70,0),1)</f>
        <v>South Atlantic Division</v>
      </c>
      <c r="F227">
        <f>INDEX('CBECS_Table B5'!$C$6:$K$6,1,MATCH('County Climates'!E227,'CBECS_Table B5'!$C$1:$K$1,0))</f>
        <v>17981</v>
      </c>
    </row>
    <row r="228" spans="1:6" x14ac:dyDescent="0.35">
      <c r="A228" t="s">
        <v>476</v>
      </c>
      <c r="B228" t="s">
        <v>477</v>
      </c>
      <c r="C228" t="s">
        <v>503</v>
      </c>
      <c r="D228" t="s">
        <v>288</v>
      </c>
      <c r="E228" t="str">
        <f>INDEX('State Codes'!$E$7:$E$70,MATCH(INDEX('State Codes'!$C$7:$C$70,MATCH('County Climates'!B228,'State Codes'!$D$7:$D$70,0),1),'State Codes'!$C$7:$C$70,0),1)</f>
        <v>South Atlantic Division</v>
      </c>
      <c r="F228">
        <f>INDEX('CBECS_Table B5'!$C$6:$K$6,1,MATCH('County Climates'!E228,'CBECS_Table B5'!$C$1:$K$1,0))</f>
        <v>17981</v>
      </c>
    </row>
    <row r="229" spans="1:6" x14ac:dyDescent="0.35">
      <c r="A229" t="s">
        <v>476</v>
      </c>
      <c r="B229" t="s">
        <v>477</v>
      </c>
      <c r="C229" t="s">
        <v>504</v>
      </c>
      <c r="D229" t="s">
        <v>292</v>
      </c>
      <c r="E229" t="str">
        <f>INDEX('State Codes'!$E$7:$E$70,MATCH(INDEX('State Codes'!$C$7:$C$70,MATCH('County Climates'!B229,'State Codes'!$D$7:$D$70,0),1),'State Codes'!$C$7:$C$70,0),1)</f>
        <v>South Atlantic Division</v>
      </c>
      <c r="F229">
        <f>INDEX('CBECS_Table B5'!$C$6:$K$6,1,MATCH('County Climates'!E229,'CBECS_Table B5'!$C$1:$K$1,0))</f>
        <v>17981</v>
      </c>
    </row>
    <row r="230" spans="1:6" x14ac:dyDescent="0.35">
      <c r="A230" t="s">
        <v>476</v>
      </c>
      <c r="B230" t="s">
        <v>477</v>
      </c>
      <c r="C230" t="s">
        <v>505</v>
      </c>
      <c r="D230" t="s">
        <v>292</v>
      </c>
      <c r="E230" t="str">
        <f>INDEX('State Codes'!$E$7:$E$70,MATCH(INDEX('State Codes'!$C$7:$C$70,MATCH('County Climates'!B230,'State Codes'!$D$7:$D$70,0),1),'State Codes'!$C$7:$C$70,0),1)</f>
        <v>South Atlantic Division</v>
      </c>
      <c r="F230">
        <f>INDEX('CBECS_Table B5'!$C$6:$K$6,1,MATCH('County Climates'!E230,'CBECS_Table B5'!$C$1:$K$1,0))</f>
        <v>17981</v>
      </c>
    </row>
    <row r="231" spans="1:6" x14ac:dyDescent="0.35">
      <c r="A231" t="s">
        <v>476</v>
      </c>
      <c r="B231" t="s">
        <v>477</v>
      </c>
      <c r="C231" t="s">
        <v>506</v>
      </c>
      <c r="D231" t="s">
        <v>288</v>
      </c>
      <c r="E231" t="str">
        <f>INDEX('State Codes'!$E$7:$E$70,MATCH(INDEX('State Codes'!$C$7:$C$70,MATCH('County Climates'!B231,'State Codes'!$D$7:$D$70,0),1),'State Codes'!$C$7:$C$70,0),1)</f>
        <v>South Atlantic Division</v>
      </c>
      <c r="F231">
        <f>INDEX('CBECS_Table B5'!$C$6:$K$6,1,MATCH('County Climates'!E231,'CBECS_Table B5'!$C$1:$K$1,0))</f>
        <v>17981</v>
      </c>
    </row>
    <row r="232" spans="1:6" x14ac:dyDescent="0.35">
      <c r="A232" t="s">
        <v>476</v>
      </c>
      <c r="B232" t="s">
        <v>477</v>
      </c>
      <c r="C232" t="s">
        <v>507</v>
      </c>
      <c r="D232" t="s">
        <v>292</v>
      </c>
      <c r="E232" t="str">
        <f>INDEX('State Codes'!$E$7:$E$70,MATCH(INDEX('State Codes'!$C$7:$C$70,MATCH('County Climates'!B232,'State Codes'!$D$7:$D$70,0),1),'State Codes'!$C$7:$C$70,0),1)</f>
        <v>South Atlantic Division</v>
      </c>
      <c r="F232">
        <f>INDEX('CBECS_Table B5'!$C$6:$K$6,1,MATCH('County Climates'!E232,'CBECS_Table B5'!$C$1:$K$1,0))</f>
        <v>17981</v>
      </c>
    </row>
    <row r="233" spans="1:6" x14ac:dyDescent="0.35">
      <c r="A233" t="s">
        <v>476</v>
      </c>
      <c r="B233" t="s">
        <v>477</v>
      </c>
      <c r="C233" t="s">
        <v>508</v>
      </c>
      <c r="D233" t="s">
        <v>292</v>
      </c>
      <c r="E233" t="str">
        <f>INDEX('State Codes'!$E$7:$E$70,MATCH(INDEX('State Codes'!$C$7:$C$70,MATCH('County Climates'!B233,'State Codes'!$D$7:$D$70,0),1),'State Codes'!$C$7:$C$70,0),1)</f>
        <v>South Atlantic Division</v>
      </c>
      <c r="F233">
        <f>INDEX('CBECS_Table B5'!$C$6:$K$6,1,MATCH('County Climates'!E233,'CBECS_Table B5'!$C$1:$K$1,0))</f>
        <v>17981</v>
      </c>
    </row>
    <row r="234" spans="1:6" x14ac:dyDescent="0.35">
      <c r="A234" t="s">
        <v>476</v>
      </c>
      <c r="B234" t="s">
        <v>477</v>
      </c>
      <c r="C234" t="s">
        <v>509</v>
      </c>
      <c r="D234" t="s">
        <v>288</v>
      </c>
      <c r="E234" t="str">
        <f>INDEX('State Codes'!$E$7:$E$70,MATCH(INDEX('State Codes'!$C$7:$C$70,MATCH('County Climates'!B234,'State Codes'!$D$7:$D$70,0),1),'State Codes'!$C$7:$C$70,0),1)</f>
        <v>South Atlantic Division</v>
      </c>
      <c r="F234">
        <f>INDEX('CBECS_Table B5'!$C$6:$K$6,1,MATCH('County Climates'!E234,'CBECS_Table B5'!$C$1:$K$1,0))</f>
        <v>17981</v>
      </c>
    </row>
    <row r="235" spans="1:6" x14ac:dyDescent="0.35">
      <c r="A235" t="s">
        <v>476</v>
      </c>
      <c r="B235" t="s">
        <v>477</v>
      </c>
      <c r="C235" t="s">
        <v>313</v>
      </c>
      <c r="D235" t="s">
        <v>292</v>
      </c>
      <c r="E235" t="str">
        <f>INDEX('State Codes'!$E$7:$E$70,MATCH(INDEX('State Codes'!$C$7:$C$70,MATCH('County Climates'!B235,'State Codes'!$D$7:$D$70,0),1),'State Codes'!$C$7:$C$70,0),1)</f>
        <v>South Atlantic Division</v>
      </c>
      <c r="F235">
        <f>INDEX('CBECS_Table B5'!$C$6:$K$6,1,MATCH('County Climates'!E235,'CBECS_Table B5'!$C$1:$K$1,0))</f>
        <v>17981</v>
      </c>
    </row>
    <row r="236" spans="1:6" x14ac:dyDescent="0.35">
      <c r="A236" t="s">
        <v>476</v>
      </c>
      <c r="B236" t="s">
        <v>477</v>
      </c>
      <c r="C236" t="s">
        <v>510</v>
      </c>
      <c r="D236" t="s">
        <v>288</v>
      </c>
      <c r="E236" t="str">
        <f>INDEX('State Codes'!$E$7:$E$70,MATCH(INDEX('State Codes'!$C$7:$C$70,MATCH('County Climates'!B236,'State Codes'!$D$7:$D$70,0),1),'State Codes'!$C$7:$C$70,0),1)</f>
        <v>South Atlantic Division</v>
      </c>
      <c r="F236">
        <f>INDEX('CBECS_Table B5'!$C$6:$K$6,1,MATCH('County Climates'!E236,'CBECS_Table B5'!$C$1:$K$1,0))</f>
        <v>17981</v>
      </c>
    </row>
    <row r="237" spans="1:6" x14ac:dyDescent="0.35">
      <c r="A237" t="s">
        <v>476</v>
      </c>
      <c r="B237" t="s">
        <v>477</v>
      </c>
      <c r="C237" t="s">
        <v>511</v>
      </c>
      <c r="D237" t="s">
        <v>288</v>
      </c>
      <c r="E237" t="str">
        <f>INDEX('State Codes'!$E$7:$E$70,MATCH(INDEX('State Codes'!$C$7:$C$70,MATCH('County Climates'!B237,'State Codes'!$D$7:$D$70,0),1),'State Codes'!$C$7:$C$70,0),1)</f>
        <v>South Atlantic Division</v>
      </c>
      <c r="F237">
        <f>INDEX('CBECS_Table B5'!$C$6:$K$6,1,MATCH('County Climates'!E237,'CBECS_Table B5'!$C$1:$K$1,0))</f>
        <v>17981</v>
      </c>
    </row>
    <row r="238" spans="1:6" x14ac:dyDescent="0.35">
      <c r="A238" t="s">
        <v>476</v>
      </c>
      <c r="B238" t="s">
        <v>477</v>
      </c>
      <c r="C238" t="s">
        <v>512</v>
      </c>
      <c r="D238" t="s">
        <v>288</v>
      </c>
      <c r="E238" t="str">
        <f>INDEX('State Codes'!$E$7:$E$70,MATCH(INDEX('State Codes'!$C$7:$C$70,MATCH('County Climates'!B238,'State Codes'!$D$7:$D$70,0),1),'State Codes'!$C$7:$C$70,0),1)</f>
        <v>South Atlantic Division</v>
      </c>
      <c r="F238">
        <f>INDEX('CBECS_Table B5'!$C$6:$K$6,1,MATCH('County Climates'!E238,'CBECS_Table B5'!$C$1:$K$1,0))</f>
        <v>17981</v>
      </c>
    </row>
    <row r="239" spans="1:6" x14ac:dyDescent="0.35">
      <c r="A239" t="s">
        <v>476</v>
      </c>
      <c r="B239" t="s">
        <v>477</v>
      </c>
      <c r="C239" t="s">
        <v>414</v>
      </c>
      <c r="D239" t="s">
        <v>292</v>
      </c>
      <c r="E239" t="str">
        <f>INDEX('State Codes'!$E$7:$E$70,MATCH(INDEX('State Codes'!$C$7:$C$70,MATCH('County Climates'!B239,'State Codes'!$D$7:$D$70,0),1),'State Codes'!$C$7:$C$70,0),1)</f>
        <v>South Atlantic Division</v>
      </c>
      <c r="F239">
        <f>INDEX('CBECS_Table B5'!$C$6:$K$6,1,MATCH('County Climates'!E239,'CBECS_Table B5'!$C$1:$K$1,0))</f>
        <v>17981</v>
      </c>
    </row>
    <row r="240" spans="1:6" x14ac:dyDescent="0.35">
      <c r="A240" t="s">
        <v>476</v>
      </c>
      <c r="B240" t="s">
        <v>477</v>
      </c>
      <c r="C240" t="s">
        <v>513</v>
      </c>
      <c r="D240" t="s">
        <v>288</v>
      </c>
      <c r="E240" t="str">
        <f>INDEX('State Codes'!$E$7:$E$70,MATCH(INDEX('State Codes'!$C$7:$C$70,MATCH('County Climates'!B240,'State Codes'!$D$7:$D$70,0),1),'State Codes'!$C$7:$C$70,0),1)</f>
        <v>South Atlantic Division</v>
      </c>
      <c r="F240">
        <f>INDEX('CBECS_Table B5'!$C$6:$K$6,1,MATCH('County Climates'!E240,'CBECS_Table B5'!$C$1:$K$1,0))</f>
        <v>17981</v>
      </c>
    </row>
    <row r="241" spans="1:6" x14ac:dyDescent="0.35">
      <c r="A241" t="s">
        <v>476</v>
      </c>
      <c r="B241" t="s">
        <v>477</v>
      </c>
      <c r="C241" t="s">
        <v>514</v>
      </c>
      <c r="D241" t="s">
        <v>288</v>
      </c>
      <c r="E241" t="str">
        <f>INDEX('State Codes'!$E$7:$E$70,MATCH(INDEX('State Codes'!$C$7:$C$70,MATCH('County Climates'!B241,'State Codes'!$D$7:$D$70,0),1),'State Codes'!$C$7:$C$70,0),1)</f>
        <v>South Atlantic Division</v>
      </c>
      <c r="F241">
        <f>INDEX('CBECS_Table B5'!$C$6:$K$6,1,MATCH('County Climates'!E241,'CBECS_Table B5'!$C$1:$K$1,0))</f>
        <v>17981</v>
      </c>
    </row>
    <row r="242" spans="1:6" x14ac:dyDescent="0.35">
      <c r="A242" t="s">
        <v>476</v>
      </c>
      <c r="B242" t="s">
        <v>477</v>
      </c>
      <c r="C242" t="s">
        <v>515</v>
      </c>
      <c r="D242" t="s">
        <v>288</v>
      </c>
      <c r="E242" t="str">
        <f>INDEX('State Codes'!$E$7:$E$70,MATCH(INDEX('State Codes'!$C$7:$C$70,MATCH('County Climates'!B242,'State Codes'!$D$7:$D$70,0),1),'State Codes'!$C$7:$C$70,0),1)</f>
        <v>South Atlantic Division</v>
      </c>
      <c r="F242">
        <f>INDEX('CBECS_Table B5'!$C$6:$K$6,1,MATCH('County Climates'!E242,'CBECS_Table B5'!$C$1:$K$1,0))</f>
        <v>17981</v>
      </c>
    </row>
    <row r="243" spans="1:6" x14ac:dyDescent="0.35">
      <c r="A243" t="s">
        <v>476</v>
      </c>
      <c r="B243" t="s">
        <v>477</v>
      </c>
      <c r="C243" t="s">
        <v>417</v>
      </c>
      <c r="D243" t="s">
        <v>292</v>
      </c>
      <c r="E243" t="str">
        <f>INDEX('State Codes'!$E$7:$E$70,MATCH(INDEX('State Codes'!$C$7:$C$70,MATCH('County Climates'!B243,'State Codes'!$D$7:$D$70,0),1),'State Codes'!$C$7:$C$70,0),1)</f>
        <v>South Atlantic Division</v>
      </c>
      <c r="F243">
        <f>INDEX('CBECS_Table B5'!$C$6:$K$6,1,MATCH('County Climates'!E243,'CBECS_Table B5'!$C$1:$K$1,0))</f>
        <v>17981</v>
      </c>
    </row>
    <row r="244" spans="1:6" x14ac:dyDescent="0.35">
      <c r="A244" t="s">
        <v>476</v>
      </c>
      <c r="B244" t="s">
        <v>477</v>
      </c>
      <c r="C244" t="s">
        <v>516</v>
      </c>
      <c r="D244" t="s">
        <v>288</v>
      </c>
      <c r="E244" t="str">
        <f>INDEX('State Codes'!$E$7:$E$70,MATCH(INDEX('State Codes'!$C$7:$C$70,MATCH('County Climates'!B244,'State Codes'!$D$7:$D$70,0),1),'State Codes'!$C$7:$C$70,0),1)</f>
        <v>South Atlantic Division</v>
      </c>
      <c r="F244">
        <f>INDEX('CBECS_Table B5'!$C$6:$K$6,1,MATCH('County Climates'!E244,'CBECS_Table B5'!$C$1:$K$1,0))</f>
        <v>17981</v>
      </c>
    </row>
    <row r="245" spans="1:6" x14ac:dyDescent="0.35">
      <c r="A245" t="s">
        <v>476</v>
      </c>
      <c r="B245" t="s">
        <v>477</v>
      </c>
      <c r="C245" t="s">
        <v>517</v>
      </c>
      <c r="D245" t="s">
        <v>288</v>
      </c>
      <c r="E245" t="str">
        <f>INDEX('State Codes'!$E$7:$E$70,MATCH(INDEX('State Codes'!$C$7:$C$70,MATCH('County Climates'!B245,'State Codes'!$D$7:$D$70,0),1),'State Codes'!$C$7:$C$70,0),1)</f>
        <v>South Atlantic Division</v>
      </c>
      <c r="F245">
        <f>INDEX('CBECS_Table B5'!$C$6:$K$6,1,MATCH('County Climates'!E245,'CBECS_Table B5'!$C$1:$K$1,0))</f>
        <v>17981</v>
      </c>
    </row>
    <row r="246" spans="1:6" x14ac:dyDescent="0.35">
      <c r="A246" t="s">
        <v>476</v>
      </c>
      <c r="B246" t="s">
        <v>477</v>
      </c>
      <c r="C246" t="s">
        <v>518</v>
      </c>
      <c r="D246" t="s">
        <v>292</v>
      </c>
      <c r="E246" t="str">
        <f>INDEX('State Codes'!$E$7:$E$70,MATCH(INDEX('State Codes'!$C$7:$C$70,MATCH('County Climates'!B246,'State Codes'!$D$7:$D$70,0),1),'State Codes'!$C$7:$C$70,0),1)</f>
        <v>South Atlantic Division</v>
      </c>
      <c r="F246">
        <f>INDEX('CBECS_Table B5'!$C$6:$K$6,1,MATCH('County Climates'!E246,'CBECS_Table B5'!$C$1:$K$1,0))</f>
        <v>17981</v>
      </c>
    </row>
    <row r="247" spans="1:6" x14ac:dyDescent="0.35">
      <c r="A247" t="s">
        <v>476</v>
      </c>
      <c r="B247" t="s">
        <v>477</v>
      </c>
      <c r="C247" t="s">
        <v>317</v>
      </c>
      <c r="D247" t="s">
        <v>292</v>
      </c>
      <c r="E247" t="str">
        <f>INDEX('State Codes'!$E$7:$E$70,MATCH(INDEX('State Codes'!$C$7:$C$70,MATCH('County Climates'!B247,'State Codes'!$D$7:$D$70,0),1),'State Codes'!$C$7:$C$70,0),1)</f>
        <v>South Atlantic Division</v>
      </c>
      <c r="F247">
        <f>INDEX('CBECS_Table B5'!$C$6:$K$6,1,MATCH('County Climates'!E247,'CBECS_Table B5'!$C$1:$K$1,0))</f>
        <v>17981</v>
      </c>
    </row>
    <row r="248" spans="1:6" x14ac:dyDescent="0.35">
      <c r="A248" t="s">
        <v>476</v>
      </c>
      <c r="B248" t="s">
        <v>477</v>
      </c>
      <c r="C248" t="s">
        <v>519</v>
      </c>
      <c r="D248" t="s">
        <v>292</v>
      </c>
      <c r="E248" t="str">
        <f>INDEX('State Codes'!$E$7:$E$70,MATCH(INDEX('State Codes'!$C$7:$C$70,MATCH('County Climates'!B248,'State Codes'!$D$7:$D$70,0),1),'State Codes'!$C$7:$C$70,0),1)</f>
        <v>South Atlantic Division</v>
      </c>
      <c r="F248">
        <f>INDEX('CBECS_Table B5'!$C$6:$K$6,1,MATCH('County Climates'!E248,'CBECS_Table B5'!$C$1:$K$1,0))</f>
        <v>17981</v>
      </c>
    </row>
    <row r="249" spans="1:6" x14ac:dyDescent="0.35">
      <c r="A249" t="s">
        <v>476</v>
      </c>
      <c r="B249" t="s">
        <v>477</v>
      </c>
      <c r="C249" t="s">
        <v>520</v>
      </c>
      <c r="D249" t="s">
        <v>292</v>
      </c>
      <c r="E249" t="str">
        <f>INDEX('State Codes'!$E$7:$E$70,MATCH(INDEX('State Codes'!$C$7:$C$70,MATCH('County Climates'!B249,'State Codes'!$D$7:$D$70,0),1),'State Codes'!$C$7:$C$70,0),1)</f>
        <v>South Atlantic Division</v>
      </c>
      <c r="F249">
        <f>INDEX('CBECS_Table B5'!$C$6:$K$6,1,MATCH('County Climates'!E249,'CBECS_Table B5'!$C$1:$K$1,0))</f>
        <v>17981</v>
      </c>
    </row>
    <row r="250" spans="1:6" x14ac:dyDescent="0.35">
      <c r="A250" t="s">
        <v>476</v>
      </c>
      <c r="B250" t="s">
        <v>477</v>
      </c>
      <c r="C250" t="s">
        <v>318</v>
      </c>
      <c r="D250" t="s">
        <v>292</v>
      </c>
      <c r="E250" t="str">
        <f>INDEX('State Codes'!$E$7:$E$70,MATCH(INDEX('State Codes'!$C$7:$C$70,MATCH('County Climates'!B250,'State Codes'!$D$7:$D$70,0),1),'State Codes'!$C$7:$C$70,0),1)</f>
        <v>South Atlantic Division</v>
      </c>
      <c r="F250">
        <f>INDEX('CBECS_Table B5'!$C$6:$K$6,1,MATCH('County Climates'!E250,'CBECS_Table B5'!$C$1:$K$1,0))</f>
        <v>17981</v>
      </c>
    </row>
    <row r="251" spans="1:6" x14ac:dyDescent="0.35">
      <c r="A251" t="s">
        <v>476</v>
      </c>
      <c r="B251" t="s">
        <v>477</v>
      </c>
      <c r="C251" t="s">
        <v>359</v>
      </c>
      <c r="D251" t="s">
        <v>292</v>
      </c>
      <c r="E251" t="str">
        <f>INDEX('State Codes'!$E$7:$E$70,MATCH(INDEX('State Codes'!$C$7:$C$70,MATCH('County Climates'!B251,'State Codes'!$D$7:$D$70,0),1),'State Codes'!$C$7:$C$70,0),1)</f>
        <v>South Atlantic Division</v>
      </c>
      <c r="F251">
        <f>INDEX('CBECS_Table B5'!$C$6:$K$6,1,MATCH('County Climates'!E251,'CBECS_Table B5'!$C$1:$K$1,0))</f>
        <v>17981</v>
      </c>
    </row>
    <row r="252" spans="1:6" x14ac:dyDescent="0.35">
      <c r="A252" t="s">
        <v>476</v>
      </c>
      <c r="B252" t="s">
        <v>477</v>
      </c>
      <c r="C252" t="s">
        <v>521</v>
      </c>
      <c r="D252" t="s">
        <v>292</v>
      </c>
      <c r="E252" t="str">
        <f>INDEX('State Codes'!$E$7:$E$70,MATCH(INDEX('State Codes'!$C$7:$C$70,MATCH('County Climates'!B252,'State Codes'!$D$7:$D$70,0),1),'State Codes'!$C$7:$C$70,0),1)</f>
        <v>South Atlantic Division</v>
      </c>
      <c r="F252">
        <f>INDEX('CBECS_Table B5'!$C$6:$K$6,1,MATCH('County Climates'!E252,'CBECS_Table B5'!$C$1:$K$1,0))</f>
        <v>17981</v>
      </c>
    </row>
    <row r="253" spans="1:6" x14ac:dyDescent="0.35">
      <c r="A253" t="s">
        <v>476</v>
      </c>
      <c r="B253" t="s">
        <v>477</v>
      </c>
      <c r="C253" t="s">
        <v>522</v>
      </c>
      <c r="D253" t="s">
        <v>292</v>
      </c>
      <c r="E253" t="str">
        <f>INDEX('State Codes'!$E$7:$E$70,MATCH(INDEX('State Codes'!$C$7:$C$70,MATCH('County Climates'!B253,'State Codes'!$D$7:$D$70,0),1),'State Codes'!$C$7:$C$70,0),1)</f>
        <v>South Atlantic Division</v>
      </c>
      <c r="F253">
        <f>INDEX('CBECS_Table B5'!$C$6:$K$6,1,MATCH('County Climates'!E253,'CBECS_Table B5'!$C$1:$K$1,0))</f>
        <v>17981</v>
      </c>
    </row>
    <row r="254" spans="1:6" x14ac:dyDescent="0.35">
      <c r="A254" t="s">
        <v>476</v>
      </c>
      <c r="B254" t="s">
        <v>477</v>
      </c>
      <c r="C254" t="s">
        <v>523</v>
      </c>
      <c r="D254" t="s">
        <v>288</v>
      </c>
      <c r="E254" t="str">
        <f>INDEX('State Codes'!$E$7:$E$70,MATCH(INDEX('State Codes'!$C$7:$C$70,MATCH('County Climates'!B254,'State Codes'!$D$7:$D$70,0),1),'State Codes'!$C$7:$C$70,0),1)</f>
        <v>South Atlantic Division</v>
      </c>
      <c r="F254">
        <f>INDEX('CBECS_Table B5'!$C$6:$K$6,1,MATCH('County Climates'!E254,'CBECS_Table B5'!$C$1:$K$1,0))</f>
        <v>17981</v>
      </c>
    </row>
    <row r="255" spans="1:6" x14ac:dyDescent="0.35">
      <c r="A255" t="s">
        <v>476</v>
      </c>
      <c r="B255" t="s">
        <v>477</v>
      </c>
      <c r="C255" t="s">
        <v>524</v>
      </c>
      <c r="D255" t="s">
        <v>292</v>
      </c>
      <c r="E255" t="str">
        <f>INDEX('State Codes'!$E$7:$E$70,MATCH(INDEX('State Codes'!$C$7:$C$70,MATCH('County Climates'!B255,'State Codes'!$D$7:$D$70,0),1),'State Codes'!$C$7:$C$70,0),1)</f>
        <v>South Atlantic Division</v>
      </c>
      <c r="F255">
        <f>INDEX('CBECS_Table B5'!$C$6:$K$6,1,MATCH('County Climates'!E255,'CBECS_Table B5'!$C$1:$K$1,0))</f>
        <v>17981</v>
      </c>
    </row>
    <row r="256" spans="1:6" x14ac:dyDescent="0.35">
      <c r="A256" t="s">
        <v>476</v>
      </c>
      <c r="B256" t="s">
        <v>477</v>
      </c>
      <c r="C256" t="s">
        <v>525</v>
      </c>
      <c r="D256" t="s">
        <v>288</v>
      </c>
      <c r="E256" t="str">
        <f>INDEX('State Codes'!$E$7:$E$70,MATCH(INDEX('State Codes'!$C$7:$C$70,MATCH('County Climates'!B256,'State Codes'!$D$7:$D$70,0),1),'State Codes'!$C$7:$C$70,0),1)</f>
        <v>South Atlantic Division</v>
      </c>
      <c r="F256">
        <f>INDEX('CBECS_Table B5'!$C$6:$K$6,1,MATCH('County Climates'!E256,'CBECS_Table B5'!$C$1:$K$1,0))</f>
        <v>17981</v>
      </c>
    </row>
    <row r="257" spans="1:6" x14ac:dyDescent="0.35">
      <c r="A257" t="s">
        <v>476</v>
      </c>
      <c r="B257" t="s">
        <v>477</v>
      </c>
      <c r="C257" t="s">
        <v>320</v>
      </c>
      <c r="D257" t="s">
        <v>292</v>
      </c>
      <c r="E257" t="str">
        <f>INDEX('State Codes'!$E$7:$E$70,MATCH(INDEX('State Codes'!$C$7:$C$70,MATCH('County Climates'!B257,'State Codes'!$D$7:$D$70,0),1),'State Codes'!$C$7:$C$70,0),1)</f>
        <v>South Atlantic Division</v>
      </c>
      <c r="F257">
        <f>INDEX('CBECS_Table B5'!$C$6:$K$6,1,MATCH('County Climates'!E257,'CBECS_Table B5'!$C$1:$K$1,0))</f>
        <v>17981</v>
      </c>
    </row>
    <row r="258" spans="1:6" x14ac:dyDescent="0.35">
      <c r="A258" t="s">
        <v>476</v>
      </c>
      <c r="B258" t="s">
        <v>477</v>
      </c>
      <c r="C258" t="s">
        <v>526</v>
      </c>
      <c r="D258" t="s">
        <v>292</v>
      </c>
      <c r="E258" t="str">
        <f>INDEX('State Codes'!$E$7:$E$70,MATCH(INDEX('State Codes'!$C$7:$C$70,MATCH('County Climates'!B258,'State Codes'!$D$7:$D$70,0),1),'State Codes'!$C$7:$C$70,0),1)</f>
        <v>South Atlantic Division</v>
      </c>
      <c r="F258">
        <f>INDEX('CBECS_Table B5'!$C$6:$K$6,1,MATCH('County Climates'!E258,'CBECS_Table B5'!$C$1:$K$1,0))</f>
        <v>17981</v>
      </c>
    </row>
    <row r="259" spans="1:6" x14ac:dyDescent="0.35">
      <c r="A259" t="s">
        <v>476</v>
      </c>
      <c r="B259" t="s">
        <v>477</v>
      </c>
      <c r="C259" t="s">
        <v>527</v>
      </c>
      <c r="D259" t="s">
        <v>292</v>
      </c>
      <c r="E259" t="str">
        <f>INDEX('State Codes'!$E$7:$E$70,MATCH(INDEX('State Codes'!$C$7:$C$70,MATCH('County Climates'!B259,'State Codes'!$D$7:$D$70,0),1),'State Codes'!$C$7:$C$70,0),1)</f>
        <v>South Atlantic Division</v>
      </c>
      <c r="F259">
        <f>INDEX('CBECS_Table B5'!$C$6:$K$6,1,MATCH('County Climates'!E259,'CBECS_Table B5'!$C$1:$K$1,0))</f>
        <v>17981</v>
      </c>
    </row>
    <row r="260" spans="1:6" x14ac:dyDescent="0.35">
      <c r="A260" t="s">
        <v>476</v>
      </c>
      <c r="B260" t="s">
        <v>477</v>
      </c>
      <c r="C260" t="s">
        <v>528</v>
      </c>
      <c r="D260" t="s">
        <v>529</v>
      </c>
      <c r="E260" t="str">
        <f>INDEX('State Codes'!$E$7:$E$70,MATCH(INDEX('State Codes'!$C$7:$C$70,MATCH('County Climates'!B260,'State Codes'!$D$7:$D$70,0),1),'State Codes'!$C$7:$C$70,0),1)</f>
        <v>South Atlantic Division</v>
      </c>
      <c r="F260">
        <f>INDEX('CBECS_Table B5'!$C$6:$K$6,1,MATCH('County Climates'!E260,'CBECS_Table B5'!$C$1:$K$1,0))</f>
        <v>17981</v>
      </c>
    </row>
    <row r="261" spans="1:6" x14ac:dyDescent="0.35">
      <c r="A261" t="s">
        <v>476</v>
      </c>
      <c r="B261" t="s">
        <v>477</v>
      </c>
      <c r="C261" t="s">
        <v>530</v>
      </c>
      <c r="D261" t="s">
        <v>529</v>
      </c>
      <c r="E261" t="str">
        <f>INDEX('State Codes'!$E$7:$E$70,MATCH(INDEX('State Codes'!$C$7:$C$70,MATCH('County Climates'!B261,'State Codes'!$D$7:$D$70,0),1),'State Codes'!$C$7:$C$70,0),1)</f>
        <v>South Atlantic Division</v>
      </c>
      <c r="F261">
        <f>INDEX('CBECS_Table B5'!$C$6:$K$6,1,MATCH('County Climates'!E261,'CBECS_Table B5'!$C$1:$K$1,0))</f>
        <v>17981</v>
      </c>
    </row>
    <row r="262" spans="1:6" x14ac:dyDescent="0.35">
      <c r="A262" t="s">
        <v>476</v>
      </c>
      <c r="B262" t="s">
        <v>477</v>
      </c>
      <c r="C262" t="s">
        <v>531</v>
      </c>
      <c r="D262" t="s">
        <v>288</v>
      </c>
      <c r="E262" t="str">
        <f>INDEX('State Codes'!$E$7:$E$70,MATCH(INDEX('State Codes'!$C$7:$C$70,MATCH('County Climates'!B262,'State Codes'!$D$7:$D$70,0),1),'State Codes'!$C$7:$C$70,0),1)</f>
        <v>South Atlantic Division</v>
      </c>
      <c r="F262">
        <f>INDEX('CBECS_Table B5'!$C$6:$K$6,1,MATCH('County Climates'!E262,'CBECS_Table B5'!$C$1:$K$1,0))</f>
        <v>17981</v>
      </c>
    </row>
    <row r="263" spans="1:6" x14ac:dyDescent="0.35">
      <c r="A263" t="s">
        <v>476</v>
      </c>
      <c r="B263" t="s">
        <v>477</v>
      </c>
      <c r="C263" t="s">
        <v>532</v>
      </c>
      <c r="D263" t="s">
        <v>529</v>
      </c>
      <c r="E263" t="str">
        <f>INDEX('State Codes'!$E$7:$E$70,MATCH(INDEX('State Codes'!$C$7:$C$70,MATCH('County Climates'!B263,'State Codes'!$D$7:$D$70,0),1),'State Codes'!$C$7:$C$70,0),1)</f>
        <v>South Atlantic Division</v>
      </c>
      <c r="F263">
        <f>INDEX('CBECS_Table B5'!$C$6:$K$6,1,MATCH('County Climates'!E263,'CBECS_Table B5'!$C$1:$K$1,0))</f>
        <v>17981</v>
      </c>
    </row>
    <row r="264" spans="1:6" x14ac:dyDescent="0.35">
      <c r="A264" t="s">
        <v>476</v>
      </c>
      <c r="B264" t="s">
        <v>477</v>
      </c>
      <c r="C264" t="s">
        <v>533</v>
      </c>
      <c r="D264" t="s">
        <v>288</v>
      </c>
      <c r="E264" t="str">
        <f>INDEX('State Codes'!$E$7:$E$70,MATCH(INDEX('State Codes'!$C$7:$C$70,MATCH('County Climates'!B264,'State Codes'!$D$7:$D$70,0),1),'State Codes'!$C$7:$C$70,0),1)</f>
        <v>South Atlantic Division</v>
      </c>
      <c r="F264">
        <f>INDEX('CBECS_Table B5'!$C$6:$K$6,1,MATCH('County Climates'!E264,'CBECS_Table B5'!$C$1:$K$1,0))</f>
        <v>17981</v>
      </c>
    </row>
    <row r="265" spans="1:6" x14ac:dyDescent="0.35">
      <c r="A265" t="s">
        <v>476</v>
      </c>
      <c r="B265" t="s">
        <v>477</v>
      </c>
      <c r="C265" t="s">
        <v>534</v>
      </c>
      <c r="D265" t="s">
        <v>292</v>
      </c>
      <c r="E265" t="str">
        <f>INDEX('State Codes'!$E$7:$E$70,MATCH(INDEX('State Codes'!$C$7:$C$70,MATCH('County Climates'!B265,'State Codes'!$D$7:$D$70,0),1),'State Codes'!$C$7:$C$70,0),1)</f>
        <v>South Atlantic Division</v>
      </c>
      <c r="F265">
        <f>INDEX('CBECS_Table B5'!$C$6:$K$6,1,MATCH('County Climates'!E265,'CBECS_Table B5'!$C$1:$K$1,0))</f>
        <v>17981</v>
      </c>
    </row>
    <row r="266" spans="1:6" x14ac:dyDescent="0.35">
      <c r="A266" t="s">
        <v>476</v>
      </c>
      <c r="B266" t="s">
        <v>477</v>
      </c>
      <c r="C266" t="s">
        <v>535</v>
      </c>
      <c r="D266" t="s">
        <v>529</v>
      </c>
      <c r="E266" t="str">
        <f>INDEX('State Codes'!$E$7:$E$70,MATCH(INDEX('State Codes'!$C$7:$C$70,MATCH('County Climates'!B266,'State Codes'!$D$7:$D$70,0),1),'State Codes'!$C$7:$C$70,0),1)</f>
        <v>South Atlantic Division</v>
      </c>
      <c r="F266">
        <f>INDEX('CBECS_Table B5'!$C$6:$K$6,1,MATCH('County Climates'!E266,'CBECS_Table B5'!$C$1:$K$1,0))</f>
        <v>17981</v>
      </c>
    </row>
    <row r="267" spans="1:6" x14ac:dyDescent="0.35">
      <c r="A267" t="s">
        <v>476</v>
      </c>
      <c r="B267" t="s">
        <v>477</v>
      </c>
      <c r="C267" t="s">
        <v>536</v>
      </c>
      <c r="D267" t="s">
        <v>292</v>
      </c>
      <c r="E267" t="str">
        <f>INDEX('State Codes'!$E$7:$E$70,MATCH(INDEX('State Codes'!$C$7:$C$70,MATCH('County Climates'!B267,'State Codes'!$D$7:$D$70,0),1),'State Codes'!$C$7:$C$70,0),1)</f>
        <v>South Atlantic Division</v>
      </c>
      <c r="F267">
        <f>INDEX('CBECS_Table B5'!$C$6:$K$6,1,MATCH('County Climates'!E267,'CBECS_Table B5'!$C$1:$K$1,0))</f>
        <v>17981</v>
      </c>
    </row>
    <row r="268" spans="1:6" x14ac:dyDescent="0.35">
      <c r="A268" t="s">
        <v>476</v>
      </c>
      <c r="B268" t="s">
        <v>477</v>
      </c>
      <c r="C268" t="s">
        <v>537</v>
      </c>
      <c r="D268" t="s">
        <v>529</v>
      </c>
      <c r="E268" t="str">
        <f>INDEX('State Codes'!$E$7:$E$70,MATCH(INDEX('State Codes'!$C$7:$C$70,MATCH('County Climates'!B268,'State Codes'!$D$7:$D$70,0),1),'State Codes'!$C$7:$C$70,0),1)</f>
        <v>South Atlantic Division</v>
      </c>
      <c r="F268">
        <f>INDEX('CBECS_Table B5'!$C$6:$K$6,1,MATCH('County Climates'!E268,'CBECS_Table B5'!$C$1:$K$1,0))</f>
        <v>17981</v>
      </c>
    </row>
    <row r="269" spans="1:6" x14ac:dyDescent="0.35">
      <c r="A269" t="s">
        <v>476</v>
      </c>
      <c r="B269" t="s">
        <v>477</v>
      </c>
      <c r="C269" t="s">
        <v>538</v>
      </c>
      <c r="D269" t="s">
        <v>529</v>
      </c>
      <c r="E269" t="str">
        <f>INDEX('State Codes'!$E$7:$E$70,MATCH(INDEX('State Codes'!$C$7:$C$70,MATCH('County Climates'!B269,'State Codes'!$D$7:$D$70,0),1),'State Codes'!$C$7:$C$70,0),1)</f>
        <v>South Atlantic Division</v>
      </c>
      <c r="F269">
        <f>INDEX('CBECS_Table B5'!$C$6:$K$6,1,MATCH('County Climates'!E269,'CBECS_Table B5'!$C$1:$K$1,0))</f>
        <v>17981</v>
      </c>
    </row>
    <row r="270" spans="1:6" x14ac:dyDescent="0.35">
      <c r="A270" t="s">
        <v>476</v>
      </c>
      <c r="B270" t="s">
        <v>477</v>
      </c>
      <c r="C270" t="s">
        <v>392</v>
      </c>
      <c r="D270" t="s">
        <v>292</v>
      </c>
      <c r="E270" t="str">
        <f>INDEX('State Codes'!$E$7:$E$70,MATCH(INDEX('State Codes'!$C$7:$C$70,MATCH('County Climates'!B270,'State Codes'!$D$7:$D$70,0),1),'State Codes'!$C$7:$C$70,0),1)</f>
        <v>South Atlantic Division</v>
      </c>
      <c r="F270">
        <f>INDEX('CBECS_Table B5'!$C$6:$K$6,1,MATCH('County Climates'!E270,'CBECS_Table B5'!$C$1:$K$1,0))</f>
        <v>17981</v>
      </c>
    </row>
    <row r="271" spans="1:6" x14ac:dyDescent="0.35">
      <c r="A271" t="s">
        <v>476</v>
      </c>
      <c r="B271" t="s">
        <v>477</v>
      </c>
      <c r="C271" t="s">
        <v>539</v>
      </c>
      <c r="D271" t="s">
        <v>292</v>
      </c>
      <c r="E271" t="str">
        <f>INDEX('State Codes'!$E$7:$E$70,MATCH(INDEX('State Codes'!$C$7:$C$70,MATCH('County Climates'!B271,'State Codes'!$D$7:$D$70,0),1),'State Codes'!$C$7:$C$70,0),1)</f>
        <v>South Atlantic Division</v>
      </c>
      <c r="F271">
        <f>INDEX('CBECS_Table B5'!$C$6:$K$6,1,MATCH('County Climates'!E271,'CBECS_Table B5'!$C$1:$K$1,0))</f>
        <v>17981</v>
      </c>
    </row>
    <row r="272" spans="1:6" x14ac:dyDescent="0.35">
      <c r="A272" t="s">
        <v>476</v>
      </c>
      <c r="B272" t="s">
        <v>477</v>
      </c>
      <c r="C272" t="s">
        <v>352</v>
      </c>
      <c r="D272" t="s">
        <v>292</v>
      </c>
      <c r="E272" t="str">
        <f>INDEX('State Codes'!$E$7:$E$70,MATCH(INDEX('State Codes'!$C$7:$C$70,MATCH('County Climates'!B272,'State Codes'!$D$7:$D$70,0),1),'State Codes'!$C$7:$C$70,0),1)</f>
        <v>South Atlantic Division</v>
      </c>
      <c r="F272">
        <f>INDEX('CBECS_Table B5'!$C$6:$K$6,1,MATCH('County Climates'!E272,'CBECS_Table B5'!$C$1:$K$1,0))</f>
        <v>17981</v>
      </c>
    </row>
    <row r="273" spans="1:6" x14ac:dyDescent="0.35">
      <c r="A273" t="s">
        <v>476</v>
      </c>
      <c r="B273" t="s">
        <v>477</v>
      </c>
      <c r="C273" t="s">
        <v>540</v>
      </c>
      <c r="D273" t="s">
        <v>292</v>
      </c>
      <c r="E273" t="str">
        <f>INDEX('State Codes'!$E$7:$E$70,MATCH(INDEX('State Codes'!$C$7:$C$70,MATCH('County Climates'!B273,'State Codes'!$D$7:$D$70,0),1),'State Codes'!$C$7:$C$70,0),1)</f>
        <v>South Atlantic Division</v>
      </c>
      <c r="F273">
        <f>INDEX('CBECS_Table B5'!$C$6:$K$6,1,MATCH('County Climates'!E273,'CBECS_Table B5'!$C$1:$K$1,0))</f>
        <v>17981</v>
      </c>
    </row>
    <row r="274" spans="1:6" x14ac:dyDescent="0.35">
      <c r="A274" t="s">
        <v>476</v>
      </c>
      <c r="B274" t="s">
        <v>477</v>
      </c>
      <c r="C274" t="s">
        <v>541</v>
      </c>
      <c r="D274" t="s">
        <v>288</v>
      </c>
      <c r="E274" t="str">
        <f>INDEX('State Codes'!$E$7:$E$70,MATCH(INDEX('State Codes'!$C$7:$C$70,MATCH('County Climates'!B274,'State Codes'!$D$7:$D$70,0),1),'State Codes'!$C$7:$C$70,0),1)</f>
        <v>South Atlantic Division</v>
      </c>
      <c r="F274">
        <f>INDEX('CBECS_Table B5'!$C$6:$K$6,1,MATCH('County Climates'!E274,'CBECS_Table B5'!$C$1:$K$1,0))</f>
        <v>17981</v>
      </c>
    </row>
    <row r="275" spans="1:6" x14ac:dyDescent="0.35">
      <c r="A275" t="s">
        <v>476</v>
      </c>
      <c r="B275" t="s">
        <v>477</v>
      </c>
      <c r="C275" t="s">
        <v>542</v>
      </c>
      <c r="D275" t="s">
        <v>292</v>
      </c>
      <c r="E275" t="str">
        <f>INDEX('State Codes'!$E$7:$E$70,MATCH(INDEX('State Codes'!$C$7:$C$70,MATCH('County Climates'!B275,'State Codes'!$D$7:$D$70,0),1),'State Codes'!$C$7:$C$70,0),1)</f>
        <v>South Atlantic Division</v>
      </c>
      <c r="F275">
        <f>INDEX('CBECS_Table B5'!$C$6:$K$6,1,MATCH('County Climates'!E275,'CBECS_Table B5'!$C$1:$K$1,0))</f>
        <v>17981</v>
      </c>
    </row>
    <row r="276" spans="1:6" x14ac:dyDescent="0.35">
      <c r="A276" t="s">
        <v>476</v>
      </c>
      <c r="B276" t="s">
        <v>477</v>
      </c>
      <c r="C276" t="s">
        <v>353</v>
      </c>
      <c r="D276" t="s">
        <v>292</v>
      </c>
      <c r="E276" t="str">
        <f>INDEX('State Codes'!$E$7:$E$70,MATCH(INDEX('State Codes'!$C$7:$C$70,MATCH('County Climates'!B276,'State Codes'!$D$7:$D$70,0),1),'State Codes'!$C$7:$C$70,0),1)</f>
        <v>South Atlantic Division</v>
      </c>
      <c r="F276">
        <f>INDEX('CBECS_Table B5'!$C$6:$K$6,1,MATCH('County Climates'!E276,'CBECS_Table B5'!$C$1:$K$1,0))</f>
        <v>17981</v>
      </c>
    </row>
    <row r="277" spans="1:6" x14ac:dyDescent="0.35">
      <c r="A277" t="s">
        <v>476</v>
      </c>
      <c r="B277" t="s">
        <v>477</v>
      </c>
      <c r="C277" t="s">
        <v>543</v>
      </c>
      <c r="D277" t="s">
        <v>288</v>
      </c>
      <c r="E277" t="str">
        <f>INDEX('State Codes'!$E$7:$E$70,MATCH(INDEX('State Codes'!$C$7:$C$70,MATCH('County Climates'!B277,'State Codes'!$D$7:$D$70,0),1),'State Codes'!$C$7:$C$70,0),1)</f>
        <v>South Atlantic Division</v>
      </c>
      <c r="F277">
        <f>INDEX('CBECS_Table B5'!$C$6:$K$6,1,MATCH('County Climates'!E277,'CBECS_Table B5'!$C$1:$K$1,0))</f>
        <v>17981</v>
      </c>
    </row>
    <row r="278" spans="1:6" x14ac:dyDescent="0.35">
      <c r="A278" t="s">
        <v>476</v>
      </c>
      <c r="B278" t="s">
        <v>477</v>
      </c>
      <c r="C278" t="s">
        <v>544</v>
      </c>
      <c r="D278" t="s">
        <v>529</v>
      </c>
      <c r="E278" t="str">
        <f>INDEX('State Codes'!$E$7:$E$70,MATCH(INDEX('State Codes'!$C$7:$C$70,MATCH('County Climates'!B278,'State Codes'!$D$7:$D$70,0),1),'State Codes'!$C$7:$C$70,0),1)</f>
        <v>South Atlantic Division</v>
      </c>
      <c r="F278">
        <f>INDEX('CBECS_Table B5'!$C$6:$K$6,1,MATCH('County Climates'!E278,'CBECS_Table B5'!$C$1:$K$1,0))</f>
        <v>17981</v>
      </c>
    </row>
    <row r="279" spans="1:6" x14ac:dyDescent="0.35">
      <c r="A279" t="s">
        <v>476</v>
      </c>
      <c r="B279" t="s">
        <v>477</v>
      </c>
      <c r="C279" t="s">
        <v>545</v>
      </c>
      <c r="D279" t="s">
        <v>529</v>
      </c>
      <c r="E279" t="str">
        <f>INDEX('State Codes'!$E$7:$E$70,MATCH(INDEX('State Codes'!$C$7:$C$70,MATCH('County Climates'!B279,'State Codes'!$D$7:$D$70,0),1),'State Codes'!$C$7:$C$70,0),1)</f>
        <v>South Atlantic Division</v>
      </c>
      <c r="F279">
        <f>INDEX('CBECS_Table B5'!$C$6:$K$6,1,MATCH('County Climates'!E279,'CBECS_Table B5'!$C$1:$K$1,0))</f>
        <v>17981</v>
      </c>
    </row>
    <row r="280" spans="1:6" x14ac:dyDescent="0.35">
      <c r="A280" t="s">
        <v>476</v>
      </c>
      <c r="B280" t="s">
        <v>477</v>
      </c>
      <c r="C280" t="s">
        <v>394</v>
      </c>
      <c r="D280" t="s">
        <v>292</v>
      </c>
      <c r="E280" t="str">
        <f>INDEX('State Codes'!$E$7:$E$70,MATCH(INDEX('State Codes'!$C$7:$C$70,MATCH('County Climates'!B280,'State Codes'!$D$7:$D$70,0),1),'State Codes'!$C$7:$C$70,0),1)</f>
        <v>South Atlantic Division</v>
      </c>
      <c r="F280">
        <f>INDEX('CBECS_Table B5'!$C$6:$K$6,1,MATCH('County Climates'!E280,'CBECS_Table B5'!$C$1:$K$1,0))</f>
        <v>17981</v>
      </c>
    </row>
    <row r="281" spans="1:6" x14ac:dyDescent="0.35">
      <c r="A281" t="s">
        <v>476</v>
      </c>
      <c r="B281" t="s">
        <v>477</v>
      </c>
      <c r="C281" t="s">
        <v>546</v>
      </c>
      <c r="D281" t="s">
        <v>292</v>
      </c>
      <c r="E281" t="str">
        <f>INDEX('State Codes'!$E$7:$E$70,MATCH(INDEX('State Codes'!$C$7:$C$70,MATCH('County Climates'!B281,'State Codes'!$D$7:$D$70,0),1),'State Codes'!$C$7:$C$70,0),1)</f>
        <v>South Atlantic Division</v>
      </c>
      <c r="F281">
        <f>INDEX('CBECS_Table B5'!$C$6:$K$6,1,MATCH('County Climates'!E281,'CBECS_Table B5'!$C$1:$K$1,0))</f>
        <v>17981</v>
      </c>
    </row>
    <row r="282" spans="1:6" x14ac:dyDescent="0.35">
      <c r="A282" t="s">
        <v>476</v>
      </c>
      <c r="B282" t="s">
        <v>477</v>
      </c>
      <c r="C282" t="s">
        <v>547</v>
      </c>
      <c r="D282" t="s">
        <v>529</v>
      </c>
      <c r="E282" t="str">
        <f>INDEX('State Codes'!$E$7:$E$70,MATCH(INDEX('State Codes'!$C$7:$C$70,MATCH('County Climates'!B282,'State Codes'!$D$7:$D$70,0),1),'State Codes'!$C$7:$C$70,0),1)</f>
        <v>South Atlantic Division</v>
      </c>
      <c r="F282">
        <f>INDEX('CBECS_Table B5'!$C$6:$K$6,1,MATCH('County Climates'!E282,'CBECS_Table B5'!$C$1:$K$1,0))</f>
        <v>17981</v>
      </c>
    </row>
    <row r="283" spans="1:6" x14ac:dyDescent="0.35">
      <c r="A283" t="s">
        <v>476</v>
      </c>
      <c r="B283" t="s">
        <v>477</v>
      </c>
      <c r="C283" t="s">
        <v>548</v>
      </c>
      <c r="D283" t="s">
        <v>292</v>
      </c>
      <c r="E283" t="str">
        <f>INDEX('State Codes'!$E$7:$E$70,MATCH(INDEX('State Codes'!$C$7:$C$70,MATCH('County Climates'!B283,'State Codes'!$D$7:$D$70,0),1),'State Codes'!$C$7:$C$70,0),1)</f>
        <v>South Atlantic Division</v>
      </c>
      <c r="F283">
        <f>INDEX('CBECS_Table B5'!$C$6:$K$6,1,MATCH('County Climates'!E283,'CBECS_Table B5'!$C$1:$K$1,0))</f>
        <v>17981</v>
      </c>
    </row>
    <row r="284" spans="1:6" x14ac:dyDescent="0.35">
      <c r="A284" t="s">
        <v>476</v>
      </c>
      <c r="B284" t="s">
        <v>477</v>
      </c>
      <c r="C284" t="s">
        <v>549</v>
      </c>
      <c r="D284" t="s">
        <v>292</v>
      </c>
      <c r="E284" t="str">
        <f>INDEX('State Codes'!$E$7:$E$70,MATCH(INDEX('State Codes'!$C$7:$C$70,MATCH('County Climates'!B284,'State Codes'!$D$7:$D$70,0),1),'State Codes'!$C$7:$C$70,0),1)</f>
        <v>South Atlantic Division</v>
      </c>
      <c r="F284">
        <f>INDEX('CBECS_Table B5'!$C$6:$K$6,1,MATCH('County Climates'!E284,'CBECS_Table B5'!$C$1:$K$1,0))</f>
        <v>17981</v>
      </c>
    </row>
    <row r="285" spans="1:6" x14ac:dyDescent="0.35">
      <c r="A285" t="s">
        <v>476</v>
      </c>
      <c r="B285" t="s">
        <v>477</v>
      </c>
      <c r="C285" t="s">
        <v>550</v>
      </c>
      <c r="D285" t="s">
        <v>529</v>
      </c>
      <c r="E285" t="str">
        <f>INDEX('State Codes'!$E$7:$E$70,MATCH(INDEX('State Codes'!$C$7:$C$70,MATCH('County Climates'!B285,'State Codes'!$D$7:$D$70,0),1),'State Codes'!$C$7:$C$70,0),1)</f>
        <v>South Atlantic Division</v>
      </c>
      <c r="F285">
        <f>INDEX('CBECS_Table B5'!$C$6:$K$6,1,MATCH('County Climates'!E285,'CBECS_Table B5'!$C$1:$K$1,0))</f>
        <v>17981</v>
      </c>
    </row>
    <row r="286" spans="1:6" x14ac:dyDescent="0.35">
      <c r="A286" t="s">
        <v>551</v>
      </c>
      <c r="B286" t="s">
        <v>552</v>
      </c>
      <c r="C286" t="s">
        <v>553</v>
      </c>
      <c r="D286" t="s">
        <v>288</v>
      </c>
      <c r="E286" t="str">
        <f>INDEX('State Codes'!$E$7:$E$70,MATCH(INDEX('State Codes'!$C$7:$C$70,MATCH('County Climates'!B286,'State Codes'!$D$7:$D$70,0),1),'State Codes'!$C$7:$C$70,0),1)</f>
        <v>Pacific Division</v>
      </c>
      <c r="F286">
        <f>INDEX('CBECS_Table B5'!$C$6:$K$6,1,MATCH('County Climates'!E286,'CBECS_Table B5'!$C$1:$K$1,0))</f>
        <v>13379</v>
      </c>
    </row>
    <row r="287" spans="1:6" x14ac:dyDescent="0.35">
      <c r="A287" t="s">
        <v>551</v>
      </c>
      <c r="B287" t="s">
        <v>552</v>
      </c>
      <c r="C287" t="s">
        <v>554</v>
      </c>
      <c r="D287" t="s">
        <v>288</v>
      </c>
      <c r="E287" t="str">
        <f>INDEX('State Codes'!$E$7:$E$70,MATCH(INDEX('State Codes'!$C$7:$C$70,MATCH('County Climates'!B287,'State Codes'!$D$7:$D$70,0),1),'State Codes'!$C$7:$C$70,0),1)</f>
        <v>Pacific Division</v>
      </c>
      <c r="F287">
        <f>INDEX('CBECS_Table B5'!$C$6:$K$6,1,MATCH('County Climates'!E287,'CBECS_Table B5'!$C$1:$K$1,0))</f>
        <v>13379</v>
      </c>
    </row>
    <row r="288" spans="1:6" x14ac:dyDescent="0.35">
      <c r="A288" t="s">
        <v>551</v>
      </c>
      <c r="B288" t="s">
        <v>552</v>
      </c>
      <c r="C288" t="s">
        <v>555</v>
      </c>
      <c r="D288" t="s">
        <v>288</v>
      </c>
      <c r="E288" t="str">
        <f>INDEX('State Codes'!$E$7:$E$70,MATCH(INDEX('State Codes'!$C$7:$C$70,MATCH('County Climates'!B288,'State Codes'!$D$7:$D$70,0),1),'State Codes'!$C$7:$C$70,0),1)</f>
        <v>Pacific Division</v>
      </c>
      <c r="F288">
        <f>INDEX('CBECS_Table B5'!$C$6:$K$6,1,MATCH('County Climates'!E288,'CBECS_Table B5'!$C$1:$K$1,0))</f>
        <v>13379</v>
      </c>
    </row>
    <row r="289" spans="1:6" x14ac:dyDescent="0.35">
      <c r="A289" t="s">
        <v>551</v>
      </c>
      <c r="B289" t="s">
        <v>552</v>
      </c>
      <c r="C289" t="s">
        <v>556</v>
      </c>
      <c r="D289" t="s">
        <v>288</v>
      </c>
      <c r="E289" t="str">
        <f>INDEX('State Codes'!$E$7:$E$70,MATCH(INDEX('State Codes'!$C$7:$C$70,MATCH('County Climates'!B289,'State Codes'!$D$7:$D$70,0),1),'State Codes'!$C$7:$C$70,0),1)</f>
        <v>Pacific Division</v>
      </c>
      <c r="F289">
        <f>INDEX('CBECS_Table B5'!$C$6:$K$6,1,MATCH('County Climates'!E289,'CBECS_Table B5'!$C$1:$K$1,0))</f>
        <v>13379</v>
      </c>
    </row>
    <row r="290" spans="1:6" x14ac:dyDescent="0.35">
      <c r="A290" t="s">
        <v>551</v>
      </c>
      <c r="B290" t="s">
        <v>552</v>
      </c>
      <c r="C290" t="s">
        <v>557</v>
      </c>
      <c r="D290" t="s">
        <v>288</v>
      </c>
      <c r="E290" t="str">
        <f>INDEX('State Codes'!$E$7:$E$70,MATCH(INDEX('State Codes'!$C$7:$C$70,MATCH('County Climates'!B290,'State Codes'!$D$7:$D$70,0),1),'State Codes'!$C$7:$C$70,0),1)</f>
        <v>Pacific Division</v>
      </c>
      <c r="F290">
        <f>INDEX('CBECS_Table B5'!$C$6:$K$6,1,MATCH('County Climates'!E290,'CBECS_Table B5'!$C$1:$K$1,0))</f>
        <v>13379</v>
      </c>
    </row>
    <row r="291" spans="1:6" x14ac:dyDescent="0.35">
      <c r="A291" t="s">
        <v>558</v>
      </c>
      <c r="B291" t="s">
        <v>559</v>
      </c>
      <c r="C291" t="s">
        <v>560</v>
      </c>
      <c r="D291" t="s">
        <v>273</v>
      </c>
      <c r="E291" t="str">
        <f>INDEX('State Codes'!$E$7:$E$70,MATCH(INDEX('State Codes'!$C$7:$C$70,MATCH('County Climates'!B291,'State Codes'!$D$7:$D$70,0),1),'State Codes'!$C$7:$C$70,0),1)</f>
        <v>Mountain Division</v>
      </c>
      <c r="F291">
        <f>INDEX('CBECS_Table B5'!$C$6:$K$6,1,MATCH('County Climates'!E291,'CBECS_Table B5'!$C$1:$K$1,0))</f>
        <v>4981</v>
      </c>
    </row>
    <row r="292" spans="1:6" x14ac:dyDescent="0.35">
      <c r="A292" t="s">
        <v>558</v>
      </c>
      <c r="B292" t="s">
        <v>559</v>
      </c>
      <c r="C292" t="s">
        <v>561</v>
      </c>
      <c r="D292" t="s">
        <v>273</v>
      </c>
      <c r="E292" t="str">
        <f>INDEX('State Codes'!$E$7:$E$70,MATCH(INDEX('State Codes'!$C$7:$C$70,MATCH('County Climates'!B292,'State Codes'!$D$7:$D$70,0),1),'State Codes'!$C$7:$C$70,0),1)</f>
        <v>Mountain Division</v>
      </c>
      <c r="F292">
        <f>INDEX('CBECS_Table B5'!$C$6:$K$6,1,MATCH('County Climates'!E292,'CBECS_Table B5'!$C$1:$K$1,0))</f>
        <v>4981</v>
      </c>
    </row>
    <row r="293" spans="1:6" x14ac:dyDescent="0.35">
      <c r="A293" t="s">
        <v>558</v>
      </c>
      <c r="B293" t="s">
        <v>559</v>
      </c>
      <c r="C293" t="s">
        <v>562</v>
      </c>
      <c r="D293" t="s">
        <v>273</v>
      </c>
      <c r="E293" t="str">
        <f>INDEX('State Codes'!$E$7:$E$70,MATCH(INDEX('State Codes'!$C$7:$C$70,MATCH('County Climates'!B293,'State Codes'!$D$7:$D$70,0),1),'State Codes'!$C$7:$C$70,0),1)</f>
        <v>Mountain Division</v>
      </c>
      <c r="F293">
        <f>INDEX('CBECS_Table B5'!$C$6:$K$6,1,MATCH('County Climates'!E293,'CBECS_Table B5'!$C$1:$K$1,0))</f>
        <v>4981</v>
      </c>
    </row>
    <row r="294" spans="1:6" x14ac:dyDescent="0.35">
      <c r="A294" t="s">
        <v>558</v>
      </c>
      <c r="B294" t="s">
        <v>559</v>
      </c>
      <c r="C294" t="s">
        <v>563</v>
      </c>
      <c r="D294" t="s">
        <v>273</v>
      </c>
      <c r="E294" t="str">
        <f>INDEX('State Codes'!$E$7:$E$70,MATCH(INDEX('State Codes'!$C$7:$C$70,MATCH('County Climates'!B294,'State Codes'!$D$7:$D$70,0),1),'State Codes'!$C$7:$C$70,0),1)</f>
        <v>Mountain Division</v>
      </c>
      <c r="F294">
        <f>INDEX('CBECS_Table B5'!$C$6:$K$6,1,MATCH('County Climates'!E294,'CBECS_Table B5'!$C$1:$K$1,0))</f>
        <v>4981</v>
      </c>
    </row>
    <row r="295" spans="1:6" x14ac:dyDescent="0.35">
      <c r="A295" t="s">
        <v>558</v>
      </c>
      <c r="B295" t="s">
        <v>559</v>
      </c>
      <c r="C295" t="s">
        <v>564</v>
      </c>
      <c r="D295" t="s">
        <v>273</v>
      </c>
      <c r="E295" t="str">
        <f>INDEX('State Codes'!$E$7:$E$70,MATCH(INDEX('State Codes'!$C$7:$C$70,MATCH('County Climates'!B295,'State Codes'!$D$7:$D$70,0),1),'State Codes'!$C$7:$C$70,0),1)</f>
        <v>Mountain Division</v>
      </c>
      <c r="F295">
        <f>INDEX('CBECS_Table B5'!$C$6:$K$6,1,MATCH('County Climates'!E295,'CBECS_Table B5'!$C$1:$K$1,0))</f>
        <v>4981</v>
      </c>
    </row>
    <row r="296" spans="1:6" x14ac:dyDescent="0.35">
      <c r="A296" t="s">
        <v>558</v>
      </c>
      <c r="B296" t="s">
        <v>559</v>
      </c>
      <c r="C296" t="s">
        <v>565</v>
      </c>
      <c r="D296" t="s">
        <v>273</v>
      </c>
      <c r="E296" t="str">
        <f>INDEX('State Codes'!$E$7:$E$70,MATCH(INDEX('State Codes'!$C$7:$C$70,MATCH('County Climates'!B296,'State Codes'!$D$7:$D$70,0),1),'State Codes'!$C$7:$C$70,0),1)</f>
        <v>Mountain Division</v>
      </c>
      <c r="F296">
        <f>INDEX('CBECS_Table B5'!$C$6:$K$6,1,MATCH('County Climates'!E296,'CBECS_Table B5'!$C$1:$K$1,0))</f>
        <v>4981</v>
      </c>
    </row>
    <row r="297" spans="1:6" x14ac:dyDescent="0.35">
      <c r="A297" t="s">
        <v>558</v>
      </c>
      <c r="B297" t="s">
        <v>559</v>
      </c>
      <c r="C297" t="s">
        <v>566</v>
      </c>
      <c r="D297" t="s">
        <v>273</v>
      </c>
      <c r="E297" t="str">
        <f>INDEX('State Codes'!$E$7:$E$70,MATCH(INDEX('State Codes'!$C$7:$C$70,MATCH('County Climates'!B297,'State Codes'!$D$7:$D$70,0),1),'State Codes'!$C$7:$C$70,0),1)</f>
        <v>Mountain Division</v>
      </c>
      <c r="F297">
        <f>INDEX('CBECS_Table B5'!$C$6:$K$6,1,MATCH('County Climates'!E297,'CBECS_Table B5'!$C$1:$K$1,0))</f>
        <v>4981</v>
      </c>
    </row>
    <row r="298" spans="1:6" x14ac:dyDescent="0.35">
      <c r="A298" t="s">
        <v>558</v>
      </c>
      <c r="B298" t="s">
        <v>559</v>
      </c>
      <c r="C298" t="s">
        <v>567</v>
      </c>
      <c r="D298" t="s">
        <v>273</v>
      </c>
      <c r="E298" t="str">
        <f>INDEX('State Codes'!$E$7:$E$70,MATCH(INDEX('State Codes'!$C$7:$C$70,MATCH('County Climates'!B298,'State Codes'!$D$7:$D$70,0),1),'State Codes'!$C$7:$C$70,0),1)</f>
        <v>Mountain Division</v>
      </c>
      <c r="F298">
        <f>INDEX('CBECS_Table B5'!$C$6:$K$6,1,MATCH('County Climates'!E298,'CBECS_Table B5'!$C$1:$K$1,0))</f>
        <v>4981</v>
      </c>
    </row>
    <row r="299" spans="1:6" x14ac:dyDescent="0.35">
      <c r="A299" t="s">
        <v>558</v>
      </c>
      <c r="B299" t="s">
        <v>559</v>
      </c>
      <c r="C299" t="s">
        <v>568</v>
      </c>
      <c r="D299" t="s">
        <v>273</v>
      </c>
      <c r="E299" t="str">
        <f>INDEX('State Codes'!$E$7:$E$70,MATCH(INDEX('State Codes'!$C$7:$C$70,MATCH('County Climates'!B299,'State Codes'!$D$7:$D$70,0),1),'State Codes'!$C$7:$C$70,0),1)</f>
        <v>Mountain Division</v>
      </c>
      <c r="F299">
        <f>INDEX('CBECS_Table B5'!$C$6:$K$6,1,MATCH('County Climates'!E299,'CBECS_Table B5'!$C$1:$K$1,0))</f>
        <v>4981</v>
      </c>
    </row>
    <row r="300" spans="1:6" x14ac:dyDescent="0.35">
      <c r="A300" t="s">
        <v>558</v>
      </c>
      <c r="B300" t="s">
        <v>559</v>
      </c>
      <c r="C300" t="s">
        <v>569</v>
      </c>
      <c r="D300" t="s">
        <v>273</v>
      </c>
      <c r="E300" t="str">
        <f>INDEX('State Codes'!$E$7:$E$70,MATCH(INDEX('State Codes'!$C$7:$C$70,MATCH('County Climates'!B300,'State Codes'!$D$7:$D$70,0),1),'State Codes'!$C$7:$C$70,0),1)</f>
        <v>Mountain Division</v>
      </c>
      <c r="F300">
        <f>INDEX('CBECS_Table B5'!$C$6:$K$6,1,MATCH('County Climates'!E300,'CBECS_Table B5'!$C$1:$K$1,0))</f>
        <v>4981</v>
      </c>
    </row>
    <row r="301" spans="1:6" x14ac:dyDescent="0.35">
      <c r="A301" t="s">
        <v>558</v>
      </c>
      <c r="B301" t="s">
        <v>559</v>
      </c>
      <c r="C301" t="s">
        <v>570</v>
      </c>
      <c r="D301" t="s">
        <v>273</v>
      </c>
      <c r="E301" t="str">
        <f>INDEX('State Codes'!$E$7:$E$70,MATCH(INDEX('State Codes'!$C$7:$C$70,MATCH('County Climates'!B301,'State Codes'!$D$7:$D$70,0),1),'State Codes'!$C$7:$C$70,0),1)</f>
        <v>Mountain Division</v>
      </c>
      <c r="F301">
        <f>INDEX('CBECS_Table B5'!$C$6:$K$6,1,MATCH('County Climates'!E301,'CBECS_Table B5'!$C$1:$K$1,0))</f>
        <v>4981</v>
      </c>
    </row>
    <row r="302" spans="1:6" x14ac:dyDescent="0.35">
      <c r="A302" t="s">
        <v>558</v>
      </c>
      <c r="B302" t="s">
        <v>559</v>
      </c>
      <c r="C302" t="s">
        <v>403</v>
      </c>
      <c r="D302" t="s">
        <v>273</v>
      </c>
      <c r="E302" t="str">
        <f>INDEX('State Codes'!$E$7:$E$70,MATCH(INDEX('State Codes'!$C$7:$C$70,MATCH('County Climates'!B302,'State Codes'!$D$7:$D$70,0),1),'State Codes'!$C$7:$C$70,0),1)</f>
        <v>Mountain Division</v>
      </c>
      <c r="F302">
        <f>INDEX('CBECS_Table B5'!$C$6:$K$6,1,MATCH('County Climates'!E302,'CBECS_Table B5'!$C$1:$K$1,0))</f>
        <v>4981</v>
      </c>
    </row>
    <row r="303" spans="1:6" x14ac:dyDescent="0.35">
      <c r="A303" t="s">
        <v>558</v>
      </c>
      <c r="B303" t="s">
        <v>559</v>
      </c>
      <c r="C303" t="s">
        <v>571</v>
      </c>
      <c r="D303" t="s">
        <v>273</v>
      </c>
      <c r="E303" t="str">
        <f>INDEX('State Codes'!$E$7:$E$70,MATCH(INDEX('State Codes'!$C$7:$C$70,MATCH('County Climates'!B303,'State Codes'!$D$7:$D$70,0),1),'State Codes'!$C$7:$C$70,0),1)</f>
        <v>Mountain Division</v>
      </c>
      <c r="F303">
        <f>INDEX('CBECS_Table B5'!$C$6:$K$6,1,MATCH('County Climates'!E303,'CBECS_Table B5'!$C$1:$K$1,0))</f>
        <v>4981</v>
      </c>
    </row>
    <row r="304" spans="1:6" x14ac:dyDescent="0.35">
      <c r="A304" t="s">
        <v>558</v>
      </c>
      <c r="B304" t="s">
        <v>559</v>
      </c>
      <c r="C304" t="s">
        <v>572</v>
      </c>
      <c r="D304" t="s">
        <v>273</v>
      </c>
      <c r="E304" t="str">
        <f>INDEX('State Codes'!$E$7:$E$70,MATCH(INDEX('State Codes'!$C$7:$C$70,MATCH('County Climates'!B304,'State Codes'!$D$7:$D$70,0),1),'State Codes'!$C$7:$C$70,0),1)</f>
        <v>Mountain Division</v>
      </c>
      <c r="F304">
        <f>INDEX('CBECS_Table B5'!$C$6:$K$6,1,MATCH('County Climates'!E304,'CBECS_Table B5'!$C$1:$K$1,0))</f>
        <v>4981</v>
      </c>
    </row>
    <row r="305" spans="1:6" x14ac:dyDescent="0.35">
      <c r="A305" t="s">
        <v>558</v>
      </c>
      <c r="B305" t="s">
        <v>559</v>
      </c>
      <c r="C305" t="s">
        <v>573</v>
      </c>
      <c r="D305" t="s">
        <v>273</v>
      </c>
      <c r="E305" t="str">
        <f>INDEX('State Codes'!$E$7:$E$70,MATCH(INDEX('State Codes'!$C$7:$C$70,MATCH('County Climates'!B305,'State Codes'!$D$7:$D$70,0),1),'State Codes'!$C$7:$C$70,0),1)</f>
        <v>Mountain Division</v>
      </c>
      <c r="F305">
        <f>INDEX('CBECS_Table B5'!$C$6:$K$6,1,MATCH('County Climates'!E305,'CBECS_Table B5'!$C$1:$K$1,0))</f>
        <v>4981</v>
      </c>
    </row>
    <row r="306" spans="1:6" x14ac:dyDescent="0.35">
      <c r="A306" t="s">
        <v>558</v>
      </c>
      <c r="B306" t="s">
        <v>559</v>
      </c>
      <c r="C306" t="s">
        <v>574</v>
      </c>
      <c r="D306" t="s">
        <v>273</v>
      </c>
      <c r="E306" t="str">
        <f>INDEX('State Codes'!$E$7:$E$70,MATCH(INDEX('State Codes'!$C$7:$C$70,MATCH('County Climates'!B306,'State Codes'!$D$7:$D$70,0),1),'State Codes'!$C$7:$C$70,0),1)</f>
        <v>Mountain Division</v>
      </c>
      <c r="F306">
        <f>INDEX('CBECS_Table B5'!$C$6:$K$6,1,MATCH('County Climates'!E306,'CBECS_Table B5'!$C$1:$K$1,0))</f>
        <v>4981</v>
      </c>
    </row>
    <row r="307" spans="1:6" x14ac:dyDescent="0.35">
      <c r="A307" t="s">
        <v>558</v>
      </c>
      <c r="B307" t="s">
        <v>559</v>
      </c>
      <c r="C307" t="s">
        <v>575</v>
      </c>
      <c r="D307" t="s">
        <v>273</v>
      </c>
      <c r="E307" t="str">
        <f>INDEX('State Codes'!$E$7:$E$70,MATCH(INDEX('State Codes'!$C$7:$C$70,MATCH('County Climates'!B307,'State Codes'!$D$7:$D$70,0),1),'State Codes'!$C$7:$C$70,0),1)</f>
        <v>Mountain Division</v>
      </c>
      <c r="F307">
        <f>INDEX('CBECS_Table B5'!$C$6:$K$6,1,MATCH('County Climates'!E307,'CBECS_Table B5'!$C$1:$K$1,0))</f>
        <v>4981</v>
      </c>
    </row>
    <row r="308" spans="1:6" x14ac:dyDescent="0.35">
      <c r="A308" t="s">
        <v>558</v>
      </c>
      <c r="B308" t="s">
        <v>559</v>
      </c>
      <c r="C308" t="s">
        <v>576</v>
      </c>
      <c r="D308" t="s">
        <v>273</v>
      </c>
      <c r="E308" t="str">
        <f>INDEX('State Codes'!$E$7:$E$70,MATCH(INDEX('State Codes'!$C$7:$C$70,MATCH('County Climates'!B308,'State Codes'!$D$7:$D$70,0),1),'State Codes'!$C$7:$C$70,0),1)</f>
        <v>Mountain Division</v>
      </c>
      <c r="F308">
        <f>INDEX('CBECS_Table B5'!$C$6:$K$6,1,MATCH('County Climates'!E308,'CBECS_Table B5'!$C$1:$K$1,0))</f>
        <v>4981</v>
      </c>
    </row>
    <row r="309" spans="1:6" x14ac:dyDescent="0.35">
      <c r="A309" t="s">
        <v>558</v>
      </c>
      <c r="B309" t="s">
        <v>559</v>
      </c>
      <c r="C309" t="s">
        <v>577</v>
      </c>
      <c r="D309" t="s">
        <v>273</v>
      </c>
      <c r="E309" t="str">
        <f>INDEX('State Codes'!$E$7:$E$70,MATCH(INDEX('State Codes'!$C$7:$C$70,MATCH('County Climates'!B309,'State Codes'!$D$7:$D$70,0),1),'State Codes'!$C$7:$C$70,0),1)</f>
        <v>Mountain Division</v>
      </c>
      <c r="F309">
        <f>INDEX('CBECS_Table B5'!$C$6:$K$6,1,MATCH('County Climates'!E309,'CBECS_Table B5'!$C$1:$K$1,0))</f>
        <v>4981</v>
      </c>
    </row>
    <row r="310" spans="1:6" x14ac:dyDescent="0.35">
      <c r="A310" t="s">
        <v>558</v>
      </c>
      <c r="B310" t="s">
        <v>559</v>
      </c>
      <c r="C310" t="s">
        <v>314</v>
      </c>
      <c r="D310" t="s">
        <v>273</v>
      </c>
      <c r="E310" t="str">
        <f>INDEX('State Codes'!$E$7:$E$70,MATCH(INDEX('State Codes'!$C$7:$C$70,MATCH('County Climates'!B310,'State Codes'!$D$7:$D$70,0),1),'State Codes'!$C$7:$C$70,0),1)</f>
        <v>Mountain Division</v>
      </c>
      <c r="F310">
        <f>INDEX('CBECS_Table B5'!$C$6:$K$6,1,MATCH('County Climates'!E310,'CBECS_Table B5'!$C$1:$K$1,0))</f>
        <v>4981</v>
      </c>
    </row>
    <row r="311" spans="1:6" x14ac:dyDescent="0.35">
      <c r="A311" t="s">
        <v>558</v>
      </c>
      <c r="B311" t="s">
        <v>559</v>
      </c>
      <c r="C311" t="s">
        <v>318</v>
      </c>
      <c r="D311" t="s">
        <v>273</v>
      </c>
      <c r="E311" t="str">
        <f>INDEX('State Codes'!$E$7:$E$70,MATCH(INDEX('State Codes'!$C$7:$C$70,MATCH('County Climates'!B311,'State Codes'!$D$7:$D$70,0),1),'State Codes'!$C$7:$C$70,0),1)</f>
        <v>Mountain Division</v>
      </c>
      <c r="F311">
        <f>INDEX('CBECS_Table B5'!$C$6:$K$6,1,MATCH('County Climates'!E311,'CBECS_Table B5'!$C$1:$K$1,0))</f>
        <v>4981</v>
      </c>
    </row>
    <row r="312" spans="1:6" x14ac:dyDescent="0.35">
      <c r="A312" t="s">
        <v>558</v>
      </c>
      <c r="B312" t="s">
        <v>559</v>
      </c>
      <c r="C312" t="s">
        <v>418</v>
      </c>
      <c r="D312" t="s">
        <v>273</v>
      </c>
      <c r="E312" t="str">
        <f>INDEX('State Codes'!$E$7:$E$70,MATCH(INDEX('State Codes'!$C$7:$C$70,MATCH('County Climates'!B312,'State Codes'!$D$7:$D$70,0),1),'State Codes'!$C$7:$C$70,0),1)</f>
        <v>Mountain Division</v>
      </c>
      <c r="F312">
        <f>INDEX('CBECS_Table B5'!$C$6:$K$6,1,MATCH('County Climates'!E312,'CBECS_Table B5'!$C$1:$K$1,0))</f>
        <v>4981</v>
      </c>
    </row>
    <row r="313" spans="1:6" x14ac:dyDescent="0.35">
      <c r="A313" t="s">
        <v>558</v>
      </c>
      <c r="B313" t="s">
        <v>559</v>
      </c>
      <c r="C313" t="s">
        <v>578</v>
      </c>
      <c r="D313" t="s">
        <v>273</v>
      </c>
      <c r="E313" t="str">
        <f>INDEX('State Codes'!$E$7:$E$70,MATCH(INDEX('State Codes'!$C$7:$C$70,MATCH('County Climates'!B313,'State Codes'!$D$7:$D$70,0),1),'State Codes'!$C$7:$C$70,0),1)</f>
        <v>Mountain Division</v>
      </c>
      <c r="F313">
        <f>INDEX('CBECS_Table B5'!$C$6:$K$6,1,MATCH('County Climates'!E313,'CBECS_Table B5'!$C$1:$K$1,0))</f>
        <v>4981</v>
      </c>
    </row>
    <row r="314" spans="1:6" x14ac:dyDescent="0.35">
      <c r="A314" t="s">
        <v>558</v>
      </c>
      <c r="B314" t="s">
        <v>559</v>
      </c>
      <c r="C314" t="s">
        <v>579</v>
      </c>
      <c r="D314" t="s">
        <v>273</v>
      </c>
      <c r="E314" t="str">
        <f>INDEX('State Codes'!$E$7:$E$70,MATCH(INDEX('State Codes'!$C$7:$C$70,MATCH('County Climates'!B314,'State Codes'!$D$7:$D$70,0),1),'State Codes'!$C$7:$C$70,0),1)</f>
        <v>Mountain Division</v>
      </c>
      <c r="F314">
        <f>INDEX('CBECS_Table B5'!$C$6:$K$6,1,MATCH('County Climates'!E314,'CBECS_Table B5'!$C$1:$K$1,0))</f>
        <v>4981</v>
      </c>
    </row>
    <row r="315" spans="1:6" x14ac:dyDescent="0.35">
      <c r="A315" t="s">
        <v>558</v>
      </c>
      <c r="B315" t="s">
        <v>559</v>
      </c>
      <c r="C315" t="s">
        <v>580</v>
      </c>
      <c r="D315" t="s">
        <v>273</v>
      </c>
      <c r="E315" t="str">
        <f>INDEX('State Codes'!$E$7:$E$70,MATCH(INDEX('State Codes'!$C$7:$C$70,MATCH('County Climates'!B315,'State Codes'!$D$7:$D$70,0),1),'State Codes'!$C$7:$C$70,0),1)</f>
        <v>Mountain Division</v>
      </c>
      <c r="F315">
        <f>INDEX('CBECS_Table B5'!$C$6:$K$6,1,MATCH('County Climates'!E315,'CBECS_Table B5'!$C$1:$K$1,0))</f>
        <v>4981</v>
      </c>
    </row>
    <row r="316" spans="1:6" x14ac:dyDescent="0.35">
      <c r="A316" t="s">
        <v>558</v>
      </c>
      <c r="B316" t="s">
        <v>559</v>
      </c>
      <c r="C316" t="s">
        <v>325</v>
      </c>
      <c r="D316" t="s">
        <v>273</v>
      </c>
      <c r="E316" t="str">
        <f>INDEX('State Codes'!$E$7:$E$70,MATCH(INDEX('State Codes'!$C$7:$C$70,MATCH('County Climates'!B316,'State Codes'!$D$7:$D$70,0),1),'State Codes'!$C$7:$C$70,0),1)</f>
        <v>Mountain Division</v>
      </c>
      <c r="F316">
        <f>INDEX('CBECS_Table B5'!$C$6:$K$6,1,MATCH('County Climates'!E316,'CBECS_Table B5'!$C$1:$K$1,0))</f>
        <v>4981</v>
      </c>
    </row>
    <row r="317" spans="1:6" x14ac:dyDescent="0.35">
      <c r="A317" t="s">
        <v>558</v>
      </c>
      <c r="B317" t="s">
        <v>559</v>
      </c>
      <c r="C317" t="s">
        <v>581</v>
      </c>
      <c r="D317" t="s">
        <v>273</v>
      </c>
      <c r="E317" t="str">
        <f>INDEX('State Codes'!$E$7:$E$70,MATCH(INDEX('State Codes'!$C$7:$C$70,MATCH('County Climates'!B317,'State Codes'!$D$7:$D$70,0),1),'State Codes'!$C$7:$C$70,0),1)</f>
        <v>Mountain Division</v>
      </c>
      <c r="F317">
        <f>INDEX('CBECS_Table B5'!$C$6:$K$6,1,MATCH('County Climates'!E317,'CBECS_Table B5'!$C$1:$K$1,0))</f>
        <v>4981</v>
      </c>
    </row>
    <row r="318" spans="1:6" x14ac:dyDescent="0.35">
      <c r="A318" t="s">
        <v>558</v>
      </c>
      <c r="B318" t="s">
        <v>559</v>
      </c>
      <c r="C318" t="s">
        <v>582</v>
      </c>
      <c r="D318" t="s">
        <v>273</v>
      </c>
      <c r="E318" t="str">
        <f>INDEX('State Codes'!$E$7:$E$70,MATCH(INDEX('State Codes'!$C$7:$C$70,MATCH('County Climates'!B318,'State Codes'!$D$7:$D$70,0),1),'State Codes'!$C$7:$C$70,0),1)</f>
        <v>Mountain Division</v>
      </c>
      <c r="F318">
        <f>INDEX('CBECS_Table B5'!$C$6:$K$6,1,MATCH('County Climates'!E318,'CBECS_Table B5'!$C$1:$K$1,0))</f>
        <v>4981</v>
      </c>
    </row>
    <row r="319" spans="1:6" x14ac:dyDescent="0.35">
      <c r="A319" t="s">
        <v>558</v>
      </c>
      <c r="B319" t="s">
        <v>559</v>
      </c>
      <c r="C319" t="s">
        <v>583</v>
      </c>
      <c r="D319" t="s">
        <v>273</v>
      </c>
      <c r="E319" t="str">
        <f>INDEX('State Codes'!$E$7:$E$70,MATCH(INDEX('State Codes'!$C$7:$C$70,MATCH('County Climates'!B319,'State Codes'!$D$7:$D$70,0),1),'State Codes'!$C$7:$C$70,0),1)</f>
        <v>Mountain Division</v>
      </c>
      <c r="F319">
        <f>INDEX('CBECS_Table B5'!$C$6:$K$6,1,MATCH('County Climates'!E319,'CBECS_Table B5'!$C$1:$K$1,0))</f>
        <v>4981</v>
      </c>
    </row>
    <row r="320" spans="1:6" x14ac:dyDescent="0.35">
      <c r="A320" t="s">
        <v>558</v>
      </c>
      <c r="B320" t="s">
        <v>559</v>
      </c>
      <c r="C320" t="s">
        <v>584</v>
      </c>
      <c r="D320" t="s">
        <v>273</v>
      </c>
      <c r="E320" t="str">
        <f>INDEX('State Codes'!$E$7:$E$70,MATCH(INDEX('State Codes'!$C$7:$C$70,MATCH('County Climates'!B320,'State Codes'!$D$7:$D$70,0),1),'State Codes'!$C$7:$C$70,0),1)</f>
        <v>Mountain Division</v>
      </c>
      <c r="F320">
        <f>INDEX('CBECS_Table B5'!$C$6:$K$6,1,MATCH('County Climates'!E320,'CBECS_Table B5'!$C$1:$K$1,0))</f>
        <v>4981</v>
      </c>
    </row>
    <row r="321" spans="1:6" x14ac:dyDescent="0.35">
      <c r="A321" t="s">
        <v>558</v>
      </c>
      <c r="B321" t="s">
        <v>559</v>
      </c>
      <c r="C321" t="s">
        <v>585</v>
      </c>
      <c r="D321" t="s">
        <v>273</v>
      </c>
      <c r="E321" t="str">
        <f>INDEX('State Codes'!$E$7:$E$70,MATCH(INDEX('State Codes'!$C$7:$C$70,MATCH('County Climates'!B321,'State Codes'!$D$7:$D$70,0),1),'State Codes'!$C$7:$C$70,0),1)</f>
        <v>Mountain Division</v>
      </c>
      <c r="F321">
        <f>INDEX('CBECS_Table B5'!$C$6:$K$6,1,MATCH('County Climates'!E321,'CBECS_Table B5'!$C$1:$K$1,0))</f>
        <v>4981</v>
      </c>
    </row>
    <row r="322" spans="1:6" x14ac:dyDescent="0.35">
      <c r="A322" t="s">
        <v>558</v>
      </c>
      <c r="B322" t="s">
        <v>559</v>
      </c>
      <c r="C322" t="s">
        <v>369</v>
      </c>
      <c r="D322" t="s">
        <v>273</v>
      </c>
      <c r="E322" t="str">
        <f>INDEX('State Codes'!$E$7:$E$70,MATCH(INDEX('State Codes'!$C$7:$C$70,MATCH('County Climates'!B322,'State Codes'!$D$7:$D$70,0),1),'State Codes'!$C$7:$C$70,0),1)</f>
        <v>Mountain Division</v>
      </c>
      <c r="F322">
        <f>INDEX('CBECS_Table B5'!$C$6:$K$6,1,MATCH('County Climates'!E322,'CBECS_Table B5'!$C$1:$K$1,0))</f>
        <v>4981</v>
      </c>
    </row>
    <row r="323" spans="1:6" x14ac:dyDescent="0.35">
      <c r="A323" t="s">
        <v>558</v>
      </c>
      <c r="B323" t="s">
        <v>559</v>
      </c>
      <c r="C323" t="s">
        <v>333</v>
      </c>
      <c r="D323" t="s">
        <v>273</v>
      </c>
      <c r="E323" t="str">
        <f>INDEX('State Codes'!$E$7:$E$70,MATCH(INDEX('State Codes'!$C$7:$C$70,MATCH('County Climates'!B323,'State Codes'!$D$7:$D$70,0),1),'State Codes'!$C$7:$C$70,0),1)</f>
        <v>Mountain Division</v>
      </c>
      <c r="F323">
        <f>INDEX('CBECS_Table B5'!$C$6:$K$6,1,MATCH('County Climates'!E323,'CBECS_Table B5'!$C$1:$K$1,0))</f>
        <v>4981</v>
      </c>
    </row>
    <row r="324" spans="1:6" x14ac:dyDescent="0.35">
      <c r="A324" t="s">
        <v>558</v>
      </c>
      <c r="B324" t="s">
        <v>559</v>
      </c>
      <c r="C324" t="s">
        <v>586</v>
      </c>
      <c r="D324" t="s">
        <v>273</v>
      </c>
      <c r="E324" t="str">
        <f>INDEX('State Codes'!$E$7:$E$70,MATCH(INDEX('State Codes'!$C$7:$C$70,MATCH('County Climates'!B324,'State Codes'!$D$7:$D$70,0),1),'State Codes'!$C$7:$C$70,0),1)</f>
        <v>Mountain Division</v>
      </c>
      <c r="F324">
        <f>INDEX('CBECS_Table B5'!$C$6:$K$6,1,MATCH('County Climates'!E324,'CBECS_Table B5'!$C$1:$K$1,0))</f>
        <v>4981</v>
      </c>
    </row>
    <row r="325" spans="1:6" x14ac:dyDescent="0.35">
      <c r="A325" t="s">
        <v>587</v>
      </c>
      <c r="B325" t="s">
        <v>588</v>
      </c>
      <c r="C325" t="s">
        <v>589</v>
      </c>
      <c r="D325" t="s">
        <v>292</v>
      </c>
      <c r="E325" t="str">
        <f>INDEX('State Codes'!$E$7:$E$70,MATCH(INDEX('State Codes'!$C$7:$C$70,MATCH('County Climates'!B325,'State Codes'!$D$7:$D$70,0),1),'State Codes'!$C$7:$C$70,0),1)</f>
        <v>East North Central Division</v>
      </c>
      <c r="F325">
        <f>INDEX('CBECS_Table B5'!$C$6:$K$6,1,MATCH('County Climates'!E325,'CBECS_Table B5'!$C$1:$K$1,0))</f>
        <v>12742</v>
      </c>
    </row>
    <row r="326" spans="1:6" x14ac:dyDescent="0.35">
      <c r="A326" t="s">
        <v>587</v>
      </c>
      <c r="B326" t="s">
        <v>588</v>
      </c>
      <c r="C326" t="s">
        <v>333</v>
      </c>
      <c r="D326" t="s">
        <v>292</v>
      </c>
      <c r="E326" t="str">
        <f>INDEX('State Codes'!$E$7:$E$70,MATCH(INDEX('State Codes'!$C$7:$C$70,MATCH('County Climates'!B326,'State Codes'!$D$7:$D$70,0),1),'State Codes'!$C$7:$C$70,0),1)</f>
        <v>East North Central Division</v>
      </c>
      <c r="F326">
        <f>INDEX('CBECS_Table B5'!$C$6:$K$6,1,MATCH('County Climates'!E326,'CBECS_Table B5'!$C$1:$K$1,0))</f>
        <v>12742</v>
      </c>
    </row>
    <row r="327" spans="1:6" x14ac:dyDescent="0.35">
      <c r="A327" t="s">
        <v>587</v>
      </c>
      <c r="B327" t="s">
        <v>588</v>
      </c>
      <c r="C327" t="s">
        <v>335</v>
      </c>
      <c r="D327" t="s">
        <v>292</v>
      </c>
      <c r="E327" t="str">
        <f>INDEX('State Codes'!$E$7:$E$70,MATCH(INDEX('State Codes'!$C$7:$C$70,MATCH('County Climates'!B327,'State Codes'!$D$7:$D$70,0),1),'State Codes'!$C$7:$C$70,0),1)</f>
        <v>East North Central Division</v>
      </c>
      <c r="F327">
        <f>INDEX('CBECS_Table B5'!$C$6:$K$6,1,MATCH('County Climates'!E327,'CBECS_Table B5'!$C$1:$K$1,0))</f>
        <v>12742</v>
      </c>
    </row>
    <row r="328" spans="1:6" x14ac:dyDescent="0.35">
      <c r="A328" t="s">
        <v>587</v>
      </c>
      <c r="B328" t="s">
        <v>588</v>
      </c>
      <c r="C328" t="s">
        <v>336</v>
      </c>
      <c r="D328" t="s">
        <v>273</v>
      </c>
      <c r="E328" t="str">
        <f>INDEX('State Codes'!$E$7:$E$70,MATCH(INDEX('State Codes'!$C$7:$C$70,MATCH('County Climates'!B328,'State Codes'!$D$7:$D$70,0),1),'State Codes'!$C$7:$C$70,0),1)</f>
        <v>East North Central Division</v>
      </c>
      <c r="F328">
        <f>INDEX('CBECS_Table B5'!$C$6:$K$6,1,MATCH('County Climates'!E328,'CBECS_Table B5'!$C$1:$K$1,0))</f>
        <v>12742</v>
      </c>
    </row>
    <row r="329" spans="1:6" x14ac:dyDescent="0.35">
      <c r="A329" t="s">
        <v>587</v>
      </c>
      <c r="B329" t="s">
        <v>588</v>
      </c>
      <c r="C329" t="s">
        <v>590</v>
      </c>
      <c r="D329" t="s">
        <v>273</v>
      </c>
      <c r="E329" t="str">
        <f>INDEX('State Codes'!$E$7:$E$70,MATCH(INDEX('State Codes'!$C$7:$C$70,MATCH('County Climates'!B329,'State Codes'!$D$7:$D$70,0),1),'State Codes'!$C$7:$C$70,0),1)</f>
        <v>East North Central Division</v>
      </c>
      <c r="F329">
        <f>INDEX('CBECS_Table B5'!$C$6:$K$6,1,MATCH('County Climates'!E329,'CBECS_Table B5'!$C$1:$K$1,0))</f>
        <v>12742</v>
      </c>
    </row>
    <row r="330" spans="1:6" x14ac:dyDescent="0.35">
      <c r="A330" t="s">
        <v>587</v>
      </c>
      <c r="B330" t="s">
        <v>588</v>
      </c>
      <c r="C330" t="s">
        <v>591</v>
      </c>
      <c r="D330" t="s">
        <v>292</v>
      </c>
      <c r="E330" t="str">
        <f>INDEX('State Codes'!$E$7:$E$70,MATCH(INDEX('State Codes'!$C$7:$C$70,MATCH('County Climates'!B330,'State Codes'!$D$7:$D$70,0),1),'State Codes'!$C$7:$C$70,0),1)</f>
        <v>East North Central Division</v>
      </c>
      <c r="F330">
        <f>INDEX('CBECS_Table B5'!$C$6:$K$6,1,MATCH('County Climates'!E330,'CBECS_Table B5'!$C$1:$K$1,0))</f>
        <v>12742</v>
      </c>
    </row>
    <row r="331" spans="1:6" x14ac:dyDescent="0.35">
      <c r="A331" t="s">
        <v>587</v>
      </c>
      <c r="B331" t="s">
        <v>588</v>
      </c>
      <c r="C331" t="s">
        <v>592</v>
      </c>
      <c r="D331" t="s">
        <v>273</v>
      </c>
      <c r="E331" t="str">
        <f>INDEX('State Codes'!$E$7:$E$70,MATCH(INDEX('State Codes'!$C$7:$C$70,MATCH('County Climates'!B331,'State Codes'!$D$7:$D$70,0),1),'State Codes'!$C$7:$C$70,0),1)</f>
        <v>East North Central Division</v>
      </c>
      <c r="F331">
        <f>INDEX('CBECS_Table B5'!$C$6:$K$6,1,MATCH('County Climates'!E331,'CBECS_Table B5'!$C$1:$K$1,0))</f>
        <v>12742</v>
      </c>
    </row>
    <row r="332" spans="1:6" x14ac:dyDescent="0.35">
      <c r="A332" t="s">
        <v>587</v>
      </c>
      <c r="B332" t="s">
        <v>588</v>
      </c>
      <c r="C332" t="s">
        <v>593</v>
      </c>
      <c r="D332" t="s">
        <v>273</v>
      </c>
      <c r="E332" t="str">
        <f>INDEX('State Codes'!$E$7:$E$70,MATCH(INDEX('State Codes'!$C$7:$C$70,MATCH('County Climates'!B332,'State Codes'!$D$7:$D$70,0),1),'State Codes'!$C$7:$C$70,0),1)</f>
        <v>East North Central Division</v>
      </c>
      <c r="F332">
        <f>INDEX('CBECS_Table B5'!$C$6:$K$6,1,MATCH('County Climates'!E332,'CBECS_Table B5'!$C$1:$K$1,0))</f>
        <v>12742</v>
      </c>
    </row>
    <row r="333" spans="1:6" x14ac:dyDescent="0.35">
      <c r="A333" t="s">
        <v>587</v>
      </c>
      <c r="B333" t="s">
        <v>588</v>
      </c>
      <c r="C333" t="s">
        <v>594</v>
      </c>
      <c r="D333" t="s">
        <v>273</v>
      </c>
      <c r="E333" t="str">
        <f>INDEX('State Codes'!$E$7:$E$70,MATCH(INDEX('State Codes'!$C$7:$C$70,MATCH('County Climates'!B333,'State Codes'!$D$7:$D$70,0),1),'State Codes'!$C$7:$C$70,0),1)</f>
        <v>East North Central Division</v>
      </c>
      <c r="F333">
        <f>INDEX('CBECS_Table B5'!$C$6:$K$6,1,MATCH('County Climates'!E333,'CBECS_Table B5'!$C$1:$K$1,0))</f>
        <v>12742</v>
      </c>
    </row>
    <row r="334" spans="1:6" x14ac:dyDescent="0.35">
      <c r="A334" t="s">
        <v>587</v>
      </c>
      <c r="B334" t="s">
        <v>588</v>
      </c>
      <c r="C334" t="s">
        <v>595</v>
      </c>
      <c r="D334" t="s">
        <v>273</v>
      </c>
      <c r="E334" t="str">
        <f>INDEX('State Codes'!$E$7:$E$70,MATCH(INDEX('State Codes'!$C$7:$C$70,MATCH('County Climates'!B334,'State Codes'!$D$7:$D$70,0),1),'State Codes'!$C$7:$C$70,0),1)</f>
        <v>East North Central Division</v>
      </c>
      <c r="F334">
        <f>INDEX('CBECS_Table B5'!$C$6:$K$6,1,MATCH('County Climates'!E334,'CBECS_Table B5'!$C$1:$K$1,0))</f>
        <v>12742</v>
      </c>
    </row>
    <row r="335" spans="1:6" x14ac:dyDescent="0.35">
      <c r="A335" t="s">
        <v>587</v>
      </c>
      <c r="B335" t="s">
        <v>588</v>
      </c>
      <c r="C335" t="s">
        <v>596</v>
      </c>
      <c r="D335" t="s">
        <v>273</v>
      </c>
      <c r="E335" t="str">
        <f>INDEX('State Codes'!$E$7:$E$70,MATCH(INDEX('State Codes'!$C$7:$C$70,MATCH('County Climates'!B335,'State Codes'!$D$7:$D$70,0),1),'State Codes'!$C$7:$C$70,0),1)</f>
        <v>East North Central Division</v>
      </c>
      <c r="F335">
        <f>INDEX('CBECS_Table B5'!$C$6:$K$6,1,MATCH('County Climates'!E335,'CBECS_Table B5'!$C$1:$K$1,0))</f>
        <v>12742</v>
      </c>
    </row>
    <row r="336" spans="1:6" x14ac:dyDescent="0.35">
      <c r="A336" t="s">
        <v>587</v>
      </c>
      <c r="B336" t="s">
        <v>588</v>
      </c>
      <c r="C336" t="s">
        <v>338</v>
      </c>
      <c r="D336" t="s">
        <v>292</v>
      </c>
      <c r="E336" t="str">
        <f>INDEX('State Codes'!$E$7:$E$70,MATCH(INDEX('State Codes'!$C$7:$C$70,MATCH('County Climates'!B336,'State Codes'!$D$7:$D$70,0),1),'State Codes'!$C$7:$C$70,0),1)</f>
        <v>East North Central Division</v>
      </c>
      <c r="F336">
        <f>INDEX('CBECS_Table B5'!$C$6:$K$6,1,MATCH('County Climates'!E336,'CBECS_Table B5'!$C$1:$K$1,0))</f>
        <v>12742</v>
      </c>
    </row>
    <row r="337" spans="1:6" x14ac:dyDescent="0.35">
      <c r="A337" t="s">
        <v>587</v>
      </c>
      <c r="B337" t="s">
        <v>588</v>
      </c>
      <c r="C337" t="s">
        <v>339</v>
      </c>
      <c r="D337" t="s">
        <v>292</v>
      </c>
      <c r="E337" t="str">
        <f>INDEX('State Codes'!$E$7:$E$70,MATCH(INDEX('State Codes'!$C$7:$C$70,MATCH('County Climates'!B337,'State Codes'!$D$7:$D$70,0),1),'State Codes'!$C$7:$C$70,0),1)</f>
        <v>East North Central Division</v>
      </c>
      <c r="F337">
        <f>INDEX('CBECS_Table B5'!$C$6:$K$6,1,MATCH('County Climates'!E337,'CBECS_Table B5'!$C$1:$K$1,0))</f>
        <v>12742</v>
      </c>
    </row>
    <row r="338" spans="1:6" x14ac:dyDescent="0.35">
      <c r="A338" t="s">
        <v>587</v>
      </c>
      <c r="B338" t="s">
        <v>588</v>
      </c>
      <c r="C338" t="s">
        <v>340</v>
      </c>
      <c r="D338" t="s">
        <v>273</v>
      </c>
      <c r="E338" t="str">
        <f>INDEX('State Codes'!$E$7:$E$70,MATCH(INDEX('State Codes'!$C$7:$C$70,MATCH('County Climates'!B338,'State Codes'!$D$7:$D$70,0),1),'State Codes'!$C$7:$C$70,0),1)</f>
        <v>East North Central Division</v>
      </c>
      <c r="F338">
        <f>INDEX('CBECS_Table B5'!$C$6:$K$6,1,MATCH('County Climates'!E338,'CBECS_Table B5'!$C$1:$K$1,0))</f>
        <v>12742</v>
      </c>
    </row>
    <row r="339" spans="1:6" x14ac:dyDescent="0.35">
      <c r="A339" t="s">
        <v>587</v>
      </c>
      <c r="B339" t="s">
        <v>588</v>
      </c>
      <c r="C339" t="s">
        <v>597</v>
      </c>
      <c r="D339" t="s">
        <v>273</v>
      </c>
      <c r="E339" t="str">
        <f>INDEX('State Codes'!$E$7:$E$70,MATCH(INDEX('State Codes'!$C$7:$C$70,MATCH('County Climates'!B339,'State Codes'!$D$7:$D$70,0),1),'State Codes'!$C$7:$C$70,0),1)</f>
        <v>East North Central Division</v>
      </c>
      <c r="F339">
        <f>INDEX('CBECS_Table B5'!$C$6:$K$6,1,MATCH('County Climates'!E339,'CBECS_Table B5'!$C$1:$K$1,0))</f>
        <v>12742</v>
      </c>
    </row>
    <row r="340" spans="1:6" x14ac:dyDescent="0.35">
      <c r="A340" t="s">
        <v>587</v>
      </c>
      <c r="B340" t="s">
        <v>588</v>
      </c>
      <c r="C340" t="s">
        <v>598</v>
      </c>
      <c r="D340" t="s">
        <v>273</v>
      </c>
      <c r="E340" t="str">
        <f>INDEX('State Codes'!$E$7:$E$70,MATCH(INDEX('State Codes'!$C$7:$C$70,MATCH('County Climates'!B340,'State Codes'!$D$7:$D$70,0),1),'State Codes'!$C$7:$C$70,0),1)</f>
        <v>East North Central Division</v>
      </c>
      <c r="F340">
        <f>INDEX('CBECS_Table B5'!$C$6:$K$6,1,MATCH('County Climates'!E340,'CBECS_Table B5'!$C$1:$K$1,0))</f>
        <v>12742</v>
      </c>
    </row>
    <row r="341" spans="1:6" x14ac:dyDescent="0.35">
      <c r="A341" t="s">
        <v>587</v>
      </c>
      <c r="B341" t="s">
        <v>588</v>
      </c>
      <c r="C341" t="s">
        <v>599</v>
      </c>
      <c r="D341" t="s">
        <v>273</v>
      </c>
      <c r="E341" t="str">
        <f>INDEX('State Codes'!$E$7:$E$70,MATCH(INDEX('State Codes'!$C$7:$C$70,MATCH('County Climates'!B341,'State Codes'!$D$7:$D$70,0),1),'State Codes'!$C$7:$C$70,0),1)</f>
        <v>East North Central Division</v>
      </c>
      <c r="F341">
        <f>INDEX('CBECS_Table B5'!$C$6:$K$6,1,MATCH('County Climates'!E341,'CBECS_Table B5'!$C$1:$K$1,0))</f>
        <v>12742</v>
      </c>
    </row>
    <row r="342" spans="1:6" x14ac:dyDescent="0.35">
      <c r="A342" t="s">
        <v>587</v>
      </c>
      <c r="B342" t="s">
        <v>588</v>
      </c>
      <c r="C342" t="s">
        <v>341</v>
      </c>
      <c r="D342" t="s">
        <v>292</v>
      </c>
      <c r="E342" t="str">
        <f>INDEX('State Codes'!$E$7:$E$70,MATCH(INDEX('State Codes'!$C$7:$C$70,MATCH('County Climates'!B342,'State Codes'!$D$7:$D$70,0),1),'State Codes'!$C$7:$C$70,0),1)</f>
        <v>East North Central Division</v>
      </c>
      <c r="F342">
        <f>INDEX('CBECS_Table B5'!$C$6:$K$6,1,MATCH('County Climates'!E342,'CBECS_Table B5'!$C$1:$K$1,0))</f>
        <v>12742</v>
      </c>
    </row>
    <row r="343" spans="1:6" x14ac:dyDescent="0.35">
      <c r="A343" t="s">
        <v>587</v>
      </c>
      <c r="B343" t="s">
        <v>588</v>
      </c>
      <c r="C343" t="s">
        <v>600</v>
      </c>
      <c r="D343" t="s">
        <v>273</v>
      </c>
      <c r="E343" t="str">
        <f>INDEX('State Codes'!$E$7:$E$70,MATCH(INDEX('State Codes'!$C$7:$C$70,MATCH('County Climates'!B343,'State Codes'!$D$7:$D$70,0),1),'State Codes'!$C$7:$C$70,0),1)</f>
        <v>East North Central Division</v>
      </c>
      <c r="F343">
        <f>INDEX('CBECS_Table B5'!$C$6:$K$6,1,MATCH('County Climates'!E343,'CBECS_Table B5'!$C$1:$K$1,0))</f>
        <v>12742</v>
      </c>
    </row>
    <row r="344" spans="1:6" x14ac:dyDescent="0.35">
      <c r="A344" t="s">
        <v>587</v>
      </c>
      <c r="B344" t="s">
        <v>588</v>
      </c>
      <c r="C344" t="s">
        <v>343</v>
      </c>
      <c r="D344" t="s">
        <v>273</v>
      </c>
      <c r="E344" t="str">
        <f>INDEX('State Codes'!$E$7:$E$70,MATCH(INDEX('State Codes'!$C$7:$C$70,MATCH('County Climates'!B344,'State Codes'!$D$7:$D$70,0),1),'State Codes'!$C$7:$C$70,0),1)</f>
        <v>East North Central Division</v>
      </c>
      <c r="F344">
        <f>INDEX('CBECS_Table B5'!$C$6:$K$6,1,MATCH('County Climates'!E344,'CBECS_Table B5'!$C$1:$K$1,0))</f>
        <v>12742</v>
      </c>
    </row>
    <row r="345" spans="1:6" x14ac:dyDescent="0.35">
      <c r="A345" t="s">
        <v>587</v>
      </c>
      <c r="B345" t="s">
        <v>588</v>
      </c>
      <c r="C345" t="s">
        <v>381</v>
      </c>
      <c r="D345" t="s">
        <v>292</v>
      </c>
      <c r="E345" t="str">
        <f>INDEX('State Codes'!$E$7:$E$70,MATCH(INDEX('State Codes'!$C$7:$C$70,MATCH('County Climates'!B345,'State Codes'!$D$7:$D$70,0),1),'State Codes'!$C$7:$C$70,0),1)</f>
        <v>East North Central Division</v>
      </c>
      <c r="F345">
        <f>INDEX('CBECS_Table B5'!$C$6:$K$6,1,MATCH('County Climates'!E345,'CBECS_Table B5'!$C$1:$K$1,0))</f>
        <v>12742</v>
      </c>
    </row>
    <row r="346" spans="1:6" x14ac:dyDescent="0.35">
      <c r="A346" t="s">
        <v>587</v>
      </c>
      <c r="B346" t="s">
        <v>588</v>
      </c>
      <c r="C346" t="s">
        <v>383</v>
      </c>
      <c r="D346" t="s">
        <v>292</v>
      </c>
      <c r="E346" t="str">
        <f>INDEX('State Codes'!$E$7:$E$70,MATCH(INDEX('State Codes'!$C$7:$C$70,MATCH('County Climates'!B346,'State Codes'!$D$7:$D$70,0),1),'State Codes'!$C$7:$C$70,0),1)</f>
        <v>East North Central Division</v>
      </c>
      <c r="F346">
        <f>INDEX('CBECS_Table B5'!$C$6:$K$6,1,MATCH('County Climates'!E346,'CBECS_Table B5'!$C$1:$K$1,0))</f>
        <v>12742</v>
      </c>
    </row>
    <row r="347" spans="1:6" x14ac:dyDescent="0.35">
      <c r="A347" t="s">
        <v>587</v>
      </c>
      <c r="B347" t="s">
        <v>588</v>
      </c>
      <c r="C347" t="s">
        <v>601</v>
      </c>
      <c r="D347" t="s">
        <v>273</v>
      </c>
      <c r="E347" t="str">
        <f>INDEX('State Codes'!$E$7:$E$70,MATCH(INDEX('State Codes'!$C$7:$C$70,MATCH('County Climates'!B347,'State Codes'!$D$7:$D$70,0),1),'State Codes'!$C$7:$C$70,0),1)</f>
        <v>East North Central Division</v>
      </c>
      <c r="F347">
        <f>INDEX('CBECS_Table B5'!$C$6:$K$6,1,MATCH('County Climates'!E347,'CBECS_Table B5'!$C$1:$K$1,0))</f>
        <v>12742</v>
      </c>
    </row>
    <row r="348" spans="1:6" x14ac:dyDescent="0.35">
      <c r="A348" t="s">
        <v>587</v>
      </c>
      <c r="B348" t="s">
        <v>588</v>
      </c>
      <c r="C348" t="s">
        <v>344</v>
      </c>
      <c r="D348" t="s">
        <v>292</v>
      </c>
      <c r="E348" t="str">
        <f>INDEX('State Codes'!$E$7:$E$70,MATCH(INDEX('State Codes'!$C$7:$C$70,MATCH('County Climates'!B348,'State Codes'!$D$7:$D$70,0),1),'State Codes'!$C$7:$C$70,0),1)</f>
        <v>East North Central Division</v>
      </c>
      <c r="F348">
        <f>INDEX('CBECS_Table B5'!$C$6:$K$6,1,MATCH('County Climates'!E348,'CBECS_Table B5'!$C$1:$K$1,0))</f>
        <v>12742</v>
      </c>
    </row>
    <row r="349" spans="1:6" x14ac:dyDescent="0.35">
      <c r="A349" t="s">
        <v>587</v>
      </c>
      <c r="B349" t="s">
        <v>588</v>
      </c>
      <c r="C349" t="s">
        <v>602</v>
      </c>
      <c r="D349" t="s">
        <v>292</v>
      </c>
      <c r="E349" t="str">
        <f>INDEX('State Codes'!$E$7:$E$70,MATCH(INDEX('State Codes'!$C$7:$C$70,MATCH('County Climates'!B349,'State Codes'!$D$7:$D$70,0),1),'State Codes'!$C$7:$C$70,0),1)</f>
        <v>East North Central Division</v>
      </c>
      <c r="F349">
        <f>INDEX('CBECS_Table B5'!$C$6:$K$6,1,MATCH('County Climates'!E349,'CBECS_Table B5'!$C$1:$K$1,0))</f>
        <v>12742</v>
      </c>
    </row>
    <row r="350" spans="1:6" x14ac:dyDescent="0.35">
      <c r="A350" t="s">
        <v>587</v>
      </c>
      <c r="B350" t="s">
        <v>588</v>
      </c>
      <c r="C350" t="s">
        <v>603</v>
      </c>
      <c r="D350" t="s">
        <v>273</v>
      </c>
      <c r="E350" t="str">
        <f>INDEX('State Codes'!$E$7:$E$70,MATCH(INDEX('State Codes'!$C$7:$C$70,MATCH('County Climates'!B350,'State Codes'!$D$7:$D$70,0),1),'State Codes'!$C$7:$C$70,0),1)</f>
        <v>East North Central Division</v>
      </c>
      <c r="F350">
        <f>INDEX('CBECS_Table B5'!$C$6:$K$6,1,MATCH('County Climates'!E350,'CBECS_Table B5'!$C$1:$K$1,0))</f>
        <v>12742</v>
      </c>
    </row>
    <row r="351" spans="1:6" x14ac:dyDescent="0.35">
      <c r="A351" t="s">
        <v>587</v>
      </c>
      <c r="B351" t="s">
        <v>588</v>
      </c>
      <c r="C351" t="s">
        <v>384</v>
      </c>
      <c r="D351" t="s">
        <v>292</v>
      </c>
      <c r="E351" t="str">
        <f>INDEX('State Codes'!$E$7:$E$70,MATCH(INDEX('State Codes'!$C$7:$C$70,MATCH('County Climates'!B351,'State Codes'!$D$7:$D$70,0),1),'State Codes'!$C$7:$C$70,0),1)</f>
        <v>East North Central Division</v>
      </c>
      <c r="F351">
        <f>INDEX('CBECS_Table B5'!$C$6:$K$6,1,MATCH('County Climates'!E351,'CBECS_Table B5'!$C$1:$K$1,0))</f>
        <v>12742</v>
      </c>
    </row>
    <row r="352" spans="1:6" x14ac:dyDescent="0.35">
      <c r="A352" t="s">
        <v>587</v>
      </c>
      <c r="B352" t="s">
        <v>588</v>
      </c>
      <c r="C352" t="s">
        <v>604</v>
      </c>
      <c r="D352" t="s">
        <v>273</v>
      </c>
      <c r="E352" t="str">
        <f>INDEX('State Codes'!$E$7:$E$70,MATCH(INDEX('State Codes'!$C$7:$C$70,MATCH('County Climates'!B352,'State Codes'!$D$7:$D$70,0),1),'State Codes'!$C$7:$C$70,0),1)</f>
        <v>East North Central Division</v>
      </c>
      <c r="F352">
        <f>INDEX('CBECS_Table B5'!$C$6:$K$6,1,MATCH('County Climates'!E352,'CBECS_Table B5'!$C$1:$K$1,0))</f>
        <v>12742</v>
      </c>
    </row>
    <row r="353" spans="1:6" x14ac:dyDescent="0.35">
      <c r="A353" t="s">
        <v>587</v>
      </c>
      <c r="B353" t="s">
        <v>588</v>
      </c>
      <c r="C353" t="s">
        <v>605</v>
      </c>
      <c r="D353" t="s">
        <v>273</v>
      </c>
      <c r="E353" t="str">
        <f>INDEX('State Codes'!$E$7:$E$70,MATCH(INDEX('State Codes'!$C$7:$C$70,MATCH('County Climates'!B353,'State Codes'!$D$7:$D$70,0),1),'State Codes'!$C$7:$C$70,0),1)</f>
        <v>East North Central Division</v>
      </c>
      <c r="F353">
        <f>INDEX('CBECS_Table B5'!$C$6:$K$6,1,MATCH('County Climates'!E353,'CBECS_Table B5'!$C$1:$K$1,0))</f>
        <v>12742</v>
      </c>
    </row>
    <row r="354" spans="1:6" x14ac:dyDescent="0.35">
      <c r="A354" t="s">
        <v>587</v>
      </c>
      <c r="B354" t="s">
        <v>588</v>
      </c>
      <c r="C354" t="s">
        <v>385</v>
      </c>
      <c r="D354" t="s">
        <v>273</v>
      </c>
      <c r="E354" t="str">
        <f>INDEX('State Codes'!$E$7:$E$70,MATCH(INDEX('State Codes'!$C$7:$C$70,MATCH('County Climates'!B354,'State Codes'!$D$7:$D$70,0),1),'State Codes'!$C$7:$C$70,0),1)</f>
        <v>East North Central Division</v>
      </c>
      <c r="F354">
        <f>INDEX('CBECS_Table B5'!$C$6:$K$6,1,MATCH('County Climates'!E354,'CBECS_Table B5'!$C$1:$K$1,0))</f>
        <v>12742</v>
      </c>
    </row>
    <row r="355" spans="1:6" x14ac:dyDescent="0.35">
      <c r="A355" t="s">
        <v>587</v>
      </c>
      <c r="B355" t="s">
        <v>588</v>
      </c>
      <c r="C355" t="s">
        <v>346</v>
      </c>
      <c r="D355" t="s">
        <v>292</v>
      </c>
      <c r="E355" t="str">
        <f>INDEX('State Codes'!$E$7:$E$70,MATCH(INDEX('State Codes'!$C$7:$C$70,MATCH('County Climates'!B355,'State Codes'!$D$7:$D$70,0),1),'State Codes'!$C$7:$C$70,0),1)</f>
        <v>East North Central Division</v>
      </c>
      <c r="F355">
        <f>INDEX('CBECS_Table B5'!$C$6:$K$6,1,MATCH('County Climates'!E355,'CBECS_Table B5'!$C$1:$K$1,0))</f>
        <v>12742</v>
      </c>
    </row>
    <row r="356" spans="1:6" x14ac:dyDescent="0.35">
      <c r="A356" t="s">
        <v>587</v>
      </c>
      <c r="B356" t="s">
        <v>588</v>
      </c>
      <c r="C356" t="s">
        <v>347</v>
      </c>
      <c r="D356" t="s">
        <v>292</v>
      </c>
      <c r="E356" t="str">
        <f>INDEX('State Codes'!$E$7:$E$70,MATCH(INDEX('State Codes'!$C$7:$C$70,MATCH('County Climates'!B356,'State Codes'!$D$7:$D$70,0),1),'State Codes'!$C$7:$C$70,0),1)</f>
        <v>East North Central Division</v>
      </c>
      <c r="F356">
        <f>INDEX('CBECS_Table B5'!$C$6:$K$6,1,MATCH('County Climates'!E356,'CBECS_Table B5'!$C$1:$K$1,0))</f>
        <v>12742</v>
      </c>
    </row>
    <row r="357" spans="1:6" x14ac:dyDescent="0.35">
      <c r="A357" t="s">
        <v>587</v>
      </c>
      <c r="B357" t="s">
        <v>588</v>
      </c>
      <c r="C357" t="s">
        <v>606</v>
      </c>
      <c r="D357" t="s">
        <v>273</v>
      </c>
      <c r="E357" t="str">
        <f>INDEX('State Codes'!$E$7:$E$70,MATCH(INDEX('State Codes'!$C$7:$C$70,MATCH('County Climates'!B357,'State Codes'!$D$7:$D$70,0),1),'State Codes'!$C$7:$C$70,0),1)</f>
        <v>East North Central Division</v>
      </c>
      <c r="F357">
        <f>INDEX('CBECS_Table B5'!$C$6:$K$6,1,MATCH('County Climates'!E357,'CBECS_Table B5'!$C$1:$K$1,0))</f>
        <v>12742</v>
      </c>
    </row>
    <row r="358" spans="1:6" x14ac:dyDescent="0.35">
      <c r="A358" t="s">
        <v>587</v>
      </c>
      <c r="B358" t="s">
        <v>588</v>
      </c>
      <c r="C358" t="s">
        <v>607</v>
      </c>
      <c r="D358" t="s">
        <v>273</v>
      </c>
      <c r="E358" t="str">
        <f>INDEX('State Codes'!$E$7:$E$70,MATCH(INDEX('State Codes'!$C$7:$C$70,MATCH('County Climates'!B358,'State Codes'!$D$7:$D$70,0),1),'State Codes'!$C$7:$C$70,0),1)</f>
        <v>East North Central Division</v>
      </c>
      <c r="F358">
        <f>INDEX('CBECS_Table B5'!$C$6:$K$6,1,MATCH('County Climates'!E358,'CBECS_Table B5'!$C$1:$K$1,0))</f>
        <v>12742</v>
      </c>
    </row>
    <row r="359" spans="1:6" x14ac:dyDescent="0.35">
      <c r="A359" t="s">
        <v>587</v>
      </c>
      <c r="B359" t="s">
        <v>588</v>
      </c>
      <c r="C359" t="s">
        <v>608</v>
      </c>
      <c r="D359" t="s">
        <v>273</v>
      </c>
      <c r="E359" t="str">
        <f>INDEX('State Codes'!$E$7:$E$70,MATCH(INDEX('State Codes'!$C$7:$C$70,MATCH('County Climates'!B359,'State Codes'!$D$7:$D$70,0),1),'State Codes'!$C$7:$C$70,0),1)</f>
        <v>East North Central Division</v>
      </c>
      <c r="F359">
        <f>INDEX('CBECS_Table B5'!$C$6:$K$6,1,MATCH('County Climates'!E359,'CBECS_Table B5'!$C$1:$K$1,0))</f>
        <v>12742</v>
      </c>
    </row>
    <row r="360" spans="1:6" x14ac:dyDescent="0.35">
      <c r="A360" t="s">
        <v>587</v>
      </c>
      <c r="B360" t="s">
        <v>588</v>
      </c>
      <c r="C360" t="s">
        <v>392</v>
      </c>
      <c r="D360" t="s">
        <v>292</v>
      </c>
      <c r="E360" t="str">
        <f>INDEX('State Codes'!$E$7:$E$70,MATCH(INDEX('State Codes'!$C$7:$C$70,MATCH('County Climates'!B360,'State Codes'!$D$7:$D$70,0),1),'State Codes'!$C$7:$C$70,0),1)</f>
        <v>East North Central Division</v>
      </c>
      <c r="F360">
        <f>INDEX('CBECS_Table B5'!$C$6:$K$6,1,MATCH('County Climates'!E360,'CBECS_Table B5'!$C$1:$K$1,0))</f>
        <v>12742</v>
      </c>
    </row>
    <row r="361" spans="1:6" x14ac:dyDescent="0.35">
      <c r="A361" t="s">
        <v>587</v>
      </c>
      <c r="B361" t="s">
        <v>588</v>
      </c>
      <c r="C361" t="s">
        <v>609</v>
      </c>
      <c r="D361" t="s">
        <v>273</v>
      </c>
      <c r="E361" t="str">
        <f>INDEX('State Codes'!$E$7:$E$70,MATCH(INDEX('State Codes'!$C$7:$C$70,MATCH('County Climates'!B361,'State Codes'!$D$7:$D$70,0),1),'State Codes'!$C$7:$C$70,0),1)</f>
        <v>East North Central Division</v>
      </c>
      <c r="F361">
        <f>INDEX('CBECS_Table B5'!$C$6:$K$6,1,MATCH('County Climates'!E361,'CBECS_Table B5'!$C$1:$K$1,0))</f>
        <v>12742</v>
      </c>
    </row>
    <row r="362" spans="1:6" x14ac:dyDescent="0.35">
      <c r="A362" t="s">
        <v>587</v>
      </c>
      <c r="B362" t="s">
        <v>588</v>
      </c>
      <c r="C362" t="s">
        <v>610</v>
      </c>
      <c r="D362" t="s">
        <v>292</v>
      </c>
      <c r="E362" t="str">
        <f>INDEX('State Codes'!$E$7:$E$70,MATCH(INDEX('State Codes'!$C$7:$C$70,MATCH('County Climates'!B362,'State Codes'!$D$7:$D$70,0),1),'State Codes'!$C$7:$C$70,0),1)</f>
        <v>East North Central Division</v>
      </c>
      <c r="F362">
        <f>INDEX('CBECS_Table B5'!$C$6:$K$6,1,MATCH('County Climates'!E362,'CBECS_Table B5'!$C$1:$K$1,0))</f>
        <v>12742</v>
      </c>
    </row>
    <row r="363" spans="1:6" x14ac:dyDescent="0.35">
      <c r="A363" t="s">
        <v>587</v>
      </c>
      <c r="B363" t="s">
        <v>588</v>
      </c>
      <c r="C363" t="s">
        <v>542</v>
      </c>
      <c r="D363" t="s">
        <v>273</v>
      </c>
      <c r="E363" t="str">
        <f>INDEX('State Codes'!$E$7:$E$70,MATCH(INDEX('State Codes'!$C$7:$C$70,MATCH('County Climates'!B363,'State Codes'!$D$7:$D$70,0),1),'State Codes'!$C$7:$C$70,0),1)</f>
        <v>East North Central Division</v>
      </c>
      <c r="F363">
        <f>INDEX('CBECS_Table B5'!$C$6:$K$6,1,MATCH('County Climates'!E363,'CBECS_Table B5'!$C$1:$K$1,0))</f>
        <v>12742</v>
      </c>
    </row>
    <row r="364" spans="1:6" x14ac:dyDescent="0.35">
      <c r="A364" t="s">
        <v>587</v>
      </c>
      <c r="B364" t="s">
        <v>588</v>
      </c>
      <c r="C364" t="s">
        <v>353</v>
      </c>
      <c r="D364" t="s">
        <v>292</v>
      </c>
      <c r="E364" t="str">
        <f>INDEX('State Codes'!$E$7:$E$70,MATCH(INDEX('State Codes'!$C$7:$C$70,MATCH('County Climates'!B364,'State Codes'!$D$7:$D$70,0),1),'State Codes'!$C$7:$C$70,0),1)</f>
        <v>East North Central Division</v>
      </c>
      <c r="F364">
        <f>INDEX('CBECS_Table B5'!$C$6:$K$6,1,MATCH('County Climates'!E364,'CBECS_Table B5'!$C$1:$K$1,0))</f>
        <v>12742</v>
      </c>
    </row>
    <row r="365" spans="1:6" x14ac:dyDescent="0.35">
      <c r="A365" t="s">
        <v>587</v>
      </c>
      <c r="B365" t="s">
        <v>588</v>
      </c>
      <c r="C365" t="s">
        <v>543</v>
      </c>
      <c r="D365" t="s">
        <v>292</v>
      </c>
      <c r="E365" t="str">
        <f>INDEX('State Codes'!$E$7:$E$70,MATCH(INDEX('State Codes'!$C$7:$C$70,MATCH('County Climates'!B365,'State Codes'!$D$7:$D$70,0),1),'State Codes'!$C$7:$C$70,0),1)</f>
        <v>East North Central Division</v>
      </c>
      <c r="F365">
        <f>INDEX('CBECS_Table B5'!$C$6:$K$6,1,MATCH('County Climates'!E365,'CBECS_Table B5'!$C$1:$K$1,0))</f>
        <v>12742</v>
      </c>
    </row>
    <row r="366" spans="1:6" x14ac:dyDescent="0.35">
      <c r="A366" t="s">
        <v>587</v>
      </c>
      <c r="B366" t="s">
        <v>588</v>
      </c>
      <c r="C366" t="s">
        <v>394</v>
      </c>
      <c r="D366" t="s">
        <v>292</v>
      </c>
      <c r="E366" t="str">
        <f>INDEX('State Codes'!$E$7:$E$70,MATCH(INDEX('State Codes'!$C$7:$C$70,MATCH('County Climates'!B366,'State Codes'!$D$7:$D$70,0),1),'State Codes'!$C$7:$C$70,0),1)</f>
        <v>East North Central Division</v>
      </c>
      <c r="F366">
        <f>INDEX('CBECS_Table B5'!$C$6:$K$6,1,MATCH('County Climates'!E366,'CBECS_Table B5'!$C$1:$K$1,0))</f>
        <v>12742</v>
      </c>
    </row>
    <row r="367" spans="1:6" x14ac:dyDescent="0.35">
      <c r="A367" t="s">
        <v>587</v>
      </c>
      <c r="B367" t="s">
        <v>588</v>
      </c>
      <c r="C367" t="s">
        <v>611</v>
      </c>
      <c r="D367" t="s">
        <v>273</v>
      </c>
      <c r="E367" t="str">
        <f>INDEX('State Codes'!$E$7:$E$70,MATCH(INDEX('State Codes'!$C$7:$C$70,MATCH('County Climates'!B367,'State Codes'!$D$7:$D$70,0),1),'State Codes'!$C$7:$C$70,0),1)</f>
        <v>East North Central Division</v>
      </c>
      <c r="F367">
        <f>INDEX('CBECS_Table B5'!$C$6:$K$6,1,MATCH('County Climates'!E367,'CBECS_Table B5'!$C$1:$K$1,0))</f>
        <v>12742</v>
      </c>
    </row>
    <row r="368" spans="1:6" x14ac:dyDescent="0.35">
      <c r="A368" t="s">
        <v>587</v>
      </c>
      <c r="B368" t="s">
        <v>588</v>
      </c>
      <c r="C368" t="s">
        <v>612</v>
      </c>
      <c r="D368" t="s">
        <v>273</v>
      </c>
      <c r="E368" t="str">
        <f>INDEX('State Codes'!$E$7:$E$70,MATCH(INDEX('State Codes'!$C$7:$C$70,MATCH('County Climates'!B368,'State Codes'!$D$7:$D$70,0),1),'State Codes'!$C$7:$C$70,0),1)</f>
        <v>East North Central Division</v>
      </c>
      <c r="F368">
        <f>INDEX('CBECS_Table B5'!$C$6:$K$6,1,MATCH('County Climates'!E368,'CBECS_Table B5'!$C$1:$K$1,0))</f>
        <v>12742</v>
      </c>
    </row>
    <row r="369" spans="1:6" x14ac:dyDescent="0.35">
      <c r="A369" t="s">
        <v>587</v>
      </c>
      <c r="B369" t="s">
        <v>588</v>
      </c>
      <c r="C369" t="s">
        <v>613</v>
      </c>
      <c r="D369" t="s">
        <v>292</v>
      </c>
      <c r="E369" t="str">
        <f>INDEX('State Codes'!$E$7:$E$70,MATCH(INDEX('State Codes'!$C$7:$C$70,MATCH('County Climates'!B369,'State Codes'!$D$7:$D$70,0),1),'State Codes'!$C$7:$C$70,0),1)</f>
        <v>East North Central Division</v>
      </c>
      <c r="F369">
        <f>INDEX('CBECS_Table B5'!$C$6:$K$6,1,MATCH('County Climates'!E369,'CBECS_Table B5'!$C$1:$K$1,0))</f>
        <v>12742</v>
      </c>
    </row>
    <row r="370" spans="1:6" x14ac:dyDescent="0.35">
      <c r="A370" t="s">
        <v>587</v>
      </c>
      <c r="B370" t="s">
        <v>588</v>
      </c>
      <c r="C370" t="s">
        <v>614</v>
      </c>
      <c r="D370" t="s">
        <v>273</v>
      </c>
      <c r="E370" t="str">
        <f>INDEX('State Codes'!$E$7:$E$70,MATCH(INDEX('State Codes'!$C$7:$C$70,MATCH('County Climates'!B370,'State Codes'!$D$7:$D$70,0),1),'State Codes'!$C$7:$C$70,0),1)</f>
        <v>East North Central Division</v>
      </c>
      <c r="F370">
        <f>INDEX('CBECS_Table B5'!$C$6:$K$6,1,MATCH('County Climates'!E370,'CBECS_Table B5'!$C$1:$K$1,0))</f>
        <v>12742</v>
      </c>
    </row>
    <row r="371" spans="1:6" x14ac:dyDescent="0.35">
      <c r="A371" t="s">
        <v>587</v>
      </c>
      <c r="B371" t="s">
        <v>588</v>
      </c>
      <c r="C371" t="s">
        <v>615</v>
      </c>
      <c r="D371" t="s">
        <v>273</v>
      </c>
      <c r="E371" t="str">
        <f>INDEX('State Codes'!$E$7:$E$70,MATCH(INDEX('State Codes'!$C$7:$C$70,MATCH('County Climates'!B371,'State Codes'!$D$7:$D$70,0),1),'State Codes'!$C$7:$C$70,0),1)</f>
        <v>East North Central Division</v>
      </c>
      <c r="F371">
        <f>INDEX('CBECS_Table B5'!$C$6:$K$6,1,MATCH('County Climates'!E371,'CBECS_Table B5'!$C$1:$K$1,0))</f>
        <v>12742</v>
      </c>
    </row>
    <row r="372" spans="1:6" x14ac:dyDescent="0.35">
      <c r="A372" t="s">
        <v>616</v>
      </c>
      <c r="B372" t="s">
        <v>617</v>
      </c>
      <c r="C372" t="s">
        <v>561</v>
      </c>
      <c r="D372" t="s">
        <v>273</v>
      </c>
      <c r="E372" t="str">
        <f>INDEX('State Codes'!$E$7:$E$70,MATCH(INDEX('State Codes'!$C$7:$C$70,MATCH('County Climates'!B372,'State Codes'!$D$7:$D$70,0),1),'State Codes'!$C$7:$C$70,0),1)</f>
        <v>East North Central Division</v>
      </c>
      <c r="F372">
        <f>INDEX('CBECS_Table B5'!$C$6:$K$6,1,MATCH('County Climates'!E372,'CBECS_Table B5'!$C$1:$K$1,0))</f>
        <v>12742</v>
      </c>
    </row>
    <row r="373" spans="1:6" x14ac:dyDescent="0.35">
      <c r="A373" t="s">
        <v>616</v>
      </c>
      <c r="B373" t="s">
        <v>617</v>
      </c>
      <c r="C373" t="s">
        <v>618</v>
      </c>
      <c r="D373" t="s">
        <v>273</v>
      </c>
      <c r="E373" t="str">
        <f>INDEX('State Codes'!$E$7:$E$70,MATCH(INDEX('State Codes'!$C$7:$C$70,MATCH('County Climates'!B373,'State Codes'!$D$7:$D$70,0),1),'State Codes'!$C$7:$C$70,0),1)</f>
        <v>East North Central Division</v>
      </c>
      <c r="F373">
        <f>INDEX('CBECS_Table B5'!$C$6:$K$6,1,MATCH('County Climates'!E373,'CBECS_Table B5'!$C$1:$K$1,0))</f>
        <v>12742</v>
      </c>
    </row>
    <row r="374" spans="1:6" x14ac:dyDescent="0.35">
      <c r="A374" t="s">
        <v>616</v>
      </c>
      <c r="B374" t="s">
        <v>617</v>
      </c>
      <c r="C374" t="s">
        <v>619</v>
      </c>
      <c r="D374" t="s">
        <v>273</v>
      </c>
      <c r="E374" t="str">
        <f>INDEX('State Codes'!$E$7:$E$70,MATCH(INDEX('State Codes'!$C$7:$C$70,MATCH('County Climates'!B374,'State Codes'!$D$7:$D$70,0),1),'State Codes'!$C$7:$C$70,0),1)</f>
        <v>East North Central Division</v>
      </c>
      <c r="F374">
        <f>INDEX('CBECS_Table B5'!$C$6:$K$6,1,MATCH('County Climates'!E374,'CBECS_Table B5'!$C$1:$K$1,0))</f>
        <v>12742</v>
      </c>
    </row>
    <row r="375" spans="1:6" x14ac:dyDescent="0.35">
      <c r="A375" t="s">
        <v>616</v>
      </c>
      <c r="B375" t="s">
        <v>617</v>
      </c>
      <c r="C375" t="s">
        <v>620</v>
      </c>
      <c r="D375" t="s">
        <v>273</v>
      </c>
      <c r="E375" t="str">
        <f>INDEX('State Codes'!$E$7:$E$70,MATCH(INDEX('State Codes'!$C$7:$C$70,MATCH('County Climates'!B375,'State Codes'!$D$7:$D$70,0),1),'State Codes'!$C$7:$C$70,0),1)</f>
        <v>East North Central Division</v>
      </c>
      <c r="F375">
        <f>INDEX('CBECS_Table B5'!$C$6:$K$6,1,MATCH('County Climates'!E375,'CBECS_Table B5'!$C$1:$K$1,0))</f>
        <v>12742</v>
      </c>
    </row>
    <row r="376" spans="1:6" x14ac:dyDescent="0.35">
      <c r="A376" t="s">
        <v>616</v>
      </c>
      <c r="B376" t="s">
        <v>617</v>
      </c>
      <c r="C376" t="s">
        <v>621</v>
      </c>
      <c r="D376" t="s">
        <v>273</v>
      </c>
      <c r="E376" t="str">
        <f>INDEX('State Codes'!$E$7:$E$70,MATCH(INDEX('State Codes'!$C$7:$C$70,MATCH('County Climates'!B376,'State Codes'!$D$7:$D$70,0),1),'State Codes'!$C$7:$C$70,0),1)</f>
        <v>East North Central Division</v>
      </c>
      <c r="F376">
        <f>INDEX('CBECS_Table B5'!$C$6:$K$6,1,MATCH('County Climates'!E376,'CBECS_Table B5'!$C$1:$K$1,0))</f>
        <v>12742</v>
      </c>
    </row>
    <row r="377" spans="1:6" x14ac:dyDescent="0.35">
      <c r="A377" t="s">
        <v>616</v>
      </c>
      <c r="B377" t="s">
        <v>617</v>
      </c>
      <c r="C377" t="s">
        <v>622</v>
      </c>
      <c r="D377" t="s">
        <v>273</v>
      </c>
      <c r="E377" t="str">
        <f>INDEX('State Codes'!$E$7:$E$70,MATCH(INDEX('State Codes'!$C$7:$C$70,MATCH('County Climates'!B377,'State Codes'!$D$7:$D$70,0),1),'State Codes'!$C$7:$C$70,0),1)</f>
        <v>East North Central Division</v>
      </c>
      <c r="F377">
        <f>INDEX('CBECS_Table B5'!$C$6:$K$6,1,MATCH('County Climates'!E377,'CBECS_Table B5'!$C$1:$K$1,0))</f>
        <v>12742</v>
      </c>
    </row>
    <row r="378" spans="1:6" x14ac:dyDescent="0.35">
      <c r="A378" t="s">
        <v>616</v>
      </c>
      <c r="B378" t="s">
        <v>617</v>
      </c>
      <c r="C378" t="s">
        <v>623</v>
      </c>
      <c r="D378" t="s">
        <v>292</v>
      </c>
      <c r="E378" t="str">
        <f>INDEX('State Codes'!$E$7:$E$70,MATCH(INDEX('State Codes'!$C$7:$C$70,MATCH('County Climates'!B378,'State Codes'!$D$7:$D$70,0),1),'State Codes'!$C$7:$C$70,0),1)</f>
        <v>East North Central Division</v>
      </c>
      <c r="F378">
        <f>INDEX('CBECS_Table B5'!$C$6:$K$6,1,MATCH('County Climates'!E378,'CBECS_Table B5'!$C$1:$K$1,0))</f>
        <v>12742</v>
      </c>
    </row>
    <row r="379" spans="1:6" x14ac:dyDescent="0.35">
      <c r="A379" t="s">
        <v>616</v>
      </c>
      <c r="B379" t="s">
        <v>617</v>
      </c>
      <c r="C379" t="s">
        <v>492</v>
      </c>
      <c r="D379" t="s">
        <v>273</v>
      </c>
      <c r="E379" t="str">
        <f>INDEX('State Codes'!$E$7:$E$70,MATCH(INDEX('State Codes'!$C$7:$C$70,MATCH('County Climates'!B379,'State Codes'!$D$7:$D$70,0),1),'State Codes'!$C$7:$C$70,0),1)</f>
        <v>East North Central Division</v>
      </c>
      <c r="F379">
        <f>INDEX('CBECS_Table B5'!$C$6:$K$6,1,MATCH('County Climates'!E379,'CBECS_Table B5'!$C$1:$K$1,0))</f>
        <v>12742</v>
      </c>
    </row>
    <row r="380" spans="1:6" x14ac:dyDescent="0.35">
      <c r="A380" t="s">
        <v>616</v>
      </c>
      <c r="B380" t="s">
        <v>617</v>
      </c>
      <c r="C380" t="s">
        <v>624</v>
      </c>
      <c r="D380" t="s">
        <v>273</v>
      </c>
      <c r="E380" t="str">
        <f>INDEX('State Codes'!$E$7:$E$70,MATCH(INDEX('State Codes'!$C$7:$C$70,MATCH('County Climates'!B380,'State Codes'!$D$7:$D$70,0),1),'State Codes'!$C$7:$C$70,0),1)</f>
        <v>East North Central Division</v>
      </c>
      <c r="F380">
        <f>INDEX('CBECS_Table B5'!$C$6:$K$6,1,MATCH('County Climates'!E380,'CBECS_Table B5'!$C$1:$K$1,0))</f>
        <v>12742</v>
      </c>
    </row>
    <row r="381" spans="1:6" x14ac:dyDescent="0.35">
      <c r="A381" t="s">
        <v>616</v>
      </c>
      <c r="B381" t="s">
        <v>617</v>
      </c>
      <c r="C381" t="s">
        <v>575</v>
      </c>
      <c r="D381" t="s">
        <v>292</v>
      </c>
      <c r="E381" t="str">
        <f>INDEX('State Codes'!$E$7:$E$70,MATCH(INDEX('State Codes'!$C$7:$C$70,MATCH('County Climates'!B381,'State Codes'!$D$7:$D$70,0),1),'State Codes'!$C$7:$C$70,0),1)</f>
        <v>East North Central Division</v>
      </c>
      <c r="F381">
        <f>INDEX('CBECS_Table B5'!$C$6:$K$6,1,MATCH('County Climates'!E381,'CBECS_Table B5'!$C$1:$K$1,0))</f>
        <v>12742</v>
      </c>
    </row>
    <row r="382" spans="1:6" x14ac:dyDescent="0.35">
      <c r="A382" t="s">
        <v>616</v>
      </c>
      <c r="B382" t="s">
        <v>617</v>
      </c>
      <c r="C382" t="s">
        <v>302</v>
      </c>
      <c r="D382" t="s">
        <v>273</v>
      </c>
      <c r="E382" t="str">
        <f>INDEX('State Codes'!$E$7:$E$70,MATCH(INDEX('State Codes'!$C$7:$C$70,MATCH('County Climates'!B382,'State Codes'!$D$7:$D$70,0),1),'State Codes'!$C$7:$C$70,0),1)</f>
        <v>East North Central Division</v>
      </c>
      <c r="F382">
        <f>INDEX('CBECS_Table B5'!$C$6:$K$6,1,MATCH('County Climates'!E382,'CBECS_Table B5'!$C$1:$K$1,0))</f>
        <v>12742</v>
      </c>
    </row>
    <row r="383" spans="1:6" x14ac:dyDescent="0.35">
      <c r="A383" t="s">
        <v>616</v>
      </c>
      <c r="B383" t="s">
        <v>617</v>
      </c>
      <c r="C383" t="s">
        <v>625</v>
      </c>
      <c r="D383" t="s">
        <v>273</v>
      </c>
      <c r="E383" t="str">
        <f>INDEX('State Codes'!$E$7:$E$70,MATCH(INDEX('State Codes'!$C$7:$C$70,MATCH('County Climates'!B383,'State Codes'!$D$7:$D$70,0),1),'State Codes'!$C$7:$C$70,0),1)</f>
        <v>East North Central Division</v>
      </c>
      <c r="F383">
        <f>INDEX('CBECS_Table B5'!$C$6:$K$6,1,MATCH('County Climates'!E383,'CBECS_Table B5'!$C$1:$K$1,0))</f>
        <v>12742</v>
      </c>
    </row>
    <row r="384" spans="1:6" x14ac:dyDescent="0.35">
      <c r="A384" t="s">
        <v>616</v>
      </c>
      <c r="B384" t="s">
        <v>617</v>
      </c>
      <c r="C384" t="s">
        <v>505</v>
      </c>
      <c r="D384" t="s">
        <v>292</v>
      </c>
      <c r="E384" t="str">
        <f>INDEX('State Codes'!$E$7:$E$70,MATCH(INDEX('State Codes'!$C$7:$C$70,MATCH('County Climates'!B384,'State Codes'!$D$7:$D$70,0),1),'State Codes'!$C$7:$C$70,0),1)</f>
        <v>East North Central Division</v>
      </c>
      <c r="F384">
        <f>INDEX('CBECS_Table B5'!$C$6:$K$6,1,MATCH('County Climates'!E384,'CBECS_Table B5'!$C$1:$K$1,0))</f>
        <v>12742</v>
      </c>
    </row>
    <row r="385" spans="1:6" x14ac:dyDescent="0.35">
      <c r="A385" t="s">
        <v>616</v>
      </c>
      <c r="B385" t="s">
        <v>617</v>
      </c>
      <c r="C385" t="s">
        <v>626</v>
      </c>
      <c r="D385" t="s">
        <v>292</v>
      </c>
      <c r="E385" t="str">
        <f>INDEX('State Codes'!$E$7:$E$70,MATCH(INDEX('State Codes'!$C$7:$C$70,MATCH('County Climates'!B385,'State Codes'!$D$7:$D$70,0),1),'State Codes'!$C$7:$C$70,0),1)</f>
        <v>East North Central Division</v>
      </c>
      <c r="F385">
        <f>INDEX('CBECS_Table B5'!$C$6:$K$6,1,MATCH('County Climates'!E385,'CBECS_Table B5'!$C$1:$K$1,0))</f>
        <v>12742</v>
      </c>
    </row>
    <row r="386" spans="1:6" x14ac:dyDescent="0.35">
      <c r="A386" t="s">
        <v>616</v>
      </c>
      <c r="B386" t="s">
        <v>617</v>
      </c>
      <c r="C386" t="s">
        <v>627</v>
      </c>
      <c r="D386" t="s">
        <v>273</v>
      </c>
      <c r="E386" t="str">
        <f>INDEX('State Codes'!$E$7:$E$70,MATCH(INDEX('State Codes'!$C$7:$C$70,MATCH('County Climates'!B386,'State Codes'!$D$7:$D$70,0),1),'State Codes'!$C$7:$C$70,0),1)</f>
        <v>East North Central Division</v>
      </c>
      <c r="F386">
        <f>INDEX('CBECS_Table B5'!$C$6:$K$6,1,MATCH('County Climates'!E386,'CBECS_Table B5'!$C$1:$K$1,0))</f>
        <v>12742</v>
      </c>
    </row>
    <row r="387" spans="1:6" x14ac:dyDescent="0.35">
      <c r="A387" t="s">
        <v>616</v>
      </c>
      <c r="B387" t="s">
        <v>617</v>
      </c>
      <c r="C387" t="s">
        <v>628</v>
      </c>
      <c r="D387" t="s">
        <v>292</v>
      </c>
      <c r="E387" t="str">
        <f>INDEX('State Codes'!$E$7:$E$70,MATCH(INDEX('State Codes'!$C$7:$C$70,MATCH('County Climates'!B387,'State Codes'!$D$7:$D$70,0),1),'State Codes'!$C$7:$C$70,0),1)</f>
        <v>East North Central Division</v>
      </c>
      <c r="F387">
        <f>INDEX('CBECS_Table B5'!$C$6:$K$6,1,MATCH('County Climates'!E387,'CBECS_Table B5'!$C$1:$K$1,0))</f>
        <v>12742</v>
      </c>
    </row>
    <row r="388" spans="1:6" x14ac:dyDescent="0.35">
      <c r="A388" t="s">
        <v>616</v>
      </c>
      <c r="B388" t="s">
        <v>617</v>
      </c>
      <c r="C388" t="s">
        <v>509</v>
      </c>
      <c r="D388" t="s">
        <v>273</v>
      </c>
      <c r="E388" t="str">
        <f>INDEX('State Codes'!$E$7:$E$70,MATCH(INDEX('State Codes'!$C$7:$C$70,MATCH('County Climates'!B388,'State Codes'!$D$7:$D$70,0),1),'State Codes'!$C$7:$C$70,0),1)</f>
        <v>East North Central Division</v>
      </c>
      <c r="F388">
        <f>INDEX('CBECS_Table B5'!$C$6:$K$6,1,MATCH('County Climates'!E388,'CBECS_Table B5'!$C$1:$K$1,0))</f>
        <v>12742</v>
      </c>
    </row>
    <row r="389" spans="1:6" x14ac:dyDescent="0.35">
      <c r="A389" t="s">
        <v>616</v>
      </c>
      <c r="B389" t="s">
        <v>617</v>
      </c>
      <c r="C389" t="s">
        <v>629</v>
      </c>
      <c r="D389" t="s">
        <v>273</v>
      </c>
      <c r="E389" t="str">
        <f>INDEX('State Codes'!$E$7:$E$70,MATCH(INDEX('State Codes'!$C$7:$C$70,MATCH('County Climates'!B389,'State Codes'!$D$7:$D$70,0),1),'State Codes'!$C$7:$C$70,0),1)</f>
        <v>East North Central Division</v>
      </c>
      <c r="F389">
        <f>INDEX('CBECS_Table B5'!$C$6:$K$6,1,MATCH('County Climates'!E389,'CBECS_Table B5'!$C$1:$K$1,0))</f>
        <v>12742</v>
      </c>
    </row>
    <row r="390" spans="1:6" x14ac:dyDescent="0.35">
      <c r="A390" t="s">
        <v>616</v>
      </c>
      <c r="B390" t="s">
        <v>617</v>
      </c>
      <c r="C390" t="s">
        <v>630</v>
      </c>
      <c r="D390" t="s">
        <v>273</v>
      </c>
      <c r="E390" t="str">
        <f>INDEX('State Codes'!$E$7:$E$70,MATCH(INDEX('State Codes'!$C$7:$C$70,MATCH('County Climates'!B390,'State Codes'!$D$7:$D$70,0),1),'State Codes'!$C$7:$C$70,0),1)</f>
        <v>East North Central Division</v>
      </c>
      <c r="F390">
        <f>INDEX('CBECS_Table B5'!$C$6:$K$6,1,MATCH('County Climates'!E390,'CBECS_Table B5'!$C$1:$K$1,0))</f>
        <v>12742</v>
      </c>
    </row>
    <row r="391" spans="1:6" x14ac:dyDescent="0.35">
      <c r="A391" t="s">
        <v>616</v>
      </c>
      <c r="B391" t="s">
        <v>617</v>
      </c>
      <c r="C391" t="s">
        <v>610</v>
      </c>
      <c r="D391" t="s">
        <v>273</v>
      </c>
      <c r="E391" t="str">
        <f>INDEX('State Codes'!$E$7:$E$70,MATCH(INDEX('State Codes'!$C$7:$C$70,MATCH('County Climates'!B391,'State Codes'!$D$7:$D$70,0),1),'State Codes'!$C$7:$C$70,0),1)</f>
        <v>East North Central Division</v>
      </c>
      <c r="F391">
        <f>INDEX('CBECS_Table B5'!$C$6:$K$6,1,MATCH('County Climates'!E391,'CBECS_Table B5'!$C$1:$K$1,0))</f>
        <v>12742</v>
      </c>
    </row>
    <row r="392" spans="1:6" x14ac:dyDescent="0.35">
      <c r="A392" t="s">
        <v>616</v>
      </c>
      <c r="B392" t="s">
        <v>617</v>
      </c>
      <c r="C392" t="s">
        <v>542</v>
      </c>
      <c r="D392" t="s">
        <v>273</v>
      </c>
      <c r="E392" t="str">
        <f>INDEX('State Codes'!$E$7:$E$70,MATCH(INDEX('State Codes'!$C$7:$C$70,MATCH('County Climates'!B392,'State Codes'!$D$7:$D$70,0),1),'State Codes'!$C$7:$C$70,0),1)</f>
        <v>East North Central Division</v>
      </c>
      <c r="F392">
        <f>INDEX('CBECS_Table B5'!$C$6:$K$6,1,MATCH('County Climates'!E392,'CBECS_Table B5'!$C$1:$K$1,0))</f>
        <v>12742</v>
      </c>
    </row>
    <row r="393" spans="1:6" x14ac:dyDescent="0.35">
      <c r="A393" t="s">
        <v>616</v>
      </c>
      <c r="B393" t="s">
        <v>617</v>
      </c>
      <c r="C393" t="s">
        <v>631</v>
      </c>
      <c r="D393" t="s">
        <v>292</v>
      </c>
      <c r="E393" t="str">
        <f>INDEX('State Codes'!$E$7:$E$70,MATCH(INDEX('State Codes'!$C$7:$C$70,MATCH('County Climates'!B393,'State Codes'!$D$7:$D$70,0),1),'State Codes'!$C$7:$C$70,0),1)</f>
        <v>East North Central Division</v>
      </c>
      <c r="F393">
        <f>INDEX('CBECS_Table B5'!$C$6:$K$6,1,MATCH('County Climates'!E393,'CBECS_Table B5'!$C$1:$K$1,0))</f>
        <v>12742</v>
      </c>
    </row>
    <row r="394" spans="1:6" x14ac:dyDescent="0.35">
      <c r="A394" t="s">
        <v>616</v>
      </c>
      <c r="B394" t="s">
        <v>617</v>
      </c>
      <c r="C394" t="s">
        <v>353</v>
      </c>
      <c r="D394" t="s">
        <v>292</v>
      </c>
      <c r="E394" t="str">
        <f>INDEX('State Codes'!$E$7:$E$70,MATCH(INDEX('State Codes'!$C$7:$C$70,MATCH('County Climates'!B394,'State Codes'!$D$7:$D$70,0),1),'State Codes'!$C$7:$C$70,0),1)</f>
        <v>East North Central Division</v>
      </c>
      <c r="F394">
        <f>INDEX('CBECS_Table B5'!$C$6:$K$6,1,MATCH('County Climates'!E394,'CBECS_Table B5'!$C$1:$K$1,0))</f>
        <v>12742</v>
      </c>
    </row>
    <row r="395" spans="1:6" x14ac:dyDescent="0.35">
      <c r="A395" t="s">
        <v>616</v>
      </c>
      <c r="B395" t="s">
        <v>617</v>
      </c>
      <c r="C395" t="s">
        <v>543</v>
      </c>
      <c r="D395" t="s">
        <v>273</v>
      </c>
      <c r="E395" t="str">
        <f>INDEX('State Codes'!$E$7:$E$70,MATCH(INDEX('State Codes'!$C$7:$C$70,MATCH('County Climates'!B395,'State Codes'!$D$7:$D$70,0),1),'State Codes'!$C$7:$C$70,0),1)</f>
        <v>East North Central Division</v>
      </c>
      <c r="F395">
        <f>INDEX('CBECS_Table B5'!$C$6:$K$6,1,MATCH('County Climates'!E395,'CBECS_Table B5'!$C$1:$K$1,0))</f>
        <v>12742</v>
      </c>
    </row>
    <row r="396" spans="1:6" x14ac:dyDescent="0.35">
      <c r="A396" t="s">
        <v>616</v>
      </c>
      <c r="B396" t="s">
        <v>617</v>
      </c>
      <c r="C396" t="s">
        <v>632</v>
      </c>
      <c r="D396" t="s">
        <v>273</v>
      </c>
      <c r="E396" t="str">
        <f>INDEX('State Codes'!$E$7:$E$70,MATCH(INDEX('State Codes'!$C$7:$C$70,MATCH('County Climates'!B396,'State Codes'!$D$7:$D$70,0),1),'State Codes'!$C$7:$C$70,0),1)</f>
        <v>East North Central Division</v>
      </c>
      <c r="F396">
        <f>INDEX('CBECS_Table B5'!$C$6:$K$6,1,MATCH('County Climates'!E396,'CBECS_Table B5'!$C$1:$K$1,0))</f>
        <v>12742</v>
      </c>
    </row>
    <row r="397" spans="1:6" x14ac:dyDescent="0.35">
      <c r="A397" t="s">
        <v>616</v>
      </c>
      <c r="B397" t="s">
        <v>617</v>
      </c>
      <c r="C397" t="s">
        <v>394</v>
      </c>
      <c r="D397" t="s">
        <v>273</v>
      </c>
      <c r="E397" t="str">
        <f>INDEX('State Codes'!$E$7:$E$70,MATCH(INDEX('State Codes'!$C$7:$C$70,MATCH('County Climates'!B397,'State Codes'!$D$7:$D$70,0),1),'State Codes'!$C$7:$C$70,0),1)</f>
        <v>East North Central Division</v>
      </c>
      <c r="F397">
        <f>INDEX('CBECS_Table B5'!$C$6:$K$6,1,MATCH('County Climates'!E397,'CBECS_Table B5'!$C$1:$K$1,0))</f>
        <v>12742</v>
      </c>
    </row>
    <row r="398" spans="1:6" x14ac:dyDescent="0.35">
      <c r="A398" t="s">
        <v>616</v>
      </c>
      <c r="B398" t="s">
        <v>617</v>
      </c>
      <c r="C398" t="s">
        <v>633</v>
      </c>
      <c r="D398" t="s">
        <v>273</v>
      </c>
      <c r="E398" t="str">
        <f>INDEX('State Codes'!$E$7:$E$70,MATCH(INDEX('State Codes'!$C$7:$C$70,MATCH('County Climates'!B398,'State Codes'!$D$7:$D$70,0),1),'State Codes'!$C$7:$C$70,0),1)</f>
        <v>East North Central Division</v>
      </c>
      <c r="F398">
        <f>INDEX('CBECS_Table B5'!$C$6:$K$6,1,MATCH('County Climates'!E398,'CBECS_Table B5'!$C$1:$K$1,0))</f>
        <v>12742</v>
      </c>
    </row>
    <row r="399" spans="1:6" x14ac:dyDescent="0.35">
      <c r="A399" t="s">
        <v>634</v>
      </c>
      <c r="B399" t="s">
        <v>635</v>
      </c>
      <c r="C399" t="s">
        <v>636</v>
      </c>
      <c r="D399" t="s">
        <v>273</v>
      </c>
      <c r="E399" t="str">
        <f>INDEX('State Codes'!$E$7:$E$70,MATCH(INDEX('State Codes'!$C$7:$C$70,MATCH('County Climates'!B399,'State Codes'!$D$7:$D$70,0),1),'State Codes'!$C$7:$C$70,0),1)</f>
        <v>West North Central Division</v>
      </c>
      <c r="F399">
        <f>INDEX('CBECS_Table B5'!$C$6:$K$6,1,MATCH('County Climates'!E399,'CBECS_Table B5'!$C$1:$K$1,0))</f>
        <v>6178</v>
      </c>
    </row>
    <row r="400" spans="1:6" x14ac:dyDescent="0.35">
      <c r="A400" t="s">
        <v>634</v>
      </c>
      <c r="B400" t="s">
        <v>635</v>
      </c>
      <c r="C400" t="s">
        <v>561</v>
      </c>
      <c r="D400" t="s">
        <v>273</v>
      </c>
      <c r="E400" t="str">
        <f>INDEX('State Codes'!$E$7:$E$70,MATCH(INDEX('State Codes'!$C$7:$C$70,MATCH('County Climates'!B400,'State Codes'!$D$7:$D$70,0),1),'State Codes'!$C$7:$C$70,0),1)</f>
        <v>West North Central Division</v>
      </c>
      <c r="F400">
        <f>INDEX('CBECS_Table B5'!$C$6:$K$6,1,MATCH('County Climates'!E400,'CBECS_Table B5'!$C$1:$K$1,0))</f>
        <v>6178</v>
      </c>
    </row>
    <row r="401" spans="1:6" x14ac:dyDescent="0.35">
      <c r="A401" t="s">
        <v>634</v>
      </c>
      <c r="B401" t="s">
        <v>635</v>
      </c>
      <c r="C401" t="s">
        <v>637</v>
      </c>
      <c r="D401" t="s">
        <v>273</v>
      </c>
      <c r="E401" t="str">
        <f>INDEX('State Codes'!$E$7:$E$70,MATCH(INDEX('State Codes'!$C$7:$C$70,MATCH('County Climates'!B401,'State Codes'!$D$7:$D$70,0),1),'State Codes'!$C$7:$C$70,0),1)</f>
        <v>West North Central Division</v>
      </c>
      <c r="F401">
        <f>INDEX('CBECS_Table B5'!$C$6:$K$6,1,MATCH('County Climates'!E401,'CBECS_Table B5'!$C$1:$K$1,0))</f>
        <v>6178</v>
      </c>
    </row>
    <row r="402" spans="1:6" x14ac:dyDescent="0.35">
      <c r="A402" t="s">
        <v>634</v>
      </c>
      <c r="B402" t="s">
        <v>635</v>
      </c>
      <c r="C402" t="s">
        <v>638</v>
      </c>
      <c r="D402" t="s">
        <v>273</v>
      </c>
      <c r="E402" t="str">
        <f>INDEX('State Codes'!$E$7:$E$70,MATCH(INDEX('State Codes'!$C$7:$C$70,MATCH('County Climates'!B402,'State Codes'!$D$7:$D$70,0),1),'State Codes'!$C$7:$C$70,0),1)</f>
        <v>West North Central Division</v>
      </c>
      <c r="F402">
        <f>INDEX('CBECS_Table B5'!$C$6:$K$6,1,MATCH('County Climates'!E402,'CBECS_Table B5'!$C$1:$K$1,0))</f>
        <v>6178</v>
      </c>
    </row>
    <row r="403" spans="1:6" x14ac:dyDescent="0.35">
      <c r="A403" t="s">
        <v>634</v>
      </c>
      <c r="B403" t="s">
        <v>635</v>
      </c>
      <c r="C403" t="s">
        <v>639</v>
      </c>
      <c r="D403" t="s">
        <v>273</v>
      </c>
      <c r="E403" t="str">
        <f>INDEX('State Codes'!$E$7:$E$70,MATCH(INDEX('State Codes'!$C$7:$C$70,MATCH('County Climates'!B403,'State Codes'!$D$7:$D$70,0),1),'State Codes'!$C$7:$C$70,0),1)</f>
        <v>West North Central Division</v>
      </c>
      <c r="F403">
        <f>INDEX('CBECS_Table B5'!$C$6:$K$6,1,MATCH('County Climates'!E403,'CBECS_Table B5'!$C$1:$K$1,0))</f>
        <v>6178</v>
      </c>
    </row>
    <row r="404" spans="1:6" x14ac:dyDescent="0.35">
      <c r="A404" t="s">
        <v>634</v>
      </c>
      <c r="B404" t="s">
        <v>635</v>
      </c>
      <c r="C404" t="s">
        <v>620</v>
      </c>
      <c r="D404" t="s">
        <v>273</v>
      </c>
      <c r="E404" t="str">
        <f>INDEX('State Codes'!$E$7:$E$70,MATCH(INDEX('State Codes'!$C$7:$C$70,MATCH('County Climates'!B404,'State Codes'!$D$7:$D$70,0),1),'State Codes'!$C$7:$C$70,0),1)</f>
        <v>West North Central Division</v>
      </c>
      <c r="F404">
        <f>INDEX('CBECS_Table B5'!$C$6:$K$6,1,MATCH('County Climates'!E404,'CBECS_Table B5'!$C$1:$K$1,0))</f>
        <v>6178</v>
      </c>
    </row>
    <row r="405" spans="1:6" x14ac:dyDescent="0.35">
      <c r="A405" t="s">
        <v>634</v>
      </c>
      <c r="B405" t="s">
        <v>635</v>
      </c>
      <c r="C405" t="s">
        <v>640</v>
      </c>
      <c r="D405" t="s">
        <v>273</v>
      </c>
      <c r="E405" t="str">
        <f>INDEX('State Codes'!$E$7:$E$70,MATCH(INDEX('State Codes'!$C$7:$C$70,MATCH('County Climates'!B405,'State Codes'!$D$7:$D$70,0),1),'State Codes'!$C$7:$C$70,0),1)</f>
        <v>West North Central Division</v>
      </c>
      <c r="F405">
        <f>INDEX('CBECS_Table B5'!$C$6:$K$6,1,MATCH('County Climates'!E405,'CBECS_Table B5'!$C$1:$K$1,0))</f>
        <v>6178</v>
      </c>
    </row>
    <row r="406" spans="1:6" x14ac:dyDescent="0.35">
      <c r="A406" t="s">
        <v>634</v>
      </c>
      <c r="B406" t="s">
        <v>635</v>
      </c>
      <c r="C406" t="s">
        <v>622</v>
      </c>
      <c r="D406" t="s">
        <v>273</v>
      </c>
      <c r="E406" t="str">
        <f>INDEX('State Codes'!$E$7:$E$70,MATCH(INDEX('State Codes'!$C$7:$C$70,MATCH('County Climates'!B406,'State Codes'!$D$7:$D$70,0),1),'State Codes'!$C$7:$C$70,0),1)</f>
        <v>West North Central Division</v>
      </c>
      <c r="F406">
        <f>INDEX('CBECS_Table B5'!$C$6:$K$6,1,MATCH('County Climates'!E406,'CBECS_Table B5'!$C$1:$K$1,0))</f>
        <v>6178</v>
      </c>
    </row>
    <row r="407" spans="1:6" x14ac:dyDescent="0.35">
      <c r="A407" t="s">
        <v>634</v>
      </c>
      <c r="B407" t="s">
        <v>635</v>
      </c>
      <c r="C407" t="s">
        <v>641</v>
      </c>
      <c r="D407" t="s">
        <v>273</v>
      </c>
      <c r="E407" t="str">
        <f>INDEX('State Codes'!$E$7:$E$70,MATCH(INDEX('State Codes'!$C$7:$C$70,MATCH('County Climates'!B407,'State Codes'!$D$7:$D$70,0),1),'State Codes'!$C$7:$C$70,0),1)</f>
        <v>West North Central Division</v>
      </c>
      <c r="F407">
        <f>INDEX('CBECS_Table B5'!$C$6:$K$6,1,MATCH('County Climates'!E407,'CBECS_Table B5'!$C$1:$K$1,0))</f>
        <v>6178</v>
      </c>
    </row>
    <row r="408" spans="1:6" x14ac:dyDescent="0.35">
      <c r="A408" t="s">
        <v>634</v>
      </c>
      <c r="B408" t="s">
        <v>635</v>
      </c>
      <c r="C408" t="s">
        <v>642</v>
      </c>
      <c r="D408" t="s">
        <v>273</v>
      </c>
      <c r="E408" t="str">
        <f>INDEX('State Codes'!$E$7:$E$70,MATCH(INDEX('State Codes'!$C$7:$C$70,MATCH('County Climates'!B408,'State Codes'!$D$7:$D$70,0),1),'State Codes'!$C$7:$C$70,0),1)</f>
        <v>West North Central Division</v>
      </c>
      <c r="F408">
        <f>INDEX('CBECS_Table B5'!$C$6:$K$6,1,MATCH('County Climates'!E408,'CBECS_Table B5'!$C$1:$K$1,0))</f>
        <v>6178</v>
      </c>
    </row>
    <row r="409" spans="1:6" x14ac:dyDescent="0.35">
      <c r="A409" t="s">
        <v>634</v>
      </c>
      <c r="B409" t="s">
        <v>635</v>
      </c>
      <c r="C409" t="s">
        <v>643</v>
      </c>
      <c r="D409" t="s">
        <v>273</v>
      </c>
      <c r="E409" t="str">
        <f>INDEX('State Codes'!$E$7:$E$70,MATCH(INDEX('State Codes'!$C$7:$C$70,MATCH('County Climates'!B409,'State Codes'!$D$7:$D$70,0),1),'State Codes'!$C$7:$C$70,0),1)</f>
        <v>West North Central Division</v>
      </c>
      <c r="F409">
        <f>INDEX('CBECS_Table B5'!$C$6:$K$6,1,MATCH('County Climates'!E409,'CBECS_Table B5'!$C$1:$K$1,0))</f>
        <v>6178</v>
      </c>
    </row>
    <row r="410" spans="1:6" x14ac:dyDescent="0.35">
      <c r="A410" t="s">
        <v>634</v>
      </c>
      <c r="B410" t="s">
        <v>635</v>
      </c>
      <c r="C410" t="s">
        <v>295</v>
      </c>
      <c r="D410" t="s">
        <v>273</v>
      </c>
      <c r="E410" t="str">
        <f>INDEX('State Codes'!$E$7:$E$70,MATCH(INDEX('State Codes'!$C$7:$C$70,MATCH('County Climates'!B410,'State Codes'!$D$7:$D$70,0),1),'State Codes'!$C$7:$C$70,0),1)</f>
        <v>West North Central Division</v>
      </c>
      <c r="F410">
        <f>INDEX('CBECS_Table B5'!$C$6:$K$6,1,MATCH('County Climates'!E410,'CBECS_Table B5'!$C$1:$K$1,0))</f>
        <v>6178</v>
      </c>
    </row>
    <row r="411" spans="1:6" x14ac:dyDescent="0.35">
      <c r="A411" t="s">
        <v>634</v>
      </c>
      <c r="B411" t="s">
        <v>635</v>
      </c>
      <c r="C411" t="s">
        <v>296</v>
      </c>
      <c r="D411" t="s">
        <v>273</v>
      </c>
      <c r="E411" t="str">
        <f>INDEX('State Codes'!$E$7:$E$70,MATCH(INDEX('State Codes'!$C$7:$C$70,MATCH('County Climates'!B411,'State Codes'!$D$7:$D$70,0),1),'State Codes'!$C$7:$C$70,0),1)</f>
        <v>West North Central Division</v>
      </c>
      <c r="F411">
        <f>INDEX('CBECS_Table B5'!$C$6:$K$6,1,MATCH('County Climates'!E411,'CBECS_Table B5'!$C$1:$K$1,0))</f>
        <v>6178</v>
      </c>
    </row>
    <row r="412" spans="1:6" x14ac:dyDescent="0.35">
      <c r="A412" t="s">
        <v>634</v>
      </c>
      <c r="B412" t="s">
        <v>635</v>
      </c>
      <c r="C412" t="s">
        <v>492</v>
      </c>
      <c r="D412" t="s">
        <v>273</v>
      </c>
      <c r="E412" t="str">
        <f>INDEX('State Codes'!$E$7:$E$70,MATCH(INDEX('State Codes'!$C$7:$C$70,MATCH('County Climates'!B412,'State Codes'!$D$7:$D$70,0),1),'State Codes'!$C$7:$C$70,0),1)</f>
        <v>West North Central Division</v>
      </c>
      <c r="F412">
        <f>INDEX('CBECS_Table B5'!$C$6:$K$6,1,MATCH('County Climates'!E412,'CBECS_Table B5'!$C$1:$K$1,0))</f>
        <v>6178</v>
      </c>
    </row>
    <row r="413" spans="1:6" x14ac:dyDescent="0.35">
      <c r="A413" t="s">
        <v>634</v>
      </c>
      <c r="B413" t="s">
        <v>635</v>
      </c>
      <c r="C413" t="s">
        <v>624</v>
      </c>
      <c r="D413" t="s">
        <v>273</v>
      </c>
      <c r="E413" t="str">
        <f>INDEX('State Codes'!$E$7:$E$70,MATCH(INDEX('State Codes'!$C$7:$C$70,MATCH('County Climates'!B413,'State Codes'!$D$7:$D$70,0),1),'State Codes'!$C$7:$C$70,0),1)</f>
        <v>West North Central Division</v>
      </c>
      <c r="F413">
        <f>INDEX('CBECS_Table B5'!$C$6:$K$6,1,MATCH('County Climates'!E413,'CBECS_Table B5'!$C$1:$K$1,0))</f>
        <v>6178</v>
      </c>
    </row>
    <row r="414" spans="1:6" x14ac:dyDescent="0.35">
      <c r="A414" t="s">
        <v>634</v>
      </c>
      <c r="B414" t="s">
        <v>635</v>
      </c>
      <c r="C414" t="s">
        <v>644</v>
      </c>
      <c r="D414" t="s">
        <v>273</v>
      </c>
      <c r="E414" t="str">
        <f>INDEX('State Codes'!$E$7:$E$70,MATCH(INDEX('State Codes'!$C$7:$C$70,MATCH('County Climates'!B414,'State Codes'!$D$7:$D$70,0),1),'State Codes'!$C$7:$C$70,0),1)</f>
        <v>West North Central Division</v>
      </c>
      <c r="F414">
        <f>INDEX('CBECS_Table B5'!$C$6:$K$6,1,MATCH('County Climates'!E414,'CBECS_Table B5'!$C$1:$K$1,0))</f>
        <v>6178</v>
      </c>
    </row>
    <row r="415" spans="1:6" x14ac:dyDescent="0.35">
      <c r="A415" t="s">
        <v>634</v>
      </c>
      <c r="B415" t="s">
        <v>635</v>
      </c>
      <c r="C415" t="s">
        <v>645</v>
      </c>
      <c r="D415" t="s">
        <v>273</v>
      </c>
      <c r="E415" t="str">
        <f>INDEX('State Codes'!$E$7:$E$70,MATCH(INDEX('State Codes'!$C$7:$C$70,MATCH('County Climates'!B415,'State Codes'!$D$7:$D$70,0),1),'State Codes'!$C$7:$C$70,0),1)</f>
        <v>West North Central Division</v>
      </c>
      <c r="F415">
        <f>INDEX('CBECS_Table B5'!$C$6:$K$6,1,MATCH('County Climates'!E415,'CBECS_Table B5'!$C$1:$K$1,0))</f>
        <v>6178</v>
      </c>
    </row>
    <row r="416" spans="1:6" x14ac:dyDescent="0.35">
      <c r="A416" t="s">
        <v>634</v>
      </c>
      <c r="B416" t="s">
        <v>635</v>
      </c>
      <c r="C416" t="s">
        <v>298</v>
      </c>
      <c r="D416" t="s">
        <v>273</v>
      </c>
      <c r="E416" t="str">
        <f>INDEX('State Codes'!$E$7:$E$70,MATCH(INDEX('State Codes'!$C$7:$C$70,MATCH('County Climates'!B416,'State Codes'!$D$7:$D$70,0),1),'State Codes'!$C$7:$C$70,0),1)</f>
        <v>West North Central Division</v>
      </c>
      <c r="F416">
        <f>INDEX('CBECS_Table B5'!$C$6:$K$6,1,MATCH('County Climates'!E416,'CBECS_Table B5'!$C$1:$K$1,0))</f>
        <v>6178</v>
      </c>
    </row>
    <row r="417" spans="1:6" x14ac:dyDescent="0.35">
      <c r="A417" t="s">
        <v>634</v>
      </c>
      <c r="B417" t="s">
        <v>635</v>
      </c>
      <c r="C417" t="s">
        <v>646</v>
      </c>
      <c r="D417" t="s">
        <v>273</v>
      </c>
      <c r="E417" t="str">
        <f>INDEX('State Codes'!$E$7:$E$70,MATCH(INDEX('State Codes'!$C$7:$C$70,MATCH('County Climates'!B417,'State Codes'!$D$7:$D$70,0),1),'State Codes'!$C$7:$C$70,0),1)</f>
        <v>West North Central Division</v>
      </c>
      <c r="F417">
        <f>INDEX('CBECS_Table B5'!$C$6:$K$6,1,MATCH('County Climates'!E417,'CBECS_Table B5'!$C$1:$K$1,0))</f>
        <v>6178</v>
      </c>
    </row>
    <row r="418" spans="1:6" x14ac:dyDescent="0.35">
      <c r="A418" t="s">
        <v>634</v>
      </c>
      <c r="B418" t="s">
        <v>635</v>
      </c>
      <c r="C418" t="s">
        <v>301</v>
      </c>
      <c r="D418" t="s">
        <v>273</v>
      </c>
      <c r="E418" t="str">
        <f>INDEX('State Codes'!$E$7:$E$70,MATCH(INDEX('State Codes'!$C$7:$C$70,MATCH('County Climates'!B418,'State Codes'!$D$7:$D$70,0),1),'State Codes'!$C$7:$C$70,0),1)</f>
        <v>West North Central Division</v>
      </c>
      <c r="F418">
        <f>INDEX('CBECS_Table B5'!$C$6:$K$6,1,MATCH('County Climates'!E418,'CBECS_Table B5'!$C$1:$K$1,0))</f>
        <v>6178</v>
      </c>
    </row>
    <row r="419" spans="1:6" x14ac:dyDescent="0.35">
      <c r="A419" t="s">
        <v>634</v>
      </c>
      <c r="B419" t="s">
        <v>635</v>
      </c>
      <c r="C419" t="s">
        <v>302</v>
      </c>
      <c r="D419" t="s">
        <v>273</v>
      </c>
      <c r="E419" t="str">
        <f>INDEX('State Codes'!$E$7:$E$70,MATCH(INDEX('State Codes'!$C$7:$C$70,MATCH('County Climates'!B419,'State Codes'!$D$7:$D$70,0),1),'State Codes'!$C$7:$C$70,0),1)</f>
        <v>West North Central Division</v>
      </c>
      <c r="F419">
        <f>INDEX('CBECS_Table B5'!$C$6:$K$6,1,MATCH('County Climates'!E419,'CBECS_Table B5'!$C$1:$K$1,0))</f>
        <v>6178</v>
      </c>
    </row>
    <row r="420" spans="1:6" x14ac:dyDescent="0.35">
      <c r="A420" t="s">
        <v>634</v>
      </c>
      <c r="B420" t="s">
        <v>635</v>
      </c>
      <c r="C420" t="s">
        <v>498</v>
      </c>
      <c r="D420" t="s">
        <v>273</v>
      </c>
      <c r="E420" t="str">
        <f>INDEX('State Codes'!$E$7:$E$70,MATCH(INDEX('State Codes'!$C$7:$C$70,MATCH('County Climates'!B420,'State Codes'!$D$7:$D$70,0),1),'State Codes'!$C$7:$C$70,0),1)</f>
        <v>West North Central Division</v>
      </c>
      <c r="F420">
        <f>INDEX('CBECS_Table B5'!$C$6:$K$6,1,MATCH('County Climates'!E420,'CBECS_Table B5'!$C$1:$K$1,0))</f>
        <v>6178</v>
      </c>
    </row>
    <row r="421" spans="1:6" x14ac:dyDescent="0.35">
      <c r="A421" t="s">
        <v>634</v>
      </c>
      <c r="B421" t="s">
        <v>635</v>
      </c>
      <c r="C421" t="s">
        <v>625</v>
      </c>
      <c r="D421" t="s">
        <v>273</v>
      </c>
      <c r="E421" t="str">
        <f>INDEX('State Codes'!$E$7:$E$70,MATCH(INDEX('State Codes'!$C$7:$C$70,MATCH('County Climates'!B421,'State Codes'!$D$7:$D$70,0),1),'State Codes'!$C$7:$C$70,0),1)</f>
        <v>West North Central Division</v>
      </c>
      <c r="F421">
        <f>INDEX('CBECS_Table B5'!$C$6:$K$6,1,MATCH('County Climates'!E421,'CBECS_Table B5'!$C$1:$K$1,0))</f>
        <v>6178</v>
      </c>
    </row>
    <row r="422" spans="1:6" x14ac:dyDescent="0.35">
      <c r="A422" t="s">
        <v>634</v>
      </c>
      <c r="B422" t="s">
        <v>635</v>
      </c>
      <c r="C422" t="s">
        <v>505</v>
      </c>
      <c r="D422" t="s">
        <v>273</v>
      </c>
      <c r="E422" t="str">
        <f>INDEX('State Codes'!$E$7:$E$70,MATCH(INDEX('State Codes'!$C$7:$C$70,MATCH('County Climates'!B422,'State Codes'!$D$7:$D$70,0),1),'State Codes'!$C$7:$C$70,0),1)</f>
        <v>West North Central Division</v>
      </c>
      <c r="F422">
        <f>INDEX('CBECS_Table B5'!$C$6:$K$6,1,MATCH('County Climates'!E422,'CBECS_Table B5'!$C$1:$K$1,0))</f>
        <v>6178</v>
      </c>
    </row>
    <row r="423" spans="1:6" x14ac:dyDescent="0.35">
      <c r="A423" t="s">
        <v>634</v>
      </c>
      <c r="B423" t="s">
        <v>635</v>
      </c>
      <c r="C423" t="s">
        <v>312</v>
      </c>
      <c r="D423" t="s">
        <v>273</v>
      </c>
      <c r="E423" t="str">
        <f>INDEX('State Codes'!$E$7:$E$70,MATCH(INDEX('State Codes'!$C$7:$C$70,MATCH('County Climates'!B423,'State Codes'!$D$7:$D$70,0),1),'State Codes'!$C$7:$C$70,0),1)</f>
        <v>West North Central Division</v>
      </c>
      <c r="F423">
        <f>INDEX('CBECS_Table B5'!$C$6:$K$6,1,MATCH('County Climates'!E423,'CBECS_Table B5'!$C$1:$K$1,0))</f>
        <v>6178</v>
      </c>
    </row>
    <row r="424" spans="1:6" x14ac:dyDescent="0.35">
      <c r="A424" t="s">
        <v>634</v>
      </c>
      <c r="B424" t="s">
        <v>635</v>
      </c>
      <c r="C424" t="s">
        <v>647</v>
      </c>
      <c r="D424" t="s">
        <v>273</v>
      </c>
      <c r="E424" t="str">
        <f>INDEX('State Codes'!$E$7:$E$70,MATCH(INDEX('State Codes'!$C$7:$C$70,MATCH('County Climates'!B424,'State Codes'!$D$7:$D$70,0),1),'State Codes'!$C$7:$C$70,0),1)</f>
        <v>West North Central Division</v>
      </c>
      <c r="F424">
        <f>INDEX('CBECS_Table B5'!$C$6:$K$6,1,MATCH('County Climates'!E424,'CBECS_Table B5'!$C$1:$K$1,0))</f>
        <v>6178</v>
      </c>
    </row>
    <row r="425" spans="1:6" x14ac:dyDescent="0.35">
      <c r="A425" t="s">
        <v>634</v>
      </c>
      <c r="B425" t="s">
        <v>635</v>
      </c>
      <c r="C425" t="s">
        <v>509</v>
      </c>
      <c r="D425" t="s">
        <v>273</v>
      </c>
      <c r="E425" t="str">
        <f>INDEX('State Codes'!$E$7:$E$70,MATCH(INDEX('State Codes'!$C$7:$C$70,MATCH('County Climates'!B425,'State Codes'!$D$7:$D$70,0),1),'State Codes'!$C$7:$C$70,0),1)</f>
        <v>West North Central Division</v>
      </c>
      <c r="F425">
        <f>INDEX('CBECS_Table B5'!$C$6:$K$6,1,MATCH('County Climates'!E425,'CBECS_Table B5'!$C$1:$K$1,0))</f>
        <v>6178</v>
      </c>
    </row>
    <row r="426" spans="1:6" x14ac:dyDescent="0.35">
      <c r="A426" t="s">
        <v>634</v>
      </c>
      <c r="B426" t="s">
        <v>635</v>
      </c>
      <c r="C426" t="s">
        <v>629</v>
      </c>
      <c r="D426" t="s">
        <v>273</v>
      </c>
      <c r="E426" t="str">
        <f>INDEX('State Codes'!$E$7:$E$70,MATCH(INDEX('State Codes'!$C$7:$C$70,MATCH('County Climates'!B426,'State Codes'!$D$7:$D$70,0),1),'State Codes'!$C$7:$C$70,0),1)</f>
        <v>West North Central Division</v>
      </c>
      <c r="F426">
        <f>INDEX('CBECS_Table B5'!$C$6:$K$6,1,MATCH('County Climates'!E426,'CBECS_Table B5'!$C$1:$K$1,0))</f>
        <v>6178</v>
      </c>
    </row>
    <row r="427" spans="1:6" x14ac:dyDescent="0.35">
      <c r="A427" t="s">
        <v>634</v>
      </c>
      <c r="B427" t="s">
        <v>635</v>
      </c>
      <c r="C427" t="s">
        <v>648</v>
      </c>
      <c r="D427" t="s">
        <v>273</v>
      </c>
      <c r="E427" t="str">
        <f>INDEX('State Codes'!$E$7:$E$70,MATCH(INDEX('State Codes'!$C$7:$C$70,MATCH('County Climates'!B427,'State Codes'!$D$7:$D$70,0),1),'State Codes'!$C$7:$C$70,0),1)</f>
        <v>West North Central Division</v>
      </c>
      <c r="F427">
        <f>INDEX('CBECS_Table B5'!$C$6:$K$6,1,MATCH('County Climates'!E427,'CBECS_Table B5'!$C$1:$K$1,0))</f>
        <v>6178</v>
      </c>
    </row>
    <row r="428" spans="1:6" x14ac:dyDescent="0.35">
      <c r="A428" t="s">
        <v>634</v>
      </c>
      <c r="B428" t="s">
        <v>635</v>
      </c>
      <c r="C428" t="s">
        <v>649</v>
      </c>
      <c r="D428" t="s">
        <v>273</v>
      </c>
      <c r="E428" t="str">
        <f>INDEX('State Codes'!$E$7:$E$70,MATCH(INDEX('State Codes'!$C$7:$C$70,MATCH('County Climates'!B428,'State Codes'!$D$7:$D$70,0),1),'State Codes'!$C$7:$C$70,0),1)</f>
        <v>West North Central Division</v>
      </c>
      <c r="F428">
        <f>INDEX('CBECS_Table B5'!$C$6:$K$6,1,MATCH('County Climates'!E428,'CBECS_Table B5'!$C$1:$K$1,0))</f>
        <v>6178</v>
      </c>
    </row>
    <row r="429" spans="1:6" x14ac:dyDescent="0.35">
      <c r="A429" t="s">
        <v>634</v>
      </c>
      <c r="B429" t="s">
        <v>635</v>
      </c>
      <c r="C429" t="s">
        <v>650</v>
      </c>
      <c r="D429" t="s">
        <v>273</v>
      </c>
      <c r="E429" t="str">
        <f>INDEX('State Codes'!$E$7:$E$70,MATCH(INDEX('State Codes'!$C$7:$C$70,MATCH('County Climates'!B429,'State Codes'!$D$7:$D$70,0),1),'State Codes'!$C$7:$C$70,0),1)</f>
        <v>West North Central Division</v>
      </c>
      <c r="F429">
        <f>INDEX('CBECS_Table B5'!$C$6:$K$6,1,MATCH('County Climates'!E429,'CBECS_Table B5'!$C$1:$K$1,0))</f>
        <v>6178</v>
      </c>
    </row>
    <row r="430" spans="1:6" x14ac:dyDescent="0.35">
      <c r="A430" t="s">
        <v>634</v>
      </c>
      <c r="B430" t="s">
        <v>635</v>
      </c>
      <c r="C430" t="s">
        <v>651</v>
      </c>
      <c r="D430" t="s">
        <v>273</v>
      </c>
      <c r="E430" t="str">
        <f>INDEX('State Codes'!$E$7:$E$70,MATCH(INDEX('State Codes'!$C$7:$C$70,MATCH('County Climates'!B430,'State Codes'!$D$7:$D$70,0),1),'State Codes'!$C$7:$C$70,0),1)</f>
        <v>West North Central Division</v>
      </c>
      <c r="F430">
        <f>INDEX('CBECS_Table B5'!$C$6:$K$6,1,MATCH('County Climates'!E430,'CBECS_Table B5'!$C$1:$K$1,0))</f>
        <v>6178</v>
      </c>
    </row>
    <row r="431" spans="1:6" x14ac:dyDescent="0.35">
      <c r="A431" t="s">
        <v>634</v>
      </c>
      <c r="B431" t="s">
        <v>635</v>
      </c>
      <c r="C431" t="s">
        <v>317</v>
      </c>
      <c r="D431" t="s">
        <v>273</v>
      </c>
      <c r="E431" t="str">
        <f>INDEX('State Codes'!$E$7:$E$70,MATCH(INDEX('State Codes'!$C$7:$C$70,MATCH('County Climates'!B431,'State Codes'!$D$7:$D$70,0),1),'State Codes'!$C$7:$C$70,0),1)</f>
        <v>West North Central Division</v>
      </c>
      <c r="F431">
        <f>INDEX('CBECS_Table B5'!$C$6:$K$6,1,MATCH('County Climates'!E431,'CBECS_Table B5'!$C$1:$K$1,0))</f>
        <v>6178</v>
      </c>
    </row>
    <row r="432" spans="1:6" x14ac:dyDescent="0.35">
      <c r="A432" t="s">
        <v>634</v>
      </c>
      <c r="B432" t="s">
        <v>635</v>
      </c>
      <c r="C432" t="s">
        <v>519</v>
      </c>
      <c r="D432" t="s">
        <v>273</v>
      </c>
      <c r="E432" t="str">
        <f>INDEX('State Codes'!$E$7:$E$70,MATCH(INDEX('State Codes'!$C$7:$C$70,MATCH('County Climates'!B432,'State Codes'!$D$7:$D$70,0),1),'State Codes'!$C$7:$C$70,0),1)</f>
        <v>West North Central Division</v>
      </c>
      <c r="F432">
        <f>INDEX('CBECS_Table B5'!$C$6:$K$6,1,MATCH('County Climates'!E432,'CBECS_Table B5'!$C$1:$K$1,0))</f>
        <v>6178</v>
      </c>
    </row>
    <row r="433" spans="1:6" x14ac:dyDescent="0.35">
      <c r="A433" t="s">
        <v>634</v>
      </c>
      <c r="B433" t="s">
        <v>635</v>
      </c>
      <c r="C433" t="s">
        <v>318</v>
      </c>
      <c r="D433" t="s">
        <v>273</v>
      </c>
      <c r="E433" t="str">
        <f>INDEX('State Codes'!$E$7:$E$70,MATCH(INDEX('State Codes'!$C$7:$C$70,MATCH('County Climates'!B433,'State Codes'!$D$7:$D$70,0),1),'State Codes'!$C$7:$C$70,0),1)</f>
        <v>West North Central Division</v>
      </c>
      <c r="F433">
        <f>INDEX('CBECS_Table B5'!$C$6:$K$6,1,MATCH('County Climates'!E433,'CBECS_Table B5'!$C$1:$K$1,0))</f>
        <v>6178</v>
      </c>
    </row>
    <row r="434" spans="1:6" x14ac:dyDescent="0.35">
      <c r="A434" t="s">
        <v>634</v>
      </c>
      <c r="B434" t="s">
        <v>635</v>
      </c>
      <c r="C434" t="s">
        <v>418</v>
      </c>
      <c r="D434" t="s">
        <v>273</v>
      </c>
      <c r="E434" t="str">
        <f>INDEX('State Codes'!$E$7:$E$70,MATCH(INDEX('State Codes'!$C$7:$C$70,MATCH('County Climates'!B434,'State Codes'!$D$7:$D$70,0),1),'State Codes'!$C$7:$C$70,0),1)</f>
        <v>West North Central Division</v>
      </c>
      <c r="F434">
        <f>INDEX('CBECS_Table B5'!$C$6:$K$6,1,MATCH('County Climates'!E434,'CBECS_Table B5'!$C$1:$K$1,0))</f>
        <v>6178</v>
      </c>
    </row>
    <row r="435" spans="1:6" x14ac:dyDescent="0.35">
      <c r="A435" t="s">
        <v>634</v>
      </c>
      <c r="B435" t="s">
        <v>635</v>
      </c>
      <c r="C435" t="s">
        <v>320</v>
      </c>
      <c r="D435" t="s">
        <v>273</v>
      </c>
      <c r="E435" t="str">
        <f>INDEX('State Codes'!$E$7:$E$70,MATCH(INDEX('State Codes'!$C$7:$C$70,MATCH('County Climates'!B435,'State Codes'!$D$7:$D$70,0),1),'State Codes'!$C$7:$C$70,0),1)</f>
        <v>West North Central Division</v>
      </c>
      <c r="F435">
        <f>INDEX('CBECS_Table B5'!$C$6:$K$6,1,MATCH('County Climates'!E435,'CBECS_Table B5'!$C$1:$K$1,0))</f>
        <v>6178</v>
      </c>
    </row>
    <row r="436" spans="1:6" x14ac:dyDescent="0.35">
      <c r="A436" t="s">
        <v>634</v>
      </c>
      <c r="B436" t="s">
        <v>635</v>
      </c>
      <c r="C436" t="s">
        <v>652</v>
      </c>
      <c r="D436" t="s">
        <v>273</v>
      </c>
      <c r="E436" t="str">
        <f>INDEX('State Codes'!$E$7:$E$70,MATCH(INDEX('State Codes'!$C$7:$C$70,MATCH('County Climates'!B436,'State Codes'!$D$7:$D$70,0),1),'State Codes'!$C$7:$C$70,0),1)</f>
        <v>West North Central Division</v>
      </c>
      <c r="F436">
        <f>INDEX('CBECS_Table B5'!$C$6:$K$6,1,MATCH('County Climates'!E436,'CBECS_Table B5'!$C$1:$K$1,0))</f>
        <v>6178</v>
      </c>
    </row>
    <row r="437" spans="1:6" x14ac:dyDescent="0.35">
      <c r="A437" t="s">
        <v>634</v>
      </c>
      <c r="B437" t="s">
        <v>635</v>
      </c>
      <c r="C437" t="s">
        <v>653</v>
      </c>
      <c r="D437" t="s">
        <v>273</v>
      </c>
      <c r="E437" t="str">
        <f>INDEX('State Codes'!$E$7:$E$70,MATCH(INDEX('State Codes'!$C$7:$C$70,MATCH('County Climates'!B437,'State Codes'!$D$7:$D$70,0),1),'State Codes'!$C$7:$C$70,0),1)</f>
        <v>West North Central Division</v>
      </c>
      <c r="F437">
        <f>INDEX('CBECS_Table B5'!$C$6:$K$6,1,MATCH('County Climates'!E437,'CBECS_Table B5'!$C$1:$K$1,0))</f>
        <v>6178</v>
      </c>
    </row>
    <row r="438" spans="1:6" x14ac:dyDescent="0.35">
      <c r="A438" t="s">
        <v>634</v>
      </c>
      <c r="B438" t="s">
        <v>635</v>
      </c>
      <c r="C438" t="s">
        <v>654</v>
      </c>
      <c r="D438" t="s">
        <v>273</v>
      </c>
      <c r="E438" t="str">
        <f>INDEX('State Codes'!$E$7:$E$70,MATCH(INDEX('State Codes'!$C$7:$C$70,MATCH('County Climates'!B438,'State Codes'!$D$7:$D$70,0),1),'State Codes'!$C$7:$C$70,0),1)</f>
        <v>West North Central Division</v>
      </c>
      <c r="F438">
        <f>INDEX('CBECS_Table B5'!$C$6:$K$6,1,MATCH('County Climates'!E438,'CBECS_Table B5'!$C$1:$K$1,0))</f>
        <v>6178</v>
      </c>
    </row>
    <row r="439" spans="1:6" x14ac:dyDescent="0.35">
      <c r="A439" t="s">
        <v>634</v>
      </c>
      <c r="B439" t="s">
        <v>635</v>
      </c>
      <c r="C439" t="s">
        <v>655</v>
      </c>
      <c r="D439" t="s">
        <v>273</v>
      </c>
      <c r="E439" t="str">
        <f>INDEX('State Codes'!$E$7:$E$70,MATCH(INDEX('State Codes'!$C$7:$C$70,MATCH('County Climates'!B439,'State Codes'!$D$7:$D$70,0),1),'State Codes'!$C$7:$C$70,0),1)</f>
        <v>West North Central Division</v>
      </c>
      <c r="F439">
        <f>INDEX('CBECS_Table B5'!$C$6:$K$6,1,MATCH('County Climates'!E439,'CBECS_Table B5'!$C$1:$K$1,0))</f>
        <v>6178</v>
      </c>
    </row>
    <row r="440" spans="1:6" x14ac:dyDescent="0.35">
      <c r="A440" t="s">
        <v>634</v>
      </c>
      <c r="B440" t="s">
        <v>635</v>
      </c>
      <c r="C440" t="s">
        <v>656</v>
      </c>
      <c r="D440" t="s">
        <v>273</v>
      </c>
      <c r="E440" t="str">
        <f>INDEX('State Codes'!$E$7:$E$70,MATCH(INDEX('State Codes'!$C$7:$C$70,MATCH('County Climates'!B440,'State Codes'!$D$7:$D$70,0),1),'State Codes'!$C$7:$C$70,0),1)</f>
        <v>West North Central Division</v>
      </c>
      <c r="F440">
        <f>INDEX('CBECS_Table B5'!$C$6:$K$6,1,MATCH('County Climates'!E440,'CBECS_Table B5'!$C$1:$K$1,0))</f>
        <v>6178</v>
      </c>
    </row>
    <row r="441" spans="1:6" x14ac:dyDescent="0.35">
      <c r="A441" t="s">
        <v>634</v>
      </c>
      <c r="B441" t="s">
        <v>635</v>
      </c>
      <c r="C441" t="s">
        <v>657</v>
      </c>
      <c r="D441" t="s">
        <v>273</v>
      </c>
      <c r="E441" t="str">
        <f>INDEX('State Codes'!$E$7:$E$70,MATCH(INDEX('State Codes'!$C$7:$C$70,MATCH('County Climates'!B441,'State Codes'!$D$7:$D$70,0),1),'State Codes'!$C$7:$C$70,0),1)</f>
        <v>West North Central Division</v>
      </c>
      <c r="F441">
        <f>INDEX('CBECS_Table B5'!$C$6:$K$6,1,MATCH('County Climates'!E441,'CBECS_Table B5'!$C$1:$K$1,0))</f>
        <v>6178</v>
      </c>
    </row>
    <row r="442" spans="1:6" x14ac:dyDescent="0.35">
      <c r="A442" t="s">
        <v>634</v>
      </c>
      <c r="B442" t="s">
        <v>635</v>
      </c>
      <c r="C442" t="s">
        <v>322</v>
      </c>
      <c r="D442" t="s">
        <v>273</v>
      </c>
      <c r="E442" t="str">
        <f>INDEX('State Codes'!$E$7:$E$70,MATCH(INDEX('State Codes'!$C$7:$C$70,MATCH('County Climates'!B442,'State Codes'!$D$7:$D$70,0),1),'State Codes'!$C$7:$C$70,0),1)</f>
        <v>West North Central Division</v>
      </c>
      <c r="F442">
        <f>INDEX('CBECS_Table B5'!$C$6:$K$6,1,MATCH('County Climates'!E442,'CBECS_Table B5'!$C$1:$K$1,0))</f>
        <v>6178</v>
      </c>
    </row>
    <row r="443" spans="1:6" x14ac:dyDescent="0.35">
      <c r="A443" t="s">
        <v>634</v>
      </c>
      <c r="B443" t="s">
        <v>635</v>
      </c>
      <c r="C443" t="s">
        <v>364</v>
      </c>
      <c r="D443" t="s">
        <v>273</v>
      </c>
      <c r="E443" t="str">
        <f>INDEX('State Codes'!$E$7:$E$70,MATCH(INDEX('State Codes'!$C$7:$C$70,MATCH('County Climates'!B443,'State Codes'!$D$7:$D$70,0),1),'State Codes'!$C$7:$C$70,0),1)</f>
        <v>West North Central Division</v>
      </c>
      <c r="F443">
        <f>INDEX('CBECS_Table B5'!$C$6:$K$6,1,MATCH('County Climates'!E443,'CBECS_Table B5'!$C$1:$K$1,0))</f>
        <v>6178</v>
      </c>
    </row>
    <row r="444" spans="1:6" x14ac:dyDescent="0.35">
      <c r="A444" t="s">
        <v>634</v>
      </c>
      <c r="B444" t="s">
        <v>635</v>
      </c>
      <c r="C444" t="s">
        <v>658</v>
      </c>
      <c r="D444" t="s">
        <v>273</v>
      </c>
      <c r="E444" t="str">
        <f>INDEX('State Codes'!$E$7:$E$70,MATCH(INDEX('State Codes'!$C$7:$C$70,MATCH('County Climates'!B444,'State Codes'!$D$7:$D$70,0),1),'State Codes'!$C$7:$C$70,0),1)</f>
        <v>West North Central Division</v>
      </c>
      <c r="F444">
        <f>INDEX('CBECS_Table B5'!$C$6:$K$6,1,MATCH('County Climates'!E444,'CBECS_Table B5'!$C$1:$K$1,0))</f>
        <v>6178</v>
      </c>
    </row>
    <row r="445" spans="1:6" x14ac:dyDescent="0.35">
      <c r="A445" t="s">
        <v>634</v>
      </c>
      <c r="B445" t="s">
        <v>635</v>
      </c>
      <c r="C445" t="s">
        <v>659</v>
      </c>
      <c r="D445" t="s">
        <v>273</v>
      </c>
      <c r="E445" t="str">
        <f>INDEX('State Codes'!$E$7:$E$70,MATCH(INDEX('State Codes'!$C$7:$C$70,MATCH('County Climates'!B445,'State Codes'!$D$7:$D$70,0),1),'State Codes'!$C$7:$C$70,0),1)</f>
        <v>West North Central Division</v>
      </c>
      <c r="F445">
        <f>INDEX('CBECS_Table B5'!$C$6:$K$6,1,MATCH('County Climates'!E445,'CBECS_Table B5'!$C$1:$K$1,0))</f>
        <v>6178</v>
      </c>
    </row>
    <row r="446" spans="1:6" x14ac:dyDescent="0.35">
      <c r="A446" t="s">
        <v>634</v>
      </c>
      <c r="B446" t="s">
        <v>635</v>
      </c>
      <c r="C446" t="s">
        <v>660</v>
      </c>
      <c r="D446" t="s">
        <v>273</v>
      </c>
      <c r="E446" t="str">
        <f>INDEX('State Codes'!$E$7:$E$70,MATCH(INDEX('State Codes'!$C$7:$C$70,MATCH('County Climates'!B446,'State Codes'!$D$7:$D$70,0),1),'State Codes'!$C$7:$C$70,0),1)</f>
        <v>West North Central Division</v>
      </c>
      <c r="F446">
        <f>INDEX('CBECS_Table B5'!$C$6:$K$6,1,MATCH('County Climates'!E446,'CBECS_Table B5'!$C$1:$K$1,0))</f>
        <v>6178</v>
      </c>
    </row>
    <row r="447" spans="1:6" x14ac:dyDescent="0.35">
      <c r="A447" t="s">
        <v>634</v>
      </c>
      <c r="B447" t="s">
        <v>635</v>
      </c>
      <c r="C447" t="s">
        <v>324</v>
      </c>
      <c r="D447" t="s">
        <v>273</v>
      </c>
      <c r="E447" t="str">
        <f>INDEX('State Codes'!$E$7:$E$70,MATCH(INDEX('State Codes'!$C$7:$C$70,MATCH('County Climates'!B447,'State Codes'!$D$7:$D$70,0),1),'State Codes'!$C$7:$C$70,0),1)</f>
        <v>West North Central Division</v>
      </c>
      <c r="F447">
        <f>INDEX('CBECS_Table B5'!$C$6:$K$6,1,MATCH('County Climates'!E447,'CBECS_Table B5'!$C$1:$K$1,0))</f>
        <v>6178</v>
      </c>
    </row>
    <row r="448" spans="1:6" x14ac:dyDescent="0.35">
      <c r="A448" t="s">
        <v>634</v>
      </c>
      <c r="B448" t="s">
        <v>635</v>
      </c>
      <c r="C448" t="s">
        <v>661</v>
      </c>
      <c r="D448" t="s">
        <v>273</v>
      </c>
      <c r="E448" t="str">
        <f>INDEX('State Codes'!$E$7:$E$70,MATCH(INDEX('State Codes'!$C$7:$C$70,MATCH('County Climates'!B448,'State Codes'!$D$7:$D$70,0),1),'State Codes'!$C$7:$C$70,0),1)</f>
        <v>West North Central Division</v>
      </c>
      <c r="F448">
        <f>INDEX('CBECS_Table B5'!$C$6:$K$6,1,MATCH('County Climates'!E448,'CBECS_Table B5'!$C$1:$K$1,0))</f>
        <v>6178</v>
      </c>
    </row>
    <row r="449" spans="1:6" x14ac:dyDescent="0.35">
      <c r="A449" t="s">
        <v>634</v>
      </c>
      <c r="B449" t="s">
        <v>635</v>
      </c>
      <c r="C449" t="s">
        <v>325</v>
      </c>
      <c r="D449" t="s">
        <v>273</v>
      </c>
      <c r="E449" t="str">
        <f>INDEX('State Codes'!$E$7:$E$70,MATCH(INDEX('State Codes'!$C$7:$C$70,MATCH('County Climates'!B449,'State Codes'!$D$7:$D$70,0),1),'State Codes'!$C$7:$C$70,0),1)</f>
        <v>West North Central Division</v>
      </c>
      <c r="F449">
        <f>INDEX('CBECS_Table B5'!$C$6:$K$6,1,MATCH('County Climates'!E449,'CBECS_Table B5'!$C$1:$K$1,0))</f>
        <v>6178</v>
      </c>
    </row>
    <row r="450" spans="1:6" x14ac:dyDescent="0.35">
      <c r="A450" t="s">
        <v>634</v>
      </c>
      <c r="B450" t="s">
        <v>635</v>
      </c>
      <c r="C450" t="s">
        <v>367</v>
      </c>
      <c r="D450" t="s">
        <v>273</v>
      </c>
      <c r="E450" t="str">
        <f>INDEX('State Codes'!$E$7:$E$70,MATCH(INDEX('State Codes'!$C$7:$C$70,MATCH('County Climates'!B450,'State Codes'!$D$7:$D$70,0),1),'State Codes'!$C$7:$C$70,0),1)</f>
        <v>West North Central Division</v>
      </c>
      <c r="F450">
        <f>INDEX('CBECS_Table B5'!$C$6:$K$6,1,MATCH('County Climates'!E450,'CBECS_Table B5'!$C$1:$K$1,0))</f>
        <v>6178</v>
      </c>
    </row>
    <row r="451" spans="1:6" x14ac:dyDescent="0.35">
      <c r="A451" t="s">
        <v>634</v>
      </c>
      <c r="B451" t="s">
        <v>635</v>
      </c>
      <c r="C451" t="s">
        <v>662</v>
      </c>
      <c r="D451" t="s">
        <v>273</v>
      </c>
      <c r="E451" t="str">
        <f>INDEX('State Codes'!$E$7:$E$70,MATCH(INDEX('State Codes'!$C$7:$C$70,MATCH('County Climates'!B451,'State Codes'!$D$7:$D$70,0),1),'State Codes'!$C$7:$C$70,0),1)</f>
        <v>West North Central Division</v>
      </c>
      <c r="F451">
        <f>INDEX('CBECS_Table B5'!$C$6:$K$6,1,MATCH('County Climates'!E451,'CBECS_Table B5'!$C$1:$K$1,0))</f>
        <v>6178</v>
      </c>
    </row>
    <row r="452" spans="1:6" x14ac:dyDescent="0.35">
      <c r="A452" t="s">
        <v>634</v>
      </c>
      <c r="B452" t="s">
        <v>635</v>
      </c>
      <c r="C452" t="s">
        <v>663</v>
      </c>
      <c r="D452" t="s">
        <v>273</v>
      </c>
      <c r="E452" t="str">
        <f>INDEX('State Codes'!$E$7:$E$70,MATCH(INDEX('State Codes'!$C$7:$C$70,MATCH('County Climates'!B452,'State Codes'!$D$7:$D$70,0),1),'State Codes'!$C$7:$C$70,0),1)</f>
        <v>West North Central Division</v>
      </c>
      <c r="F452">
        <f>INDEX('CBECS_Table B5'!$C$6:$K$6,1,MATCH('County Climates'!E452,'CBECS_Table B5'!$C$1:$K$1,0))</f>
        <v>6178</v>
      </c>
    </row>
    <row r="453" spans="1:6" x14ac:dyDescent="0.35">
      <c r="A453" t="s">
        <v>634</v>
      </c>
      <c r="B453" t="s">
        <v>635</v>
      </c>
      <c r="C453" t="s">
        <v>664</v>
      </c>
      <c r="D453" t="s">
        <v>273</v>
      </c>
      <c r="E453" t="str">
        <f>INDEX('State Codes'!$E$7:$E$70,MATCH(INDEX('State Codes'!$C$7:$C$70,MATCH('County Climates'!B453,'State Codes'!$D$7:$D$70,0),1),'State Codes'!$C$7:$C$70,0),1)</f>
        <v>West North Central Division</v>
      </c>
      <c r="F453">
        <f>INDEX('CBECS_Table B5'!$C$6:$K$6,1,MATCH('County Climates'!E453,'CBECS_Table B5'!$C$1:$K$1,0))</f>
        <v>6178</v>
      </c>
    </row>
    <row r="454" spans="1:6" x14ac:dyDescent="0.35">
      <c r="A454" t="s">
        <v>634</v>
      </c>
      <c r="B454" t="s">
        <v>635</v>
      </c>
      <c r="C454" t="s">
        <v>329</v>
      </c>
      <c r="D454" t="s">
        <v>273</v>
      </c>
      <c r="E454" t="str">
        <f>INDEX('State Codes'!$E$7:$E$70,MATCH(INDEX('State Codes'!$C$7:$C$70,MATCH('County Climates'!B454,'State Codes'!$D$7:$D$70,0),1),'State Codes'!$C$7:$C$70,0),1)</f>
        <v>West North Central Division</v>
      </c>
      <c r="F454">
        <f>INDEX('CBECS_Table B5'!$C$6:$K$6,1,MATCH('County Climates'!E454,'CBECS_Table B5'!$C$1:$K$1,0))</f>
        <v>6178</v>
      </c>
    </row>
    <row r="455" spans="1:6" x14ac:dyDescent="0.35">
      <c r="A455" t="s">
        <v>665</v>
      </c>
      <c r="B455" t="s">
        <v>666</v>
      </c>
      <c r="C455" t="s">
        <v>414</v>
      </c>
      <c r="D455" t="s">
        <v>292</v>
      </c>
      <c r="E455" t="str">
        <f>INDEX('State Codes'!$E$7:$E$70,MATCH(INDEX('State Codes'!$C$7:$C$70,MATCH('County Climates'!B455,'State Codes'!$D$7:$D$70,0),1),'State Codes'!$C$7:$C$70,0),1)</f>
        <v>West North Central Division</v>
      </c>
      <c r="F455">
        <f>INDEX('CBECS_Table B5'!$C$6:$K$6,1,MATCH('County Climates'!E455,'CBECS_Table B5'!$C$1:$K$1,0))</f>
        <v>6178</v>
      </c>
    </row>
    <row r="456" spans="1:6" x14ac:dyDescent="0.35">
      <c r="A456" t="s">
        <v>665</v>
      </c>
      <c r="B456" t="s">
        <v>666</v>
      </c>
      <c r="C456" t="s">
        <v>667</v>
      </c>
      <c r="D456" t="s">
        <v>292</v>
      </c>
      <c r="E456" t="str">
        <f>INDEX('State Codes'!$E$7:$E$70,MATCH(INDEX('State Codes'!$C$7:$C$70,MATCH('County Climates'!B456,'State Codes'!$D$7:$D$70,0),1),'State Codes'!$C$7:$C$70,0),1)</f>
        <v>West North Central Division</v>
      </c>
      <c r="F456">
        <f>INDEX('CBECS_Table B5'!$C$6:$K$6,1,MATCH('County Climates'!E456,'CBECS_Table B5'!$C$1:$K$1,0))</f>
        <v>6178</v>
      </c>
    </row>
    <row r="457" spans="1:6" x14ac:dyDescent="0.35">
      <c r="A457" t="s">
        <v>665</v>
      </c>
      <c r="B457" t="s">
        <v>666</v>
      </c>
      <c r="C457" t="s">
        <v>668</v>
      </c>
      <c r="D457" t="s">
        <v>292</v>
      </c>
      <c r="E457" t="str">
        <f>INDEX('State Codes'!$E$7:$E$70,MATCH(INDEX('State Codes'!$C$7:$C$70,MATCH('County Climates'!B457,'State Codes'!$D$7:$D$70,0),1),'State Codes'!$C$7:$C$70,0),1)</f>
        <v>West North Central Division</v>
      </c>
      <c r="F457">
        <f>INDEX('CBECS_Table B5'!$C$6:$K$6,1,MATCH('County Climates'!E457,'CBECS_Table B5'!$C$1:$K$1,0))</f>
        <v>6178</v>
      </c>
    </row>
    <row r="458" spans="1:6" x14ac:dyDescent="0.35">
      <c r="A458" t="s">
        <v>665</v>
      </c>
      <c r="B458" t="s">
        <v>666</v>
      </c>
      <c r="C458" t="s">
        <v>669</v>
      </c>
      <c r="D458" t="s">
        <v>273</v>
      </c>
      <c r="E458" t="str">
        <f>INDEX('State Codes'!$E$7:$E$70,MATCH(INDEX('State Codes'!$C$7:$C$70,MATCH('County Climates'!B458,'State Codes'!$D$7:$D$70,0),1),'State Codes'!$C$7:$C$70,0),1)</f>
        <v>West North Central Division</v>
      </c>
      <c r="F458">
        <f>INDEX('CBECS_Table B5'!$C$6:$K$6,1,MATCH('County Climates'!E458,'CBECS_Table B5'!$C$1:$K$1,0))</f>
        <v>6178</v>
      </c>
    </row>
    <row r="459" spans="1:6" x14ac:dyDescent="0.35">
      <c r="A459" t="s">
        <v>665</v>
      </c>
      <c r="B459" t="s">
        <v>666</v>
      </c>
      <c r="C459" t="s">
        <v>670</v>
      </c>
      <c r="D459" t="s">
        <v>292</v>
      </c>
      <c r="E459" t="str">
        <f>INDEX('State Codes'!$E$7:$E$70,MATCH(INDEX('State Codes'!$C$7:$C$70,MATCH('County Climates'!B459,'State Codes'!$D$7:$D$70,0),1),'State Codes'!$C$7:$C$70,0),1)</f>
        <v>West North Central Division</v>
      </c>
      <c r="F459">
        <f>INDEX('CBECS_Table B5'!$C$6:$K$6,1,MATCH('County Climates'!E459,'CBECS_Table B5'!$C$1:$K$1,0))</f>
        <v>6178</v>
      </c>
    </row>
    <row r="460" spans="1:6" x14ac:dyDescent="0.35">
      <c r="A460" t="s">
        <v>665</v>
      </c>
      <c r="B460" t="s">
        <v>666</v>
      </c>
      <c r="C460" t="s">
        <v>671</v>
      </c>
      <c r="D460" t="s">
        <v>292</v>
      </c>
      <c r="E460" t="str">
        <f>INDEX('State Codes'!$E$7:$E$70,MATCH(INDEX('State Codes'!$C$7:$C$70,MATCH('County Climates'!B460,'State Codes'!$D$7:$D$70,0),1),'State Codes'!$C$7:$C$70,0),1)</f>
        <v>West North Central Division</v>
      </c>
      <c r="F460">
        <f>INDEX('CBECS_Table B5'!$C$6:$K$6,1,MATCH('County Climates'!E460,'CBECS_Table B5'!$C$1:$K$1,0))</f>
        <v>6178</v>
      </c>
    </row>
    <row r="461" spans="1:6" x14ac:dyDescent="0.35">
      <c r="A461" t="s">
        <v>665</v>
      </c>
      <c r="B461" t="s">
        <v>666</v>
      </c>
      <c r="C461" t="s">
        <v>672</v>
      </c>
      <c r="D461" t="s">
        <v>292</v>
      </c>
      <c r="E461" t="str">
        <f>INDEX('State Codes'!$E$7:$E$70,MATCH(INDEX('State Codes'!$C$7:$C$70,MATCH('County Climates'!B461,'State Codes'!$D$7:$D$70,0),1),'State Codes'!$C$7:$C$70,0),1)</f>
        <v>West North Central Division</v>
      </c>
      <c r="F461">
        <f>INDEX('CBECS_Table B5'!$C$6:$K$6,1,MATCH('County Climates'!E461,'CBECS_Table B5'!$C$1:$K$1,0))</f>
        <v>6178</v>
      </c>
    </row>
    <row r="462" spans="1:6" x14ac:dyDescent="0.35">
      <c r="A462" t="s">
        <v>665</v>
      </c>
      <c r="B462" t="s">
        <v>666</v>
      </c>
      <c r="C462" t="s">
        <v>318</v>
      </c>
      <c r="D462" t="s">
        <v>292</v>
      </c>
      <c r="E462" t="str">
        <f>INDEX('State Codes'!$E$7:$E$70,MATCH(INDEX('State Codes'!$C$7:$C$70,MATCH('County Climates'!B462,'State Codes'!$D$7:$D$70,0),1),'State Codes'!$C$7:$C$70,0),1)</f>
        <v>West North Central Division</v>
      </c>
      <c r="F462">
        <f>INDEX('CBECS_Table B5'!$C$6:$K$6,1,MATCH('County Climates'!E462,'CBECS_Table B5'!$C$1:$K$1,0))</f>
        <v>6178</v>
      </c>
    </row>
    <row r="463" spans="1:6" x14ac:dyDescent="0.35">
      <c r="A463" t="s">
        <v>665</v>
      </c>
      <c r="B463" t="s">
        <v>666</v>
      </c>
      <c r="C463" t="s">
        <v>673</v>
      </c>
      <c r="D463" t="s">
        <v>292</v>
      </c>
      <c r="E463" t="str">
        <f>INDEX('State Codes'!$E$7:$E$70,MATCH(INDEX('State Codes'!$C$7:$C$70,MATCH('County Climates'!B463,'State Codes'!$D$7:$D$70,0),1),'State Codes'!$C$7:$C$70,0),1)</f>
        <v>West North Central Division</v>
      </c>
      <c r="F463">
        <f>INDEX('CBECS_Table B5'!$C$6:$K$6,1,MATCH('County Climates'!E463,'CBECS_Table B5'!$C$1:$K$1,0))</f>
        <v>6178</v>
      </c>
    </row>
    <row r="464" spans="1:6" x14ac:dyDescent="0.35">
      <c r="A464" t="s">
        <v>665</v>
      </c>
      <c r="B464" t="s">
        <v>666</v>
      </c>
      <c r="C464" t="s">
        <v>674</v>
      </c>
      <c r="D464" t="s">
        <v>273</v>
      </c>
      <c r="E464" t="str">
        <f>INDEX('State Codes'!$E$7:$E$70,MATCH(INDEX('State Codes'!$C$7:$C$70,MATCH('County Climates'!B464,'State Codes'!$D$7:$D$70,0),1),'State Codes'!$C$7:$C$70,0),1)</f>
        <v>West North Central Division</v>
      </c>
      <c r="F464">
        <f>INDEX('CBECS_Table B5'!$C$6:$K$6,1,MATCH('County Climates'!E464,'CBECS_Table B5'!$C$1:$K$1,0))</f>
        <v>6178</v>
      </c>
    </row>
    <row r="465" spans="1:6" x14ac:dyDescent="0.35">
      <c r="A465" t="s">
        <v>665</v>
      </c>
      <c r="B465" t="s">
        <v>666</v>
      </c>
      <c r="C465" t="s">
        <v>675</v>
      </c>
      <c r="D465" t="s">
        <v>273</v>
      </c>
      <c r="E465" t="str">
        <f>INDEX('State Codes'!$E$7:$E$70,MATCH(INDEX('State Codes'!$C$7:$C$70,MATCH('County Climates'!B465,'State Codes'!$D$7:$D$70,0),1),'State Codes'!$C$7:$C$70,0),1)</f>
        <v>West North Central Division</v>
      </c>
      <c r="F465">
        <f>INDEX('CBECS_Table B5'!$C$6:$K$6,1,MATCH('County Climates'!E465,'CBECS_Table B5'!$C$1:$K$1,0))</f>
        <v>6178</v>
      </c>
    </row>
    <row r="466" spans="1:6" x14ac:dyDescent="0.35">
      <c r="A466" t="s">
        <v>665</v>
      </c>
      <c r="B466" t="s">
        <v>666</v>
      </c>
      <c r="C466" t="s">
        <v>361</v>
      </c>
      <c r="D466" t="s">
        <v>292</v>
      </c>
      <c r="E466" t="str">
        <f>INDEX('State Codes'!$E$7:$E$70,MATCH(INDEX('State Codes'!$C$7:$C$70,MATCH('County Climates'!B466,'State Codes'!$D$7:$D$70,0),1),'State Codes'!$C$7:$C$70,0),1)</f>
        <v>West North Central Division</v>
      </c>
      <c r="F466">
        <f>INDEX('CBECS_Table B5'!$C$6:$K$6,1,MATCH('County Climates'!E466,'CBECS_Table B5'!$C$1:$K$1,0))</f>
        <v>6178</v>
      </c>
    </row>
    <row r="467" spans="1:6" x14ac:dyDescent="0.35">
      <c r="A467" t="s">
        <v>665</v>
      </c>
      <c r="B467" t="s">
        <v>666</v>
      </c>
      <c r="C467" t="s">
        <v>676</v>
      </c>
      <c r="D467" t="s">
        <v>292</v>
      </c>
      <c r="E467" t="str">
        <f>INDEX('State Codes'!$E$7:$E$70,MATCH(INDEX('State Codes'!$C$7:$C$70,MATCH('County Climates'!B467,'State Codes'!$D$7:$D$70,0),1),'State Codes'!$C$7:$C$70,0),1)</f>
        <v>West North Central Division</v>
      </c>
      <c r="F467">
        <f>INDEX('CBECS_Table B5'!$C$6:$K$6,1,MATCH('County Climates'!E467,'CBECS_Table B5'!$C$1:$K$1,0))</f>
        <v>6178</v>
      </c>
    </row>
    <row r="468" spans="1:6" x14ac:dyDescent="0.35">
      <c r="A468" t="s">
        <v>665</v>
      </c>
      <c r="B468" t="s">
        <v>666</v>
      </c>
      <c r="C468" t="s">
        <v>677</v>
      </c>
      <c r="D468" t="s">
        <v>273</v>
      </c>
      <c r="E468" t="str">
        <f>INDEX('State Codes'!$E$7:$E$70,MATCH(INDEX('State Codes'!$C$7:$C$70,MATCH('County Climates'!B468,'State Codes'!$D$7:$D$70,0),1),'State Codes'!$C$7:$C$70,0),1)</f>
        <v>West North Central Division</v>
      </c>
      <c r="F468">
        <f>INDEX('CBECS_Table B5'!$C$6:$K$6,1,MATCH('County Climates'!E468,'CBECS_Table B5'!$C$1:$K$1,0))</f>
        <v>6178</v>
      </c>
    </row>
    <row r="469" spans="1:6" x14ac:dyDescent="0.35">
      <c r="A469" t="s">
        <v>665</v>
      </c>
      <c r="B469" t="s">
        <v>666</v>
      </c>
      <c r="C469" t="s">
        <v>678</v>
      </c>
      <c r="D469" t="s">
        <v>292</v>
      </c>
      <c r="E469" t="str">
        <f>INDEX('State Codes'!$E$7:$E$70,MATCH(INDEX('State Codes'!$C$7:$C$70,MATCH('County Climates'!B469,'State Codes'!$D$7:$D$70,0),1),'State Codes'!$C$7:$C$70,0),1)</f>
        <v>West North Central Division</v>
      </c>
      <c r="F469">
        <f>INDEX('CBECS_Table B5'!$C$6:$K$6,1,MATCH('County Climates'!E469,'CBECS_Table B5'!$C$1:$K$1,0))</f>
        <v>6178</v>
      </c>
    </row>
    <row r="470" spans="1:6" x14ac:dyDescent="0.35">
      <c r="A470" t="s">
        <v>665</v>
      </c>
      <c r="B470" t="s">
        <v>666</v>
      </c>
      <c r="C470" t="s">
        <v>654</v>
      </c>
      <c r="D470" t="s">
        <v>273</v>
      </c>
      <c r="E470" t="str">
        <f>INDEX('State Codes'!$E$7:$E$70,MATCH(INDEX('State Codes'!$C$7:$C$70,MATCH('County Climates'!B470,'State Codes'!$D$7:$D$70,0),1),'State Codes'!$C$7:$C$70,0),1)</f>
        <v>West North Central Division</v>
      </c>
      <c r="F470">
        <f>INDEX('CBECS_Table B5'!$C$6:$K$6,1,MATCH('County Climates'!E470,'CBECS_Table B5'!$C$1:$K$1,0))</f>
        <v>6178</v>
      </c>
    </row>
    <row r="471" spans="1:6" x14ac:dyDescent="0.35">
      <c r="A471" t="s">
        <v>665</v>
      </c>
      <c r="B471" t="s">
        <v>666</v>
      </c>
      <c r="C471" t="s">
        <v>679</v>
      </c>
      <c r="D471" t="s">
        <v>292</v>
      </c>
      <c r="E471" t="str">
        <f>INDEX('State Codes'!$E$7:$E$70,MATCH(INDEX('State Codes'!$C$7:$C$70,MATCH('County Climates'!B471,'State Codes'!$D$7:$D$70,0),1),'State Codes'!$C$7:$C$70,0),1)</f>
        <v>West North Central Division</v>
      </c>
      <c r="F471">
        <f>INDEX('CBECS_Table B5'!$C$6:$K$6,1,MATCH('County Climates'!E471,'CBECS_Table B5'!$C$1:$K$1,0))</f>
        <v>6178</v>
      </c>
    </row>
    <row r="472" spans="1:6" x14ac:dyDescent="0.35">
      <c r="A472" t="s">
        <v>665</v>
      </c>
      <c r="B472" t="s">
        <v>666</v>
      </c>
      <c r="C472" t="s">
        <v>680</v>
      </c>
      <c r="D472" t="s">
        <v>292</v>
      </c>
      <c r="E472" t="str">
        <f>INDEX('State Codes'!$E$7:$E$70,MATCH(INDEX('State Codes'!$C$7:$C$70,MATCH('County Climates'!B472,'State Codes'!$D$7:$D$70,0),1),'State Codes'!$C$7:$C$70,0),1)</f>
        <v>West North Central Division</v>
      </c>
      <c r="F472">
        <f>INDEX('CBECS_Table B5'!$C$6:$K$6,1,MATCH('County Climates'!E472,'CBECS_Table B5'!$C$1:$K$1,0))</f>
        <v>6178</v>
      </c>
    </row>
    <row r="473" spans="1:6" x14ac:dyDescent="0.35">
      <c r="A473" t="s">
        <v>665</v>
      </c>
      <c r="B473" t="s">
        <v>666</v>
      </c>
      <c r="C473" t="s">
        <v>681</v>
      </c>
      <c r="D473" t="s">
        <v>292</v>
      </c>
      <c r="E473" t="str">
        <f>INDEX('State Codes'!$E$7:$E$70,MATCH(INDEX('State Codes'!$C$7:$C$70,MATCH('County Climates'!B473,'State Codes'!$D$7:$D$70,0),1),'State Codes'!$C$7:$C$70,0),1)</f>
        <v>West North Central Division</v>
      </c>
      <c r="F473">
        <f>INDEX('CBECS_Table B5'!$C$6:$K$6,1,MATCH('County Climates'!E473,'CBECS_Table B5'!$C$1:$K$1,0))</f>
        <v>6178</v>
      </c>
    </row>
    <row r="474" spans="1:6" x14ac:dyDescent="0.35">
      <c r="A474" t="s">
        <v>665</v>
      </c>
      <c r="B474" t="s">
        <v>666</v>
      </c>
      <c r="C474" t="s">
        <v>682</v>
      </c>
      <c r="D474" t="s">
        <v>292</v>
      </c>
      <c r="E474" t="str">
        <f>INDEX('State Codes'!$E$7:$E$70,MATCH(INDEX('State Codes'!$C$7:$C$70,MATCH('County Climates'!B474,'State Codes'!$D$7:$D$70,0),1),'State Codes'!$C$7:$C$70,0),1)</f>
        <v>West North Central Division</v>
      </c>
      <c r="F474">
        <f>INDEX('CBECS_Table B5'!$C$6:$K$6,1,MATCH('County Climates'!E474,'CBECS_Table B5'!$C$1:$K$1,0))</f>
        <v>6178</v>
      </c>
    </row>
    <row r="475" spans="1:6" x14ac:dyDescent="0.35">
      <c r="A475" t="s">
        <v>665</v>
      </c>
      <c r="B475" t="s">
        <v>666</v>
      </c>
      <c r="C475" t="s">
        <v>324</v>
      </c>
      <c r="D475" t="s">
        <v>292</v>
      </c>
      <c r="E475" t="str">
        <f>INDEX('State Codes'!$E$7:$E$70,MATCH(INDEX('State Codes'!$C$7:$C$70,MATCH('County Climates'!B475,'State Codes'!$D$7:$D$70,0),1),'State Codes'!$C$7:$C$70,0),1)</f>
        <v>West North Central Division</v>
      </c>
      <c r="F475">
        <f>INDEX('CBECS_Table B5'!$C$6:$K$6,1,MATCH('County Climates'!E475,'CBECS_Table B5'!$C$1:$K$1,0))</f>
        <v>6178</v>
      </c>
    </row>
    <row r="476" spans="1:6" x14ac:dyDescent="0.35">
      <c r="A476" t="s">
        <v>665</v>
      </c>
      <c r="B476" t="s">
        <v>666</v>
      </c>
      <c r="C476" t="s">
        <v>325</v>
      </c>
      <c r="D476" t="s">
        <v>292</v>
      </c>
      <c r="E476" t="str">
        <f>INDEX('State Codes'!$E$7:$E$70,MATCH(INDEX('State Codes'!$C$7:$C$70,MATCH('County Climates'!B476,'State Codes'!$D$7:$D$70,0),1),'State Codes'!$C$7:$C$70,0),1)</f>
        <v>West North Central Division</v>
      </c>
      <c r="F476">
        <f>INDEX('CBECS_Table B5'!$C$6:$K$6,1,MATCH('County Climates'!E476,'CBECS_Table B5'!$C$1:$K$1,0))</f>
        <v>6178</v>
      </c>
    </row>
    <row r="477" spans="1:6" x14ac:dyDescent="0.35">
      <c r="A477" t="s">
        <v>665</v>
      </c>
      <c r="B477" t="s">
        <v>666</v>
      </c>
      <c r="C477" t="s">
        <v>683</v>
      </c>
      <c r="D477" t="s">
        <v>273</v>
      </c>
      <c r="E477" t="str">
        <f>INDEX('State Codes'!$E$7:$E$70,MATCH(INDEX('State Codes'!$C$7:$C$70,MATCH('County Climates'!B477,'State Codes'!$D$7:$D$70,0),1),'State Codes'!$C$7:$C$70,0),1)</f>
        <v>West North Central Division</v>
      </c>
      <c r="F477">
        <f>INDEX('CBECS_Table B5'!$C$6:$K$6,1,MATCH('County Climates'!E477,'CBECS_Table B5'!$C$1:$K$1,0))</f>
        <v>6178</v>
      </c>
    </row>
    <row r="478" spans="1:6" x14ac:dyDescent="0.35">
      <c r="A478" t="s">
        <v>665</v>
      </c>
      <c r="B478" t="s">
        <v>666</v>
      </c>
      <c r="C478" t="s">
        <v>367</v>
      </c>
      <c r="D478" t="s">
        <v>292</v>
      </c>
      <c r="E478" t="str">
        <f>INDEX('State Codes'!$E$7:$E$70,MATCH(INDEX('State Codes'!$C$7:$C$70,MATCH('County Climates'!B478,'State Codes'!$D$7:$D$70,0),1),'State Codes'!$C$7:$C$70,0),1)</f>
        <v>West North Central Division</v>
      </c>
      <c r="F478">
        <f>INDEX('CBECS_Table B5'!$C$6:$K$6,1,MATCH('County Climates'!E478,'CBECS_Table B5'!$C$1:$K$1,0))</f>
        <v>6178</v>
      </c>
    </row>
    <row r="479" spans="1:6" x14ac:dyDescent="0.35">
      <c r="A479" t="s">
        <v>665</v>
      </c>
      <c r="B479" t="s">
        <v>666</v>
      </c>
      <c r="C479" t="s">
        <v>684</v>
      </c>
      <c r="D479" t="s">
        <v>292</v>
      </c>
      <c r="E479" t="str">
        <f>INDEX('State Codes'!$E$7:$E$70,MATCH(INDEX('State Codes'!$C$7:$C$70,MATCH('County Climates'!B479,'State Codes'!$D$7:$D$70,0),1),'State Codes'!$C$7:$C$70,0),1)</f>
        <v>West North Central Division</v>
      </c>
      <c r="F479">
        <f>INDEX('CBECS_Table B5'!$C$6:$K$6,1,MATCH('County Climates'!E479,'CBECS_Table B5'!$C$1:$K$1,0))</f>
        <v>6178</v>
      </c>
    </row>
    <row r="480" spans="1:6" x14ac:dyDescent="0.35">
      <c r="A480" t="s">
        <v>665</v>
      </c>
      <c r="B480" t="s">
        <v>666</v>
      </c>
      <c r="C480" t="s">
        <v>685</v>
      </c>
      <c r="D480" t="s">
        <v>292</v>
      </c>
      <c r="E480" t="str">
        <f>INDEX('State Codes'!$E$7:$E$70,MATCH(INDEX('State Codes'!$C$7:$C$70,MATCH('County Climates'!B480,'State Codes'!$D$7:$D$70,0),1),'State Codes'!$C$7:$C$70,0),1)</f>
        <v>West North Central Division</v>
      </c>
      <c r="F480">
        <f>INDEX('CBECS_Table B5'!$C$6:$K$6,1,MATCH('County Climates'!E480,'CBECS_Table B5'!$C$1:$K$1,0))</f>
        <v>6178</v>
      </c>
    </row>
    <row r="481" spans="1:6" x14ac:dyDescent="0.35">
      <c r="A481" t="s">
        <v>665</v>
      </c>
      <c r="B481" t="s">
        <v>666</v>
      </c>
      <c r="C481" t="s">
        <v>425</v>
      </c>
      <c r="D481" t="s">
        <v>292</v>
      </c>
      <c r="E481" t="str">
        <f>INDEX('State Codes'!$E$7:$E$70,MATCH(INDEX('State Codes'!$C$7:$C$70,MATCH('County Climates'!B481,'State Codes'!$D$7:$D$70,0),1),'State Codes'!$C$7:$C$70,0),1)</f>
        <v>West North Central Division</v>
      </c>
      <c r="F481">
        <f>INDEX('CBECS_Table B5'!$C$6:$K$6,1,MATCH('County Climates'!E481,'CBECS_Table B5'!$C$1:$K$1,0))</f>
        <v>6178</v>
      </c>
    </row>
    <row r="482" spans="1:6" x14ac:dyDescent="0.35">
      <c r="A482" t="s">
        <v>665</v>
      </c>
      <c r="B482" t="s">
        <v>666</v>
      </c>
      <c r="C482" t="s">
        <v>686</v>
      </c>
      <c r="D482" t="s">
        <v>292</v>
      </c>
      <c r="E482" t="str">
        <f>INDEX('State Codes'!$E$7:$E$70,MATCH(INDEX('State Codes'!$C$7:$C$70,MATCH('County Climates'!B482,'State Codes'!$D$7:$D$70,0),1),'State Codes'!$C$7:$C$70,0),1)</f>
        <v>West North Central Division</v>
      </c>
      <c r="F482">
        <f>INDEX('CBECS_Table B5'!$C$6:$K$6,1,MATCH('County Climates'!E482,'CBECS_Table B5'!$C$1:$K$1,0))</f>
        <v>6178</v>
      </c>
    </row>
    <row r="483" spans="1:6" x14ac:dyDescent="0.35">
      <c r="A483" t="s">
        <v>665</v>
      </c>
      <c r="B483" t="s">
        <v>666</v>
      </c>
      <c r="C483" t="s">
        <v>687</v>
      </c>
      <c r="D483" t="s">
        <v>273</v>
      </c>
      <c r="E483" t="str">
        <f>INDEX('State Codes'!$E$7:$E$70,MATCH(INDEX('State Codes'!$C$7:$C$70,MATCH('County Climates'!B483,'State Codes'!$D$7:$D$70,0),1),'State Codes'!$C$7:$C$70,0),1)</f>
        <v>West North Central Division</v>
      </c>
      <c r="F483">
        <f>INDEX('CBECS_Table B5'!$C$6:$K$6,1,MATCH('County Climates'!E483,'CBECS_Table B5'!$C$1:$K$1,0))</f>
        <v>6178</v>
      </c>
    </row>
    <row r="484" spans="1:6" x14ac:dyDescent="0.35">
      <c r="A484" t="s">
        <v>665</v>
      </c>
      <c r="B484" t="s">
        <v>666</v>
      </c>
      <c r="C484" t="s">
        <v>688</v>
      </c>
      <c r="D484" t="s">
        <v>292</v>
      </c>
      <c r="E484" t="str">
        <f>INDEX('State Codes'!$E$7:$E$70,MATCH(INDEX('State Codes'!$C$7:$C$70,MATCH('County Climates'!B484,'State Codes'!$D$7:$D$70,0),1),'State Codes'!$C$7:$C$70,0),1)</f>
        <v>West North Central Division</v>
      </c>
      <c r="F484">
        <f>INDEX('CBECS_Table B5'!$C$6:$K$6,1,MATCH('County Climates'!E484,'CBECS_Table B5'!$C$1:$K$1,0))</f>
        <v>6178</v>
      </c>
    </row>
    <row r="485" spans="1:6" x14ac:dyDescent="0.35">
      <c r="A485" t="s">
        <v>665</v>
      </c>
      <c r="B485" t="s">
        <v>666</v>
      </c>
      <c r="C485" t="s">
        <v>369</v>
      </c>
      <c r="D485" t="s">
        <v>292</v>
      </c>
      <c r="E485" t="str">
        <f>INDEX('State Codes'!$E$7:$E$70,MATCH(INDEX('State Codes'!$C$7:$C$70,MATCH('County Climates'!B485,'State Codes'!$D$7:$D$70,0),1),'State Codes'!$C$7:$C$70,0),1)</f>
        <v>West North Central Division</v>
      </c>
      <c r="F485">
        <f>INDEX('CBECS_Table B5'!$C$6:$K$6,1,MATCH('County Climates'!E485,'CBECS_Table B5'!$C$1:$K$1,0))</f>
        <v>6178</v>
      </c>
    </row>
    <row r="486" spans="1:6" x14ac:dyDescent="0.35">
      <c r="A486" t="s">
        <v>665</v>
      </c>
      <c r="B486" t="s">
        <v>666</v>
      </c>
      <c r="C486" t="s">
        <v>689</v>
      </c>
      <c r="D486" t="s">
        <v>292</v>
      </c>
      <c r="E486" t="str">
        <f>INDEX('State Codes'!$E$7:$E$70,MATCH(INDEX('State Codes'!$C$7:$C$70,MATCH('County Climates'!B486,'State Codes'!$D$7:$D$70,0),1),'State Codes'!$C$7:$C$70,0),1)</f>
        <v>West North Central Division</v>
      </c>
      <c r="F486">
        <f>INDEX('CBECS_Table B5'!$C$6:$K$6,1,MATCH('County Climates'!E486,'CBECS_Table B5'!$C$1:$K$1,0))</f>
        <v>6178</v>
      </c>
    </row>
    <row r="487" spans="1:6" x14ac:dyDescent="0.35">
      <c r="A487" t="s">
        <v>665</v>
      </c>
      <c r="B487" t="s">
        <v>666</v>
      </c>
      <c r="C487" t="s">
        <v>371</v>
      </c>
      <c r="D487" t="s">
        <v>273</v>
      </c>
      <c r="E487" t="str">
        <f>INDEX('State Codes'!$E$7:$E$70,MATCH(INDEX('State Codes'!$C$7:$C$70,MATCH('County Climates'!B487,'State Codes'!$D$7:$D$70,0),1),'State Codes'!$C$7:$C$70,0),1)</f>
        <v>West North Central Division</v>
      </c>
      <c r="F487">
        <f>INDEX('CBECS_Table B5'!$C$6:$K$6,1,MATCH('County Climates'!E487,'CBECS_Table B5'!$C$1:$K$1,0))</f>
        <v>6178</v>
      </c>
    </row>
    <row r="488" spans="1:6" x14ac:dyDescent="0.35">
      <c r="A488" t="s">
        <v>665</v>
      </c>
      <c r="B488" t="s">
        <v>666</v>
      </c>
      <c r="C488" t="s">
        <v>690</v>
      </c>
      <c r="D488" t="s">
        <v>292</v>
      </c>
      <c r="E488" t="str">
        <f>INDEX('State Codes'!$E$7:$E$70,MATCH(INDEX('State Codes'!$C$7:$C$70,MATCH('County Climates'!B488,'State Codes'!$D$7:$D$70,0),1),'State Codes'!$C$7:$C$70,0),1)</f>
        <v>West North Central Division</v>
      </c>
      <c r="F488">
        <f>INDEX('CBECS_Table B5'!$C$6:$K$6,1,MATCH('County Climates'!E488,'CBECS_Table B5'!$C$1:$K$1,0))</f>
        <v>6178</v>
      </c>
    </row>
    <row r="489" spans="1:6" x14ac:dyDescent="0.35">
      <c r="A489" t="s">
        <v>665</v>
      </c>
      <c r="B489" t="s">
        <v>666</v>
      </c>
      <c r="C489" t="s">
        <v>335</v>
      </c>
      <c r="D489" t="s">
        <v>292</v>
      </c>
      <c r="E489" t="str">
        <f>INDEX('State Codes'!$E$7:$E$70,MATCH(INDEX('State Codes'!$C$7:$C$70,MATCH('County Climates'!B489,'State Codes'!$D$7:$D$70,0),1),'State Codes'!$C$7:$C$70,0),1)</f>
        <v>West North Central Division</v>
      </c>
      <c r="F489">
        <f>INDEX('CBECS_Table B5'!$C$6:$K$6,1,MATCH('County Climates'!E489,'CBECS_Table B5'!$C$1:$K$1,0))</f>
        <v>6178</v>
      </c>
    </row>
    <row r="490" spans="1:6" x14ac:dyDescent="0.35">
      <c r="A490" t="s">
        <v>665</v>
      </c>
      <c r="B490" t="s">
        <v>666</v>
      </c>
      <c r="C490" t="s">
        <v>336</v>
      </c>
      <c r="D490" t="s">
        <v>292</v>
      </c>
      <c r="E490" t="str">
        <f>INDEX('State Codes'!$E$7:$E$70,MATCH(INDEX('State Codes'!$C$7:$C$70,MATCH('County Climates'!B490,'State Codes'!$D$7:$D$70,0),1),'State Codes'!$C$7:$C$70,0),1)</f>
        <v>West North Central Division</v>
      </c>
      <c r="F490">
        <f>INDEX('CBECS_Table B5'!$C$6:$K$6,1,MATCH('County Climates'!E490,'CBECS_Table B5'!$C$1:$K$1,0))</f>
        <v>6178</v>
      </c>
    </row>
    <row r="491" spans="1:6" x14ac:dyDescent="0.35">
      <c r="A491" t="s">
        <v>665</v>
      </c>
      <c r="B491" t="s">
        <v>666</v>
      </c>
      <c r="C491" t="s">
        <v>691</v>
      </c>
      <c r="D491" t="s">
        <v>292</v>
      </c>
      <c r="E491" t="str">
        <f>INDEX('State Codes'!$E$7:$E$70,MATCH(INDEX('State Codes'!$C$7:$C$70,MATCH('County Climates'!B491,'State Codes'!$D$7:$D$70,0),1),'State Codes'!$C$7:$C$70,0),1)</f>
        <v>West North Central Division</v>
      </c>
      <c r="F491">
        <f>INDEX('CBECS_Table B5'!$C$6:$K$6,1,MATCH('County Climates'!E491,'CBECS_Table B5'!$C$1:$K$1,0))</f>
        <v>6178</v>
      </c>
    </row>
    <row r="492" spans="1:6" x14ac:dyDescent="0.35">
      <c r="A492" t="s">
        <v>665</v>
      </c>
      <c r="B492" t="s">
        <v>666</v>
      </c>
      <c r="C492" t="s">
        <v>692</v>
      </c>
      <c r="D492" t="s">
        <v>292</v>
      </c>
      <c r="E492" t="str">
        <f>INDEX('State Codes'!$E$7:$E$70,MATCH(INDEX('State Codes'!$C$7:$C$70,MATCH('County Climates'!B492,'State Codes'!$D$7:$D$70,0),1),'State Codes'!$C$7:$C$70,0),1)</f>
        <v>West North Central Division</v>
      </c>
      <c r="F492">
        <f>INDEX('CBECS_Table B5'!$C$6:$K$6,1,MATCH('County Climates'!E492,'CBECS_Table B5'!$C$1:$K$1,0))</f>
        <v>6178</v>
      </c>
    </row>
    <row r="493" spans="1:6" x14ac:dyDescent="0.35">
      <c r="A493" t="s">
        <v>665</v>
      </c>
      <c r="B493" t="s">
        <v>666</v>
      </c>
      <c r="C493" t="s">
        <v>693</v>
      </c>
      <c r="D493" t="s">
        <v>292</v>
      </c>
      <c r="E493" t="str">
        <f>INDEX('State Codes'!$E$7:$E$70,MATCH(INDEX('State Codes'!$C$7:$C$70,MATCH('County Climates'!B493,'State Codes'!$D$7:$D$70,0),1),'State Codes'!$C$7:$C$70,0),1)</f>
        <v>West North Central Division</v>
      </c>
      <c r="F493">
        <f>INDEX('CBECS_Table B5'!$C$6:$K$6,1,MATCH('County Climates'!E493,'CBECS_Table B5'!$C$1:$K$1,0))</f>
        <v>6178</v>
      </c>
    </row>
    <row r="494" spans="1:6" x14ac:dyDescent="0.35">
      <c r="A494" t="s">
        <v>665</v>
      </c>
      <c r="B494" t="s">
        <v>666</v>
      </c>
      <c r="C494" t="s">
        <v>694</v>
      </c>
      <c r="D494" t="s">
        <v>273</v>
      </c>
      <c r="E494" t="str">
        <f>INDEX('State Codes'!$E$7:$E$70,MATCH(INDEX('State Codes'!$C$7:$C$70,MATCH('County Climates'!B494,'State Codes'!$D$7:$D$70,0),1),'State Codes'!$C$7:$C$70,0),1)</f>
        <v>West North Central Division</v>
      </c>
      <c r="F494">
        <f>INDEX('CBECS_Table B5'!$C$6:$K$6,1,MATCH('County Climates'!E494,'CBECS_Table B5'!$C$1:$K$1,0))</f>
        <v>6178</v>
      </c>
    </row>
    <row r="495" spans="1:6" x14ac:dyDescent="0.35">
      <c r="A495" t="s">
        <v>665</v>
      </c>
      <c r="B495" t="s">
        <v>666</v>
      </c>
      <c r="C495" t="s">
        <v>339</v>
      </c>
      <c r="D495" t="s">
        <v>292</v>
      </c>
      <c r="E495" t="str">
        <f>INDEX('State Codes'!$E$7:$E$70,MATCH(INDEX('State Codes'!$C$7:$C$70,MATCH('County Climates'!B495,'State Codes'!$D$7:$D$70,0),1),'State Codes'!$C$7:$C$70,0),1)</f>
        <v>West North Central Division</v>
      </c>
      <c r="F495">
        <f>INDEX('CBECS_Table B5'!$C$6:$K$6,1,MATCH('County Climates'!E495,'CBECS_Table B5'!$C$1:$K$1,0))</f>
        <v>6178</v>
      </c>
    </row>
    <row r="496" spans="1:6" x14ac:dyDescent="0.35">
      <c r="A496" t="s">
        <v>665</v>
      </c>
      <c r="B496" t="s">
        <v>666</v>
      </c>
      <c r="C496" t="s">
        <v>695</v>
      </c>
      <c r="D496" t="s">
        <v>292</v>
      </c>
      <c r="E496" t="str">
        <f>INDEX('State Codes'!$E$7:$E$70,MATCH(INDEX('State Codes'!$C$7:$C$70,MATCH('County Climates'!B496,'State Codes'!$D$7:$D$70,0),1),'State Codes'!$C$7:$C$70,0),1)</f>
        <v>West North Central Division</v>
      </c>
      <c r="F496">
        <f>INDEX('CBECS_Table B5'!$C$6:$K$6,1,MATCH('County Climates'!E496,'CBECS_Table B5'!$C$1:$K$1,0))</f>
        <v>6178</v>
      </c>
    </row>
    <row r="497" spans="1:6" x14ac:dyDescent="0.35">
      <c r="A497" t="s">
        <v>665</v>
      </c>
      <c r="B497" t="s">
        <v>666</v>
      </c>
      <c r="C497" t="s">
        <v>696</v>
      </c>
      <c r="D497" t="s">
        <v>292</v>
      </c>
      <c r="E497" t="str">
        <f>INDEX('State Codes'!$E$7:$E$70,MATCH(INDEX('State Codes'!$C$7:$C$70,MATCH('County Climates'!B497,'State Codes'!$D$7:$D$70,0),1),'State Codes'!$C$7:$C$70,0),1)</f>
        <v>West North Central Division</v>
      </c>
      <c r="F497">
        <f>INDEX('CBECS_Table B5'!$C$6:$K$6,1,MATCH('County Climates'!E497,'CBECS_Table B5'!$C$1:$K$1,0))</f>
        <v>6178</v>
      </c>
    </row>
    <row r="498" spans="1:6" x14ac:dyDescent="0.35">
      <c r="A498" t="s">
        <v>665</v>
      </c>
      <c r="B498" t="s">
        <v>666</v>
      </c>
      <c r="C498" t="s">
        <v>697</v>
      </c>
      <c r="D498" t="s">
        <v>292</v>
      </c>
      <c r="E498" t="str">
        <f>INDEX('State Codes'!$E$7:$E$70,MATCH(INDEX('State Codes'!$C$7:$C$70,MATCH('County Climates'!B498,'State Codes'!$D$7:$D$70,0),1),'State Codes'!$C$7:$C$70,0),1)</f>
        <v>West North Central Division</v>
      </c>
      <c r="F498">
        <f>INDEX('CBECS_Table B5'!$C$6:$K$6,1,MATCH('County Climates'!E498,'CBECS_Table B5'!$C$1:$K$1,0))</f>
        <v>6178</v>
      </c>
    </row>
    <row r="499" spans="1:6" x14ac:dyDescent="0.35">
      <c r="A499" t="s">
        <v>665</v>
      </c>
      <c r="B499" t="s">
        <v>666</v>
      </c>
      <c r="C499" t="s">
        <v>698</v>
      </c>
      <c r="D499" t="s">
        <v>292</v>
      </c>
      <c r="E499" t="str">
        <f>INDEX('State Codes'!$E$7:$E$70,MATCH(INDEX('State Codes'!$C$7:$C$70,MATCH('County Climates'!B499,'State Codes'!$D$7:$D$70,0),1),'State Codes'!$C$7:$C$70,0),1)</f>
        <v>West North Central Division</v>
      </c>
      <c r="F499">
        <f>INDEX('CBECS_Table B5'!$C$6:$K$6,1,MATCH('County Climates'!E499,'CBECS_Table B5'!$C$1:$K$1,0))</f>
        <v>6178</v>
      </c>
    </row>
    <row r="500" spans="1:6" x14ac:dyDescent="0.35">
      <c r="A500" t="s">
        <v>665</v>
      </c>
      <c r="B500" t="s">
        <v>666</v>
      </c>
      <c r="C500" t="s">
        <v>699</v>
      </c>
      <c r="D500" t="s">
        <v>273</v>
      </c>
      <c r="E500" t="str">
        <f>INDEX('State Codes'!$E$7:$E$70,MATCH(INDEX('State Codes'!$C$7:$C$70,MATCH('County Climates'!B500,'State Codes'!$D$7:$D$70,0),1),'State Codes'!$C$7:$C$70,0),1)</f>
        <v>West North Central Division</v>
      </c>
      <c r="F500">
        <f>INDEX('CBECS_Table B5'!$C$6:$K$6,1,MATCH('County Climates'!E500,'CBECS_Table B5'!$C$1:$K$1,0))</f>
        <v>6178</v>
      </c>
    </row>
    <row r="501" spans="1:6" x14ac:dyDescent="0.35">
      <c r="A501" t="s">
        <v>665</v>
      </c>
      <c r="B501" t="s">
        <v>666</v>
      </c>
      <c r="C501" t="s">
        <v>700</v>
      </c>
      <c r="D501" t="s">
        <v>273</v>
      </c>
      <c r="E501" t="str">
        <f>INDEX('State Codes'!$E$7:$E$70,MATCH(INDEX('State Codes'!$C$7:$C$70,MATCH('County Climates'!B501,'State Codes'!$D$7:$D$70,0),1),'State Codes'!$C$7:$C$70,0),1)</f>
        <v>West North Central Division</v>
      </c>
      <c r="F501">
        <f>INDEX('CBECS_Table B5'!$C$6:$K$6,1,MATCH('County Climates'!E501,'CBECS_Table B5'!$C$1:$K$1,0))</f>
        <v>6178</v>
      </c>
    </row>
    <row r="502" spans="1:6" x14ac:dyDescent="0.35">
      <c r="A502" t="s">
        <v>665</v>
      </c>
      <c r="B502" t="s">
        <v>666</v>
      </c>
      <c r="C502" t="s">
        <v>701</v>
      </c>
      <c r="D502" t="s">
        <v>292</v>
      </c>
      <c r="E502" t="str">
        <f>INDEX('State Codes'!$E$7:$E$70,MATCH(INDEX('State Codes'!$C$7:$C$70,MATCH('County Climates'!B502,'State Codes'!$D$7:$D$70,0),1),'State Codes'!$C$7:$C$70,0),1)</f>
        <v>West North Central Division</v>
      </c>
      <c r="F502">
        <f>INDEX('CBECS_Table B5'!$C$6:$K$6,1,MATCH('County Climates'!E502,'CBECS_Table B5'!$C$1:$K$1,0))</f>
        <v>6178</v>
      </c>
    </row>
    <row r="503" spans="1:6" x14ac:dyDescent="0.35">
      <c r="A503" t="s">
        <v>665</v>
      </c>
      <c r="B503" t="s">
        <v>666</v>
      </c>
      <c r="C503" t="s">
        <v>702</v>
      </c>
      <c r="D503" t="s">
        <v>273</v>
      </c>
      <c r="E503" t="str">
        <f>INDEX('State Codes'!$E$7:$E$70,MATCH(INDEX('State Codes'!$C$7:$C$70,MATCH('County Climates'!B503,'State Codes'!$D$7:$D$70,0),1),'State Codes'!$C$7:$C$70,0),1)</f>
        <v>West North Central Division</v>
      </c>
      <c r="F503">
        <f>INDEX('CBECS_Table B5'!$C$6:$K$6,1,MATCH('County Climates'!E503,'CBECS_Table B5'!$C$1:$K$1,0))</f>
        <v>6178</v>
      </c>
    </row>
    <row r="504" spans="1:6" x14ac:dyDescent="0.35">
      <c r="A504" t="s">
        <v>665</v>
      </c>
      <c r="B504" t="s">
        <v>666</v>
      </c>
      <c r="C504" t="s">
        <v>703</v>
      </c>
      <c r="D504" t="s">
        <v>292</v>
      </c>
      <c r="E504" t="str">
        <f>INDEX('State Codes'!$E$7:$E$70,MATCH(INDEX('State Codes'!$C$7:$C$70,MATCH('County Climates'!B504,'State Codes'!$D$7:$D$70,0),1),'State Codes'!$C$7:$C$70,0),1)</f>
        <v>West North Central Division</v>
      </c>
      <c r="F504">
        <f>INDEX('CBECS_Table B5'!$C$6:$K$6,1,MATCH('County Climates'!E504,'CBECS_Table B5'!$C$1:$K$1,0))</f>
        <v>6178</v>
      </c>
    </row>
    <row r="505" spans="1:6" x14ac:dyDescent="0.35">
      <c r="A505" t="s">
        <v>665</v>
      </c>
      <c r="B505" t="s">
        <v>666</v>
      </c>
      <c r="C505" t="s">
        <v>704</v>
      </c>
      <c r="D505" t="s">
        <v>292</v>
      </c>
      <c r="E505" t="str">
        <f>INDEX('State Codes'!$E$7:$E$70,MATCH(INDEX('State Codes'!$C$7:$C$70,MATCH('County Climates'!B505,'State Codes'!$D$7:$D$70,0),1),'State Codes'!$C$7:$C$70,0),1)</f>
        <v>West North Central Division</v>
      </c>
      <c r="F505">
        <f>INDEX('CBECS_Table B5'!$C$6:$K$6,1,MATCH('County Climates'!E505,'CBECS_Table B5'!$C$1:$K$1,0))</f>
        <v>6178</v>
      </c>
    </row>
    <row r="506" spans="1:6" x14ac:dyDescent="0.35">
      <c r="A506" t="s">
        <v>665</v>
      </c>
      <c r="B506" t="s">
        <v>666</v>
      </c>
      <c r="C506" t="s">
        <v>378</v>
      </c>
      <c r="D506" t="s">
        <v>273</v>
      </c>
      <c r="E506" t="str">
        <f>INDEX('State Codes'!$E$7:$E$70,MATCH(INDEX('State Codes'!$C$7:$C$70,MATCH('County Climates'!B506,'State Codes'!$D$7:$D$70,0),1),'State Codes'!$C$7:$C$70,0),1)</f>
        <v>West North Central Division</v>
      </c>
      <c r="F506">
        <f>INDEX('CBECS_Table B5'!$C$6:$K$6,1,MATCH('County Climates'!E506,'CBECS_Table B5'!$C$1:$K$1,0))</f>
        <v>6178</v>
      </c>
    </row>
    <row r="507" spans="1:6" x14ac:dyDescent="0.35">
      <c r="A507" t="s">
        <v>665</v>
      </c>
      <c r="B507" t="s">
        <v>666</v>
      </c>
      <c r="C507" t="s">
        <v>705</v>
      </c>
      <c r="D507" t="s">
        <v>292</v>
      </c>
      <c r="E507" t="str">
        <f>INDEX('State Codes'!$E$7:$E$70,MATCH(INDEX('State Codes'!$C$7:$C$70,MATCH('County Climates'!B507,'State Codes'!$D$7:$D$70,0),1),'State Codes'!$C$7:$C$70,0),1)</f>
        <v>West North Central Division</v>
      </c>
      <c r="F507">
        <f>INDEX('CBECS_Table B5'!$C$6:$K$6,1,MATCH('County Climates'!E507,'CBECS_Table B5'!$C$1:$K$1,0))</f>
        <v>6178</v>
      </c>
    </row>
    <row r="508" spans="1:6" x14ac:dyDescent="0.35">
      <c r="A508" t="s">
        <v>665</v>
      </c>
      <c r="B508" t="s">
        <v>666</v>
      </c>
      <c r="C508" t="s">
        <v>706</v>
      </c>
      <c r="D508" t="s">
        <v>292</v>
      </c>
      <c r="E508" t="str">
        <f>INDEX('State Codes'!$E$7:$E$70,MATCH(INDEX('State Codes'!$C$7:$C$70,MATCH('County Climates'!B508,'State Codes'!$D$7:$D$70,0),1),'State Codes'!$C$7:$C$70,0),1)</f>
        <v>West North Central Division</v>
      </c>
      <c r="F508">
        <f>INDEX('CBECS_Table B5'!$C$6:$K$6,1,MATCH('County Climates'!E508,'CBECS_Table B5'!$C$1:$K$1,0))</f>
        <v>6178</v>
      </c>
    </row>
    <row r="509" spans="1:6" x14ac:dyDescent="0.35">
      <c r="A509" t="s">
        <v>665</v>
      </c>
      <c r="B509" t="s">
        <v>666</v>
      </c>
      <c r="C509" t="s">
        <v>707</v>
      </c>
      <c r="D509" t="s">
        <v>273</v>
      </c>
      <c r="E509" t="str">
        <f>INDEX('State Codes'!$E$7:$E$70,MATCH(INDEX('State Codes'!$C$7:$C$70,MATCH('County Climates'!B509,'State Codes'!$D$7:$D$70,0),1),'State Codes'!$C$7:$C$70,0),1)</f>
        <v>West North Central Division</v>
      </c>
      <c r="F509">
        <f>INDEX('CBECS_Table B5'!$C$6:$K$6,1,MATCH('County Climates'!E509,'CBECS_Table B5'!$C$1:$K$1,0))</f>
        <v>6178</v>
      </c>
    </row>
    <row r="510" spans="1:6" x14ac:dyDescent="0.35">
      <c r="A510" t="s">
        <v>665</v>
      </c>
      <c r="B510" t="s">
        <v>666</v>
      </c>
      <c r="C510" t="s">
        <v>708</v>
      </c>
      <c r="D510" t="s">
        <v>292</v>
      </c>
      <c r="E510" t="str">
        <f>INDEX('State Codes'!$E$7:$E$70,MATCH(INDEX('State Codes'!$C$7:$C$70,MATCH('County Climates'!B510,'State Codes'!$D$7:$D$70,0),1),'State Codes'!$C$7:$C$70,0),1)</f>
        <v>West North Central Division</v>
      </c>
      <c r="F510">
        <f>INDEX('CBECS_Table B5'!$C$6:$K$6,1,MATCH('County Climates'!E510,'CBECS_Table B5'!$C$1:$K$1,0))</f>
        <v>6178</v>
      </c>
    </row>
    <row r="511" spans="1:6" x14ac:dyDescent="0.35">
      <c r="A511" t="s">
        <v>665</v>
      </c>
      <c r="B511" t="s">
        <v>666</v>
      </c>
      <c r="C511" t="s">
        <v>709</v>
      </c>
      <c r="D511" t="s">
        <v>273</v>
      </c>
      <c r="E511" t="str">
        <f>INDEX('State Codes'!$E$7:$E$70,MATCH(INDEX('State Codes'!$C$7:$C$70,MATCH('County Climates'!B511,'State Codes'!$D$7:$D$70,0),1),'State Codes'!$C$7:$C$70,0),1)</f>
        <v>West North Central Division</v>
      </c>
      <c r="F511">
        <f>INDEX('CBECS_Table B5'!$C$6:$K$6,1,MATCH('County Climates'!E511,'CBECS_Table B5'!$C$1:$K$1,0))</f>
        <v>6178</v>
      </c>
    </row>
    <row r="512" spans="1:6" x14ac:dyDescent="0.35">
      <c r="A512" t="s">
        <v>665</v>
      </c>
      <c r="B512" t="s">
        <v>666</v>
      </c>
      <c r="C512" t="s">
        <v>710</v>
      </c>
      <c r="D512" t="s">
        <v>292</v>
      </c>
      <c r="E512" t="str">
        <f>INDEX('State Codes'!$E$7:$E$70,MATCH(INDEX('State Codes'!$C$7:$C$70,MATCH('County Climates'!B512,'State Codes'!$D$7:$D$70,0),1),'State Codes'!$C$7:$C$70,0),1)</f>
        <v>West North Central Division</v>
      </c>
      <c r="F512">
        <f>INDEX('CBECS_Table B5'!$C$6:$K$6,1,MATCH('County Climates'!E512,'CBECS_Table B5'!$C$1:$K$1,0))</f>
        <v>6178</v>
      </c>
    </row>
    <row r="513" spans="1:6" x14ac:dyDescent="0.35">
      <c r="A513" t="s">
        <v>665</v>
      </c>
      <c r="B513" t="s">
        <v>666</v>
      </c>
      <c r="C513" t="s">
        <v>711</v>
      </c>
      <c r="D513" t="s">
        <v>292</v>
      </c>
      <c r="E513" t="str">
        <f>INDEX('State Codes'!$E$7:$E$70,MATCH(INDEX('State Codes'!$C$7:$C$70,MATCH('County Climates'!B513,'State Codes'!$D$7:$D$70,0),1),'State Codes'!$C$7:$C$70,0),1)</f>
        <v>West North Central Division</v>
      </c>
      <c r="F513">
        <f>INDEX('CBECS_Table B5'!$C$6:$K$6,1,MATCH('County Climates'!E513,'CBECS_Table B5'!$C$1:$K$1,0))</f>
        <v>6178</v>
      </c>
    </row>
    <row r="514" spans="1:6" x14ac:dyDescent="0.35">
      <c r="A514" t="s">
        <v>665</v>
      </c>
      <c r="B514" t="s">
        <v>666</v>
      </c>
      <c r="C514" t="s">
        <v>712</v>
      </c>
      <c r="D514" t="s">
        <v>273</v>
      </c>
      <c r="E514" t="str">
        <f>INDEX('State Codes'!$E$7:$E$70,MATCH(INDEX('State Codes'!$C$7:$C$70,MATCH('County Climates'!B514,'State Codes'!$D$7:$D$70,0),1),'State Codes'!$C$7:$C$70,0),1)</f>
        <v>West North Central Division</v>
      </c>
      <c r="F514">
        <f>INDEX('CBECS_Table B5'!$C$6:$K$6,1,MATCH('County Climates'!E514,'CBECS_Table B5'!$C$1:$K$1,0))</f>
        <v>6178</v>
      </c>
    </row>
    <row r="515" spans="1:6" x14ac:dyDescent="0.35">
      <c r="A515" t="s">
        <v>665</v>
      </c>
      <c r="B515" t="s">
        <v>666</v>
      </c>
      <c r="C515" t="s">
        <v>713</v>
      </c>
      <c r="D515" t="s">
        <v>292</v>
      </c>
      <c r="E515" t="str">
        <f>INDEX('State Codes'!$E$7:$E$70,MATCH(INDEX('State Codes'!$C$7:$C$70,MATCH('County Climates'!B515,'State Codes'!$D$7:$D$70,0),1),'State Codes'!$C$7:$C$70,0),1)</f>
        <v>West North Central Division</v>
      </c>
      <c r="F515">
        <f>INDEX('CBECS_Table B5'!$C$6:$K$6,1,MATCH('County Climates'!E515,'CBECS_Table B5'!$C$1:$K$1,0))</f>
        <v>6178</v>
      </c>
    </row>
    <row r="516" spans="1:6" x14ac:dyDescent="0.35">
      <c r="A516" t="s">
        <v>665</v>
      </c>
      <c r="B516" t="s">
        <v>666</v>
      </c>
      <c r="C516" t="s">
        <v>345</v>
      </c>
      <c r="D516" t="s">
        <v>292</v>
      </c>
      <c r="E516" t="str">
        <f>INDEX('State Codes'!$E$7:$E$70,MATCH(INDEX('State Codes'!$C$7:$C$70,MATCH('County Climates'!B516,'State Codes'!$D$7:$D$70,0),1),'State Codes'!$C$7:$C$70,0),1)</f>
        <v>West North Central Division</v>
      </c>
      <c r="F516">
        <f>INDEX('CBECS_Table B5'!$C$6:$K$6,1,MATCH('County Climates'!E516,'CBECS_Table B5'!$C$1:$K$1,0))</f>
        <v>6178</v>
      </c>
    </row>
    <row r="517" spans="1:6" x14ac:dyDescent="0.35">
      <c r="A517" t="s">
        <v>665</v>
      </c>
      <c r="B517" t="s">
        <v>666</v>
      </c>
      <c r="C517" t="s">
        <v>384</v>
      </c>
      <c r="D517" t="s">
        <v>292</v>
      </c>
      <c r="E517" t="str">
        <f>INDEX('State Codes'!$E$7:$E$70,MATCH(INDEX('State Codes'!$C$7:$C$70,MATCH('County Climates'!B517,'State Codes'!$D$7:$D$70,0),1),'State Codes'!$C$7:$C$70,0),1)</f>
        <v>West North Central Division</v>
      </c>
      <c r="F517">
        <f>INDEX('CBECS_Table B5'!$C$6:$K$6,1,MATCH('County Climates'!E517,'CBECS_Table B5'!$C$1:$K$1,0))</f>
        <v>6178</v>
      </c>
    </row>
    <row r="518" spans="1:6" x14ac:dyDescent="0.35">
      <c r="A518" t="s">
        <v>665</v>
      </c>
      <c r="B518" t="s">
        <v>666</v>
      </c>
      <c r="C518" t="s">
        <v>385</v>
      </c>
      <c r="D518" t="s">
        <v>273</v>
      </c>
      <c r="E518" t="str">
        <f>INDEX('State Codes'!$E$7:$E$70,MATCH(INDEX('State Codes'!$C$7:$C$70,MATCH('County Climates'!B518,'State Codes'!$D$7:$D$70,0),1),'State Codes'!$C$7:$C$70,0),1)</f>
        <v>West North Central Division</v>
      </c>
      <c r="F518">
        <f>INDEX('CBECS_Table B5'!$C$6:$K$6,1,MATCH('County Climates'!E518,'CBECS_Table B5'!$C$1:$K$1,0))</f>
        <v>6178</v>
      </c>
    </row>
    <row r="519" spans="1:6" x14ac:dyDescent="0.35">
      <c r="A519" t="s">
        <v>665</v>
      </c>
      <c r="B519" t="s">
        <v>666</v>
      </c>
      <c r="C519" t="s">
        <v>448</v>
      </c>
      <c r="D519" t="s">
        <v>292</v>
      </c>
      <c r="E519" t="str">
        <f>INDEX('State Codes'!$E$7:$E$70,MATCH(INDEX('State Codes'!$C$7:$C$70,MATCH('County Climates'!B519,'State Codes'!$D$7:$D$70,0),1),'State Codes'!$C$7:$C$70,0),1)</f>
        <v>West North Central Division</v>
      </c>
      <c r="F519">
        <f>INDEX('CBECS_Table B5'!$C$6:$K$6,1,MATCH('County Climates'!E519,'CBECS_Table B5'!$C$1:$K$1,0))</f>
        <v>6178</v>
      </c>
    </row>
    <row r="520" spans="1:6" x14ac:dyDescent="0.35">
      <c r="A520" t="s">
        <v>714</v>
      </c>
      <c r="B520" t="s">
        <v>715</v>
      </c>
      <c r="C520" t="s">
        <v>716</v>
      </c>
      <c r="D520" t="s">
        <v>292</v>
      </c>
      <c r="E520" t="str">
        <f>INDEX('State Codes'!$E$7:$E$70,MATCH(INDEX('State Codes'!$C$7:$C$70,MATCH('County Climates'!B520,'State Codes'!$D$7:$D$70,0),1),'State Codes'!$C$7:$C$70,0),1)</f>
        <v>East South Central Division</v>
      </c>
      <c r="F520">
        <f>INDEX('CBECS_Table B5'!$C$6:$K$6,1,MATCH('County Climates'!E520,'CBECS_Table B5'!$C$1:$K$1,0))</f>
        <v>4904</v>
      </c>
    </row>
    <row r="521" spans="1:6" x14ac:dyDescent="0.35">
      <c r="A521" t="s">
        <v>714</v>
      </c>
      <c r="B521" t="s">
        <v>715</v>
      </c>
      <c r="C521" t="s">
        <v>657</v>
      </c>
      <c r="D521" t="s">
        <v>292</v>
      </c>
      <c r="E521" t="str">
        <f>INDEX('State Codes'!$E$7:$E$70,MATCH(INDEX('State Codes'!$C$7:$C$70,MATCH('County Climates'!B521,'State Codes'!$D$7:$D$70,0),1),'State Codes'!$C$7:$C$70,0),1)</f>
        <v>East South Central Division</v>
      </c>
      <c r="F521">
        <f>INDEX('CBECS_Table B5'!$C$6:$K$6,1,MATCH('County Climates'!E521,'CBECS_Table B5'!$C$1:$K$1,0))</f>
        <v>4904</v>
      </c>
    </row>
    <row r="522" spans="1:6" x14ac:dyDescent="0.35">
      <c r="A522" t="s">
        <v>714</v>
      </c>
      <c r="B522" t="s">
        <v>715</v>
      </c>
      <c r="C522" t="s">
        <v>717</v>
      </c>
      <c r="D522" t="s">
        <v>292</v>
      </c>
      <c r="E522" t="str">
        <f>INDEX('State Codes'!$E$7:$E$70,MATCH(INDEX('State Codes'!$C$7:$C$70,MATCH('County Climates'!B522,'State Codes'!$D$7:$D$70,0),1),'State Codes'!$C$7:$C$70,0),1)</f>
        <v>East South Central Division</v>
      </c>
      <c r="F522">
        <f>INDEX('CBECS_Table B5'!$C$6:$K$6,1,MATCH('County Climates'!E522,'CBECS_Table B5'!$C$1:$K$1,0))</f>
        <v>4904</v>
      </c>
    </row>
    <row r="523" spans="1:6" x14ac:dyDescent="0.35">
      <c r="A523" t="s">
        <v>714</v>
      </c>
      <c r="B523" t="s">
        <v>715</v>
      </c>
      <c r="C523" t="s">
        <v>718</v>
      </c>
      <c r="D523" t="s">
        <v>292</v>
      </c>
      <c r="E523" t="str">
        <f>INDEX('State Codes'!$E$7:$E$70,MATCH(INDEX('State Codes'!$C$7:$C$70,MATCH('County Climates'!B523,'State Codes'!$D$7:$D$70,0),1),'State Codes'!$C$7:$C$70,0),1)</f>
        <v>East South Central Division</v>
      </c>
      <c r="F523">
        <f>INDEX('CBECS_Table B5'!$C$6:$K$6,1,MATCH('County Climates'!E523,'CBECS_Table B5'!$C$1:$K$1,0))</f>
        <v>4904</v>
      </c>
    </row>
    <row r="524" spans="1:6" x14ac:dyDescent="0.35">
      <c r="A524" t="s">
        <v>714</v>
      </c>
      <c r="B524" t="s">
        <v>715</v>
      </c>
      <c r="C524" t="s">
        <v>322</v>
      </c>
      <c r="D524" t="s">
        <v>292</v>
      </c>
      <c r="E524" t="str">
        <f>INDEX('State Codes'!$E$7:$E$70,MATCH(INDEX('State Codes'!$C$7:$C$70,MATCH('County Climates'!B524,'State Codes'!$D$7:$D$70,0),1),'State Codes'!$C$7:$C$70,0),1)</f>
        <v>East South Central Division</v>
      </c>
      <c r="F524">
        <f>INDEX('CBECS_Table B5'!$C$6:$K$6,1,MATCH('County Climates'!E524,'CBECS_Table B5'!$C$1:$K$1,0))</f>
        <v>4904</v>
      </c>
    </row>
    <row r="525" spans="1:6" x14ac:dyDescent="0.35">
      <c r="A525" t="s">
        <v>714</v>
      </c>
      <c r="B525" t="s">
        <v>715</v>
      </c>
      <c r="C525" t="s">
        <v>719</v>
      </c>
      <c r="D525" t="s">
        <v>292</v>
      </c>
      <c r="E525" t="str">
        <f>INDEX('State Codes'!$E$7:$E$70,MATCH(INDEX('State Codes'!$C$7:$C$70,MATCH('County Climates'!B525,'State Codes'!$D$7:$D$70,0),1),'State Codes'!$C$7:$C$70,0),1)</f>
        <v>East South Central Division</v>
      </c>
      <c r="F525">
        <f>INDEX('CBECS_Table B5'!$C$6:$K$6,1,MATCH('County Climates'!E525,'CBECS_Table B5'!$C$1:$K$1,0))</f>
        <v>4904</v>
      </c>
    </row>
    <row r="526" spans="1:6" x14ac:dyDescent="0.35">
      <c r="A526" t="s">
        <v>714</v>
      </c>
      <c r="B526" t="s">
        <v>715</v>
      </c>
      <c r="C526" t="s">
        <v>720</v>
      </c>
      <c r="D526" t="s">
        <v>292</v>
      </c>
      <c r="E526" t="str">
        <f>INDEX('State Codes'!$E$7:$E$70,MATCH(INDEX('State Codes'!$C$7:$C$70,MATCH('County Climates'!B526,'State Codes'!$D$7:$D$70,0),1),'State Codes'!$C$7:$C$70,0),1)</f>
        <v>East South Central Division</v>
      </c>
      <c r="F526">
        <f>INDEX('CBECS_Table B5'!$C$6:$K$6,1,MATCH('County Climates'!E526,'CBECS_Table B5'!$C$1:$K$1,0))</f>
        <v>4904</v>
      </c>
    </row>
    <row r="527" spans="1:6" x14ac:dyDescent="0.35">
      <c r="A527" t="s">
        <v>714</v>
      </c>
      <c r="B527" t="s">
        <v>715</v>
      </c>
      <c r="C527" t="s">
        <v>324</v>
      </c>
      <c r="D527" t="s">
        <v>292</v>
      </c>
      <c r="E527" t="str">
        <f>INDEX('State Codes'!$E$7:$E$70,MATCH(INDEX('State Codes'!$C$7:$C$70,MATCH('County Climates'!B527,'State Codes'!$D$7:$D$70,0),1),'State Codes'!$C$7:$C$70,0),1)</f>
        <v>East South Central Division</v>
      </c>
      <c r="F527">
        <f>INDEX('CBECS_Table B5'!$C$6:$K$6,1,MATCH('County Climates'!E527,'CBECS_Table B5'!$C$1:$K$1,0))</f>
        <v>4904</v>
      </c>
    </row>
    <row r="528" spans="1:6" x14ac:dyDescent="0.35">
      <c r="A528" t="s">
        <v>714</v>
      </c>
      <c r="B528" t="s">
        <v>715</v>
      </c>
      <c r="C528" t="s">
        <v>325</v>
      </c>
      <c r="D528" t="s">
        <v>292</v>
      </c>
      <c r="E528" t="str">
        <f>INDEX('State Codes'!$E$7:$E$70,MATCH(INDEX('State Codes'!$C$7:$C$70,MATCH('County Climates'!B528,'State Codes'!$D$7:$D$70,0),1),'State Codes'!$C$7:$C$70,0),1)</f>
        <v>East South Central Division</v>
      </c>
      <c r="F528">
        <f>INDEX('CBECS_Table B5'!$C$6:$K$6,1,MATCH('County Climates'!E528,'CBECS_Table B5'!$C$1:$K$1,0))</f>
        <v>4904</v>
      </c>
    </row>
    <row r="529" spans="1:6" x14ac:dyDescent="0.35">
      <c r="A529" t="s">
        <v>714</v>
      </c>
      <c r="B529" t="s">
        <v>715</v>
      </c>
      <c r="C529" t="s">
        <v>721</v>
      </c>
      <c r="D529" t="s">
        <v>292</v>
      </c>
      <c r="E529" t="str">
        <f>INDEX('State Codes'!$E$7:$E$70,MATCH(INDEX('State Codes'!$C$7:$C$70,MATCH('County Climates'!B529,'State Codes'!$D$7:$D$70,0),1),'State Codes'!$C$7:$C$70,0),1)</f>
        <v>East South Central Division</v>
      </c>
      <c r="F529">
        <f>INDEX('CBECS_Table B5'!$C$6:$K$6,1,MATCH('County Climates'!E529,'CBECS_Table B5'!$C$1:$K$1,0))</f>
        <v>4904</v>
      </c>
    </row>
    <row r="530" spans="1:6" x14ac:dyDescent="0.35">
      <c r="A530" t="s">
        <v>714</v>
      </c>
      <c r="B530" t="s">
        <v>715</v>
      </c>
      <c r="C530" t="s">
        <v>367</v>
      </c>
      <c r="D530" t="s">
        <v>292</v>
      </c>
      <c r="E530" t="str">
        <f>INDEX('State Codes'!$E$7:$E$70,MATCH(INDEX('State Codes'!$C$7:$C$70,MATCH('County Climates'!B530,'State Codes'!$D$7:$D$70,0),1),'State Codes'!$C$7:$C$70,0),1)</f>
        <v>East South Central Division</v>
      </c>
      <c r="F530">
        <f>INDEX('CBECS_Table B5'!$C$6:$K$6,1,MATCH('County Climates'!E530,'CBECS_Table B5'!$C$1:$K$1,0))</f>
        <v>4904</v>
      </c>
    </row>
    <row r="531" spans="1:6" x14ac:dyDescent="0.35">
      <c r="A531" t="s">
        <v>714</v>
      </c>
      <c r="B531" t="s">
        <v>715</v>
      </c>
      <c r="C531" t="s">
        <v>722</v>
      </c>
      <c r="D531" t="s">
        <v>292</v>
      </c>
      <c r="E531" t="str">
        <f>INDEX('State Codes'!$E$7:$E$70,MATCH(INDEX('State Codes'!$C$7:$C$70,MATCH('County Climates'!B531,'State Codes'!$D$7:$D$70,0),1),'State Codes'!$C$7:$C$70,0),1)</f>
        <v>East South Central Division</v>
      </c>
      <c r="F531">
        <f>INDEX('CBECS_Table B5'!$C$6:$K$6,1,MATCH('County Climates'!E531,'CBECS_Table B5'!$C$1:$K$1,0))</f>
        <v>4904</v>
      </c>
    </row>
    <row r="532" spans="1:6" x14ac:dyDescent="0.35">
      <c r="A532" t="s">
        <v>714</v>
      </c>
      <c r="B532" t="s">
        <v>715</v>
      </c>
      <c r="C532" t="s">
        <v>723</v>
      </c>
      <c r="D532" t="s">
        <v>292</v>
      </c>
      <c r="E532" t="str">
        <f>INDEX('State Codes'!$E$7:$E$70,MATCH(INDEX('State Codes'!$C$7:$C$70,MATCH('County Climates'!B532,'State Codes'!$D$7:$D$70,0),1),'State Codes'!$C$7:$C$70,0),1)</f>
        <v>East South Central Division</v>
      </c>
      <c r="F532">
        <f>INDEX('CBECS_Table B5'!$C$6:$K$6,1,MATCH('County Climates'!E532,'CBECS_Table B5'!$C$1:$K$1,0))</f>
        <v>4904</v>
      </c>
    </row>
    <row r="533" spans="1:6" x14ac:dyDescent="0.35">
      <c r="A533" t="s">
        <v>714</v>
      </c>
      <c r="B533" t="s">
        <v>715</v>
      </c>
      <c r="C533" t="s">
        <v>724</v>
      </c>
      <c r="D533" t="s">
        <v>292</v>
      </c>
      <c r="E533" t="str">
        <f>INDEX('State Codes'!$E$7:$E$70,MATCH(INDEX('State Codes'!$C$7:$C$70,MATCH('County Climates'!B533,'State Codes'!$D$7:$D$70,0),1),'State Codes'!$C$7:$C$70,0),1)</f>
        <v>East South Central Division</v>
      </c>
      <c r="F533">
        <f>INDEX('CBECS_Table B5'!$C$6:$K$6,1,MATCH('County Climates'!E533,'CBECS_Table B5'!$C$1:$K$1,0))</f>
        <v>4904</v>
      </c>
    </row>
    <row r="534" spans="1:6" x14ac:dyDescent="0.35">
      <c r="A534" t="s">
        <v>714</v>
      </c>
      <c r="B534" t="s">
        <v>715</v>
      </c>
      <c r="C534" t="s">
        <v>725</v>
      </c>
      <c r="D534" t="s">
        <v>292</v>
      </c>
      <c r="E534" t="str">
        <f>INDEX('State Codes'!$E$7:$E$70,MATCH(INDEX('State Codes'!$C$7:$C$70,MATCH('County Climates'!B534,'State Codes'!$D$7:$D$70,0),1),'State Codes'!$C$7:$C$70,0),1)</f>
        <v>East South Central Division</v>
      </c>
      <c r="F534">
        <f>INDEX('CBECS_Table B5'!$C$6:$K$6,1,MATCH('County Climates'!E534,'CBECS_Table B5'!$C$1:$K$1,0))</f>
        <v>4904</v>
      </c>
    </row>
    <row r="535" spans="1:6" x14ac:dyDescent="0.35">
      <c r="A535" t="s">
        <v>714</v>
      </c>
      <c r="B535" t="s">
        <v>715</v>
      </c>
      <c r="C535" t="s">
        <v>726</v>
      </c>
      <c r="D535" t="s">
        <v>292</v>
      </c>
      <c r="E535" t="str">
        <f>INDEX('State Codes'!$E$7:$E$70,MATCH(INDEX('State Codes'!$C$7:$C$70,MATCH('County Climates'!B535,'State Codes'!$D$7:$D$70,0),1),'State Codes'!$C$7:$C$70,0),1)</f>
        <v>East South Central Division</v>
      </c>
      <c r="F535">
        <f>INDEX('CBECS_Table B5'!$C$6:$K$6,1,MATCH('County Climates'!E535,'CBECS_Table B5'!$C$1:$K$1,0))</f>
        <v>4904</v>
      </c>
    </row>
    <row r="536" spans="1:6" x14ac:dyDescent="0.35">
      <c r="A536" t="s">
        <v>714</v>
      </c>
      <c r="B536" t="s">
        <v>715</v>
      </c>
      <c r="C536" t="s">
        <v>328</v>
      </c>
      <c r="D536" t="s">
        <v>292</v>
      </c>
      <c r="E536" t="str">
        <f>INDEX('State Codes'!$E$7:$E$70,MATCH(INDEX('State Codes'!$C$7:$C$70,MATCH('County Climates'!B536,'State Codes'!$D$7:$D$70,0),1),'State Codes'!$C$7:$C$70,0),1)</f>
        <v>East South Central Division</v>
      </c>
      <c r="F536">
        <f>INDEX('CBECS_Table B5'!$C$6:$K$6,1,MATCH('County Climates'!E536,'CBECS_Table B5'!$C$1:$K$1,0))</f>
        <v>4904</v>
      </c>
    </row>
    <row r="537" spans="1:6" x14ac:dyDescent="0.35">
      <c r="A537" t="s">
        <v>714</v>
      </c>
      <c r="B537" t="s">
        <v>715</v>
      </c>
      <c r="C537" t="s">
        <v>329</v>
      </c>
      <c r="D537" t="s">
        <v>292</v>
      </c>
      <c r="E537" t="str">
        <f>INDEX('State Codes'!$E$7:$E$70,MATCH(INDEX('State Codes'!$C$7:$C$70,MATCH('County Climates'!B537,'State Codes'!$D$7:$D$70,0),1),'State Codes'!$C$7:$C$70,0),1)</f>
        <v>East South Central Division</v>
      </c>
      <c r="F537">
        <f>INDEX('CBECS_Table B5'!$C$6:$K$6,1,MATCH('County Climates'!E537,'CBECS_Table B5'!$C$1:$K$1,0))</f>
        <v>4904</v>
      </c>
    </row>
    <row r="538" spans="1:6" x14ac:dyDescent="0.35">
      <c r="A538" t="s">
        <v>714</v>
      </c>
      <c r="B538" t="s">
        <v>715</v>
      </c>
      <c r="C538" t="s">
        <v>727</v>
      </c>
      <c r="D538" t="s">
        <v>292</v>
      </c>
      <c r="E538" t="str">
        <f>INDEX('State Codes'!$E$7:$E$70,MATCH(INDEX('State Codes'!$C$7:$C$70,MATCH('County Climates'!B538,'State Codes'!$D$7:$D$70,0),1),'State Codes'!$C$7:$C$70,0),1)</f>
        <v>East South Central Division</v>
      </c>
      <c r="F538">
        <f>INDEX('CBECS_Table B5'!$C$6:$K$6,1,MATCH('County Climates'!E538,'CBECS_Table B5'!$C$1:$K$1,0))</f>
        <v>4904</v>
      </c>
    </row>
    <row r="539" spans="1:6" x14ac:dyDescent="0.35">
      <c r="A539" t="s">
        <v>714</v>
      </c>
      <c r="B539" t="s">
        <v>715</v>
      </c>
      <c r="C539" t="s">
        <v>728</v>
      </c>
      <c r="D539" t="s">
        <v>292</v>
      </c>
      <c r="E539" t="str">
        <f>INDEX('State Codes'!$E$7:$E$70,MATCH(INDEX('State Codes'!$C$7:$C$70,MATCH('County Climates'!B539,'State Codes'!$D$7:$D$70,0),1),'State Codes'!$C$7:$C$70,0),1)</f>
        <v>East South Central Division</v>
      </c>
      <c r="F539">
        <f>INDEX('CBECS_Table B5'!$C$6:$K$6,1,MATCH('County Climates'!E539,'CBECS_Table B5'!$C$1:$K$1,0))</f>
        <v>4904</v>
      </c>
    </row>
    <row r="540" spans="1:6" x14ac:dyDescent="0.35">
      <c r="A540" t="s">
        <v>714</v>
      </c>
      <c r="B540" t="s">
        <v>715</v>
      </c>
      <c r="C540" t="s">
        <v>585</v>
      </c>
      <c r="D540" t="s">
        <v>292</v>
      </c>
      <c r="E540" t="str">
        <f>INDEX('State Codes'!$E$7:$E$70,MATCH(INDEX('State Codes'!$C$7:$C$70,MATCH('County Climates'!B540,'State Codes'!$D$7:$D$70,0),1),'State Codes'!$C$7:$C$70,0),1)</f>
        <v>East South Central Division</v>
      </c>
      <c r="F540">
        <f>INDEX('CBECS_Table B5'!$C$6:$K$6,1,MATCH('County Climates'!E540,'CBECS_Table B5'!$C$1:$K$1,0))</f>
        <v>4904</v>
      </c>
    </row>
    <row r="541" spans="1:6" x14ac:dyDescent="0.35">
      <c r="A541" t="s">
        <v>714</v>
      </c>
      <c r="B541" t="s">
        <v>715</v>
      </c>
      <c r="C541" t="s">
        <v>369</v>
      </c>
      <c r="D541" t="s">
        <v>292</v>
      </c>
      <c r="E541" t="str">
        <f>INDEX('State Codes'!$E$7:$E$70,MATCH(INDEX('State Codes'!$C$7:$C$70,MATCH('County Climates'!B541,'State Codes'!$D$7:$D$70,0),1),'State Codes'!$C$7:$C$70,0),1)</f>
        <v>East South Central Division</v>
      </c>
      <c r="F541">
        <f>INDEX('CBECS_Table B5'!$C$6:$K$6,1,MATCH('County Climates'!E541,'CBECS_Table B5'!$C$1:$K$1,0))</f>
        <v>4904</v>
      </c>
    </row>
    <row r="542" spans="1:6" x14ac:dyDescent="0.35">
      <c r="A542" t="s">
        <v>714</v>
      </c>
      <c r="B542" t="s">
        <v>715</v>
      </c>
      <c r="C542" t="s">
        <v>729</v>
      </c>
      <c r="D542" t="s">
        <v>292</v>
      </c>
      <c r="E542" t="str">
        <f>INDEX('State Codes'!$E$7:$E$70,MATCH(INDEX('State Codes'!$C$7:$C$70,MATCH('County Climates'!B542,'State Codes'!$D$7:$D$70,0),1),'State Codes'!$C$7:$C$70,0),1)</f>
        <v>East South Central Division</v>
      </c>
      <c r="F542">
        <f>INDEX('CBECS_Table B5'!$C$6:$K$6,1,MATCH('County Climates'!E542,'CBECS_Table B5'!$C$1:$K$1,0))</f>
        <v>4904</v>
      </c>
    </row>
    <row r="543" spans="1:6" x14ac:dyDescent="0.35">
      <c r="A543" t="s">
        <v>714</v>
      </c>
      <c r="B543" t="s">
        <v>715</v>
      </c>
      <c r="C543" t="s">
        <v>371</v>
      </c>
      <c r="D543" t="s">
        <v>292</v>
      </c>
      <c r="E543" t="str">
        <f>INDEX('State Codes'!$E$7:$E$70,MATCH(INDEX('State Codes'!$C$7:$C$70,MATCH('County Climates'!B543,'State Codes'!$D$7:$D$70,0),1),'State Codes'!$C$7:$C$70,0),1)</f>
        <v>East South Central Division</v>
      </c>
      <c r="F543">
        <f>INDEX('CBECS_Table B5'!$C$6:$K$6,1,MATCH('County Climates'!E543,'CBECS_Table B5'!$C$1:$K$1,0))</f>
        <v>4904</v>
      </c>
    </row>
    <row r="544" spans="1:6" x14ac:dyDescent="0.35">
      <c r="A544" t="s">
        <v>714</v>
      </c>
      <c r="B544" t="s">
        <v>715</v>
      </c>
      <c r="C544" t="s">
        <v>690</v>
      </c>
      <c r="D544" t="s">
        <v>292</v>
      </c>
      <c r="E544" t="str">
        <f>INDEX('State Codes'!$E$7:$E$70,MATCH(INDEX('State Codes'!$C$7:$C$70,MATCH('County Climates'!B544,'State Codes'!$D$7:$D$70,0),1),'State Codes'!$C$7:$C$70,0),1)</f>
        <v>East South Central Division</v>
      </c>
      <c r="F544">
        <f>INDEX('CBECS_Table B5'!$C$6:$K$6,1,MATCH('County Climates'!E544,'CBECS_Table B5'!$C$1:$K$1,0))</f>
        <v>4904</v>
      </c>
    </row>
    <row r="545" spans="1:6" x14ac:dyDescent="0.35">
      <c r="A545" t="s">
        <v>714</v>
      </c>
      <c r="B545" t="s">
        <v>715</v>
      </c>
      <c r="C545" t="s">
        <v>333</v>
      </c>
      <c r="D545" t="s">
        <v>292</v>
      </c>
      <c r="E545" t="str">
        <f>INDEX('State Codes'!$E$7:$E$70,MATCH(INDEX('State Codes'!$C$7:$C$70,MATCH('County Climates'!B545,'State Codes'!$D$7:$D$70,0),1),'State Codes'!$C$7:$C$70,0),1)</f>
        <v>East South Central Division</v>
      </c>
      <c r="F545">
        <f>INDEX('CBECS_Table B5'!$C$6:$K$6,1,MATCH('County Climates'!E545,'CBECS_Table B5'!$C$1:$K$1,0))</f>
        <v>4904</v>
      </c>
    </row>
    <row r="546" spans="1:6" x14ac:dyDescent="0.35">
      <c r="A546" t="s">
        <v>714</v>
      </c>
      <c r="B546" t="s">
        <v>715</v>
      </c>
      <c r="C546" t="s">
        <v>730</v>
      </c>
      <c r="D546" t="s">
        <v>292</v>
      </c>
      <c r="E546" t="str">
        <f>INDEX('State Codes'!$E$7:$E$70,MATCH(INDEX('State Codes'!$C$7:$C$70,MATCH('County Climates'!B546,'State Codes'!$D$7:$D$70,0),1),'State Codes'!$C$7:$C$70,0),1)</f>
        <v>East South Central Division</v>
      </c>
      <c r="F546">
        <f>INDEX('CBECS_Table B5'!$C$6:$K$6,1,MATCH('County Climates'!E546,'CBECS_Table B5'!$C$1:$K$1,0))</f>
        <v>4904</v>
      </c>
    </row>
    <row r="547" spans="1:6" x14ac:dyDescent="0.35">
      <c r="A547" t="s">
        <v>714</v>
      </c>
      <c r="B547" t="s">
        <v>715</v>
      </c>
      <c r="C547" t="s">
        <v>335</v>
      </c>
      <c r="D547" t="s">
        <v>292</v>
      </c>
      <c r="E547" t="str">
        <f>INDEX('State Codes'!$E$7:$E$70,MATCH(INDEX('State Codes'!$C$7:$C$70,MATCH('County Climates'!B547,'State Codes'!$D$7:$D$70,0),1),'State Codes'!$C$7:$C$70,0),1)</f>
        <v>East South Central Division</v>
      </c>
      <c r="F547">
        <f>INDEX('CBECS_Table B5'!$C$6:$K$6,1,MATCH('County Climates'!E547,'CBECS_Table B5'!$C$1:$K$1,0))</f>
        <v>4904</v>
      </c>
    </row>
    <row r="548" spans="1:6" x14ac:dyDescent="0.35">
      <c r="A548" t="s">
        <v>714</v>
      </c>
      <c r="B548" t="s">
        <v>715</v>
      </c>
      <c r="C548" t="s">
        <v>336</v>
      </c>
      <c r="D548" t="s">
        <v>292</v>
      </c>
      <c r="E548" t="str">
        <f>INDEX('State Codes'!$E$7:$E$70,MATCH(INDEX('State Codes'!$C$7:$C$70,MATCH('County Climates'!B548,'State Codes'!$D$7:$D$70,0),1),'State Codes'!$C$7:$C$70,0),1)</f>
        <v>East South Central Division</v>
      </c>
      <c r="F548">
        <f>INDEX('CBECS_Table B5'!$C$6:$K$6,1,MATCH('County Climates'!E548,'CBECS_Table B5'!$C$1:$K$1,0))</f>
        <v>4904</v>
      </c>
    </row>
    <row r="549" spans="1:6" x14ac:dyDescent="0.35">
      <c r="A549" t="s">
        <v>714</v>
      </c>
      <c r="B549" t="s">
        <v>715</v>
      </c>
      <c r="C549" t="s">
        <v>731</v>
      </c>
      <c r="D549" t="s">
        <v>292</v>
      </c>
      <c r="E549" t="str">
        <f>INDEX('State Codes'!$E$7:$E$70,MATCH(INDEX('State Codes'!$C$7:$C$70,MATCH('County Climates'!B549,'State Codes'!$D$7:$D$70,0),1),'State Codes'!$C$7:$C$70,0),1)</f>
        <v>East South Central Division</v>
      </c>
      <c r="F549">
        <f>INDEX('CBECS_Table B5'!$C$6:$K$6,1,MATCH('County Climates'!E549,'CBECS_Table B5'!$C$1:$K$1,0))</f>
        <v>4904</v>
      </c>
    </row>
    <row r="550" spans="1:6" x14ac:dyDescent="0.35">
      <c r="A550" t="s">
        <v>714</v>
      </c>
      <c r="B550" t="s">
        <v>715</v>
      </c>
      <c r="C550" t="s">
        <v>590</v>
      </c>
      <c r="D550" t="s">
        <v>292</v>
      </c>
      <c r="E550" t="str">
        <f>INDEX('State Codes'!$E$7:$E$70,MATCH(INDEX('State Codes'!$C$7:$C$70,MATCH('County Climates'!B550,'State Codes'!$D$7:$D$70,0),1),'State Codes'!$C$7:$C$70,0),1)</f>
        <v>East South Central Division</v>
      </c>
      <c r="F550">
        <f>INDEX('CBECS_Table B5'!$C$6:$K$6,1,MATCH('County Climates'!E550,'CBECS_Table B5'!$C$1:$K$1,0))</f>
        <v>4904</v>
      </c>
    </row>
    <row r="551" spans="1:6" x14ac:dyDescent="0.35">
      <c r="A551" t="s">
        <v>714</v>
      </c>
      <c r="B551" t="s">
        <v>715</v>
      </c>
      <c r="C551" t="s">
        <v>732</v>
      </c>
      <c r="D551" t="s">
        <v>292</v>
      </c>
      <c r="E551" t="str">
        <f>INDEX('State Codes'!$E$7:$E$70,MATCH(INDEX('State Codes'!$C$7:$C$70,MATCH('County Climates'!B551,'State Codes'!$D$7:$D$70,0),1),'State Codes'!$C$7:$C$70,0),1)</f>
        <v>East South Central Division</v>
      </c>
      <c r="F551">
        <f>INDEX('CBECS_Table B5'!$C$6:$K$6,1,MATCH('County Climates'!E551,'CBECS_Table B5'!$C$1:$K$1,0))</f>
        <v>4904</v>
      </c>
    </row>
    <row r="552" spans="1:6" x14ac:dyDescent="0.35">
      <c r="A552" t="s">
        <v>714</v>
      </c>
      <c r="B552" t="s">
        <v>715</v>
      </c>
      <c r="C552" t="s">
        <v>733</v>
      </c>
      <c r="D552" t="s">
        <v>292</v>
      </c>
      <c r="E552" t="str">
        <f>INDEX('State Codes'!$E$7:$E$70,MATCH(INDEX('State Codes'!$C$7:$C$70,MATCH('County Climates'!B552,'State Codes'!$D$7:$D$70,0),1),'State Codes'!$C$7:$C$70,0),1)</f>
        <v>East South Central Division</v>
      </c>
      <c r="F552">
        <f>INDEX('CBECS_Table B5'!$C$6:$K$6,1,MATCH('County Climates'!E552,'CBECS_Table B5'!$C$1:$K$1,0))</f>
        <v>4904</v>
      </c>
    </row>
    <row r="553" spans="1:6" x14ac:dyDescent="0.35">
      <c r="A553" t="s">
        <v>714</v>
      </c>
      <c r="B553" t="s">
        <v>715</v>
      </c>
      <c r="C553" t="s">
        <v>594</v>
      </c>
      <c r="D553" t="s">
        <v>292</v>
      </c>
      <c r="E553" t="str">
        <f>INDEX('State Codes'!$E$7:$E$70,MATCH(INDEX('State Codes'!$C$7:$C$70,MATCH('County Climates'!B553,'State Codes'!$D$7:$D$70,0),1),'State Codes'!$C$7:$C$70,0),1)</f>
        <v>East South Central Division</v>
      </c>
      <c r="F553">
        <f>INDEX('CBECS_Table B5'!$C$6:$K$6,1,MATCH('County Climates'!E553,'CBECS_Table B5'!$C$1:$K$1,0))</f>
        <v>4904</v>
      </c>
    </row>
    <row r="554" spans="1:6" x14ac:dyDescent="0.35">
      <c r="A554" t="s">
        <v>714</v>
      </c>
      <c r="B554" t="s">
        <v>715</v>
      </c>
      <c r="C554" t="s">
        <v>692</v>
      </c>
      <c r="D554" t="s">
        <v>292</v>
      </c>
      <c r="E554" t="str">
        <f>INDEX('State Codes'!$E$7:$E$70,MATCH(INDEX('State Codes'!$C$7:$C$70,MATCH('County Climates'!B554,'State Codes'!$D$7:$D$70,0),1),'State Codes'!$C$7:$C$70,0),1)</f>
        <v>East South Central Division</v>
      </c>
      <c r="F554">
        <f>INDEX('CBECS_Table B5'!$C$6:$K$6,1,MATCH('County Climates'!E554,'CBECS_Table B5'!$C$1:$K$1,0))</f>
        <v>4904</v>
      </c>
    </row>
    <row r="555" spans="1:6" x14ac:dyDescent="0.35">
      <c r="A555" t="s">
        <v>714</v>
      </c>
      <c r="B555" t="s">
        <v>715</v>
      </c>
      <c r="C555" t="s">
        <v>734</v>
      </c>
      <c r="D555" t="s">
        <v>292</v>
      </c>
      <c r="E555" t="str">
        <f>INDEX('State Codes'!$E$7:$E$70,MATCH(INDEX('State Codes'!$C$7:$C$70,MATCH('County Climates'!B555,'State Codes'!$D$7:$D$70,0),1),'State Codes'!$C$7:$C$70,0),1)</f>
        <v>East South Central Division</v>
      </c>
      <c r="F555">
        <f>INDEX('CBECS_Table B5'!$C$6:$K$6,1,MATCH('County Climates'!E555,'CBECS_Table B5'!$C$1:$K$1,0))</f>
        <v>4904</v>
      </c>
    </row>
    <row r="556" spans="1:6" x14ac:dyDescent="0.35">
      <c r="A556" t="s">
        <v>714</v>
      </c>
      <c r="B556" t="s">
        <v>715</v>
      </c>
      <c r="C556" t="s">
        <v>596</v>
      </c>
      <c r="D556" t="s">
        <v>292</v>
      </c>
      <c r="E556" t="str">
        <f>INDEX('State Codes'!$E$7:$E$70,MATCH(INDEX('State Codes'!$C$7:$C$70,MATCH('County Climates'!B556,'State Codes'!$D$7:$D$70,0),1),'State Codes'!$C$7:$C$70,0),1)</f>
        <v>East South Central Division</v>
      </c>
      <c r="F556">
        <f>INDEX('CBECS_Table B5'!$C$6:$K$6,1,MATCH('County Climates'!E556,'CBECS_Table B5'!$C$1:$K$1,0))</f>
        <v>4904</v>
      </c>
    </row>
    <row r="557" spans="1:6" x14ac:dyDescent="0.35">
      <c r="A557" t="s">
        <v>714</v>
      </c>
      <c r="B557" t="s">
        <v>715</v>
      </c>
      <c r="C557" t="s">
        <v>735</v>
      </c>
      <c r="D557" t="s">
        <v>292</v>
      </c>
      <c r="E557" t="str">
        <f>INDEX('State Codes'!$E$7:$E$70,MATCH(INDEX('State Codes'!$C$7:$C$70,MATCH('County Climates'!B557,'State Codes'!$D$7:$D$70,0),1),'State Codes'!$C$7:$C$70,0),1)</f>
        <v>East South Central Division</v>
      </c>
      <c r="F557">
        <f>INDEX('CBECS_Table B5'!$C$6:$K$6,1,MATCH('County Climates'!E557,'CBECS_Table B5'!$C$1:$K$1,0))</f>
        <v>4904</v>
      </c>
    </row>
    <row r="558" spans="1:6" x14ac:dyDescent="0.35">
      <c r="A558" t="s">
        <v>714</v>
      </c>
      <c r="B558" t="s">
        <v>715</v>
      </c>
      <c r="C558" t="s">
        <v>338</v>
      </c>
      <c r="D558" t="s">
        <v>292</v>
      </c>
      <c r="E558" t="str">
        <f>INDEX('State Codes'!$E$7:$E$70,MATCH(INDEX('State Codes'!$C$7:$C$70,MATCH('County Climates'!B558,'State Codes'!$D$7:$D$70,0),1),'State Codes'!$C$7:$C$70,0),1)</f>
        <v>East South Central Division</v>
      </c>
      <c r="F558">
        <f>INDEX('CBECS_Table B5'!$C$6:$K$6,1,MATCH('County Climates'!E558,'CBECS_Table B5'!$C$1:$K$1,0))</f>
        <v>4904</v>
      </c>
    </row>
    <row r="559" spans="1:6" x14ac:dyDescent="0.35">
      <c r="A559" t="s">
        <v>714</v>
      </c>
      <c r="B559" t="s">
        <v>715</v>
      </c>
      <c r="C559" t="s">
        <v>339</v>
      </c>
      <c r="D559" t="s">
        <v>292</v>
      </c>
      <c r="E559" t="str">
        <f>INDEX('State Codes'!$E$7:$E$70,MATCH(INDEX('State Codes'!$C$7:$C$70,MATCH('County Climates'!B559,'State Codes'!$D$7:$D$70,0),1),'State Codes'!$C$7:$C$70,0),1)</f>
        <v>East South Central Division</v>
      </c>
      <c r="F559">
        <f>INDEX('CBECS_Table B5'!$C$6:$K$6,1,MATCH('County Climates'!E559,'CBECS_Table B5'!$C$1:$K$1,0))</f>
        <v>4904</v>
      </c>
    </row>
    <row r="560" spans="1:6" x14ac:dyDescent="0.35">
      <c r="A560" t="s">
        <v>714</v>
      </c>
      <c r="B560" t="s">
        <v>715</v>
      </c>
      <c r="C560" t="s">
        <v>340</v>
      </c>
      <c r="D560" t="s">
        <v>292</v>
      </c>
      <c r="E560" t="str">
        <f>INDEX('State Codes'!$E$7:$E$70,MATCH(INDEX('State Codes'!$C$7:$C$70,MATCH('County Climates'!B560,'State Codes'!$D$7:$D$70,0),1),'State Codes'!$C$7:$C$70,0),1)</f>
        <v>East South Central Division</v>
      </c>
      <c r="F560">
        <f>INDEX('CBECS_Table B5'!$C$6:$K$6,1,MATCH('County Climates'!E560,'CBECS_Table B5'!$C$1:$K$1,0))</f>
        <v>4904</v>
      </c>
    </row>
    <row r="561" spans="1:6" x14ac:dyDescent="0.35">
      <c r="A561" t="s">
        <v>714</v>
      </c>
      <c r="B561" t="s">
        <v>715</v>
      </c>
      <c r="C561" t="s">
        <v>736</v>
      </c>
      <c r="D561" t="s">
        <v>292</v>
      </c>
      <c r="E561" t="str">
        <f>INDEX('State Codes'!$E$7:$E$70,MATCH(INDEX('State Codes'!$C$7:$C$70,MATCH('County Climates'!B561,'State Codes'!$D$7:$D$70,0),1),'State Codes'!$C$7:$C$70,0),1)</f>
        <v>East South Central Division</v>
      </c>
      <c r="F561">
        <f>INDEX('CBECS_Table B5'!$C$6:$K$6,1,MATCH('County Climates'!E561,'CBECS_Table B5'!$C$1:$K$1,0))</f>
        <v>4904</v>
      </c>
    </row>
    <row r="562" spans="1:6" x14ac:dyDescent="0.35">
      <c r="A562" t="s">
        <v>714</v>
      </c>
      <c r="B562" t="s">
        <v>715</v>
      </c>
      <c r="C562" t="s">
        <v>737</v>
      </c>
      <c r="D562" t="s">
        <v>292</v>
      </c>
      <c r="E562" t="str">
        <f>INDEX('State Codes'!$E$7:$E$70,MATCH(INDEX('State Codes'!$C$7:$C$70,MATCH('County Climates'!B562,'State Codes'!$D$7:$D$70,0),1),'State Codes'!$C$7:$C$70,0),1)</f>
        <v>East South Central Division</v>
      </c>
      <c r="F562">
        <f>INDEX('CBECS_Table B5'!$C$6:$K$6,1,MATCH('County Climates'!E562,'CBECS_Table B5'!$C$1:$K$1,0))</f>
        <v>4904</v>
      </c>
    </row>
    <row r="563" spans="1:6" x14ac:dyDescent="0.35">
      <c r="A563" t="s">
        <v>714</v>
      </c>
      <c r="B563" t="s">
        <v>715</v>
      </c>
      <c r="C563" t="s">
        <v>738</v>
      </c>
      <c r="D563" t="s">
        <v>292</v>
      </c>
      <c r="E563" t="str">
        <f>INDEX('State Codes'!$E$7:$E$70,MATCH(INDEX('State Codes'!$C$7:$C$70,MATCH('County Climates'!B563,'State Codes'!$D$7:$D$70,0),1),'State Codes'!$C$7:$C$70,0),1)</f>
        <v>East South Central Division</v>
      </c>
      <c r="F563">
        <f>INDEX('CBECS_Table B5'!$C$6:$K$6,1,MATCH('County Climates'!E563,'CBECS_Table B5'!$C$1:$K$1,0))</f>
        <v>4904</v>
      </c>
    </row>
    <row r="564" spans="1:6" x14ac:dyDescent="0.35">
      <c r="A564" t="s">
        <v>714</v>
      </c>
      <c r="B564" t="s">
        <v>715</v>
      </c>
      <c r="C564" t="s">
        <v>739</v>
      </c>
      <c r="D564" t="s">
        <v>292</v>
      </c>
      <c r="E564" t="str">
        <f>INDEX('State Codes'!$E$7:$E$70,MATCH(INDEX('State Codes'!$C$7:$C$70,MATCH('County Climates'!B564,'State Codes'!$D$7:$D$70,0),1),'State Codes'!$C$7:$C$70,0),1)</f>
        <v>East South Central Division</v>
      </c>
      <c r="F564">
        <f>INDEX('CBECS_Table B5'!$C$6:$K$6,1,MATCH('County Climates'!E564,'CBECS_Table B5'!$C$1:$K$1,0))</f>
        <v>4904</v>
      </c>
    </row>
    <row r="565" spans="1:6" x14ac:dyDescent="0.35">
      <c r="A565" t="s">
        <v>714</v>
      </c>
      <c r="B565" t="s">
        <v>715</v>
      </c>
      <c r="C565" t="s">
        <v>740</v>
      </c>
      <c r="D565" t="s">
        <v>292</v>
      </c>
      <c r="E565" t="str">
        <f>INDEX('State Codes'!$E$7:$E$70,MATCH(INDEX('State Codes'!$C$7:$C$70,MATCH('County Climates'!B565,'State Codes'!$D$7:$D$70,0),1),'State Codes'!$C$7:$C$70,0),1)</f>
        <v>East South Central Division</v>
      </c>
      <c r="F565">
        <f>INDEX('CBECS_Table B5'!$C$6:$K$6,1,MATCH('County Climates'!E565,'CBECS_Table B5'!$C$1:$K$1,0))</f>
        <v>4904</v>
      </c>
    </row>
    <row r="566" spans="1:6" x14ac:dyDescent="0.35">
      <c r="A566" t="s">
        <v>714</v>
      </c>
      <c r="B566" t="s">
        <v>715</v>
      </c>
      <c r="C566" t="s">
        <v>741</v>
      </c>
      <c r="D566" t="s">
        <v>292</v>
      </c>
      <c r="E566" t="str">
        <f>INDEX('State Codes'!$E$7:$E$70,MATCH(INDEX('State Codes'!$C$7:$C$70,MATCH('County Climates'!B566,'State Codes'!$D$7:$D$70,0),1),'State Codes'!$C$7:$C$70,0),1)</f>
        <v>East South Central Division</v>
      </c>
      <c r="F566">
        <f>INDEX('CBECS_Table B5'!$C$6:$K$6,1,MATCH('County Climates'!E566,'CBECS_Table B5'!$C$1:$K$1,0))</f>
        <v>4904</v>
      </c>
    </row>
    <row r="567" spans="1:6" x14ac:dyDescent="0.35">
      <c r="A567" t="s">
        <v>714</v>
      </c>
      <c r="B567" t="s">
        <v>715</v>
      </c>
      <c r="C567" t="s">
        <v>742</v>
      </c>
      <c r="D567" t="s">
        <v>292</v>
      </c>
      <c r="E567" t="str">
        <f>INDEX('State Codes'!$E$7:$E$70,MATCH(INDEX('State Codes'!$C$7:$C$70,MATCH('County Climates'!B567,'State Codes'!$D$7:$D$70,0),1),'State Codes'!$C$7:$C$70,0),1)</f>
        <v>East South Central Division</v>
      </c>
      <c r="F567">
        <f>INDEX('CBECS_Table B5'!$C$6:$K$6,1,MATCH('County Climates'!E567,'CBECS_Table B5'!$C$1:$K$1,0))</f>
        <v>4904</v>
      </c>
    </row>
    <row r="568" spans="1:6" x14ac:dyDescent="0.35">
      <c r="A568" t="s">
        <v>714</v>
      </c>
      <c r="B568" t="s">
        <v>715</v>
      </c>
      <c r="C568" t="s">
        <v>743</v>
      </c>
      <c r="D568" t="s">
        <v>292</v>
      </c>
      <c r="E568" t="str">
        <f>INDEX('State Codes'!$E$7:$E$70,MATCH(INDEX('State Codes'!$C$7:$C$70,MATCH('County Climates'!B568,'State Codes'!$D$7:$D$70,0),1),'State Codes'!$C$7:$C$70,0),1)</f>
        <v>East South Central Division</v>
      </c>
      <c r="F568">
        <f>INDEX('CBECS_Table B5'!$C$6:$K$6,1,MATCH('County Climates'!E568,'CBECS_Table B5'!$C$1:$K$1,0))</f>
        <v>4904</v>
      </c>
    </row>
    <row r="569" spans="1:6" x14ac:dyDescent="0.35">
      <c r="A569" t="s">
        <v>714</v>
      </c>
      <c r="B569" t="s">
        <v>715</v>
      </c>
      <c r="C569" t="s">
        <v>341</v>
      </c>
      <c r="D569" t="s">
        <v>292</v>
      </c>
      <c r="E569" t="str">
        <f>INDEX('State Codes'!$E$7:$E$70,MATCH(INDEX('State Codes'!$C$7:$C$70,MATCH('County Climates'!B569,'State Codes'!$D$7:$D$70,0),1),'State Codes'!$C$7:$C$70,0),1)</f>
        <v>East South Central Division</v>
      </c>
      <c r="F569">
        <f>INDEX('CBECS_Table B5'!$C$6:$K$6,1,MATCH('County Climates'!E569,'CBECS_Table B5'!$C$1:$K$1,0))</f>
        <v>4904</v>
      </c>
    </row>
    <row r="570" spans="1:6" x14ac:dyDescent="0.35">
      <c r="A570" t="s">
        <v>714</v>
      </c>
      <c r="B570" t="s">
        <v>715</v>
      </c>
      <c r="C570" t="s">
        <v>343</v>
      </c>
      <c r="D570" t="s">
        <v>292</v>
      </c>
      <c r="E570" t="str">
        <f>INDEX('State Codes'!$E$7:$E$70,MATCH(INDEX('State Codes'!$C$7:$C$70,MATCH('County Climates'!B570,'State Codes'!$D$7:$D$70,0),1),'State Codes'!$C$7:$C$70,0),1)</f>
        <v>East South Central Division</v>
      </c>
      <c r="F570">
        <f>INDEX('CBECS_Table B5'!$C$6:$K$6,1,MATCH('County Climates'!E570,'CBECS_Table B5'!$C$1:$K$1,0))</f>
        <v>4904</v>
      </c>
    </row>
    <row r="571" spans="1:6" x14ac:dyDescent="0.35">
      <c r="A571" t="s">
        <v>714</v>
      </c>
      <c r="B571" t="s">
        <v>715</v>
      </c>
      <c r="C571" t="s">
        <v>744</v>
      </c>
      <c r="D571" t="s">
        <v>292</v>
      </c>
      <c r="E571" t="str">
        <f>INDEX('State Codes'!$E$7:$E$70,MATCH(INDEX('State Codes'!$C$7:$C$70,MATCH('County Climates'!B571,'State Codes'!$D$7:$D$70,0),1),'State Codes'!$C$7:$C$70,0),1)</f>
        <v>East South Central Division</v>
      </c>
      <c r="F571">
        <f>INDEX('CBECS_Table B5'!$C$6:$K$6,1,MATCH('County Climates'!E571,'CBECS_Table B5'!$C$1:$K$1,0))</f>
        <v>4904</v>
      </c>
    </row>
    <row r="572" spans="1:6" x14ac:dyDescent="0.35">
      <c r="A572" t="s">
        <v>714</v>
      </c>
      <c r="B572" t="s">
        <v>715</v>
      </c>
      <c r="C572" t="s">
        <v>383</v>
      </c>
      <c r="D572" t="s">
        <v>292</v>
      </c>
      <c r="E572" t="str">
        <f>INDEX('State Codes'!$E$7:$E$70,MATCH(INDEX('State Codes'!$C$7:$C$70,MATCH('County Climates'!B572,'State Codes'!$D$7:$D$70,0),1),'State Codes'!$C$7:$C$70,0),1)</f>
        <v>East South Central Division</v>
      </c>
      <c r="F572">
        <f>INDEX('CBECS_Table B5'!$C$6:$K$6,1,MATCH('County Climates'!E572,'CBECS_Table B5'!$C$1:$K$1,0))</f>
        <v>4904</v>
      </c>
    </row>
    <row r="573" spans="1:6" x14ac:dyDescent="0.35">
      <c r="A573" t="s">
        <v>714</v>
      </c>
      <c r="B573" t="s">
        <v>715</v>
      </c>
      <c r="C573" t="s">
        <v>745</v>
      </c>
      <c r="D573" t="s">
        <v>292</v>
      </c>
      <c r="E573" t="str">
        <f>INDEX('State Codes'!$E$7:$E$70,MATCH(INDEX('State Codes'!$C$7:$C$70,MATCH('County Climates'!B573,'State Codes'!$D$7:$D$70,0),1),'State Codes'!$C$7:$C$70,0),1)</f>
        <v>East South Central Division</v>
      </c>
      <c r="F573">
        <f>INDEX('CBECS_Table B5'!$C$6:$K$6,1,MATCH('County Climates'!E573,'CBECS_Table B5'!$C$1:$K$1,0))</f>
        <v>4904</v>
      </c>
    </row>
    <row r="574" spans="1:6" x14ac:dyDescent="0.35">
      <c r="A574" t="s">
        <v>714</v>
      </c>
      <c r="B574" t="s">
        <v>715</v>
      </c>
      <c r="C574" t="s">
        <v>746</v>
      </c>
      <c r="D574" t="s">
        <v>292</v>
      </c>
      <c r="E574" t="str">
        <f>INDEX('State Codes'!$E$7:$E$70,MATCH(INDEX('State Codes'!$C$7:$C$70,MATCH('County Climates'!B574,'State Codes'!$D$7:$D$70,0),1),'State Codes'!$C$7:$C$70,0),1)</f>
        <v>East South Central Division</v>
      </c>
      <c r="F574">
        <f>INDEX('CBECS_Table B5'!$C$6:$K$6,1,MATCH('County Climates'!E574,'CBECS_Table B5'!$C$1:$K$1,0))</f>
        <v>4904</v>
      </c>
    </row>
    <row r="575" spans="1:6" x14ac:dyDescent="0.35">
      <c r="A575" t="s">
        <v>714</v>
      </c>
      <c r="B575" t="s">
        <v>715</v>
      </c>
      <c r="C575" t="s">
        <v>747</v>
      </c>
      <c r="D575" t="s">
        <v>292</v>
      </c>
      <c r="E575" t="str">
        <f>INDEX('State Codes'!$E$7:$E$70,MATCH(INDEX('State Codes'!$C$7:$C$70,MATCH('County Climates'!B575,'State Codes'!$D$7:$D$70,0),1),'State Codes'!$C$7:$C$70,0),1)</f>
        <v>East South Central Division</v>
      </c>
      <c r="F575">
        <f>INDEX('CBECS_Table B5'!$C$6:$K$6,1,MATCH('County Climates'!E575,'CBECS_Table B5'!$C$1:$K$1,0))</f>
        <v>4904</v>
      </c>
    </row>
    <row r="576" spans="1:6" x14ac:dyDescent="0.35">
      <c r="A576" t="s">
        <v>714</v>
      </c>
      <c r="B576" t="s">
        <v>715</v>
      </c>
      <c r="C576" t="s">
        <v>345</v>
      </c>
      <c r="D576" t="s">
        <v>292</v>
      </c>
      <c r="E576" t="str">
        <f>INDEX('State Codes'!$E$7:$E$70,MATCH(INDEX('State Codes'!$C$7:$C$70,MATCH('County Climates'!B576,'State Codes'!$D$7:$D$70,0),1),'State Codes'!$C$7:$C$70,0),1)</f>
        <v>East South Central Division</v>
      </c>
      <c r="F576">
        <f>INDEX('CBECS_Table B5'!$C$6:$K$6,1,MATCH('County Climates'!E576,'CBECS_Table B5'!$C$1:$K$1,0))</f>
        <v>4904</v>
      </c>
    </row>
    <row r="577" spans="1:6" x14ac:dyDescent="0.35">
      <c r="A577" t="s">
        <v>714</v>
      </c>
      <c r="B577" t="s">
        <v>715</v>
      </c>
      <c r="C577" t="s">
        <v>385</v>
      </c>
      <c r="D577" t="s">
        <v>292</v>
      </c>
      <c r="E577" t="str">
        <f>INDEX('State Codes'!$E$7:$E$70,MATCH(INDEX('State Codes'!$C$7:$C$70,MATCH('County Climates'!B577,'State Codes'!$D$7:$D$70,0),1),'State Codes'!$C$7:$C$70,0),1)</f>
        <v>East South Central Division</v>
      </c>
      <c r="F577">
        <f>INDEX('CBECS_Table B5'!$C$6:$K$6,1,MATCH('County Climates'!E577,'CBECS_Table B5'!$C$1:$K$1,0))</f>
        <v>4904</v>
      </c>
    </row>
    <row r="578" spans="1:6" x14ac:dyDescent="0.35">
      <c r="A578" t="s">
        <v>714</v>
      </c>
      <c r="B578" t="s">
        <v>715</v>
      </c>
      <c r="C578" t="s">
        <v>346</v>
      </c>
      <c r="D578" t="s">
        <v>292</v>
      </c>
      <c r="E578" t="str">
        <f>INDEX('State Codes'!$E$7:$E$70,MATCH(INDEX('State Codes'!$C$7:$C$70,MATCH('County Climates'!B578,'State Codes'!$D$7:$D$70,0),1),'State Codes'!$C$7:$C$70,0),1)</f>
        <v>East South Central Division</v>
      </c>
      <c r="F578">
        <f>INDEX('CBECS_Table B5'!$C$6:$K$6,1,MATCH('County Climates'!E578,'CBECS_Table B5'!$C$1:$K$1,0))</f>
        <v>4904</v>
      </c>
    </row>
    <row r="579" spans="1:6" x14ac:dyDescent="0.35">
      <c r="A579" t="s">
        <v>714</v>
      </c>
      <c r="B579" t="s">
        <v>715</v>
      </c>
      <c r="C579" t="s">
        <v>748</v>
      </c>
      <c r="D579" t="s">
        <v>292</v>
      </c>
      <c r="E579" t="str">
        <f>INDEX('State Codes'!$E$7:$E$70,MATCH(INDEX('State Codes'!$C$7:$C$70,MATCH('County Climates'!B579,'State Codes'!$D$7:$D$70,0),1),'State Codes'!$C$7:$C$70,0),1)</f>
        <v>East South Central Division</v>
      </c>
      <c r="F579">
        <f>INDEX('CBECS_Table B5'!$C$6:$K$6,1,MATCH('County Climates'!E579,'CBECS_Table B5'!$C$1:$K$1,0))</f>
        <v>4904</v>
      </c>
    </row>
    <row r="580" spans="1:6" x14ac:dyDescent="0.35">
      <c r="A580" t="s">
        <v>714</v>
      </c>
      <c r="B580" t="s">
        <v>715</v>
      </c>
      <c r="C580" t="s">
        <v>749</v>
      </c>
      <c r="D580" t="s">
        <v>292</v>
      </c>
      <c r="E580" t="str">
        <f>INDEX('State Codes'!$E$7:$E$70,MATCH(INDEX('State Codes'!$C$7:$C$70,MATCH('County Climates'!B580,'State Codes'!$D$7:$D$70,0),1),'State Codes'!$C$7:$C$70,0),1)</f>
        <v>East South Central Division</v>
      </c>
      <c r="F580">
        <f>INDEX('CBECS_Table B5'!$C$6:$K$6,1,MATCH('County Climates'!E580,'CBECS_Table B5'!$C$1:$K$1,0))</f>
        <v>4904</v>
      </c>
    </row>
    <row r="581" spans="1:6" x14ac:dyDescent="0.35">
      <c r="A581" t="s">
        <v>714</v>
      </c>
      <c r="B581" t="s">
        <v>715</v>
      </c>
      <c r="C581" t="s">
        <v>750</v>
      </c>
      <c r="D581" t="s">
        <v>292</v>
      </c>
      <c r="E581" t="str">
        <f>INDEX('State Codes'!$E$7:$E$70,MATCH(INDEX('State Codes'!$C$7:$C$70,MATCH('County Climates'!B581,'State Codes'!$D$7:$D$70,0),1),'State Codes'!$C$7:$C$70,0),1)</f>
        <v>East South Central Division</v>
      </c>
      <c r="F581">
        <f>INDEX('CBECS_Table B5'!$C$6:$K$6,1,MATCH('County Climates'!E581,'CBECS_Table B5'!$C$1:$K$1,0))</f>
        <v>4904</v>
      </c>
    </row>
    <row r="582" spans="1:6" x14ac:dyDescent="0.35">
      <c r="A582" t="s">
        <v>714</v>
      </c>
      <c r="B582" t="s">
        <v>715</v>
      </c>
      <c r="C582" t="s">
        <v>751</v>
      </c>
      <c r="D582" t="s">
        <v>292</v>
      </c>
      <c r="E582" t="str">
        <f>INDEX('State Codes'!$E$7:$E$70,MATCH(INDEX('State Codes'!$C$7:$C$70,MATCH('County Climates'!B582,'State Codes'!$D$7:$D$70,0),1),'State Codes'!$C$7:$C$70,0),1)</f>
        <v>East South Central Division</v>
      </c>
      <c r="F582">
        <f>INDEX('CBECS_Table B5'!$C$6:$K$6,1,MATCH('County Climates'!E582,'CBECS_Table B5'!$C$1:$K$1,0))</f>
        <v>4904</v>
      </c>
    </row>
    <row r="583" spans="1:6" x14ac:dyDescent="0.35">
      <c r="A583" t="s">
        <v>714</v>
      </c>
      <c r="B583" t="s">
        <v>715</v>
      </c>
      <c r="C583" t="s">
        <v>752</v>
      </c>
      <c r="D583" t="s">
        <v>292</v>
      </c>
      <c r="E583" t="str">
        <f>INDEX('State Codes'!$E$7:$E$70,MATCH(INDEX('State Codes'!$C$7:$C$70,MATCH('County Climates'!B583,'State Codes'!$D$7:$D$70,0),1),'State Codes'!$C$7:$C$70,0),1)</f>
        <v>East South Central Division</v>
      </c>
      <c r="F583">
        <f>INDEX('CBECS_Table B5'!$C$6:$K$6,1,MATCH('County Climates'!E583,'CBECS_Table B5'!$C$1:$K$1,0))</f>
        <v>4904</v>
      </c>
    </row>
    <row r="584" spans="1:6" x14ac:dyDescent="0.35">
      <c r="A584" t="s">
        <v>714</v>
      </c>
      <c r="B584" t="s">
        <v>715</v>
      </c>
      <c r="C584" t="s">
        <v>753</v>
      </c>
      <c r="D584" t="s">
        <v>292</v>
      </c>
      <c r="E584" t="str">
        <f>INDEX('State Codes'!$E$7:$E$70,MATCH(INDEX('State Codes'!$C$7:$C$70,MATCH('County Climates'!B584,'State Codes'!$D$7:$D$70,0),1),'State Codes'!$C$7:$C$70,0),1)</f>
        <v>East South Central Division</v>
      </c>
      <c r="F584">
        <f>INDEX('CBECS_Table B5'!$C$6:$K$6,1,MATCH('County Climates'!E584,'CBECS_Table B5'!$C$1:$K$1,0))</f>
        <v>4904</v>
      </c>
    </row>
    <row r="585" spans="1:6" x14ac:dyDescent="0.35">
      <c r="A585" t="s">
        <v>754</v>
      </c>
      <c r="B585" t="s">
        <v>755</v>
      </c>
      <c r="C585" t="s">
        <v>756</v>
      </c>
      <c r="D585" t="s">
        <v>529</v>
      </c>
      <c r="E585" t="str">
        <f>INDEX('State Codes'!$E$7:$E$70,MATCH(INDEX('State Codes'!$C$7:$C$70,MATCH('County Climates'!B585,'State Codes'!$D$7:$D$70,0),1),'State Codes'!$C$7:$C$70,0),1)</f>
        <v>West South Central Division</v>
      </c>
      <c r="F585">
        <f>INDEX('CBECS_Table B5'!$C$6:$K$6,1,MATCH('County Climates'!E585,'CBECS_Table B5'!$C$1:$K$1,0))</f>
        <v>11394</v>
      </c>
    </row>
    <row r="586" spans="1:6" x14ac:dyDescent="0.35">
      <c r="A586" t="s">
        <v>754</v>
      </c>
      <c r="B586" t="s">
        <v>755</v>
      </c>
      <c r="C586" t="s">
        <v>353</v>
      </c>
      <c r="D586" t="s">
        <v>288</v>
      </c>
      <c r="E586" t="str">
        <f>INDEX('State Codes'!$E$7:$E$70,MATCH(INDEX('State Codes'!$C$7:$C$70,MATCH('County Climates'!B586,'State Codes'!$D$7:$D$70,0),1),'State Codes'!$C$7:$C$70,0),1)</f>
        <v>West South Central Division</v>
      </c>
      <c r="F586">
        <f>INDEX('CBECS_Table B5'!$C$6:$K$6,1,MATCH('County Climates'!E586,'CBECS_Table B5'!$C$1:$K$1,0))</f>
        <v>11394</v>
      </c>
    </row>
    <row r="587" spans="1:6" x14ac:dyDescent="0.35">
      <c r="A587" t="s">
        <v>754</v>
      </c>
      <c r="B587" t="s">
        <v>755</v>
      </c>
      <c r="C587" t="s">
        <v>544</v>
      </c>
      <c r="D587" t="s">
        <v>529</v>
      </c>
      <c r="E587" t="str">
        <f>INDEX('State Codes'!$E$7:$E$70,MATCH(INDEX('State Codes'!$C$7:$C$70,MATCH('County Climates'!B587,'State Codes'!$D$7:$D$70,0),1),'State Codes'!$C$7:$C$70,0),1)</f>
        <v>West South Central Division</v>
      </c>
      <c r="F587">
        <f>INDEX('CBECS_Table B5'!$C$6:$K$6,1,MATCH('County Climates'!E587,'CBECS_Table B5'!$C$1:$K$1,0))</f>
        <v>11394</v>
      </c>
    </row>
    <row r="588" spans="1:6" x14ac:dyDescent="0.35">
      <c r="A588" t="s">
        <v>754</v>
      </c>
      <c r="B588" t="s">
        <v>755</v>
      </c>
      <c r="C588" t="s">
        <v>757</v>
      </c>
      <c r="D588" t="s">
        <v>288</v>
      </c>
      <c r="E588" t="str">
        <f>INDEX('State Codes'!$E$7:$E$70,MATCH(INDEX('State Codes'!$C$7:$C$70,MATCH('County Climates'!B588,'State Codes'!$D$7:$D$70,0),1),'State Codes'!$C$7:$C$70,0),1)</f>
        <v>West South Central Division</v>
      </c>
      <c r="F588">
        <f>INDEX('CBECS_Table B5'!$C$6:$K$6,1,MATCH('County Climates'!E588,'CBECS_Table B5'!$C$1:$K$1,0))</f>
        <v>11394</v>
      </c>
    </row>
    <row r="589" spans="1:6" x14ac:dyDescent="0.35">
      <c r="A589" t="s">
        <v>754</v>
      </c>
      <c r="B589" t="s">
        <v>755</v>
      </c>
      <c r="C589" t="s">
        <v>758</v>
      </c>
      <c r="D589" t="s">
        <v>292</v>
      </c>
      <c r="E589" t="str">
        <f>INDEX('State Codes'!$E$7:$E$70,MATCH(INDEX('State Codes'!$C$7:$C$70,MATCH('County Climates'!B589,'State Codes'!$D$7:$D$70,0),1),'State Codes'!$C$7:$C$70,0),1)</f>
        <v>West South Central Division</v>
      </c>
      <c r="F589">
        <f>INDEX('CBECS_Table B5'!$C$6:$K$6,1,MATCH('County Climates'!E589,'CBECS_Table B5'!$C$1:$K$1,0))</f>
        <v>11394</v>
      </c>
    </row>
    <row r="590" spans="1:6" x14ac:dyDescent="0.35">
      <c r="A590" t="s">
        <v>754</v>
      </c>
      <c r="B590" t="s">
        <v>755</v>
      </c>
      <c r="C590" t="s">
        <v>759</v>
      </c>
      <c r="D590" t="s">
        <v>288</v>
      </c>
      <c r="E590" t="str">
        <f>INDEX('State Codes'!$E$7:$E$70,MATCH(INDEX('State Codes'!$C$7:$C$70,MATCH('County Climates'!B590,'State Codes'!$D$7:$D$70,0),1),'State Codes'!$C$7:$C$70,0),1)</f>
        <v>West South Central Division</v>
      </c>
      <c r="F590">
        <f>INDEX('CBECS_Table B5'!$C$6:$K$6,1,MATCH('County Climates'!E590,'CBECS_Table B5'!$C$1:$K$1,0))</f>
        <v>11394</v>
      </c>
    </row>
    <row r="591" spans="1:6" x14ac:dyDescent="0.35">
      <c r="A591" t="s">
        <v>754</v>
      </c>
      <c r="B591" t="s">
        <v>755</v>
      </c>
      <c r="C591" t="s">
        <v>760</v>
      </c>
      <c r="D591" t="s">
        <v>529</v>
      </c>
      <c r="E591" t="str">
        <f>INDEX('State Codes'!$E$7:$E$70,MATCH(INDEX('State Codes'!$C$7:$C$70,MATCH('County Climates'!B591,'State Codes'!$D$7:$D$70,0),1),'State Codes'!$C$7:$C$70,0),1)</f>
        <v>West South Central Division</v>
      </c>
      <c r="F591">
        <f>INDEX('CBECS_Table B5'!$C$6:$K$6,1,MATCH('County Climates'!E591,'CBECS_Table B5'!$C$1:$K$1,0))</f>
        <v>11394</v>
      </c>
    </row>
    <row r="592" spans="1:6" x14ac:dyDescent="0.35">
      <c r="A592" t="s">
        <v>761</v>
      </c>
      <c r="B592" t="s">
        <v>762</v>
      </c>
      <c r="C592" t="s">
        <v>763</v>
      </c>
      <c r="D592" t="s">
        <v>273</v>
      </c>
      <c r="E592" t="str">
        <f>INDEX('State Codes'!$E$7:$E$70,MATCH(INDEX('State Codes'!$C$7:$C$70,MATCH('County Climates'!B592,'State Codes'!$D$7:$D$70,0),1),'State Codes'!$C$7:$C$70,0),1)</f>
        <v>New England Division</v>
      </c>
      <c r="F592">
        <f>INDEX('CBECS_Table B5'!$C$6:$K$6,1,MATCH('County Climates'!E592,'CBECS_Table B5'!$C$1:$K$1,0))</f>
        <v>4302</v>
      </c>
    </row>
    <row r="593" spans="1:6" x14ac:dyDescent="0.35">
      <c r="A593" t="s">
        <v>761</v>
      </c>
      <c r="B593" t="s">
        <v>762</v>
      </c>
      <c r="C593" t="s">
        <v>764</v>
      </c>
      <c r="D593" t="s">
        <v>274</v>
      </c>
      <c r="E593" t="str">
        <f>INDEX('State Codes'!$E$7:$E$70,MATCH(INDEX('State Codes'!$C$7:$C$70,MATCH('County Climates'!B593,'State Codes'!$D$7:$D$70,0),1),'State Codes'!$C$7:$C$70,0),1)</f>
        <v>New England Division</v>
      </c>
      <c r="F593">
        <f>INDEX('CBECS_Table B5'!$C$6:$K$6,1,MATCH('County Climates'!E593,'CBECS_Table B5'!$C$1:$K$1,0))</f>
        <v>4302</v>
      </c>
    </row>
    <row r="594" spans="1:6" x14ac:dyDescent="0.35">
      <c r="A594" t="s">
        <v>761</v>
      </c>
      <c r="B594" t="s">
        <v>762</v>
      </c>
      <c r="C594" t="s">
        <v>765</v>
      </c>
      <c r="D594" t="s">
        <v>273</v>
      </c>
      <c r="E594" t="str">
        <f>INDEX('State Codes'!$E$7:$E$70,MATCH(INDEX('State Codes'!$C$7:$C$70,MATCH('County Climates'!B594,'State Codes'!$D$7:$D$70,0),1),'State Codes'!$C$7:$C$70,0),1)</f>
        <v>New England Division</v>
      </c>
      <c r="F594">
        <f>INDEX('CBECS_Table B5'!$C$6:$K$6,1,MATCH('County Climates'!E594,'CBECS_Table B5'!$C$1:$K$1,0))</f>
        <v>4302</v>
      </c>
    </row>
    <row r="595" spans="1:6" x14ac:dyDescent="0.35">
      <c r="A595" t="s">
        <v>761</v>
      </c>
      <c r="B595" t="s">
        <v>762</v>
      </c>
      <c r="C595" t="s">
        <v>318</v>
      </c>
      <c r="D595" t="s">
        <v>273</v>
      </c>
      <c r="E595" t="str">
        <f>INDEX('State Codes'!$E$7:$E$70,MATCH(INDEX('State Codes'!$C$7:$C$70,MATCH('County Climates'!B595,'State Codes'!$D$7:$D$70,0),1),'State Codes'!$C$7:$C$70,0),1)</f>
        <v>New England Division</v>
      </c>
      <c r="F595">
        <f>INDEX('CBECS_Table B5'!$C$6:$K$6,1,MATCH('County Climates'!E595,'CBECS_Table B5'!$C$1:$K$1,0))</f>
        <v>4302</v>
      </c>
    </row>
    <row r="596" spans="1:6" x14ac:dyDescent="0.35">
      <c r="A596" t="s">
        <v>761</v>
      </c>
      <c r="B596" t="s">
        <v>762</v>
      </c>
      <c r="C596" t="s">
        <v>655</v>
      </c>
      <c r="D596" t="s">
        <v>273</v>
      </c>
      <c r="E596" t="str">
        <f>INDEX('State Codes'!$E$7:$E$70,MATCH(INDEX('State Codes'!$C$7:$C$70,MATCH('County Climates'!B596,'State Codes'!$D$7:$D$70,0),1),'State Codes'!$C$7:$C$70,0),1)</f>
        <v>New England Division</v>
      </c>
      <c r="F596">
        <f>INDEX('CBECS_Table B5'!$C$6:$K$6,1,MATCH('County Climates'!E596,'CBECS_Table B5'!$C$1:$K$1,0))</f>
        <v>4302</v>
      </c>
    </row>
    <row r="597" spans="1:6" x14ac:dyDescent="0.35">
      <c r="A597" t="s">
        <v>761</v>
      </c>
      <c r="B597" t="s">
        <v>762</v>
      </c>
      <c r="C597" t="s">
        <v>766</v>
      </c>
      <c r="D597" t="s">
        <v>273</v>
      </c>
      <c r="E597" t="str">
        <f>INDEX('State Codes'!$E$7:$E$70,MATCH(INDEX('State Codes'!$C$7:$C$70,MATCH('County Climates'!B597,'State Codes'!$D$7:$D$70,0),1),'State Codes'!$C$7:$C$70,0),1)</f>
        <v>New England Division</v>
      </c>
      <c r="F597">
        <f>INDEX('CBECS_Table B5'!$C$6:$K$6,1,MATCH('County Climates'!E597,'CBECS_Table B5'!$C$1:$K$1,0))</f>
        <v>4302</v>
      </c>
    </row>
    <row r="598" spans="1:6" x14ac:dyDescent="0.35">
      <c r="A598" t="s">
        <v>761</v>
      </c>
      <c r="B598" t="s">
        <v>762</v>
      </c>
      <c r="C598" t="s">
        <v>724</v>
      </c>
      <c r="D598" t="s">
        <v>273</v>
      </c>
      <c r="E598" t="str">
        <f>INDEX('State Codes'!$E$7:$E$70,MATCH(INDEX('State Codes'!$C$7:$C$70,MATCH('County Climates'!B598,'State Codes'!$D$7:$D$70,0),1),'State Codes'!$C$7:$C$70,0),1)</f>
        <v>New England Division</v>
      </c>
      <c r="F598">
        <f>INDEX('CBECS_Table B5'!$C$6:$K$6,1,MATCH('County Climates'!E598,'CBECS_Table B5'!$C$1:$K$1,0))</f>
        <v>4302</v>
      </c>
    </row>
    <row r="599" spans="1:6" x14ac:dyDescent="0.35">
      <c r="A599" t="s">
        <v>761</v>
      </c>
      <c r="B599" t="s">
        <v>762</v>
      </c>
      <c r="C599" t="s">
        <v>369</v>
      </c>
      <c r="D599" t="s">
        <v>273</v>
      </c>
      <c r="E599" t="str">
        <f>INDEX('State Codes'!$E$7:$E$70,MATCH(INDEX('State Codes'!$C$7:$C$70,MATCH('County Climates'!B599,'State Codes'!$D$7:$D$70,0),1),'State Codes'!$C$7:$C$70,0),1)</f>
        <v>New England Division</v>
      </c>
      <c r="F599">
        <f>INDEX('CBECS_Table B5'!$C$6:$K$6,1,MATCH('County Climates'!E599,'CBECS_Table B5'!$C$1:$K$1,0))</f>
        <v>4302</v>
      </c>
    </row>
    <row r="600" spans="1:6" x14ac:dyDescent="0.35">
      <c r="A600" t="s">
        <v>761</v>
      </c>
      <c r="B600" t="s">
        <v>762</v>
      </c>
      <c r="C600" t="s">
        <v>767</v>
      </c>
      <c r="D600" t="s">
        <v>273</v>
      </c>
      <c r="E600" t="str">
        <f>INDEX('State Codes'!$E$7:$E$70,MATCH(INDEX('State Codes'!$C$7:$C$70,MATCH('County Climates'!B600,'State Codes'!$D$7:$D$70,0),1),'State Codes'!$C$7:$C$70,0),1)</f>
        <v>New England Division</v>
      </c>
      <c r="F600">
        <f>INDEX('CBECS_Table B5'!$C$6:$K$6,1,MATCH('County Climates'!E600,'CBECS_Table B5'!$C$1:$K$1,0))</f>
        <v>4302</v>
      </c>
    </row>
    <row r="601" spans="1:6" x14ac:dyDescent="0.35">
      <c r="A601" t="s">
        <v>761</v>
      </c>
      <c r="B601" t="s">
        <v>762</v>
      </c>
      <c r="C601" t="s">
        <v>768</v>
      </c>
      <c r="D601" t="s">
        <v>273</v>
      </c>
      <c r="E601" t="str">
        <f>INDEX('State Codes'!$E$7:$E$70,MATCH(INDEX('State Codes'!$C$7:$C$70,MATCH('County Climates'!B601,'State Codes'!$D$7:$D$70,0),1),'State Codes'!$C$7:$C$70,0),1)</f>
        <v>New England Division</v>
      </c>
      <c r="F601">
        <f>INDEX('CBECS_Table B5'!$C$6:$K$6,1,MATCH('County Climates'!E601,'CBECS_Table B5'!$C$1:$K$1,0))</f>
        <v>4302</v>
      </c>
    </row>
    <row r="602" spans="1:6" x14ac:dyDescent="0.35">
      <c r="A602" t="s">
        <v>761</v>
      </c>
      <c r="B602" t="s">
        <v>762</v>
      </c>
      <c r="C602" t="s">
        <v>769</v>
      </c>
      <c r="D602" t="s">
        <v>273</v>
      </c>
      <c r="E602" t="str">
        <f>INDEX('State Codes'!$E$7:$E$70,MATCH(INDEX('State Codes'!$C$7:$C$70,MATCH('County Climates'!B602,'State Codes'!$D$7:$D$70,0),1),'State Codes'!$C$7:$C$70,0),1)</f>
        <v>New England Division</v>
      </c>
      <c r="F602">
        <f>INDEX('CBECS_Table B5'!$C$6:$K$6,1,MATCH('County Climates'!E602,'CBECS_Table B5'!$C$1:$K$1,0))</f>
        <v>4302</v>
      </c>
    </row>
    <row r="603" spans="1:6" x14ac:dyDescent="0.35">
      <c r="A603" t="s">
        <v>761</v>
      </c>
      <c r="B603" t="s">
        <v>762</v>
      </c>
      <c r="C603" t="s">
        <v>770</v>
      </c>
      <c r="D603" t="s">
        <v>273</v>
      </c>
      <c r="E603" t="str">
        <f>INDEX('State Codes'!$E$7:$E$70,MATCH(INDEX('State Codes'!$C$7:$C$70,MATCH('County Climates'!B603,'State Codes'!$D$7:$D$70,0),1),'State Codes'!$C$7:$C$70,0),1)</f>
        <v>New England Division</v>
      </c>
      <c r="F603">
        <f>INDEX('CBECS_Table B5'!$C$6:$K$6,1,MATCH('County Climates'!E603,'CBECS_Table B5'!$C$1:$K$1,0))</f>
        <v>4302</v>
      </c>
    </row>
    <row r="604" spans="1:6" x14ac:dyDescent="0.35">
      <c r="A604" t="s">
        <v>761</v>
      </c>
      <c r="B604" t="s">
        <v>762</v>
      </c>
      <c r="C604" t="s">
        <v>771</v>
      </c>
      <c r="D604" t="s">
        <v>273</v>
      </c>
      <c r="E604" t="str">
        <f>INDEX('State Codes'!$E$7:$E$70,MATCH(INDEX('State Codes'!$C$7:$C$70,MATCH('County Climates'!B604,'State Codes'!$D$7:$D$70,0),1),'State Codes'!$C$7:$C$70,0),1)</f>
        <v>New England Division</v>
      </c>
      <c r="F604">
        <f>INDEX('CBECS_Table B5'!$C$6:$K$6,1,MATCH('County Climates'!E604,'CBECS_Table B5'!$C$1:$K$1,0))</f>
        <v>4302</v>
      </c>
    </row>
    <row r="605" spans="1:6" x14ac:dyDescent="0.35">
      <c r="A605" t="s">
        <v>761</v>
      </c>
      <c r="B605" t="s">
        <v>762</v>
      </c>
      <c r="C605" t="s">
        <v>772</v>
      </c>
      <c r="D605" t="s">
        <v>273</v>
      </c>
      <c r="E605" t="str">
        <f>INDEX('State Codes'!$E$7:$E$70,MATCH(INDEX('State Codes'!$C$7:$C$70,MATCH('County Climates'!B605,'State Codes'!$D$7:$D$70,0),1),'State Codes'!$C$7:$C$70,0),1)</f>
        <v>New England Division</v>
      </c>
      <c r="F605">
        <f>INDEX('CBECS_Table B5'!$C$6:$K$6,1,MATCH('County Climates'!E605,'CBECS_Table B5'!$C$1:$K$1,0))</f>
        <v>4302</v>
      </c>
    </row>
    <row r="606" spans="1:6" x14ac:dyDescent="0.35">
      <c r="A606" t="s">
        <v>761</v>
      </c>
      <c r="B606" t="s">
        <v>762</v>
      </c>
      <c r="C606" t="s">
        <v>353</v>
      </c>
      <c r="D606" t="s">
        <v>273</v>
      </c>
      <c r="E606" t="str">
        <f>INDEX('State Codes'!$E$7:$E$70,MATCH(INDEX('State Codes'!$C$7:$C$70,MATCH('County Climates'!B606,'State Codes'!$D$7:$D$70,0),1),'State Codes'!$C$7:$C$70,0),1)</f>
        <v>New England Division</v>
      </c>
      <c r="F606">
        <f>INDEX('CBECS_Table B5'!$C$6:$K$6,1,MATCH('County Climates'!E606,'CBECS_Table B5'!$C$1:$K$1,0))</f>
        <v>4302</v>
      </c>
    </row>
    <row r="607" spans="1:6" x14ac:dyDescent="0.35">
      <c r="A607" t="s">
        <v>761</v>
      </c>
      <c r="B607" t="s">
        <v>762</v>
      </c>
      <c r="C607" t="s">
        <v>773</v>
      </c>
      <c r="D607" t="s">
        <v>273</v>
      </c>
      <c r="E607" t="str">
        <f>INDEX('State Codes'!$E$7:$E$70,MATCH(INDEX('State Codes'!$C$7:$C$70,MATCH('County Climates'!B607,'State Codes'!$D$7:$D$70,0),1),'State Codes'!$C$7:$C$70,0),1)</f>
        <v>New England Division</v>
      </c>
      <c r="F607">
        <f>INDEX('CBECS_Table B5'!$C$6:$K$6,1,MATCH('County Climates'!E607,'CBECS_Table B5'!$C$1:$K$1,0))</f>
        <v>4302</v>
      </c>
    </row>
    <row r="608" spans="1:6" x14ac:dyDescent="0.35">
      <c r="A608" t="s">
        <v>774</v>
      </c>
      <c r="B608" t="s">
        <v>775</v>
      </c>
      <c r="C608" t="s">
        <v>776</v>
      </c>
      <c r="D608" t="s">
        <v>292</v>
      </c>
      <c r="E608" t="str">
        <f>INDEX('State Codes'!$E$7:$E$70,MATCH(INDEX('State Codes'!$C$7:$C$70,MATCH('County Climates'!B608,'State Codes'!$D$7:$D$70,0),1),'State Codes'!$C$7:$C$70,0),1)</f>
        <v>South Atlantic Division</v>
      </c>
      <c r="F608">
        <f>INDEX('CBECS_Table B5'!$C$6:$K$6,1,MATCH('County Climates'!E608,'CBECS_Table B5'!$C$1:$K$1,0))</f>
        <v>17981</v>
      </c>
    </row>
    <row r="609" spans="1:6" x14ac:dyDescent="0.35">
      <c r="A609" t="s">
        <v>774</v>
      </c>
      <c r="B609" t="s">
        <v>775</v>
      </c>
      <c r="C609" t="s">
        <v>777</v>
      </c>
      <c r="D609" t="s">
        <v>292</v>
      </c>
      <c r="E609" t="str">
        <f>INDEX('State Codes'!$E$7:$E$70,MATCH(INDEX('State Codes'!$C$7:$C$70,MATCH('County Climates'!B609,'State Codes'!$D$7:$D$70,0),1),'State Codes'!$C$7:$C$70,0),1)</f>
        <v>South Atlantic Division</v>
      </c>
      <c r="F609">
        <f>INDEX('CBECS_Table B5'!$C$6:$K$6,1,MATCH('County Climates'!E609,'CBECS_Table B5'!$C$1:$K$1,0))</f>
        <v>17981</v>
      </c>
    </row>
    <row r="610" spans="1:6" x14ac:dyDescent="0.35">
      <c r="A610" t="s">
        <v>774</v>
      </c>
      <c r="B610" t="s">
        <v>775</v>
      </c>
      <c r="C610" t="s">
        <v>778</v>
      </c>
      <c r="D610" t="s">
        <v>292</v>
      </c>
      <c r="E610" t="str">
        <f>INDEX('State Codes'!$E$7:$E$70,MATCH(INDEX('State Codes'!$C$7:$C$70,MATCH('County Climates'!B610,'State Codes'!$D$7:$D$70,0),1),'State Codes'!$C$7:$C$70,0),1)</f>
        <v>South Atlantic Division</v>
      </c>
      <c r="F610">
        <f>INDEX('CBECS_Table B5'!$C$6:$K$6,1,MATCH('County Climates'!E610,'CBECS_Table B5'!$C$1:$K$1,0))</f>
        <v>17981</v>
      </c>
    </row>
    <row r="611" spans="1:6" x14ac:dyDescent="0.35">
      <c r="A611" t="s">
        <v>774</v>
      </c>
      <c r="B611" t="s">
        <v>775</v>
      </c>
      <c r="C611" t="s">
        <v>779</v>
      </c>
      <c r="D611" t="s">
        <v>292</v>
      </c>
      <c r="E611" t="str">
        <f>INDEX('State Codes'!$E$7:$E$70,MATCH(INDEX('State Codes'!$C$7:$C$70,MATCH('County Climates'!B611,'State Codes'!$D$7:$D$70,0),1),'State Codes'!$C$7:$C$70,0),1)</f>
        <v>South Atlantic Division</v>
      </c>
      <c r="F611">
        <f>INDEX('CBECS_Table B5'!$C$6:$K$6,1,MATCH('County Climates'!E611,'CBECS_Table B5'!$C$1:$K$1,0))</f>
        <v>17981</v>
      </c>
    </row>
    <row r="612" spans="1:6" x14ac:dyDescent="0.35">
      <c r="A612" t="s">
        <v>774</v>
      </c>
      <c r="B612" t="s">
        <v>775</v>
      </c>
      <c r="C612" t="s">
        <v>780</v>
      </c>
      <c r="D612" t="s">
        <v>292</v>
      </c>
      <c r="E612" t="str">
        <f>INDEX('State Codes'!$E$7:$E$70,MATCH(INDEX('State Codes'!$C$7:$C$70,MATCH('County Climates'!B612,'State Codes'!$D$7:$D$70,0),1),'State Codes'!$C$7:$C$70,0),1)</f>
        <v>South Atlantic Division</v>
      </c>
      <c r="F612">
        <f>INDEX('CBECS_Table B5'!$C$6:$K$6,1,MATCH('County Climates'!E612,'CBECS_Table B5'!$C$1:$K$1,0))</f>
        <v>17981</v>
      </c>
    </row>
    <row r="613" spans="1:6" x14ac:dyDescent="0.35">
      <c r="A613" t="s">
        <v>774</v>
      </c>
      <c r="B613" t="s">
        <v>775</v>
      </c>
      <c r="C613" t="s">
        <v>781</v>
      </c>
      <c r="D613" t="s">
        <v>292</v>
      </c>
      <c r="E613" t="str">
        <f>INDEX('State Codes'!$E$7:$E$70,MATCH(INDEX('State Codes'!$C$7:$C$70,MATCH('County Climates'!B613,'State Codes'!$D$7:$D$70,0),1),'State Codes'!$C$7:$C$70,0),1)</f>
        <v>South Atlantic Division</v>
      </c>
      <c r="F613">
        <f>INDEX('CBECS_Table B5'!$C$6:$K$6,1,MATCH('County Climates'!E613,'CBECS_Table B5'!$C$1:$K$1,0))</f>
        <v>17981</v>
      </c>
    </row>
    <row r="614" spans="1:6" x14ac:dyDescent="0.35">
      <c r="A614" t="s">
        <v>774</v>
      </c>
      <c r="B614" t="s">
        <v>775</v>
      </c>
      <c r="C614" t="s">
        <v>492</v>
      </c>
      <c r="D614" t="s">
        <v>292</v>
      </c>
      <c r="E614" t="str">
        <f>INDEX('State Codes'!$E$7:$E$70,MATCH(INDEX('State Codes'!$C$7:$C$70,MATCH('County Climates'!B614,'State Codes'!$D$7:$D$70,0),1),'State Codes'!$C$7:$C$70,0),1)</f>
        <v>South Atlantic Division</v>
      </c>
      <c r="F614">
        <f>INDEX('CBECS_Table B5'!$C$6:$K$6,1,MATCH('County Climates'!E614,'CBECS_Table B5'!$C$1:$K$1,0))</f>
        <v>17981</v>
      </c>
    </row>
    <row r="615" spans="1:6" x14ac:dyDescent="0.35">
      <c r="A615" t="s">
        <v>774</v>
      </c>
      <c r="B615" t="s">
        <v>775</v>
      </c>
      <c r="C615" t="s">
        <v>782</v>
      </c>
      <c r="D615" t="s">
        <v>292</v>
      </c>
      <c r="E615" t="str">
        <f>INDEX('State Codes'!$E$7:$E$70,MATCH(INDEX('State Codes'!$C$7:$C$70,MATCH('County Climates'!B615,'State Codes'!$D$7:$D$70,0),1),'State Codes'!$C$7:$C$70,0),1)</f>
        <v>South Atlantic Division</v>
      </c>
      <c r="F615">
        <f>INDEX('CBECS_Table B5'!$C$6:$K$6,1,MATCH('County Climates'!E615,'CBECS_Table B5'!$C$1:$K$1,0))</f>
        <v>17981</v>
      </c>
    </row>
    <row r="616" spans="1:6" x14ac:dyDescent="0.35">
      <c r="A616" t="s">
        <v>774</v>
      </c>
      <c r="B616" t="s">
        <v>775</v>
      </c>
      <c r="C616" t="s">
        <v>783</v>
      </c>
      <c r="D616" t="s">
        <v>292</v>
      </c>
      <c r="E616" t="str">
        <f>INDEX('State Codes'!$E$7:$E$70,MATCH(INDEX('State Codes'!$C$7:$C$70,MATCH('County Climates'!B616,'State Codes'!$D$7:$D$70,0),1),'State Codes'!$C$7:$C$70,0),1)</f>
        <v>South Atlantic Division</v>
      </c>
      <c r="F616">
        <f>INDEX('CBECS_Table B5'!$C$6:$K$6,1,MATCH('County Climates'!E616,'CBECS_Table B5'!$C$1:$K$1,0))</f>
        <v>17981</v>
      </c>
    </row>
    <row r="617" spans="1:6" x14ac:dyDescent="0.35">
      <c r="A617" t="s">
        <v>774</v>
      </c>
      <c r="B617" t="s">
        <v>775</v>
      </c>
      <c r="C617" t="s">
        <v>784</v>
      </c>
      <c r="D617" t="s">
        <v>292</v>
      </c>
      <c r="E617" t="str">
        <f>INDEX('State Codes'!$E$7:$E$70,MATCH(INDEX('State Codes'!$C$7:$C$70,MATCH('County Climates'!B617,'State Codes'!$D$7:$D$70,0),1),'State Codes'!$C$7:$C$70,0),1)</f>
        <v>South Atlantic Division</v>
      </c>
      <c r="F617">
        <f>INDEX('CBECS_Table B5'!$C$6:$K$6,1,MATCH('County Climates'!E617,'CBECS_Table B5'!$C$1:$K$1,0))</f>
        <v>17981</v>
      </c>
    </row>
    <row r="618" spans="1:6" x14ac:dyDescent="0.35">
      <c r="A618" t="s">
        <v>774</v>
      </c>
      <c r="B618" t="s">
        <v>775</v>
      </c>
      <c r="C618" t="s">
        <v>785</v>
      </c>
      <c r="D618" t="s">
        <v>292</v>
      </c>
      <c r="E618" t="str">
        <f>INDEX('State Codes'!$E$7:$E$70,MATCH(INDEX('State Codes'!$C$7:$C$70,MATCH('County Climates'!B618,'State Codes'!$D$7:$D$70,0),1),'State Codes'!$C$7:$C$70,0),1)</f>
        <v>South Atlantic Division</v>
      </c>
      <c r="F618">
        <f>INDEX('CBECS_Table B5'!$C$6:$K$6,1,MATCH('County Climates'!E618,'CBECS_Table B5'!$C$1:$K$1,0))</f>
        <v>17981</v>
      </c>
    </row>
    <row r="619" spans="1:6" x14ac:dyDescent="0.35">
      <c r="A619" t="s">
        <v>774</v>
      </c>
      <c r="B619" t="s">
        <v>775</v>
      </c>
      <c r="C619" t="s">
        <v>786</v>
      </c>
      <c r="D619" t="s">
        <v>273</v>
      </c>
      <c r="E619" t="str">
        <f>INDEX('State Codes'!$E$7:$E$70,MATCH(INDEX('State Codes'!$C$7:$C$70,MATCH('County Climates'!B619,'State Codes'!$D$7:$D$70,0),1),'State Codes'!$C$7:$C$70,0),1)</f>
        <v>South Atlantic Division</v>
      </c>
      <c r="F619">
        <f>INDEX('CBECS_Table B5'!$C$6:$K$6,1,MATCH('County Climates'!E619,'CBECS_Table B5'!$C$1:$K$1,0))</f>
        <v>17981</v>
      </c>
    </row>
    <row r="620" spans="1:6" x14ac:dyDescent="0.35">
      <c r="A620" t="s">
        <v>774</v>
      </c>
      <c r="B620" t="s">
        <v>775</v>
      </c>
      <c r="C620" t="s">
        <v>787</v>
      </c>
      <c r="D620" t="s">
        <v>292</v>
      </c>
      <c r="E620" t="str">
        <f>INDEX('State Codes'!$E$7:$E$70,MATCH(INDEX('State Codes'!$C$7:$C$70,MATCH('County Climates'!B620,'State Codes'!$D$7:$D$70,0),1),'State Codes'!$C$7:$C$70,0),1)</f>
        <v>South Atlantic Division</v>
      </c>
      <c r="F620">
        <f>INDEX('CBECS_Table B5'!$C$6:$K$6,1,MATCH('County Climates'!E620,'CBECS_Table B5'!$C$1:$K$1,0))</f>
        <v>17981</v>
      </c>
    </row>
    <row r="621" spans="1:6" x14ac:dyDescent="0.35">
      <c r="A621" t="s">
        <v>774</v>
      </c>
      <c r="B621" t="s">
        <v>775</v>
      </c>
      <c r="C621" t="s">
        <v>364</v>
      </c>
      <c r="D621" t="s">
        <v>292</v>
      </c>
      <c r="E621" t="str">
        <f>INDEX('State Codes'!$E$7:$E$70,MATCH(INDEX('State Codes'!$C$7:$C$70,MATCH('County Climates'!B621,'State Codes'!$D$7:$D$70,0),1),'State Codes'!$C$7:$C$70,0),1)</f>
        <v>South Atlantic Division</v>
      </c>
      <c r="F621">
        <f>INDEX('CBECS_Table B5'!$C$6:$K$6,1,MATCH('County Climates'!E621,'CBECS_Table B5'!$C$1:$K$1,0))</f>
        <v>17981</v>
      </c>
    </row>
    <row r="622" spans="1:6" x14ac:dyDescent="0.35">
      <c r="A622" t="s">
        <v>774</v>
      </c>
      <c r="B622" t="s">
        <v>775</v>
      </c>
      <c r="C622" t="s">
        <v>465</v>
      </c>
      <c r="D622" t="s">
        <v>292</v>
      </c>
      <c r="E622" t="str">
        <f>INDEX('State Codes'!$E$7:$E$70,MATCH(INDEX('State Codes'!$C$7:$C$70,MATCH('County Climates'!B622,'State Codes'!$D$7:$D$70,0),1),'State Codes'!$C$7:$C$70,0),1)</f>
        <v>South Atlantic Division</v>
      </c>
      <c r="F622">
        <f>INDEX('CBECS_Table B5'!$C$6:$K$6,1,MATCH('County Climates'!E622,'CBECS_Table B5'!$C$1:$K$1,0))</f>
        <v>17981</v>
      </c>
    </row>
    <row r="623" spans="1:6" x14ac:dyDescent="0.35">
      <c r="A623" t="s">
        <v>774</v>
      </c>
      <c r="B623" t="s">
        <v>775</v>
      </c>
      <c r="C623" t="s">
        <v>339</v>
      </c>
      <c r="D623" t="s">
        <v>292</v>
      </c>
      <c r="E623" t="str">
        <f>INDEX('State Codes'!$E$7:$E$70,MATCH(INDEX('State Codes'!$C$7:$C$70,MATCH('County Climates'!B623,'State Codes'!$D$7:$D$70,0),1),'State Codes'!$C$7:$C$70,0),1)</f>
        <v>South Atlantic Division</v>
      </c>
      <c r="F623">
        <f>INDEX('CBECS_Table B5'!$C$6:$K$6,1,MATCH('County Climates'!E623,'CBECS_Table B5'!$C$1:$K$1,0))</f>
        <v>17981</v>
      </c>
    </row>
    <row r="624" spans="1:6" x14ac:dyDescent="0.35">
      <c r="A624" t="s">
        <v>774</v>
      </c>
      <c r="B624" t="s">
        <v>775</v>
      </c>
      <c r="C624" t="s">
        <v>788</v>
      </c>
      <c r="D624" t="s">
        <v>292</v>
      </c>
      <c r="E624" t="str">
        <f>INDEX('State Codes'!$E$7:$E$70,MATCH(INDEX('State Codes'!$C$7:$C$70,MATCH('County Climates'!B624,'State Codes'!$D$7:$D$70,0),1),'State Codes'!$C$7:$C$70,0),1)</f>
        <v>South Atlantic Division</v>
      </c>
      <c r="F624">
        <f>INDEX('CBECS_Table B5'!$C$6:$K$6,1,MATCH('County Climates'!E624,'CBECS_Table B5'!$C$1:$K$1,0))</f>
        <v>17981</v>
      </c>
    </row>
    <row r="625" spans="1:6" x14ac:dyDescent="0.35">
      <c r="A625" t="s">
        <v>774</v>
      </c>
      <c r="B625" t="s">
        <v>775</v>
      </c>
      <c r="C625" t="s">
        <v>789</v>
      </c>
      <c r="D625" t="s">
        <v>292</v>
      </c>
      <c r="E625" t="str">
        <f>INDEX('State Codes'!$E$7:$E$70,MATCH(INDEX('State Codes'!$C$7:$C$70,MATCH('County Climates'!B625,'State Codes'!$D$7:$D$70,0),1),'State Codes'!$C$7:$C$70,0),1)</f>
        <v>South Atlantic Division</v>
      </c>
      <c r="F625">
        <f>INDEX('CBECS_Table B5'!$C$6:$K$6,1,MATCH('County Climates'!E625,'CBECS_Table B5'!$C$1:$K$1,0))</f>
        <v>17981</v>
      </c>
    </row>
    <row r="626" spans="1:6" x14ac:dyDescent="0.35">
      <c r="A626" t="s">
        <v>774</v>
      </c>
      <c r="B626" t="s">
        <v>775</v>
      </c>
      <c r="C626" t="s">
        <v>771</v>
      </c>
      <c r="D626" t="s">
        <v>292</v>
      </c>
      <c r="E626" t="str">
        <f>INDEX('State Codes'!$E$7:$E$70,MATCH(INDEX('State Codes'!$C$7:$C$70,MATCH('County Climates'!B626,'State Codes'!$D$7:$D$70,0),1),'State Codes'!$C$7:$C$70,0),1)</f>
        <v>South Atlantic Division</v>
      </c>
      <c r="F626">
        <f>INDEX('CBECS_Table B5'!$C$6:$K$6,1,MATCH('County Climates'!E626,'CBECS_Table B5'!$C$1:$K$1,0))</f>
        <v>17981</v>
      </c>
    </row>
    <row r="627" spans="1:6" x14ac:dyDescent="0.35">
      <c r="A627" t="s">
        <v>774</v>
      </c>
      <c r="B627" t="s">
        <v>775</v>
      </c>
      <c r="C627" t="s">
        <v>790</v>
      </c>
      <c r="D627" t="s">
        <v>292</v>
      </c>
      <c r="E627" t="str">
        <f>INDEX('State Codes'!$E$7:$E$70,MATCH(INDEX('State Codes'!$C$7:$C$70,MATCH('County Climates'!B627,'State Codes'!$D$7:$D$70,0),1),'State Codes'!$C$7:$C$70,0),1)</f>
        <v>South Atlantic Division</v>
      </c>
      <c r="F627">
        <f>INDEX('CBECS_Table B5'!$C$6:$K$6,1,MATCH('County Climates'!E627,'CBECS_Table B5'!$C$1:$K$1,0))</f>
        <v>17981</v>
      </c>
    </row>
    <row r="628" spans="1:6" x14ac:dyDescent="0.35">
      <c r="A628" t="s">
        <v>774</v>
      </c>
      <c r="B628" t="s">
        <v>775</v>
      </c>
      <c r="C628" t="s">
        <v>791</v>
      </c>
      <c r="D628" t="s">
        <v>292</v>
      </c>
      <c r="E628" t="str">
        <f>INDEX('State Codes'!$E$7:$E$70,MATCH(INDEX('State Codes'!$C$7:$C$70,MATCH('County Climates'!B628,'State Codes'!$D$7:$D$70,0),1),'State Codes'!$C$7:$C$70,0),1)</f>
        <v>South Atlantic Division</v>
      </c>
      <c r="F628">
        <f>INDEX('CBECS_Table B5'!$C$6:$K$6,1,MATCH('County Climates'!E628,'CBECS_Table B5'!$C$1:$K$1,0))</f>
        <v>17981</v>
      </c>
    </row>
    <row r="629" spans="1:6" x14ac:dyDescent="0.35">
      <c r="A629" t="s">
        <v>774</v>
      </c>
      <c r="B629" t="s">
        <v>775</v>
      </c>
      <c r="C629" t="s">
        <v>353</v>
      </c>
      <c r="D629" t="s">
        <v>292</v>
      </c>
      <c r="E629" t="str">
        <f>INDEX('State Codes'!$E$7:$E$70,MATCH(INDEX('State Codes'!$C$7:$C$70,MATCH('County Climates'!B629,'State Codes'!$D$7:$D$70,0),1),'State Codes'!$C$7:$C$70,0),1)</f>
        <v>South Atlantic Division</v>
      </c>
      <c r="F629">
        <f>INDEX('CBECS_Table B5'!$C$6:$K$6,1,MATCH('County Climates'!E629,'CBECS_Table B5'!$C$1:$K$1,0))</f>
        <v>17981</v>
      </c>
    </row>
    <row r="630" spans="1:6" x14ac:dyDescent="0.35">
      <c r="A630" t="s">
        <v>774</v>
      </c>
      <c r="B630" t="s">
        <v>775</v>
      </c>
      <c r="C630" t="s">
        <v>792</v>
      </c>
      <c r="D630" t="s">
        <v>292</v>
      </c>
      <c r="E630" t="str">
        <f>INDEX('State Codes'!$E$7:$E$70,MATCH(INDEX('State Codes'!$C$7:$C$70,MATCH('County Climates'!B630,'State Codes'!$D$7:$D$70,0),1),'State Codes'!$C$7:$C$70,0),1)</f>
        <v>South Atlantic Division</v>
      </c>
      <c r="F630">
        <f>INDEX('CBECS_Table B5'!$C$6:$K$6,1,MATCH('County Climates'!E630,'CBECS_Table B5'!$C$1:$K$1,0))</f>
        <v>17981</v>
      </c>
    </row>
    <row r="631" spans="1:6" x14ac:dyDescent="0.35">
      <c r="A631" t="s">
        <v>774</v>
      </c>
      <c r="B631" t="s">
        <v>775</v>
      </c>
      <c r="C631" t="s">
        <v>793</v>
      </c>
      <c r="D631" t="s">
        <v>292</v>
      </c>
      <c r="E631" t="str">
        <f>INDEX('State Codes'!$E$7:$E$70,MATCH(INDEX('State Codes'!$C$7:$C$70,MATCH('County Climates'!B631,'State Codes'!$D$7:$D$70,0),1),'State Codes'!$C$7:$C$70,0),1)</f>
        <v>South Atlantic Division</v>
      </c>
      <c r="F631">
        <f>INDEX('CBECS_Table B5'!$C$6:$K$6,1,MATCH('County Climates'!E631,'CBECS_Table B5'!$C$1:$K$1,0))</f>
        <v>17981</v>
      </c>
    </row>
    <row r="632" spans="1:6" x14ac:dyDescent="0.35">
      <c r="A632" t="s">
        <v>794</v>
      </c>
      <c r="B632" t="s">
        <v>795</v>
      </c>
      <c r="C632" t="s">
        <v>796</v>
      </c>
      <c r="D632" t="s">
        <v>273</v>
      </c>
      <c r="E632" t="str">
        <f>INDEX('State Codes'!$E$7:$E$70,MATCH(INDEX('State Codes'!$C$7:$C$70,MATCH('County Climates'!B632,'State Codes'!$D$7:$D$70,0),1),'State Codes'!$C$7:$C$70,0),1)</f>
        <v>New England Division</v>
      </c>
      <c r="F632">
        <f>INDEX('CBECS_Table B5'!$C$6:$K$6,1,MATCH('County Climates'!E632,'CBECS_Table B5'!$C$1:$K$1,0))</f>
        <v>4302</v>
      </c>
    </row>
    <row r="633" spans="1:6" x14ac:dyDescent="0.35">
      <c r="A633" t="s">
        <v>794</v>
      </c>
      <c r="B633" t="s">
        <v>795</v>
      </c>
      <c r="C633" t="s">
        <v>797</v>
      </c>
      <c r="D633" t="s">
        <v>273</v>
      </c>
      <c r="E633" t="str">
        <f>INDEX('State Codes'!$E$7:$E$70,MATCH(INDEX('State Codes'!$C$7:$C$70,MATCH('County Climates'!B633,'State Codes'!$D$7:$D$70,0),1),'State Codes'!$C$7:$C$70,0),1)</f>
        <v>New England Division</v>
      </c>
      <c r="F633">
        <f>INDEX('CBECS_Table B5'!$C$6:$K$6,1,MATCH('County Climates'!E633,'CBECS_Table B5'!$C$1:$K$1,0))</f>
        <v>4302</v>
      </c>
    </row>
    <row r="634" spans="1:6" x14ac:dyDescent="0.35">
      <c r="A634" t="s">
        <v>794</v>
      </c>
      <c r="B634" t="s">
        <v>795</v>
      </c>
      <c r="C634" t="s">
        <v>798</v>
      </c>
      <c r="D634" t="s">
        <v>273</v>
      </c>
      <c r="E634" t="str">
        <f>INDEX('State Codes'!$E$7:$E$70,MATCH(INDEX('State Codes'!$C$7:$C$70,MATCH('County Climates'!B634,'State Codes'!$D$7:$D$70,0),1),'State Codes'!$C$7:$C$70,0),1)</f>
        <v>New England Division</v>
      </c>
      <c r="F634">
        <f>INDEX('CBECS_Table B5'!$C$6:$K$6,1,MATCH('County Climates'!E634,'CBECS_Table B5'!$C$1:$K$1,0))</f>
        <v>4302</v>
      </c>
    </row>
    <row r="635" spans="1:6" x14ac:dyDescent="0.35">
      <c r="A635" t="s">
        <v>794</v>
      </c>
      <c r="B635" t="s">
        <v>795</v>
      </c>
      <c r="C635" t="s">
        <v>799</v>
      </c>
      <c r="D635" t="s">
        <v>273</v>
      </c>
      <c r="E635" t="str">
        <f>INDEX('State Codes'!$E$7:$E$70,MATCH(INDEX('State Codes'!$C$7:$C$70,MATCH('County Climates'!B635,'State Codes'!$D$7:$D$70,0),1),'State Codes'!$C$7:$C$70,0),1)</f>
        <v>New England Division</v>
      </c>
      <c r="F635">
        <f>INDEX('CBECS_Table B5'!$C$6:$K$6,1,MATCH('County Climates'!E635,'CBECS_Table B5'!$C$1:$K$1,0))</f>
        <v>4302</v>
      </c>
    </row>
    <row r="636" spans="1:6" x14ac:dyDescent="0.35">
      <c r="A636" t="s">
        <v>794</v>
      </c>
      <c r="B636" t="s">
        <v>795</v>
      </c>
      <c r="C636" t="s">
        <v>800</v>
      </c>
      <c r="D636" t="s">
        <v>273</v>
      </c>
      <c r="E636" t="str">
        <f>INDEX('State Codes'!$E$7:$E$70,MATCH(INDEX('State Codes'!$C$7:$C$70,MATCH('County Climates'!B636,'State Codes'!$D$7:$D$70,0),1),'State Codes'!$C$7:$C$70,0),1)</f>
        <v>New England Division</v>
      </c>
      <c r="F636">
        <f>INDEX('CBECS_Table B5'!$C$6:$K$6,1,MATCH('County Climates'!E636,'CBECS_Table B5'!$C$1:$K$1,0))</f>
        <v>4302</v>
      </c>
    </row>
    <row r="637" spans="1:6" x14ac:dyDescent="0.35">
      <c r="A637" t="s">
        <v>794</v>
      </c>
      <c r="B637" t="s">
        <v>795</v>
      </c>
      <c r="C637" t="s">
        <v>318</v>
      </c>
      <c r="D637" t="s">
        <v>273</v>
      </c>
      <c r="E637" t="str">
        <f>INDEX('State Codes'!$E$7:$E$70,MATCH(INDEX('State Codes'!$C$7:$C$70,MATCH('County Climates'!B637,'State Codes'!$D$7:$D$70,0),1),'State Codes'!$C$7:$C$70,0),1)</f>
        <v>New England Division</v>
      </c>
      <c r="F637">
        <f>INDEX('CBECS_Table B5'!$C$6:$K$6,1,MATCH('County Climates'!E637,'CBECS_Table B5'!$C$1:$K$1,0))</f>
        <v>4302</v>
      </c>
    </row>
    <row r="638" spans="1:6" x14ac:dyDescent="0.35">
      <c r="A638" t="s">
        <v>794</v>
      </c>
      <c r="B638" t="s">
        <v>795</v>
      </c>
      <c r="C638" t="s">
        <v>801</v>
      </c>
      <c r="D638" t="s">
        <v>273</v>
      </c>
      <c r="E638" t="str">
        <f>INDEX('State Codes'!$E$7:$E$70,MATCH(INDEX('State Codes'!$C$7:$C$70,MATCH('County Climates'!B638,'State Codes'!$D$7:$D$70,0),1),'State Codes'!$C$7:$C$70,0),1)</f>
        <v>New England Division</v>
      </c>
      <c r="F638">
        <f>INDEX('CBECS_Table B5'!$C$6:$K$6,1,MATCH('County Climates'!E638,'CBECS_Table B5'!$C$1:$K$1,0))</f>
        <v>4302</v>
      </c>
    </row>
    <row r="639" spans="1:6" x14ac:dyDescent="0.35">
      <c r="A639" t="s">
        <v>794</v>
      </c>
      <c r="B639" t="s">
        <v>795</v>
      </c>
      <c r="C639" t="s">
        <v>802</v>
      </c>
      <c r="D639" t="s">
        <v>273</v>
      </c>
      <c r="E639" t="str">
        <f>INDEX('State Codes'!$E$7:$E$70,MATCH(INDEX('State Codes'!$C$7:$C$70,MATCH('County Climates'!B639,'State Codes'!$D$7:$D$70,0),1),'State Codes'!$C$7:$C$70,0),1)</f>
        <v>New England Division</v>
      </c>
      <c r="F639">
        <f>INDEX('CBECS_Table B5'!$C$6:$K$6,1,MATCH('County Climates'!E639,'CBECS_Table B5'!$C$1:$K$1,0))</f>
        <v>4302</v>
      </c>
    </row>
    <row r="640" spans="1:6" x14ac:dyDescent="0.35">
      <c r="A640" t="s">
        <v>794</v>
      </c>
      <c r="B640" t="s">
        <v>795</v>
      </c>
      <c r="C640" t="s">
        <v>458</v>
      </c>
      <c r="D640" t="s">
        <v>273</v>
      </c>
      <c r="E640" t="str">
        <f>INDEX('State Codes'!$E$7:$E$70,MATCH(INDEX('State Codes'!$C$7:$C$70,MATCH('County Climates'!B640,'State Codes'!$D$7:$D$70,0),1),'State Codes'!$C$7:$C$70,0),1)</f>
        <v>New England Division</v>
      </c>
      <c r="F640">
        <f>INDEX('CBECS_Table B5'!$C$6:$K$6,1,MATCH('County Climates'!E640,'CBECS_Table B5'!$C$1:$K$1,0))</f>
        <v>4302</v>
      </c>
    </row>
    <row r="641" spans="1:6" x14ac:dyDescent="0.35">
      <c r="A641" t="s">
        <v>794</v>
      </c>
      <c r="B641" t="s">
        <v>795</v>
      </c>
      <c r="C641" t="s">
        <v>803</v>
      </c>
      <c r="D641" t="s">
        <v>273</v>
      </c>
      <c r="E641" t="str">
        <f>INDEX('State Codes'!$E$7:$E$70,MATCH(INDEX('State Codes'!$C$7:$C$70,MATCH('County Climates'!B641,'State Codes'!$D$7:$D$70,0),1),'State Codes'!$C$7:$C$70,0),1)</f>
        <v>New England Division</v>
      </c>
      <c r="F641">
        <f>INDEX('CBECS_Table B5'!$C$6:$K$6,1,MATCH('County Climates'!E641,'CBECS_Table B5'!$C$1:$K$1,0))</f>
        <v>4302</v>
      </c>
    </row>
    <row r="642" spans="1:6" x14ac:dyDescent="0.35">
      <c r="A642" t="s">
        <v>794</v>
      </c>
      <c r="B642" t="s">
        <v>795</v>
      </c>
      <c r="C642" t="s">
        <v>804</v>
      </c>
      <c r="D642" t="s">
        <v>273</v>
      </c>
      <c r="E642" t="str">
        <f>INDEX('State Codes'!$E$7:$E$70,MATCH(INDEX('State Codes'!$C$7:$C$70,MATCH('County Climates'!B642,'State Codes'!$D$7:$D$70,0),1),'State Codes'!$C$7:$C$70,0),1)</f>
        <v>New England Division</v>
      </c>
      <c r="F642">
        <f>INDEX('CBECS_Table B5'!$C$6:$K$6,1,MATCH('County Climates'!E642,'CBECS_Table B5'!$C$1:$K$1,0))</f>
        <v>4302</v>
      </c>
    </row>
    <row r="643" spans="1:6" x14ac:dyDescent="0.35">
      <c r="A643" t="s">
        <v>794</v>
      </c>
      <c r="B643" t="s">
        <v>795</v>
      </c>
      <c r="C643" t="s">
        <v>805</v>
      </c>
      <c r="D643" t="s">
        <v>273</v>
      </c>
      <c r="E643" t="str">
        <f>INDEX('State Codes'!$E$7:$E$70,MATCH(INDEX('State Codes'!$C$7:$C$70,MATCH('County Climates'!B643,'State Codes'!$D$7:$D$70,0),1),'State Codes'!$C$7:$C$70,0),1)</f>
        <v>New England Division</v>
      </c>
      <c r="F643">
        <f>INDEX('CBECS_Table B5'!$C$6:$K$6,1,MATCH('County Climates'!E643,'CBECS_Table B5'!$C$1:$K$1,0))</f>
        <v>4302</v>
      </c>
    </row>
    <row r="644" spans="1:6" x14ac:dyDescent="0.35">
      <c r="A644" t="s">
        <v>794</v>
      </c>
      <c r="B644" t="s">
        <v>795</v>
      </c>
      <c r="C644" t="s">
        <v>806</v>
      </c>
      <c r="D644" t="s">
        <v>273</v>
      </c>
      <c r="E644" t="str">
        <f>INDEX('State Codes'!$E$7:$E$70,MATCH(INDEX('State Codes'!$C$7:$C$70,MATCH('County Climates'!B644,'State Codes'!$D$7:$D$70,0),1),'State Codes'!$C$7:$C$70,0),1)</f>
        <v>New England Division</v>
      </c>
      <c r="F644">
        <f>INDEX('CBECS_Table B5'!$C$6:$K$6,1,MATCH('County Climates'!E644,'CBECS_Table B5'!$C$1:$K$1,0))</f>
        <v>4302</v>
      </c>
    </row>
    <row r="645" spans="1:6" x14ac:dyDescent="0.35">
      <c r="A645" t="s">
        <v>794</v>
      </c>
      <c r="B645" t="s">
        <v>795</v>
      </c>
      <c r="C645" t="s">
        <v>793</v>
      </c>
      <c r="D645" t="s">
        <v>273</v>
      </c>
      <c r="E645" t="str">
        <f>INDEX('State Codes'!$E$7:$E$70,MATCH(INDEX('State Codes'!$C$7:$C$70,MATCH('County Climates'!B645,'State Codes'!$D$7:$D$70,0),1),'State Codes'!$C$7:$C$70,0),1)</f>
        <v>New England Division</v>
      </c>
      <c r="F645">
        <f>INDEX('CBECS_Table B5'!$C$6:$K$6,1,MATCH('County Climates'!E645,'CBECS_Table B5'!$C$1:$K$1,0))</f>
        <v>4302</v>
      </c>
    </row>
    <row r="646" spans="1:6" x14ac:dyDescent="0.35">
      <c r="A646" t="s">
        <v>807</v>
      </c>
      <c r="B646" t="s">
        <v>808</v>
      </c>
      <c r="C646" t="s">
        <v>809</v>
      </c>
      <c r="D646" t="s">
        <v>273</v>
      </c>
      <c r="E646" t="str">
        <f>INDEX('State Codes'!$E$7:$E$70,MATCH(INDEX('State Codes'!$C$7:$C$70,MATCH('County Climates'!B646,'State Codes'!$D$7:$D$70,0),1),'State Codes'!$C$7:$C$70,0),1)</f>
        <v>East North Central Division</v>
      </c>
      <c r="F646">
        <f>INDEX('CBECS_Table B5'!$C$6:$K$6,1,MATCH('County Climates'!E646,'CBECS_Table B5'!$C$1:$K$1,0))</f>
        <v>12742</v>
      </c>
    </row>
    <row r="647" spans="1:6" x14ac:dyDescent="0.35">
      <c r="A647" t="s">
        <v>807</v>
      </c>
      <c r="B647" t="s">
        <v>808</v>
      </c>
      <c r="C647" t="s">
        <v>810</v>
      </c>
      <c r="D647" t="s">
        <v>273</v>
      </c>
      <c r="E647" t="str">
        <f>INDEX('State Codes'!$E$7:$E$70,MATCH(INDEX('State Codes'!$C$7:$C$70,MATCH('County Climates'!B647,'State Codes'!$D$7:$D$70,0),1),'State Codes'!$C$7:$C$70,0),1)</f>
        <v>East North Central Division</v>
      </c>
      <c r="F647">
        <f>INDEX('CBECS_Table B5'!$C$6:$K$6,1,MATCH('County Climates'!E647,'CBECS_Table B5'!$C$1:$K$1,0))</f>
        <v>12742</v>
      </c>
    </row>
    <row r="648" spans="1:6" x14ac:dyDescent="0.35">
      <c r="A648" t="s">
        <v>807</v>
      </c>
      <c r="B648" t="s">
        <v>808</v>
      </c>
      <c r="C648" t="s">
        <v>811</v>
      </c>
      <c r="D648" t="s">
        <v>273</v>
      </c>
      <c r="E648" t="str">
        <f>INDEX('State Codes'!$E$7:$E$70,MATCH(INDEX('State Codes'!$C$7:$C$70,MATCH('County Climates'!B648,'State Codes'!$D$7:$D$70,0),1),'State Codes'!$C$7:$C$70,0),1)</f>
        <v>East North Central Division</v>
      </c>
      <c r="F648">
        <f>INDEX('CBECS_Table B5'!$C$6:$K$6,1,MATCH('County Climates'!E648,'CBECS_Table B5'!$C$1:$K$1,0))</f>
        <v>12742</v>
      </c>
    </row>
    <row r="649" spans="1:6" x14ac:dyDescent="0.35">
      <c r="A649" t="s">
        <v>807</v>
      </c>
      <c r="B649" t="s">
        <v>808</v>
      </c>
      <c r="C649" t="s">
        <v>812</v>
      </c>
      <c r="D649" t="s">
        <v>273</v>
      </c>
      <c r="E649" t="str">
        <f>INDEX('State Codes'!$E$7:$E$70,MATCH(INDEX('State Codes'!$C$7:$C$70,MATCH('County Climates'!B649,'State Codes'!$D$7:$D$70,0),1),'State Codes'!$C$7:$C$70,0),1)</f>
        <v>East North Central Division</v>
      </c>
      <c r="F649">
        <f>INDEX('CBECS_Table B5'!$C$6:$K$6,1,MATCH('County Climates'!E649,'CBECS_Table B5'!$C$1:$K$1,0))</f>
        <v>12742</v>
      </c>
    </row>
    <row r="650" spans="1:6" x14ac:dyDescent="0.35">
      <c r="A650" t="s">
        <v>807</v>
      </c>
      <c r="B650" t="s">
        <v>808</v>
      </c>
      <c r="C650" t="s">
        <v>703</v>
      </c>
      <c r="D650" t="s">
        <v>273</v>
      </c>
      <c r="E650" t="str">
        <f>INDEX('State Codes'!$E$7:$E$70,MATCH(INDEX('State Codes'!$C$7:$C$70,MATCH('County Climates'!B650,'State Codes'!$D$7:$D$70,0),1),'State Codes'!$C$7:$C$70,0),1)</f>
        <v>East North Central Division</v>
      </c>
      <c r="F650">
        <f>INDEX('CBECS_Table B5'!$C$6:$K$6,1,MATCH('County Climates'!E650,'CBECS_Table B5'!$C$1:$K$1,0))</f>
        <v>12742</v>
      </c>
    </row>
    <row r="651" spans="1:6" x14ac:dyDescent="0.35">
      <c r="A651" t="s">
        <v>807</v>
      </c>
      <c r="B651" t="s">
        <v>808</v>
      </c>
      <c r="C651" t="s">
        <v>813</v>
      </c>
      <c r="D651" t="s">
        <v>273</v>
      </c>
      <c r="E651" t="str">
        <f>INDEX('State Codes'!$E$7:$E$70,MATCH(INDEX('State Codes'!$C$7:$C$70,MATCH('County Climates'!B651,'State Codes'!$D$7:$D$70,0),1),'State Codes'!$C$7:$C$70,0),1)</f>
        <v>East North Central Division</v>
      </c>
      <c r="F651">
        <f>INDEX('CBECS_Table B5'!$C$6:$K$6,1,MATCH('County Climates'!E651,'CBECS_Table B5'!$C$1:$K$1,0))</f>
        <v>12742</v>
      </c>
    </row>
    <row r="652" spans="1:6" x14ac:dyDescent="0.35">
      <c r="A652" t="s">
        <v>807</v>
      </c>
      <c r="B652" t="s">
        <v>808</v>
      </c>
      <c r="C652" t="s">
        <v>814</v>
      </c>
      <c r="D652" t="s">
        <v>273</v>
      </c>
      <c r="E652" t="str">
        <f>INDEX('State Codes'!$E$7:$E$70,MATCH(INDEX('State Codes'!$C$7:$C$70,MATCH('County Climates'!B652,'State Codes'!$D$7:$D$70,0),1),'State Codes'!$C$7:$C$70,0),1)</f>
        <v>East North Central Division</v>
      </c>
      <c r="F652">
        <f>INDEX('CBECS_Table B5'!$C$6:$K$6,1,MATCH('County Climates'!E652,'CBECS_Table B5'!$C$1:$K$1,0))</f>
        <v>12742</v>
      </c>
    </row>
    <row r="653" spans="1:6" x14ac:dyDescent="0.35">
      <c r="A653" t="s">
        <v>807</v>
      </c>
      <c r="B653" t="s">
        <v>808</v>
      </c>
      <c r="C653" t="s">
        <v>815</v>
      </c>
      <c r="D653" t="s">
        <v>273</v>
      </c>
      <c r="E653" t="str">
        <f>INDEX('State Codes'!$E$7:$E$70,MATCH(INDEX('State Codes'!$C$7:$C$70,MATCH('County Climates'!B653,'State Codes'!$D$7:$D$70,0),1),'State Codes'!$C$7:$C$70,0),1)</f>
        <v>East North Central Division</v>
      </c>
      <c r="F653">
        <f>INDEX('CBECS_Table B5'!$C$6:$K$6,1,MATCH('County Climates'!E653,'CBECS_Table B5'!$C$1:$K$1,0))</f>
        <v>12742</v>
      </c>
    </row>
    <row r="654" spans="1:6" x14ac:dyDescent="0.35">
      <c r="A654" t="s">
        <v>807</v>
      </c>
      <c r="B654" t="s">
        <v>808</v>
      </c>
      <c r="C654" t="s">
        <v>816</v>
      </c>
      <c r="D654" t="s">
        <v>273</v>
      </c>
      <c r="E654" t="str">
        <f>INDEX('State Codes'!$E$7:$E$70,MATCH(INDEX('State Codes'!$C$7:$C$70,MATCH('County Climates'!B654,'State Codes'!$D$7:$D$70,0),1),'State Codes'!$C$7:$C$70,0),1)</f>
        <v>East North Central Division</v>
      </c>
      <c r="F654">
        <f>INDEX('CBECS_Table B5'!$C$6:$K$6,1,MATCH('County Climates'!E654,'CBECS_Table B5'!$C$1:$K$1,0))</f>
        <v>12742</v>
      </c>
    </row>
    <row r="655" spans="1:6" x14ac:dyDescent="0.35">
      <c r="A655" t="s">
        <v>807</v>
      </c>
      <c r="B655" t="s">
        <v>808</v>
      </c>
      <c r="C655" t="s">
        <v>817</v>
      </c>
      <c r="D655" t="s">
        <v>274</v>
      </c>
      <c r="E655" t="str">
        <f>INDEX('State Codes'!$E$7:$E$70,MATCH(INDEX('State Codes'!$C$7:$C$70,MATCH('County Climates'!B655,'State Codes'!$D$7:$D$70,0),1),'State Codes'!$C$7:$C$70,0),1)</f>
        <v>East North Central Division</v>
      </c>
      <c r="F655">
        <f>INDEX('CBECS_Table B5'!$C$6:$K$6,1,MATCH('County Climates'!E655,'CBECS_Table B5'!$C$1:$K$1,0))</f>
        <v>12742</v>
      </c>
    </row>
    <row r="656" spans="1:6" x14ac:dyDescent="0.35">
      <c r="A656" t="s">
        <v>807</v>
      </c>
      <c r="B656" t="s">
        <v>808</v>
      </c>
      <c r="C656" t="s">
        <v>818</v>
      </c>
      <c r="D656" t="s">
        <v>273</v>
      </c>
      <c r="E656" t="str">
        <f>INDEX('State Codes'!$E$7:$E$70,MATCH(INDEX('State Codes'!$C$7:$C$70,MATCH('County Climates'!B656,'State Codes'!$D$7:$D$70,0),1),'State Codes'!$C$7:$C$70,0),1)</f>
        <v>East North Central Division</v>
      </c>
      <c r="F656">
        <f>INDEX('CBECS_Table B5'!$C$6:$K$6,1,MATCH('County Climates'!E656,'CBECS_Table B5'!$C$1:$K$1,0))</f>
        <v>12742</v>
      </c>
    </row>
    <row r="657" spans="1:6" x14ac:dyDescent="0.35">
      <c r="A657" t="s">
        <v>807</v>
      </c>
      <c r="B657" t="s">
        <v>808</v>
      </c>
      <c r="C657" t="s">
        <v>347</v>
      </c>
      <c r="D657" t="s">
        <v>273</v>
      </c>
      <c r="E657" t="str">
        <f>INDEX('State Codes'!$E$7:$E$70,MATCH(INDEX('State Codes'!$C$7:$C$70,MATCH('County Climates'!B657,'State Codes'!$D$7:$D$70,0),1),'State Codes'!$C$7:$C$70,0),1)</f>
        <v>East North Central Division</v>
      </c>
      <c r="F657">
        <f>INDEX('CBECS_Table B5'!$C$6:$K$6,1,MATCH('County Climates'!E657,'CBECS_Table B5'!$C$1:$K$1,0))</f>
        <v>12742</v>
      </c>
    </row>
    <row r="658" spans="1:6" x14ac:dyDescent="0.35">
      <c r="A658" t="s">
        <v>807</v>
      </c>
      <c r="B658" t="s">
        <v>808</v>
      </c>
      <c r="C658" t="s">
        <v>819</v>
      </c>
      <c r="D658" t="s">
        <v>273</v>
      </c>
      <c r="E658" t="str">
        <f>INDEX('State Codes'!$E$7:$E$70,MATCH(INDEX('State Codes'!$C$7:$C$70,MATCH('County Climates'!B658,'State Codes'!$D$7:$D$70,0),1),'State Codes'!$C$7:$C$70,0),1)</f>
        <v>East North Central Division</v>
      </c>
      <c r="F658">
        <f>INDEX('CBECS_Table B5'!$C$6:$K$6,1,MATCH('County Climates'!E658,'CBECS_Table B5'!$C$1:$K$1,0))</f>
        <v>12742</v>
      </c>
    </row>
    <row r="659" spans="1:6" x14ac:dyDescent="0.35">
      <c r="A659" t="s">
        <v>807</v>
      </c>
      <c r="B659" t="s">
        <v>808</v>
      </c>
      <c r="C659" t="s">
        <v>820</v>
      </c>
      <c r="D659" t="s">
        <v>273</v>
      </c>
      <c r="E659" t="str">
        <f>INDEX('State Codes'!$E$7:$E$70,MATCH(INDEX('State Codes'!$C$7:$C$70,MATCH('County Climates'!B659,'State Codes'!$D$7:$D$70,0),1),'State Codes'!$C$7:$C$70,0),1)</f>
        <v>East North Central Division</v>
      </c>
      <c r="F659">
        <f>INDEX('CBECS_Table B5'!$C$6:$K$6,1,MATCH('County Climates'!E659,'CBECS_Table B5'!$C$1:$K$1,0))</f>
        <v>12742</v>
      </c>
    </row>
    <row r="660" spans="1:6" x14ac:dyDescent="0.35">
      <c r="A660" t="s">
        <v>807</v>
      </c>
      <c r="B660" t="s">
        <v>808</v>
      </c>
      <c r="C660" t="s">
        <v>393</v>
      </c>
      <c r="D660" t="s">
        <v>273</v>
      </c>
      <c r="E660" t="str">
        <f>INDEX('State Codes'!$E$7:$E$70,MATCH(INDEX('State Codes'!$C$7:$C$70,MATCH('County Climates'!B660,'State Codes'!$D$7:$D$70,0),1),'State Codes'!$C$7:$C$70,0),1)</f>
        <v>East North Central Division</v>
      </c>
      <c r="F660">
        <f>INDEX('CBECS_Table B5'!$C$6:$K$6,1,MATCH('County Climates'!E660,'CBECS_Table B5'!$C$1:$K$1,0))</f>
        <v>12742</v>
      </c>
    </row>
    <row r="661" spans="1:6" x14ac:dyDescent="0.35">
      <c r="A661" t="s">
        <v>807</v>
      </c>
      <c r="B661" t="s">
        <v>808</v>
      </c>
      <c r="C661" t="s">
        <v>821</v>
      </c>
      <c r="D661" t="s">
        <v>273</v>
      </c>
      <c r="E661" t="str">
        <f>INDEX('State Codes'!$E$7:$E$70,MATCH(INDEX('State Codes'!$C$7:$C$70,MATCH('County Climates'!B661,'State Codes'!$D$7:$D$70,0),1),'State Codes'!$C$7:$C$70,0),1)</f>
        <v>East North Central Division</v>
      </c>
      <c r="F661">
        <f>INDEX('CBECS_Table B5'!$C$6:$K$6,1,MATCH('County Climates'!E661,'CBECS_Table B5'!$C$1:$K$1,0))</f>
        <v>12742</v>
      </c>
    </row>
    <row r="662" spans="1:6" x14ac:dyDescent="0.35">
      <c r="A662" t="s">
        <v>807</v>
      </c>
      <c r="B662" t="s">
        <v>808</v>
      </c>
      <c r="C662" t="s">
        <v>543</v>
      </c>
      <c r="D662" t="s">
        <v>273</v>
      </c>
      <c r="E662" t="str">
        <f>INDEX('State Codes'!$E$7:$E$70,MATCH(INDEX('State Codes'!$C$7:$C$70,MATCH('County Climates'!B662,'State Codes'!$D$7:$D$70,0),1),'State Codes'!$C$7:$C$70,0),1)</f>
        <v>East North Central Division</v>
      </c>
      <c r="F662">
        <f>INDEX('CBECS_Table B5'!$C$6:$K$6,1,MATCH('County Climates'!E662,'CBECS_Table B5'!$C$1:$K$1,0))</f>
        <v>12742</v>
      </c>
    </row>
    <row r="663" spans="1:6" x14ac:dyDescent="0.35">
      <c r="A663" t="s">
        <v>807</v>
      </c>
      <c r="B663" t="s">
        <v>808</v>
      </c>
      <c r="C663" t="s">
        <v>822</v>
      </c>
      <c r="D663" t="s">
        <v>273</v>
      </c>
      <c r="E663" t="str">
        <f>INDEX('State Codes'!$E$7:$E$70,MATCH(INDEX('State Codes'!$C$7:$C$70,MATCH('County Climates'!B663,'State Codes'!$D$7:$D$70,0),1),'State Codes'!$C$7:$C$70,0),1)</f>
        <v>East North Central Division</v>
      </c>
      <c r="F663">
        <f>INDEX('CBECS_Table B5'!$C$6:$K$6,1,MATCH('County Climates'!E663,'CBECS_Table B5'!$C$1:$K$1,0))</f>
        <v>12742</v>
      </c>
    </row>
    <row r="664" spans="1:6" x14ac:dyDescent="0.35">
      <c r="A664" t="s">
        <v>823</v>
      </c>
      <c r="B664" t="s">
        <v>824</v>
      </c>
      <c r="C664" t="s">
        <v>825</v>
      </c>
      <c r="D664" t="s">
        <v>274</v>
      </c>
      <c r="E664" t="str">
        <f>INDEX('State Codes'!$E$7:$E$70,MATCH(INDEX('State Codes'!$C$7:$C$70,MATCH('County Climates'!B664,'State Codes'!$D$7:$D$70,0),1),'State Codes'!$C$7:$C$70,0),1)</f>
        <v>West North Central Division</v>
      </c>
      <c r="F664">
        <f>INDEX('CBECS_Table B5'!$C$6:$K$6,1,MATCH('County Climates'!E664,'CBECS_Table B5'!$C$1:$K$1,0))</f>
        <v>6178</v>
      </c>
    </row>
    <row r="665" spans="1:6" x14ac:dyDescent="0.35">
      <c r="A665" t="s">
        <v>823</v>
      </c>
      <c r="B665" t="s">
        <v>824</v>
      </c>
      <c r="C665" t="s">
        <v>826</v>
      </c>
      <c r="D665" t="s">
        <v>273</v>
      </c>
      <c r="E665" t="str">
        <f>INDEX('State Codes'!$E$7:$E$70,MATCH(INDEX('State Codes'!$C$7:$C$70,MATCH('County Climates'!B665,'State Codes'!$D$7:$D$70,0),1),'State Codes'!$C$7:$C$70,0),1)</f>
        <v>West North Central Division</v>
      </c>
      <c r="F665">
        <f>INDEX('CBECS_Table B5'!$C$6:$K$6,1,MATCH('County Climates'!E665,'CBECS_Table B5'!$C$1:$K$1,0))</f>
        <v>6178</v>
      </c>
    </row>
    <row r="666" spans="1:6" x14ac:dyDescent="0.35">
      <c r="A666" t="s">
        <v>823</v>
      </c>
      <c r="B666" t="s">
        <v>824</v>
      </c>
      <c r="C666" t="s">
        <v>827</v>
      </c>
      <c r="D666" t="s">
        <v>274</v>
      </c>
      <c r="E666" t="str">
        <f>INDEX('State Codes'!$E$7:$E$70,MATCH(INDEX('State Codes'!$C$7:$C$70,MATCH('County Climates'!B666,'State Codes'!$D$7:$D$70,0),1),'State Codes'!$C$7:$C$70,0),1)</f>
        <v>West North Central Division</v>
      </c>
      <c r="F666">
        <f>INDEX('CBECS_Table B5'!$C$6:$K$6,1,MATCH('County Climates'!E666,'CBECS_Table B5'!$C$1:$K$1,0))</f>
        <v>6178</v>
      </c>
    </row>
    <row r="667" spans="1:6" x14ac:dyDescent="0.35">
      <c r="A667" t="s">
        <v>823</v>
      </c>
      <c r="B667" t="s">
        <v>824</v>
      </c>
      <c r="C667" t="s">
        <v>828</v>
      </c>
      <c r="D667" t="s">
        <v>274</v>
      </c>
      <c r="E667" t="str">
        <f>INDEX('State Codes'!$E$7:$E$70,MATCH(INDEX('State Codes'!$C$7:$C$70,MATCH('County Climates'!B667,'State Codes'!$D$7:$D$70,0),1),'State Codes'!$C$7:$C$70,0),1)</f>
        <v>West North Central Division</v>
      </c>
      <c r="F667">
        <f>INDEX('CBECS_Table B5'!$C$6:$K$6,1,MATCH('County Climates'!E667,'CBECS_Table B5'!$C$1:$K$1,0))</f>
        <v>6178</v>
      </c>
    </row>
    <row r="668" spans="1:6" x14ac:dyDescent="0.35">
      <c r="A668" t="s">
        <v>823</v>
      </c>
      <c r="B668" t="s">
        <v>824</v>
      </c>
      <c r="C668" t="s">
        <v>620</v>
      </c>
      <c r="D668" t="s">
        <v>273</v>
      </c>
      <c r="E668" t="str">
        <f>INDEX('State Codes'!$E$7:$E$70,MATCH(INDEX('State Codes'!$C$7:$C$70,MATCH('County Climates'!B668,'State Codes'!$D$7:$D$70,0),1),'State Codes'!$C$7:$C$70,0),1)</f>
        <v>West North Central Division</v>
      </c>
      <c r="F668">
        <f>INDEX('CBECS_Table B5'!$C$6:$K$6,1,MATCH('County Climates'!E668,'CBECS_Table B5'!$C$1:$K$1,0))</f>
        <v>6178</v>
      </c>
    </row>
    <row r="669" spans="1:6" x14ac:dyDescent="0.35">
      <c r="A669" t="s">
        <v>823</v>
      </c>
      <c r="B669" t="s">
        <v>824</v>
      </c>
      <c r="C669" t="s">
        <v>829</v>
      </c>
      <c r="D669" t="s">
        <v>273</v>
      </c>
      <c r="E669" t="str">
        <f>INDEX('State Codes'!$E$7:$E$70,MATCH(INDEX('State Codes'!$C$7:$C$70,MATCH('County Climates'!B669,'State Codes'!$D$7:$D$70,0),1),'State Codes'!$C$7:$C$70,0),1)</f>
        <v>West North Central Division</v>
      </c>
      <c r="F669">
        <f>INDEX('CBECS_Table B5'!$C$6:$K$6,1,MATCH('County Climates'!E669,'CBECS_Table B5'!$C$1:$K$1,0))</f>
        <v>6178</v>
      </c>
    </row>
    <row r="670" spans="1:6" x14ac:dyDescent="0.35">
      <c r="A670" t="s">
        <v>823</v>
      </c>
      <c r="B670" t="s">
        <v>824</v>
      </c>
      <c r="C670" t="s">
        <v>830</v>
      </c>
      <c r="D670" t="s">
        <v>273</v>
      </c>
      <c r="E670" t="str">
        <f>INDEX('State Codes'!$E$7:$E$70,MATCH(INDEX('State Codes'!$C$7:$C$70,MATCH('County Climates'!B670,'State Codes'!$D$7:$D$70,0),1),'State Codes'!$C$7:$C$70,0),1)</f>
        <v>West North Central Division</v>
      </c>
      <c r="F670">
        <f>INDEX('CBECS_Table B5'!$C$6:$K$6,1,MATCH('County Climates'!E670,'CBECS_Table B5'!$C$1:$K$1,0))</f>
        <v>6178</v>
      </c>
    </row>
    <row r="671" spans="1:6" x14ac:dyDescent="0.35">
      <c r="A671" t="s">
        <v>823</v>
      </c>
      <c r="B671" t="s">
        <v>824</v>
      </c>
      <c r="C671" t="s">
        <v>623</v>
      </c>
      <c r="D671" t="s">
        <v>273</v>
      </c>
      <c r="E671" t="str">
        <f>INDEX('State Codes'!$E$7:$E$70,MATCH(INDEX('State Codes'!$C$7:$C$70,MATCH('County Climates'!B671,'State Codes'!$D$7:$D$70,0),1),'State Codes'!$C$7:$C$70,0),1)</f>
        <v>West North Central Division</v>
      </c>
      <c r="F671">
        <f>INDEX('CBECS_Table B5'!$C$6:$K$6,1,MATCH('County Climates'!E671,'CBECS_Table B5'!$C$1:$K$1,0))</f>
        <v>6178</v>
      </c>
    </row>
    <row r="672" spans="1:6" x14ac:dyDescent="0.35">
      <c r="A672" t="s">
        <v>823</v>
      </c>
      <c r="B672" t="s">
        <v>824</v>
      </c>
      <c r="C672" t="s">
        <v>831</v>
      </c>
      <c r="D672" t="s">
        <v>274</v>
      </c>
      <c r="E672" t="str">
        <f>INDEX('State Codes'!$E$7:$E$70,MATCH(INDEX('State Codes'!$C$7:$C$70,MATCH('County Climates'!B672,'State Codes'!$D$7:$D$70,0),1),'State Codes'!$C$7:$C$70,0),1)</f>
        <v>West North Central Division</v>
      </c>
      <c r="F672">
        <f>INDEX('CBECS_Table B5'!$C$6:$K$6,1,MATCH('County Climates'!E672,'CBECS_Table B5'!$C$1:$K$1,0))</f>
        <v>6178</v>
      </c>
    </row>
    <row r="673" spans="1:6" x14ac:dyDescent="0.35">
      <c r="A673" t="s">
        <v>823</v>
      </c>
      <c r="B673" t="s">
        <v>824</v>
      </c>
      <c r="C673" t="s">
        <v>832</v>
      </c>
      <c r="D673" t="s">
        <v>273</v>
      </c>
      <c r="E673" t="str">
        <f>INDEX('State Codes'!$E$7:$E$70,MATCH(INDEX('State Codes'!$C$7:$C$70,MATCH('County Climates'!B673,'State Codes'!$D$7:$D$70,0),1),'State Codes'!$C$7:$C$70,0),1)</f>
        <v>West North Central Division</v>
      </c>
      <c r="F673">
        <f>INDEX('CBECS_Table B5'!$C$6:$K$6,1,MATCH('County Climates'!E673,'CBECS_Table B5'!$C$1:$K$1,0))</f>
        <v>6178</v>
      </c>
    </row>
    <row r="674" spans="1:6" x14ac:dyDescent="0.35">
      <c r="A674" t="s">
        <v>823</v>
      </c>
      <c r="B674" t="s">
        <v>824</v>
      </c>
      <c r="C674" t="s">
        <v>624</v>
      </c>
      <c r="D674" t="s">
        <v>274</v>
      </c>
      <c r="E674" t="str">
        <f>INDEX('State Codes'!$E$7:$E$70,MATCH(INDEX('State Codes'!$C$7:$C$70,MATCH('County Climates'!B674,'State Codes'!$D$7:$D$70,0),1),'State Codes'!$C$7:$C$70,0),1)</f>
        <v>West North Central Division</v>
      </c>
      <c r="F674">
        <f>INDEX('CBECS_Table B5'!$C$6:$K$6,1,MATCH('County Climates'!E674,'CBECS_Table B5'!$C$1:$K$1,0))</f>
        <v>6178</v>
      </c>
    </row>
    <row r="675" spans="1:6" x14ac:dyDescent="0.35">
      <c r="A675" t="s">
        <v>823</v>
      </c>
      <c r="B675" t="s">
        <v>824</v>
      </c>
      <c r="C675" t="s">
        <v>833</v>
      </c>
      <c r="D675" t="s">
        <v>273</v>
      </c>
      <c r="E675" t="str">
        <f>INDEX('State Codes'!$E$7:$E$70,MATCH(INDEX('State Codes'!$C$7:$C$70,MATCH('County Climates'!B675,'State Codes'!$D$7:$D$70,0),1),'State Codes'!$C$7:$C$70,0),1)</f>
        <v>West North Central Division</v>
      </c>
      <c r="F675">
        <f>INDEX('CBECS_Table B5'!$C$6:$K$6,1,MATCH('County Climates'!E675,'CBECS_Table B5'!$C$1:$K$1,0))</f>
        <v>6178</v>
      </c>
    </row>
    <row r="676" spans="1:6" x14ac:dyDescent="0.35">
      <c r="A676" t="s">
        <v>823</v>
      </c>
      <c r="B676" t="s">
        <v>824</v>
      </c>
      <c r="C676" t="s">
        <v>834</v>
      </c>
      <c r="D676" t="s">
        <v>273</v>
      </c>
      <c r="E676" t="str">
        <f>INDEX('State Codes'!$E$7:$E$70,MATCH(INDEX('State Codes'!$C$7:$C$70,MATCH('County Climates'!B676,'State Codes'!$D$7:$D$70,0),1),'State Codes'!$C$7:$C$70,0),1)</f>
        <v>West North Central Division</v>
      </c>
      <c r="F676">
        <f>INDEX('CBECS_Table B5'!$C$6:$K$6,1,MATCH('County Climates'!E676,'CBECS_Table B5'!$C$1:$K$1,0))</f>
        <v>6178</v>
      </c>
    </row>
    <row r="677" spans="1:6" x14ac:dyDescent="0.35">
      <c r="A677" t="s">
        <v>823</v>
      </c>
      <c r="B677" t="s">
        <v>824</v>
      </c>
      <c r="C677" t="s">
        <v>302</v>
      </c>
      <c r="D677" t="s">
        <v>274</v>
      </c>
      <c r="E677" t="str">
        <f>INDEX('State Codes'!$E$7:$E$70,MATCH(INDEX('State Codes'!$C$7:$C$70,MATCH('County Climates'!B677,'State Codes'!$D$7:$D$70,0),1),'State Codes'!$C$7:$C$70,0),1)</f>
        <v>West North Central Division</v>
      </c>
      <c r="F677">
        <f>INDEX('CBECS_Table B5'!$C$6:$K$6,1,MATCH('County Climates'!E677,'CBECS_Table B5'!$C$1:$K$1,0))</f>
        <v>6178</v>
      </c>
    </row>
    <row r="678" spans="1:6" x14ac:dyDescent="0.35">
      <c r="A678" t="s">
        <v>823</v>
      </c>
      <c r="B678" t="s">
        <v>824</v>
      </c>
      <c r="C678" t="s">
        <v>576</v>
      </c>
      <c r="D678" t="s">
        <v>274</v>
      </c>
      <c r="E678" t="str">
        <f>INDEX('State Codes'!$E$7:$E$70,MATCH(INDEX('State Codes'!$C$7:$C$70,MATCH('County Climates'!B678,'State Codes'!$D$7:$D$70,0),1),'State Codes'!$C$7:$C$70,0),1)</f>
        <v>West North Central Division</v>
      </c>
      <c r="F678">
        <f>INDEX('CBECS_Table B5'!$C$6:$K$6,1,MATCH('County Climates'!E678,'CBECS_Table B5'!$C$1:$K$1,0))</f>
        <v>6178</v>
      </c>
    </row>
    <row r="679" spans="1:6" x14ac:dyDescent="0.35">
      <c r="A679" t="s">
        <v>823</v>
      </c>
      <c r="B679" t="s">
        <v>824</v>
      </c>
      <c r="C679" t="s">
        <v>503</v>
      </c>
      <c r="D679" t="s">
        <v>274</v>
      </c>
      <c r="E679" t="str">
        <f>INDEX('State Codes'!$E$7:$E$70,MATCH(INDEX('State Codes'!$C$7:$C$70,MATCH('County Climates'!B679,'State Codes'!$D$7:$D$70,0),1),'State Codes'!$C$7:$C$70,0),1)</f>
        <v>West North Central Division</v>
      </c>
      <c r="F679">
        <f>INDEX('CBECS_Table B5'!$C$6:$K$6,1,MATCH('County Climates'!E679,'CBECS_Table B5'!$C$1:$K$1,0))</f>
        <v>6178</v>
      </c>
    </row>
    <row r="680" spans="1:6" x14ac:dyDescent="0.35">
      <c r="A680" t="s">
        <v>823</v>
      </c>
      <c r="B680" t="s">
        <v>824</v>
      </c>
      <c r="C680" t="s">
        <v>835</v>
      </c>
      <c r="D680" t="s">
        <v>273</v>
      </c>
      <c r="E680" t="str">
        <f>INDEX('State Codes'!$E$7:$E$70,MATCH(INDEX('State Codes'!$C$7:$C$70,MATCH('County Climates'!B680,'State Codes'!$D$7:$D$70,0),1),'State Codes'!$C$7:$C$70,0),1)</f>
        <v>West North Central Division</v>
      </c>
      <c r="F680">
        <f>INDEX('CBECS_Table B5'!$C$6:$K$6,1,MATCH('County Climates'!E680,'CBECS_Table B5'!$C$1:$K$1,0))</f>
        <v>6178</v>
      </c>
    </row>
    <row r="681" spans="1:6" x14ac:dyDescent="0.35">
      <c r="A681" t="s">
        <v>823</v>
      </c>
      <c r="B681" t="s">
        <v>824</v>
      </c>
      <c r="C681" t="s">
        <v>836</v>
      </c>
      <c r="D681" t="s">
        <v>274</v>
      </c>
      <c r="E681" t="str">
        <f>INDEX('State Codes'!$E$7:$E$70,MATCH(INDEX('State Codes'!$C$7:$C$70,MATCH('County Climates'!B681,'State Codes'!$D$7:$D$70,0),1),'State Codes'!$C$7:$C$70,0),1)</f>
        <v>West North Central Division</v>
      </c>
      <c r="F681">
        <f>INDEX('CBECS_Table B5'!$C$6:$K$6,1,MATCH('County Climates'!E681,'CBECS_Table B5'!$C$1:$K$1,0))</f>
        <v>6178</v>
      </c>
    </row>
    <row r="682" spans="1:6" x14ac:dyDescent="0.35">
      <c r="A682" t="s">
        <v>823</v>
      </c>
      <c r="B682" t="s">
        <v>824</v>
      </c>
      <c r="C682" t="s">
        <v>837</v>
      </c>
      <c r="D682" t="s">
        <v>273</v>
      </c>
      <c r="E682" t="str">
        <f>INDEX('State Codes'!$E$7:$E$70,MATCH(INDEX('State Codes'!$C$7:$C$70,MATCH('County Climates'!B682,'State Codes'!$D$7:$D$70,0),1),'State Codes'!$C$7:$C$70,0),1)</f>
        <v>West North Central Division</v>
      </c>
      <c r="F682">
        <f>INDEX('CBECS_Table B5'!$C$6:$K$6,1,MATCH('County Climates'!E682,'CBECS_Table B5'!$C$1:$K$1,0))</f>
        <v>6178</v>
      </c>
    </row>
    <row r="683" spans="1:6" x14ac:dyDescent="0.35">
      <c r="A683" t="s">
        <v>823</v>
      </c>
      <c r="B683" t="s">
        <v>824</v>
      </c>
      <c r="C683" t="s">
        <v>510</v>
      </c>
      <c r="D683" t="s">
        <v>273</v>
      </c>
      <c r="E683" t="str">
        <f>INDEX('State Codes'!$E$7:$E$70,MATCH(INDEX('State Codes'!$C$7:$C$70,MATCH('County Climates'!B683,'State Codes'!$D$7:$D$70,0),1),'State Codes'!$C$7:$C$70,0),1)</f>
        <v>West North Central Division</v>
      </c>
      <c r="F683">
        <f>INDEX('CBECS_Table B5'!$C$6:$K$6,1,MATCH('County Climates'!E683,'CBECS_Table B5'!$C$1:$K$1,0))</f>
        <v>6178</v>
      </c>
    </row>
    <row r="684" spans="1:6" x14ac:dyDescent="0.35">
      <c r="A684" t="s">
        <v>823</v>
      </c>
      <c r="B684" t="s">
        <v>824</v>
      </c>
      <c r="C684" t="s">
        <v>414</v>
      </c>
      <c r="D684" t="s">
        <v>273</v>
      </c>
      <c r="E684" t="str">
        <f>INDEX('State Codes'!$E$7:$E$70,MATCH(INDEX('State Codes'!$C$7:$C$70,MATCH('County Climates'!B684,'State Codes'!$D$7:$D$70,0),1),'State Codes'!$C$7:$C$70,0),1)</f>
        <v>West North Central Division</v>
      </c>
      <c r="F684">
        <f>INDEX('CBECS_Table B5'!$C$6:$K$6,1,MATCH('County Climates'!E684,'CBECS_Table B5'!$C$1:$K$1,0))</f>
        <v>6178</v>
      </c>
    </row>
    <row r="685" spans="1:6" x14ac:dyDescent="0.35">
      <c r="A685" t="s">
        <v>823</v>
      </c>
      <c r="B685" t="s">
        <v>824</v>
      </c>
      <c r="C685" t="s">
        <v>838</v>
      </c>
      <c r="D685" t="s">
        <v>273</v>
      </c>
      <c r="E685" t="str">
        <f>INDEX('State Codes'!$E$7:$E$70,MATCH(INDEX('State Codes'!$C$7:$C$70,MATCH('County Climates'!B685,'State Codes'!$D$7:$D$70,0),1),'State Codes'!$C$7:$C$70,0),1)</f>
        <v>West North Central Division</v>
      </c>
      <c r="F685">
        <f>INDEX('CBECS_Table B5'!$C$6:$K$6,1,MATCH('County Climates'!E685,'CBECS_Table B5'!$C$1:$K$1,0))</f>
        <v>6178</v>
      </c>
    </row>
    <row r="686" spans="1:6" x14ac:dyDescent="0.35">
      <c r="A686" t="s">
        <v>823</v>
      </c>
      <c r="B686" t="s">
        <v>824</v>
      </c>
      <c r="C686" t="s">
        <v>839</v>
      </c>
      <c r="D686" t="s">
        <v>273</v>
      </c>
      <c r="E686" t="str">
        <f>INDEX('State Codes'!$E$7:$E$70,MATCH(INDEX('State Codes'!$C$7:$C$70,MATCH('County Climates'!B686,'State Codes'!$D$7:$D$70,0),1),'State Codes'!$C$7:$C$70,0),1)</f>
        <v>West North Central Division</v>
      </c>
      <c r="F686">
        <f>INDEX('CBECS_Table B5'!$C$6:$K$6,1,MATCH('County Climates'!E686,'CBECS_Table B5'!$C$1:$K$1,0))</f>
        <v>6178</v>
      </c>
    </row>
    <row r="687" spans="1:6" x14ac:dyDescent="0.35">
      <c r="A687" t="s">
        <v>823</v>
      </c>
      <c r="B687" t="s">
        <v>824</v>
      </c>
      <c r="C687" t="s">
        <v>840</v>
      </c>
      <c r="D687" t="s">
        <v>273</v>
      </c>
      <c r="E687" t="str">
        <f>INDEX('State Codes'!$E$7:$E$70,MATCH(INDEX('State Codes'!$C$7:$C$70,MATCH('County Climates'!B687,'State Codes'!$D$7:$D$70,0),1),'State Codes'!$C$7:$C$70,0),1)</f>
        <v>West North Central Division</v>
      </c>
      <c r="F687">
        <f>INDEX('CBECS_Table B5'!$C$6:$K$6,1,MATCH('County Climates'!E687,'CBECS_Table B5'!$C$1:$K$1,0))</f>
        <v>6178</v>
      </c>
    </row>
    <row r="688" spans="1:6" x14ac:dyDescent="0.35">
      <c r="A688" t="s">
        <v>823</v>
      </c>
      <c r="B688" t="s">
        <v>824</v>
      </c>
      <c r="C688" t="s">
        <v>841</v>
      </c>
      <c r="D688" t="s">
        <v>273</v>
      </c>
      <c r="E688" t="str">
        <f>INDEX('State Codes'!$E$7:$E$70,MATCH(INDEX('State Codes'!$C$7:$C$70,MATCH('County Climates'!B688,'State Codes'!$D$7:$D$70,0),1),'State Codes'!$C$7:$C$70,0),1)</f>
        <v>West North Central Division</v>
      </c>
      <c r="F688">
        <f>INDEX('CBECS_Table B5'!$C$6:$K$6,1,MATCH('County Climates'!E688,'CBECS_Table B5'!$C$1:$K$1,0))</f>
        <v>6178</v>
      </c>
    </row>
    <row r="689" spans="1:6" x14ac:dyDescent="0.35">
      <c r="A689" t="s">
        <v>823</v>
      </c>
      <c r="B689" t="s">
        <v>824</v>
      </c>
      <c r="C689" t="s">
        <v>361</v>
      </c>
      <c r="D689" t="s">
        <v>274</v>
      </c>
      <c r="E689" t="str">
        <f>INDEX('State Codes'!$E$7:$E$70,MATCH(INDEX('State Codes'!$C$7:$C$70,MATCH('County Climates'!B689,'State Codes'!$D$7:$D$70,0),1),'State Codes'!$C$7:$C$70,0),1)</f>
        <v>West North Central Division</v>
      </c>
      <c r="F689">
        <f>INDEX('CBECS_Table B5'!$C$6:$K$6,1,MATCH('County Climates'!E689,'CBECS_Table B5'!$C$1:$K$1,0))</f>
        <v>6178</v>
      </c>
    </row>
    <row r="690" spans="1:6" x14ac:dyDescent="0.35">
      <c r="A690" t="s">
        <v>823</v>
      </c>
      <c r="B690" t="s">
        <v>824</v>
      </c>
      <c r="C690" t="s">
        <v>842</v>
      </c>
      <c r="D690" t="s">
        <v>273</v>
      </c>
      <c r="E690" t="str">
        <f>INDEX('State Codes'!$E$7:$E$70,MATCH(INDEX('State Codes'!$C$7:$C$70,MATCH('County Climates'!B690,'State Codes'!$D$7:$D$70,0),1),'State Codes'!$C$7:$C$70,0),1)</f>
        <v>West North Central Division</v>
      </c>
      <c r="F690">
        <f>INDEX('CBECS_Table B5'!$C$6:$K$6,1,MATCH('County Climates'!E690,'CBECS_Table B5'!$C$1:$K$1,0))</f>
        <v>6178</v>
      </c>
    </row>
    <row r="691" spans="1:6" x14ac:dyDescent="0.35">
      <c r="A691" t="s">
        <v>823</v>
      </c>
      <c r="B691" t="s">
        <v>824</v>
      </c>
      <c r="C691" t="s">
        <v>323</v>
      </c>
      <c r="D691" t="s">
        <v>273</v>
      </c>
      <c r="E691" t="str">
        <f>INDEX('State Codes'!$E$7:$E$70,MATCH(INDEX('State Codes'!$C$7:$C$70,MATCH('County Climates'!B691,'State Codes'!$D$7:$D$70,0),1),'State Codes'!$C$7:$C$70,0),1)</f>
        <v>West North Central Division</v>
      </c>
      <c r="F691">
        <f>INDEX('CBECS_Table B5'!$C$6:$K$6,1,MATCH('County Climates'!E691,'CBECS_Table B5'!$C$1:$K$1,0))</f>
        <v>6178</v>
      </c>
    </row>
    <row r="692" spans="1:6" x14ac:dyDescent="0.35">
      <c r="A692" t="s">
        <v>823</v>
      </c>
      <c r="B692" t="s">
        <v>824</v>
      </c>
      <c r="C692" t="s">
        <v>843</v>
      </c>
      <c r="D692" t="s">
        <v>274</v>
      </c>
      <c r="E692" t="str">
        <f>INDEX('State Codes'!$E$7:$E$70,MATCH(INDEX('State Codes'!$C$7:$C$70,MATCH('County Climates'!B692,'State Codes'!$D$7:$D$70,0),1),'State Codes'!$C$7:$C$70,0),1)</f>
        <v>West North Central Division</v>
      </c>
      <c r="F692">
        <f>INDEX('CBECS_Table B5'!$C$6:$K$6,1,MATCH('County Climates'!E692,'CBECS_Table B5'!$C$1:$K$1,0))</f>
        <v>6178</v>
      </c>
    </row>
    <row r="693" spans="1:6" x14ac:dyDescent="0.35">
      <c r="A693" t="s">
        <v>823</v>
      </c>
      <c r="B693" t="s">
        <v>824</v>
      </c>
      <c r="C693" t="s">
        <v>844</v>
      </c>
      <c r="D693" t="s">
        <v>273</v>
      </c>
      <c r="E693" t="str">
        <f>INDEX('State Codes'!$E$7:$E$70,MATCH(INDEX('State Codes'!$C$7:$C$70,MATCH('County Climates'!B693,'State Codes'!$D$7:$D$70,0),1),'State Codes'!$C$7:$C$70,0),1)</f>
        <v>West North Central Division</v>
      </c>
      <c r="F693">
        <f>INDEX('CBECS_Table B5'!$C$6:$K$6,1,MATCH('County Climates'!E693,'CBECS_Table B5'!$C$1:$K$1,0))</f>
        <v>6178</v>
      </c>
    </row>
    <row r="694" spans="1:6" x14ac:dyDescent="0.35">
      <c r="A694" t="s">
        <v>823</v>
      </c>
      <c r="B694" t="s">
        <v>824</v>
      </c>
      <c r="C694" t="s">
        <v>845</v>
      </c>
      <c r="D694" t="s">
        <v>274</v>
      </c>
      <c r="E694" t="str">
        <f>INDEX('State Codes'!$E$7:$E$70,MATCH(INDEX('State Codes'!$C$7:$C$70,MATCH('County Climates'!B694,'State Codes'!$D$7:$D$70,0),1),'State Codes'!$C$7:$C$70,0),1)</f>
        <v>West North Central Division</v>
      </c>
      <c r="F694">
        <f>INDEX('CBECS_Table B5'!$C$6:$K$6,1,MATCH('County Climates'!E694,'CBECS_Table B5'!$C$1:$K$1,0))</f>
        <v>6178</v>
      </c>
    </row>
    <row r="695" spans="1:6" x14ac:dyDescent="0.35">
      <c r="A695" t="s">
        <v>823</v>
      </c>
      <c r="B695" t="s">
        <v>824</v>
      </c>
      <c r="C695" t="s">
        <v>324</v>
      </c>
      <c r="D695" t="s">
        <v>273</v>
      </c>
      <c r="E695" t="str">
        <f>INDEX('State Codes'!$E$7:$E$70,MATCH(INDEX('State Codes'!$C$7:$C$70,MATCH('County Climates'!B695,'State Codes'!$D$7:$D$70,0),1),'State Codes'!$C$7:$C$70,0),1)</f>
        <v>West North Central Division</v>
      </c>
      <c r="F695">
        <f>INDEX('CBECS_Table B5'!$C$6:$K$6,1,MATCH('County Climates'!E695,'CBECS_Table B5'!$C$1:$K$1,0))</f>
        <v>6178</v>
      </c>
    </row>
    <row r="696" spans="1:6" x14ac:dyDescent="0.35">
      <c r="A696" t="s">
        <v>823</v>
      </c>
      <c r="B696" t="s">
        <v>824</v>
      </c>
      <c r="C696" t="s">
        <v>846</v>
      </c>
      <c r="D696" t="s">
        <v>274</v>
      </c>
      <c r="E696" t="str">
        <f>INDEX('State Codes'!$E$7:$E$70,MATCH(INDEX('State Codes'!$C$7:$C$70,MATCH('County Climates'!B696,'State Codes'!$D$7:$D$70,0),1),'State Codes'!$C$7:$C$70,0),1)</f>
        <v>West North Central Division</v>
      </c>
      <c r="F696">
        <f>INDEX('CBECS_Table B5'!$C$6:$K$6,1,MATCH('County Climates'!E696,'CBECS_Table B5'!$C$1:$K$1,0))</f>
        <v>6178</v>
      </c>
    </row>
    <row r="697" spans="1:6" x14ac:dyDescent="0.35">
      <c r="A697" t="s">
        <v>823</v>
      </c>
      <c r="B697" t="s">
        <v>824</v>
      </c>
      <c r="C697" t="s">
        <v>847</v>
      </c>
      <c r="D697" t="s">
        <v>273</v>
      </c>
      <c r="E697" t="str">
        <f>INDEX('State Codes'!$E$7:$E$70,MATCH(INDEX('State Codes'!$C$7:$C$70,MATCH('County Climates'!B697,'State Codes'!$D$7:$D$70,0),1),'State Codes'!$C$7:$C$70,0),1)</f>
        <v>West North Central Division</v>
      </c>
      <c r="F697">
        <f>INDEX('CBECS_Table B5'!$C$6:$K$6,1,MATCH('County Climates'!E697,'CBECS_Table B5'!$C$1:$K$1,0))</f>
        <v>6178</v>
      </c>
    </row>
    <row r="698" spans="1:6" x14ac:dyDescent="0.35">
      <c r="A698" t="s">
        <v>823</v>
      </c>
      <c r="B698" t="s">
        <v>824</v>
      </c>
      <c r="C698" t="s">
        <v>848</v>
      </c>
      <c r="D698" t="s">
        <v>274</v>
      </c>
      <c r="E698" t="str">
        <f>INDEX('State Codes'!$E$7:$E$70,MATCH(INDEX('State Codes'!$C$7:$C$70,MATCH('County Climates'!B698,'State Codes'!$D$7:$D$70,0),1),'State Codes'!$C$7:$C$70,0),1)</f>
        <v>West North Central Division</v>
      </c>
      <c r="F698">
        <f>INDEX('CBECS_Table B5'!$C$6:$K$6,1,MATCH('County Climates'!E698,'CBECS_Table B5'!$C$1:$K$1,0))</f>
        <v>6178</v>
      </c>
    </row>
    <row r="699" spans="1:6" x14ac:dyDescent="0.35">
      <c r="A699" t="s">
        <v>823</v>
      </c>
      <c r="B699" t="s">
        <v>824</v>
      </c>
      <c r="C699" t="s">
        <v>849</v>
      </c>
      <c r="D699" t="s">
        <v>274</v>
      </c>
      <c r="E699" t="str">
        <f>INDEX('State Codes'!$E$7:$E$70,MATCH(INDEX('State Codes'!$C$7:$C$70,MATCH('County Climates'!B699,'State Codes'!$D$7:$D$70,0),1),'State Codes'!$C$7:$C$70,0),1)</f>
        <v>West North Central Division</v>
      </c>
      <c r="F699">
        <f>INDEX('CBECS_Table B5'!$C$6:$K$6,1,MATCH('County Climates'!E699,'CBECS_Table B5'!$C$1:$K$1,0))</f>
        <v>6178</v>
      </c>
    </row>
    <row r="700" spans="1:6" x14ac:dyDescent="0.35">
      <c r="A700" t="s">
        <v>823</v>
      </c>
      <c r="B700" t="s">
        <v>824</v>
      </c>
      <c r="C700" t="s">
        <v>850</v>
      </c>
      <c r="D700" t="s">
        <v>273</v>
      </c>
      <c r="E700" t="str">
        <f>INDEX('State Codes'!$E$7:$E$70,MATCH(INDEX('State Codes'!$C$7:$C$70,MATCH('County Climates'!B700,'State Codes'!$D$7:$D$70,0),1),'State Codes'!$C$7:$C$70,0),1)</f>
        <v>West North Central Division</v>
      </c>
      <c r="F700">
        <f>INDEX('CBECS_Table B5'!$C$6:$K$6,1,MATCH('County Climates'!E700,'CBECS_Table B5'!$C$1:$K$1,0))</f>
        <v>6178</v>
      </c>
    </row>
    <row r="701" spans="1:6" x14ac:dyDescent="0.35">
      <c r="A701" t="s">
        <v>823</v>
      </c>
      <c r="B701" t="s">
        <v>824</v>
      </c>
      <c r="C701" t="s">
        <v>428</v>
      </c>
      <c r="D701" t="s">
        <v>274</v>
      </c>
      <c r="E701" t="str">
        <f>INDEX('State Codes'!$E$7:$E$70,MATCH(INDEX('State Codes'!$C$7:$C$70,MATCH('County Climates'!B701,'State Codes'!$D$7:$D$70,0),1),'State Codes'!$C$7:$C$70,0),1)</f>
        <v>West North Central Division</v>
      </c>
      <c r="F701">
        <f>INDEX('CBECS_Table B5'!$C$6:$K$6,1,MATCH('County Climates'!E701,'CBECS_Table B5'!$C$1:$K$1,0))</f>
        <v>6178</v>
      </c>
    </row>
    <row r="702" spans="1:6" x14ac:dyDescent="0.35">
      <c r="A702" t="s">
        <v>823</v>
      </c>
      <c r="B702" t="s">
        <v>824</v>
      </c>
      <c r="C702" t="s">
        <v>851</v>
      </c>
      <c r="D702" t="s">
        <v>274</v>
      </c>
      <c r="E702" t="str">
        <f>INDEX('State Codes'!$E$7:$E$70,MATCH(INDEX('State Codes'!$C$7:$C$70,MATCH('County Climates'!B702,'State Codes'!$D$7:$D$70,0),1),'State Codes'!$C$7:$C$70,0),1)</f>
        <v>West North Central Division</v>
      </c>
      <c r="F702">
        <f>INDEX('CBECS_Table B5'!$C$6:$K$6,1,MATCH('County Climates'!E702,'CBECS_Table B5'!$C$1:$K$1,0))</f>
        <v>6178</v>
      </c>
    </row>
    <row r="703" spans="1:6" x14ac:dyDescent="0.35">
      <c r="A703" t="s">
        <v>823</v>
      </c>
      <c r="B703" t="s">
        <v>824</v>
      </c>
      <c r="C703" t="s">
        <v>852</v>
      </c>
      <c r="D703" t="s">
        <v>273</v>
      </c>
      <c r="E703" t="str">
        <f>INDEX('State Codes'!$E$7:$E$70,MATCH(INDEX('State Codes'!$C$7:$C$70,MATCH('County Climates'!B703,'State Codes'!$D$7:$D$70,0),1),'State Codes'!$C$7:$C$70,0),1)</f>
        <v>West North Central Division</v>
      </c>
      <c r="F703">
        <f>INDEX('CBECS_Table B5'!$C$6:$K$6,1,MATCH('County Climates'!E703,'CBECS_Table B5'!$C$1:$K$1,0))</f>
        <v>6178</v>
      </c>
    </row>
    <row r="704" spans="1:6" x14ac:dyDescent="0.35">
      <c r="A704" t="s">
        <v>823</v>
      </c>
      <c r="B704" t="s">
        <v>824</v>
      </c>
      <c r="C704" t="s">
        <v>369</v>
      </c>
      <c r="D704" t="s">
        <v>273</v>
      </c>
      <c r="E704" t="str">
        <f>INDEX('State Codes'!$E$7:$E$70,MATCH(INDEX('State Codes'!$C$7:$C$70,MATCH('County Climates'!B704,'State Codes'!$D$7:$D$70,0),1),'State Codes'!$C$7:$C$70,0),1)</f>
        <v>West North Central Division</v>
      </c>
      <c r="F704">
        <f>INDEX('CBECS_Table B5'!$C$6:$K$6,1,MATCH('County Climates'!E704,'CBECS_Table B5'!$C$1:$K$1,0))</f>
        <v>6178</v>
      </c>
    </row>
    <row r="705" spans="1:6" x14ac:dyDescent="0.35">
      <c r="A705" t="s">
        <v>823</v>
      </c>
      <c r="B705" t="s">
        <v>824</v>
      </c>
      <c r="C705" t="s">
        <v>690</v>
      </c>
      <c r="D705" t="s">
        <v>273</v>
      </c>
      <c r="E705" t="str">
        <f>INDEX('State Codes'!$E$7:$E$70,MATCH(INDEX('State Codes'!$C$7:$C$70,MATCH('County Climates'!B705,'State Codes'!$D$7:$D$70,0),1),'State Codes'!$C$7:$C$70,0),1)</f>
        <v>West North Central Division</v>
      </c>
      <c r="F705">
        <f>INDEX('CBECS_Table B5'!$C$6:$K$6,1,MATCH('County Climates'!E705,'CBECS_Table B5'!$C$1:$K$1,0))</f>
        <v>6178</v>
      </c>
    </row>
    <row r="706" spans="1:6" x14ac:dyDescent="0.35">
      <c r="A706" t="s">
        <v>823</v>
      </c>
      <c r="B706" t="s">
        <v>824</v>
      </c>
      <c r="C706" t="s">
        <v>853</v>
      </c>
      <c r="D706" t="s">
        <v>274</v>
      </c>
      <c r="E706" t="str">
        <f>INDEX('State Codes'!$E$7:$E$70,MATCH(INDEX('State Codes'!$C$7:$C$70,MATCH('County Climates'!B706,'State Codes'!$D$7:$D$70,0),1),'State Codes'!$C$7:$C$70,0),1)</f>
        <v>West North Central Division</v>
      </c>
      <c r="F706">
        <f>INDEX('CBECS_Table B5'!$C$6:$K$6,1,MATCH('County Climates'!E706,'CBECS_Table B5'!$C$1:$K$1,0))</f>
        <v>6178</v>
      </c>
    </row>
    <row r="707" spans="1:6" x14ac:dyDescent="0.35">
      <c r="A707" t="s">
        <v>823</v>
      </c>
      <c r="B707" t="s">
        <v>824</v>
      </c>
      <c r="C707" t="s">
        <v>336</v>
      </c>
      <c r="D707" t="s">
        <v>274</v>
      </c>
      <c r="E707" t="str">
        <f>INDEX('State Codes'!$E$7:$E$70,MATCH(INDEX('State Codes'!$C$7:$C$70,MATCH('County Climates'!B707,'State Codes'!$D$7:$D$70,0),1),'State Codes'!$C$7:$C$70,0),1)</f>
        <v>West North Central Division</v>
      </c>
      <c r="F707">
        <f>INDEX('CBECS_Table B5'!$C$6:$K$6,1,MATCH('County Climates'!E707,'CBECS_Table B5'!$C$1:$K$1,0))</f>
        <v>6178</v>
      </c>
    </row>
    <row r="708" spans="1:6" x14ac:dyDescent="0.35">
      <c r="A708" t="s">
        <v>823</v>
      </c>
      <c r="B708" t="s">
        <v>824</v>
      </c>
      <c r="C708" t="s">
        <v>731</v>
      </c>
      <c r="D708" t="s">
        <v>273</v>
      </c>
      <c r="E708" t="str">
        <f>INDEX('State Codes'!$E$7:$E$70,MATCH(INDEX('State Codes'!$C$7:$C$70,MATCH('County Climates'!B708,'State Codes'!$D$7:$D$70,0),1),'State Codes'!$C$7:$C$70,0),1)</f>
        <v>West North Central Division</v>
      </c>
      <c r="F708">
        <f>INDEX('CBECS_Table B5'!$C$6:$K$6,1,MATCH('County Climates'!E708,'CBECS_Table B5'!$C$1:$K$1,0))</f>
        <v>6178</v>
      </c>
    </row>
    <row r="709" spans="1:6" x14ac:dyDescent="0.35">
      <c r="A709" t="s">
        <v>823</v>
      </c>
      <c r="B709" t="s">
        <v>824</v>
      </c>
      <c r="C709" t="s">
        <v>854</v>
      </c>
      <c r="D709" t="s">
        <v>273</v>
      </c>
      <c r="E709" t="str">
        <f>INDEX('State Codes'!$E$7:$E$70,MATCH(INDEX('State Codes'!$C$7:$C$70,MATCH('County Climates'!B709,'State Codes'!$D$7:$D$70,0),1),'State Codes'!$C$7:$C$70,0),1)</f>
        <v>West North Central Division</v>
      </c>
      <c r="F709">
        <f>INDEX('CBECS_Table B5'!$C$6:$K$6,1,MATCH('County Climates'!E709,'CBECS_Table B5'!$C$1:$K$1,0))</f>
        <v>6178</v>
      </c>
    </row>
    <row r="710" spans="1:6" x14ac:dyDescent="0.35">
      <c r="A710" t="s">
        <v>823</v>
      </c>
      <c r="B710" t="s">
        <v>824</v>
      </c>
      <c r="C710" t="s">
        <v>855</v>
      </c>
      <c r="D710" t="s">
        <v>273</v>
      </c>
      <c r="E710" t="str">
        <f>INDEX('State Codes'!$E$7:$E$70,MATCH(INDEX('State Codes'!$C$7:$C$70,MATCH('County Climates'!B710,'State Codes'!$D$7:$D$70,0),1),'State Codes'!$C$7:$C$70,0),1)</f>
        <v>West North Central Division</v>
      </c>
      <c r="F710">
        <f>INDEX('CBECS_Table B5'!$C$6:$K$6,1,MATCH('County Climates'!E710,'CBECS_Table B5'!$C$1:$K$1,0))</f>
        <v>6178</v>
      </c>
    </row>
    <row r="711" spans="1:6" x14ac:dyDescent="0.35">
      <c r="A711" t="s">
        <v>823</v>
      </c>
      <c r="B711" t="s">
        <v>824</v>
      </c>
      <c r="C711" t="s">
        <v>856</v>
      </c>
      <c r="D711" t="s">
        <v>274</v>
      </c>
      <c r="E711" t="str">
        <f>INDEX('State Codes'!$E$7:$E$70,MATCH(INDEX('State Codes'!$C$7:$C$70,MATCH('County Climates'!B711,'State Codes'!$D$7:$D$70,0),1),'State Codes'!$C$7:$C$70,0),1)</f>
        <v>West North Central Division</v>
      </c>
      <c r="F711">
        <f>INDEX('CBECS_Table B5'!$C$6:$K$6,1,MATCH('County Climates'!E711,'CBECS_Table B5'!$C$1:$K$1,0))</f>
        <v>6178</v>
      </c>
    </row>
    <row r="712" spans="1:6" x14ac:dyDescent="0.35">
      <c r="A712" t="s">
        <v>823</v>
      </c>
      <c r="B712" t="s">
        <v>824</v>
      </c>
      <c r="C712" t="s">
        <v>857</v>
      </c>
      <c r="D712" t="s">
        <v>273</v>
      </c>
      <c r="E712" t="str">
        <f>INDEX('State Codes'!$E$7:$E$70,MATCH(INDEX('State Codes'!$C$7:$C$70,MATCH('County Climates'!B712,'State Codes'!$D$7:$D$70,0),1),'State Codes'!$C$7:$C$70,0),1)</f>
        <v>West North Central Division</v>
      </c>
      <c r="F712">
        <f>INDEX('CBECS_Table B5'!$C$6:$K$6,1,MATCH('County Climates'!E712,'CBECS_Table B5'!$C$1:$K$1,0))</f>
        <v>6178</v>
      </c>
    </row>
    <row r="713" spans="1:6" x14ac:dyDescent="0.35">
      <c r="A713" t="s">
        <v>823</v>
      </c>
      <c r="B713" t="s">
        <v>824</v>
      </c>
      <c r="C713" t="s">
        <v>858</v>
      </c>
      <c r="D713" t="s">
        <v>273</v>
      </c>
      <c r="E713" t="str">
        <f>INDEX('State Codes'!$E$7:$E$70,MATCH(INDEX('State Codes'!$C$7:$C$70,MATCH('County Climates'!B713,'State Codes'!$D$7:$D$70,0),1),'State Codes'!$C$7:$C$70,0),1)</f>
        <v>West North Central Division</v>
      </c>
      <c r="F713">
        <f>INDEX('CBECS_Table B5'!$C$6:$K$6,1,MATCH('County Climates'!E713,'CBECS_Table B5'!$C$1:$K$1,0))</f>
        <v>6178</v>
      </c>
    </row>
    <row r="714" spans="1:6" x14ac:dyDescent="0.35">
      <c r="A714" t="s">
        <v>823</v>
      </c>
      <c r="B714" t="s">
        <v>824</v>
      </c>
      <c r="C714" t="s">
        <v>859</v>
      </c>
      <c r="D714" t="s">
        <v>273</v>
      </c>
      <c r="E714" t="str">
        <f>INDEX('State Codes'!$E$7:$E$70,MATCH(INDEX('State Codes'!$C$7:$C$70,MATCH('County Climates'!B714,'State Codes'!$D$7:$D$70,0),1),'State Codes'!$C$7:$C$70,0),1)</f>
        <v>West North Central Division</v>
      </c>
      <c r="F714">
        <f>INDEX('CBECS_Table B5'!$C$6:$K$6,1,MATCH('County Climates'!E714,'CBECS_Table B5'!$C$1:$K$1,0))</f>
        <v>6178</v>
      </c>
    </row>
    <row r="715" spans="1:6" x14ac:dyDescent="0.35">
      <c r="A715" t="s">
        <v>860</v>
      </c>
      <c r="B715" t="s">
        <v>861</v>
      </c>
      <c r="C715" t="s">
        <v>324</v>
      </c>
      <c r="D715" t="s">
        <v>292</v>
      </c>
      <c r="E715" t="str">
        <f>INDEX('State Codes'!$E$7:$E$70,MATCH(INDEX('State Codes'!$C$7:$C$70,MATCH('County Climates'!B715,'State Codes'!$D$7:$D$70,0),1),'State Codes'!$C$7:$C$70,0),1)</f>
        <v>East South Central Division</v>
      </c>
      <c r="F715">
        <f>INDEX('CBECS_Table B5'!$C$6:$K$6,1,MATCH('County Climates'!E715,'CBECS_Table B5'!$C$1:$K$1,0))</f>
        <v>4904</v>
      </c>
    </row>
    <row r="716" spans="1:6" x14ac:dyDescent="0.35">
      <c r="A716" t="s">
        <v>860</v>
      </c>
      <c r="B716" t="s">
        <v>861</v>
      </c>
      <c r="C716" t="s">
        <v>661</v>
      </c>
      <c r="D716" t="s">
        <v>292</v>
      </c>
      <c r="E716" t="str">
        <f>INDEX('State Codes'!$E$7:$E$70,MATCH(INDEX('State Codes'!$C$7:$C$70,MATCH('County Climates'!B716,'State Codes'!$D$7:$D$70,0),1),'State Codes'!$C$7:$C$70,0),1)</f>
        <v>East South Central Division</v>
      </c>
      <c r="F716">
        <f>INDEX('CBECS_Table B5'!$C$6:$K$6,1,MATCH('County Climates'!E716,'CBECS_Table B5'!$C$1:$K$1,0))</f>
        <v>4904</v>
      </c>
    </row>
    <row r="717" spans="1:6" x14ac:dyDescent="0.35">
      <c r="A717" t="s">
        <v>860</v>
      </c>
      <c r="B717" t="s">
        <v>861</v>
      </c>
      <c r="C717" t="s">
        <v>325</v>
      </c>
      <c r="D717" t="s">
        <v>288</v>
      </c>
      <c r="E717" t="str">
        <f>INDEX('State Codes'!$E$7:$E$70,MATCH(INDEX('State Codes'!$C$7:$C$70,MATCH('County Climates'!B717,'State Codes'!$D$7:$D$70,0),1),'State Codes'!$C$7:$C$70,0),1)</f>
        <v>East South Central Division</v>
      </c>
      <c r="F717">
        <f>INDEX('CBECS_Table B5'!$C$6:$K$6,1,MATCH('County Climates'!E717,'CBECS_Table B5'!$C$1:$K$1,0))</f>
        <v>4904</v>
      </c>
    </row>
    <row r="718" spans="1:6" x14ac:dyDescent="0.35">
      <c r="A718" t="s">
        <v>860</v>
      </c>
      <c r="B718" t="s">
        <v>861</v>
      </c>
      <c r="C718" t="s">
        <v>862</v>
      </c>
      <c r="D718" t="s">
        <v>288</v>
      </c>
      <c r="E718" t="str">
        <f>INDEX('State Codes'!$E$7:$E$70,MATCH(INDEX('State Codes'!$C$7:$C$70,MATCH('County Climates'!B718,'State Codes'!$D$7:$D$70,0),1),'State Codes'!$C$7:$C$70,0),1)</f>
        <v>East South Central Division</v>
      </c>
      <c r="F718">
        <f>INDEX('CBECS_Table B5'!$C$6:$K$6,1,MATCH('County Climates'!E718,'CBECS_Table B5'!$C$1:$K$1,0))</f>
        <v>4904</v>
      </c>
    </row>
    <row r="719" spans="1:6" x14ac:dyDescent="0.35">
      <c r="A719" t="s">
        <v>860</v>
      </c>
      <c r="B719" t="s">
        <v>861</v>
      </c>
      <c r="C719" t="s">
        <v>662</v>
      </c>
      <c r="D719" t="s">
        <v>288</v>
      </c>
      <c r="E719" t="str">
        <f>INDEX('State Codes'!$E$7:$E$70,MATCH(INDEX('State Codes'!$C$7:$C$70,MATCH('County Climates'!B719,'State Codes'!$D$7:$D$70,0),1),'State Codes'!$C$7:$C$70,0),1)</f>
        <v>East South Central Division</v>
      </c>
      <c r="F719">
        <f>INDEX('CBECS_Table B5'!$C$6:$K$6,1,MATCH('County Climates'!E719,'CBECS_Table B5'!$C$1:$K$1,0))</f>
        <v>4904</v>
      </c>
    </row>
    <row r="720" spans="1:6" x14ac:dyDescent="0.35">
      <c r="A720" t="s">
        <v>860</v>
      </c>
      <c r="B720" t="s">
        <v>861</v>
      </c>
      <c r="C720" t="s">
        <v>863</v>
      </c>
      <c r="D720" t="s">
        <v>292</v>
      </c>
      <c r="E720" t="str">
        <f>INDEX('State Codes'!$E$7:$E$70,MATCH(INDEX('State Codes'!$C$7:$C$70,MATCH('County Climates'!B720,'State Codes'!$D$7:$D$70,0),1),'State Codes'!$C$7:$C$70,0),1)</f>
        <v>East South Central Division</v>
      </c>
      <c r="F720">
        <f>INDEX('CBECS_Table B5'!$C$6:$K$6,1,MATCH('County Climates'!E720,'CBECS_Table B5'!$C$1:$K$1,0))</f>
        <v>4904</v>
      </c>
    </row>
    <row r="721" spans="1:6" x14ac:dyDescent="0.35">
      <c r="A721" t="s">
        <v>860</v>
      </c>
      <c r="B721" t="s">
        <v>861</v>
      </c>
      <c r="C721" t="s">
        <v>368</v>
      </c>
      <c r="D721" t="s">
        <v>292</v>
      </c>
      <c r="E721" t="str">
        <f>INDEX('State Codes'!$E$7:$E$70,MATCH(INDEX('State Codes'!$C$7:$C$70,MATCH('County Climates'!B721,'State Codes'!$D$7:$D$70,0),1),'State Codes'!$C$7:$C$70,0),1)</f>
        <v>East South Central Division</v>
      </c>
      <c r="F721">
        <f>INDEX('CBECS_Table B5'!$C$6:$K$6,1,MATCH('County Climates'!E721,'CBECS_Table B5'!$C$1:$K$1,0))</f>
        <v>4904</v>
      </c>
    </row>
    <row r="722" spans="1:6" x14ac:dyDescent="0.35">
      <c r="A722" t="s">
        <v>860</v>
      </c>
      <c r="B722" t="s">
        <v>861</v>
      </c>
      <c r="C722" t="s">
        <v>326</v>
      </c>
      <c r="D722" t="s">
        <v>288</v>
      </c>
      <c r="E722" t="str">
        <f>INDEX('State Codes'!$E$7:$E$70,MATCH(INDEX('State Codes'!$C$7:$C$70,MATCH('County Climates'!B722,'State Codes'!$D$7:$D$70,0),1),'State Codes'!$C$7:$C$70,0),1)</f>
        <v>East South Central Division</v>
      </c>
      <c r="F722">
        <f>INDEX('CBECS_Table B5'!$C$6:$K$6,1,MATCH('County Climates'!E722,'CBECS_Table B5'!$C$1:$K$1,0))</f>
        <v>4904</v>
      </c>
    </row>
    <row r="723" spans="1:6" x14ac:dyDescent="0.35">
      <c r="A723" t="s">
        <v>860</v>
      </c>
      <c r="B723" t="s">
        <v>861</v>
      </c>
      <c r="C723" t="s">
        <v>327</v>
      </c>
      <c r="D723" t="s">
        <v>292</v>
      </c>
      <c r="E723" t="str">
        <f>INDEX('State Codes'!$E$7:$E$70,MATCH(INDEX('State Codes'!$C$7:$C$70,MATCH('County Climates'!B723,'State Codes'!$D$7:$D$70,0),1),'State Codes'!$C$7:$C$70,0),1)</f>
        <v>East South Central Division</v>
      </c>
      <c r="F723">
        <f>INDEX('CBECS_Table B5'!$C$6:$K$6,1,MATCH('County Climates'!E723,'CBECS_Table B5'!$C$1:$K$1,0))</f>
        <v>4904</v>
      </c>
    </row>
    <row r="724" spans="1:6" x14ac:dyDescent="0.35">
      <c r="A724" t="s">
        <v>860</v>
      </c>
      <c r="B724" t="s">
        <v>861</v>
      </c>
      <c r="C724" t="s">
        <v>328</v>
      </c>
      <c r="D724" t="s">
        <v>288</v>
      </c>
      <c r="E724" t="str">
        <f>INDEX('State Codes'!$E$7:$E$70,MATCH(INDEX('State Codes'!$C$7:$C$70,MATCH('County Climates'!B724,'State Codes'!$D$7:$D$70,0),1),'State Codes'!$C$7:$C$70,0),1)</f>
        <v>East South Central Division</v>
      </c>
      <c r="F724">
        <f>INDEX('CBECS_Table B5'!$C$6:$K$6,1,MATCH('County Climates'!E724,'CBECS_Table B5'!$C$1:$K$1,0))</f>
        <v>4904</v>
      </c>
    </row>
    <row r="725" spans="1:6" x14ac:dyDescent="0.35">
      <c r="A725" t="s">
        <v>860</v>
      </c>
      <c r="B725" t="s">
        <v>861</v>
      </c>
      <c r="C725" t="s">
        <v>864</v>
      </c>
      <c r="D725" t="s">
        <v>292</v>
      </c>
      <c r="E725" t="str">
        <f>INDEX('State Codes'!$E$7:$E$70,MATCH(INDEX('State Codes'!$C$7:$C$70,MATCH('County Climates'!B725,'State Codes'!$D$7:$D$70,0),1),'State Codes'!$C$7:$C$70,0),1)</f>
        <v>East South Central Division</v>
      </c>
      <c r="F725">
        <f>INDEX('CBECS_Table B5'!$C$6:$K$6,1,MATCH('County Climates'!E725,'CBECS_Table B5'!$C$1:$K$1,0))</f>
        <v>4904</v>
      </c>
    </row>
    <row r="726" spans="1:6" x14ac:dyDescent="0.35">
      <c r="A726" t="s">
        <v>860</v>
      </c>
      <c r="B726" t="s">
        <v>861</v>
      </c>
      <c r="C726" t="s">
        <v>329</v>
      </c>
      <c r="D726" t="s">
        <v>292</v>
      </c>
      <c r="E726" t="str">
        <f>INDEX('State Codes'!$E$7:$E$70,MATCH(INDEX('State Codes'!$C$7:$C$70,MATCH('County Climates'!B726,'State Codes'!$D$7:$D$70,0),1),'State Codes'!$C$7:$C$70,0),1)</f>
        <v>East South Central Division</v>
      </c>
      <c r="F726">
        <f>INDEX('CBECS_Table B5'!$C$6:$K$6,1,MATCH('County Climates'!E726,'CBECS_Table B5'!$C$1:$K$1,0))</f>
        <v>4904</v>
      </c>
    </row>
    <row r="727" spans="1:6" x14ac:dyDescent="0.35">
      <c r="A727" t="s">
        <v>860</v>
      </c>
      <c r="B727" t="s">
        <v>861</v>
      </c>
      <c r="C727" t="s">
        <v>865</v>
      </c>
      <c r="D727" t="s">
        <v>292</v>
      </c>
      <c r="E727" t="str">
        <f>INDEX('State Codes'!$E$7:$E$70,MATCH(INDEX('State Codes'!$C$7:$C$70,MATCH('County Climates'!B727,'State Codes'!$D$7:$D$70,0),1),'State Codes'!$C$7:$C$70,0),1)</f>
        <v>East South Central Division</v>
      </c>
      <c r="F727">
        <f>INDEX('CBECS_Table B5'!$C$6:$K$6,1,MATCH('County Climates'!E727,'CBECS_Table B5'!$C$1:$K$1,0))</f>
        <v>4904</v>
      </c>
    </row>
    <row r="728" spans="1:6" x14ac:dyDescent="0.35">
      <c r="A728" t="s">
        <v>860</v>
      </c>
      <c r="B728" t="s">
        <v>861</v>
      </c>
      <c r="C728" t="s">
        <v>369</v>
      </c>
      <c r="D728" t="s">
        <v>288</v>
      </c>
      <c r="E728" t="str">
        <f>INDEX('State Codes'!$E$7:$E$70,MATCH(INDEX('State Codes'!$C$7:$C$70,MATCH('County Climates'!B728,'State Codes'!$D$7:$D$70,0),1),'State Codes'!$C$7:$C$70,0),1)</f>
        <v>East South Central Division</v>
      </c>
      <c r="F728">
        <f>INDEX('CBECS_Table B5'!$C$6:$K$6,1,MATCH('County Climates'!E728,'CBECS_Table B5'!$C$1:$K$1,0))</f>
        <v>4904</v>
      </c>
    </row>
    <row r="729" spans="1:6" x14ac:dyDescent="0.35">
      <c r="A729" t="s">
        <v>860</v>
      </c>
      <c r="B729" t="s">
        <v>861</v>
      </c>
      <c r="C729" t="s">
        <v>331</v>
      </c>
      <c r="D729" t="s">
        <v>292</v>
      </c>
      <c r="E729" t="str">
        <f>INDEX('State Codes'!$E$7:$E$70,MATCH(INDEX('State Codes'!$C$7:$C$70,MATCH('County Climates'!B729,'State Codes'!$D$7:$D$70,0),1),'State Codes'!$C$7:$C$70,0),1)</f>
        <v>East South Central Division</v>
      </c>
      <c r="F729">
        <f>INDEX('CBECS_Table B5'!$C$6:$K$6,1,MATCH('County Climates'!E729,'CBECS_Table B5'!$C$1:$K$1,0))</f>
        <v>4904</v>
      </c>
    </row>
    <row r="730" spans="1:6" x14ac:dyDescent="0.35">
      <c r="A730" t="s">
        <v>860</v>
      </c>
      <c r="B730" t="s">
        <v>861</v>
      </c>
      <c r="C730" t="s">
        <v>333</v>
      </c>
      <c r="D730" t="s">
        <v>292</v>
      </c>
      <c r="E730" t="str">
        <f>INDEX('State Codes'!$E$7:$E$70,MATCH(INDEX('State Codes'!$C$7:$C$70,MATCH('County Climates'!B730,'State Codes'!$D$7:$D$70,0),1),'State Codes'!$C$7:$C$70,0),1)</f>
        <v>East South Central Division</v>
      </c>
      <c r="F730">
        <f>INDEX('CBECS_Table B5'!$C$6:$K$6,1,MATCH('County Climates'!E730,'CBECS_Table B5'!$C$1:$K$1,0))</f>
        <v>4904</v>
      </c>
    </row>
    <row r="731" spans="1:6" x14ac:dyDescent="0.35">
      <c r="A731" t="s">
        <v>860</v>
      </c>
      <c r="B731" t="s">
        <v>861</v>
      </c>
      <c r="C731" t="s">
        <v>335</v>
      </c>
      <c r="D731" t="s">
        <v>288</v>
      </c>
      <c r="E731" t="str">
        <f>INDEX('State Codes'!$E$7:$E$70,MATCH(INDEX('State Codes'!$C$7:$C$70,MATCH('County Climates'!B731,'State Codes'!$D$7:$D$70,0),1),'State Codes'!$C$7:$C$70,0),1)</f>
        <v>East South Central Division</v>
      </c>
      <c r="F731">
        <f>INDEX('CBECS_Table B5'!$C$6:$K$6,1,MATCH('County Climates'!E731,'CBECS_Table B5'!$C$1:$K$1,0))</f>
        <v>4904</v>
      </c>
    </row>
    <row r="732" spans="1:6" x14ac:dyDescent="0.35">
      <c r="A732" t="s">
        <v>860</v>
      </c>
      <c r="B732" t="s">
        <v>861</v>
      </c>
      <c r="C732" t="s">
        <v>336</v>
      </c>
      <c r="D732" t="s">
        <v>292</v>
      </c>
      <c r="E732" t="str">
        <f>INDEX('State Codes'!$E$7:$E$70,MATCH(INDEX('State Codes'!$C$7:$C$70,MATCH('County Climates'!B732,'State Codes'!$D$7:$D$70,0),1),'State Codes'!$C$7:$C$70,0),1)</f>
        <v>East South Central Division</v>
      </c>
      <c r="F732">
        <f>INDEX('CBECS_Table B5'!$C$6:$K$6,1,MATCH('County Climates'!E732,'CBECS_Table B5'!$C$1:$K$1,0))</f>
        <v>4904</v>
      </c>
    </row>
    <row r="733" spans="1:6" x14ac:dyDescent="0.35">
      <c r="A733" t="s">
        <v>860</v>
      </c>
      <c r="B733" t="s">
        <v>861</v>
      </c>
      <c r="C733" t="s">
        <v>338</v>
      </c>
      <c r="D733" t="s">
        <v>292</v>
      </c>
      <c r="E733" t="str">
        <f>INDEX('State Codes'!$E$7:$E$70,MATCH(INDEX('State Codes'!$C$7:$C$70,MATCH('County Climates'!B733,'State Codes'!$D$7:$D$70,0),1),'State Codes'!$C$7:$C$70,0),1)</f>
        <v>East South Central Division</v>
      </c>
      <c r="F733">
        <f>INDEX('CBECS_Table B5'!$C$6:$K$6,1,MATCH('County Climates'!E733,'CBECS_Table B5'!$C$1:$K$1,0))</f>
        <v>4904</v>
      </c>
    </row>
    <row r="734" spans="1:6" x14ac:dyDescent="0.35">
      <c r="A734" t="s">
        <v>860</v>
      </c>
      <c r="B734" t="s">
        <v>861</v>
      </c>
      <c r="C734" t="s">
        <v>339</v>
      </c>
      <c r="D734" t="s">
        <v>292</v>
      </c>
      <c r="E734" t="str">
        <f>INDEX('State Codes'!$E$7:$E$70,MATCH(INDEX('State Codes'!$C$7:$C$70,MATCH('County Climates'!B734,'State Codes'!$D$7:$D$70,0),1),'State Codes'!$C$7:$C$70,0),1)</f>
        <v>East South Central Division</v>
      </c>
      <c r="F734">
        <f>INDEX('CBECS_Table B5'!$C$6:$K$6,1,MATCH('County Climates'!E734,'CBECS_Table B5'!$C$1:$K$1,0))</f>
        <v>4904</v>
      </c>
    </row>
    <row r="735" spans="1:6" x14ac:dyDescent="0.35">
      <c r="A735" t="s">
        <v>860</v>
      </c>
      <c r="B735" t="s">
        <v>861</v>
      </c>
      <c r="C735" t="s">
        <v>866</v>
      </c>
      <c r="D735" t="s">
        <v>292</v>
      </c>
      <c r="E735" t="str">
        <f>INDEX('State Codes'!$E$7:$E$70,MATCH(INDEX('State Codes'!$C$7:$C$70,MATCH('County Climates'!B735,'State Codes'!$D$7:$D$70,0),1),'State Codes'!$C$7:$C$70,0),1)</f>
        <v>East South Central Division</v>
      </c>
      <c r="F735">
        <f>INDEX('CBECS_Table B5'!$C$6:$K$6,1,MATCH('County Climates'!E735,'CBECS_Table B5'!$C$1:$K$1,0))</f>
        <v>4904</v>
      </c>
    </row>
    <row r="736" spans="1:6" x14ac:dyDescent="0.35">
      <c r="A736" t="s">
        <v>860</v>
      </c>
      <c r="B736" t="s">
        <v>861</v>
      </c>
      <c r="C736" t="s">
        <v>376</v>
      </c>
      <c r="D736" t="s">
        <v>292</v>
      </c>
      <c r="E736" t="str">
        <f>INDEX('State Codes'!$E$7:$E$70,MATCH(INDEX('State Codes'!$C$7:$C$70,MATCH('County Climates'!B736,'State Codes'!$D$7:$D$70,0),1),'State Codes'!$C$7:$C$70,0),1)</f>
        <v>East South Central Division</v>
      </c>
      <c r="F736">
        <f>INDEX('CBECS_Table B5'!$C$6:$K$6,1,MATCH('County Climates'!E736,'CBECS_Table B5'!$C$1:$K$1,0))</f>
        <v>4904</v>
      </c>
    </row>
    <row r="737" spans="1:6" x14ac:dyDescent="0.35">
      <c r="A737" t="s">
        <v>860</v>
      </c>
      <c r="B737" t="s">
        <v>861</v>
      </c>
      <c r="C737" t="s">
        <v>867</v>
      </c>
      <c r="D737" t="s">
        <v>292</v>
      </c>
      <c r="E737" t="str">
        <f>INDEX('State Codes'!$E$7:$E$70,MATCH(INDEX('State Codes'!$C$7:$C$70,MATCH('County Climates'!B737,'State Codes'!$D$7:$D$70,0),1),'State Codes'!$C$7:$C$70,0),1)</f>
        <v>East South Central Division</v>
      </c>
      <c r="F737">
        <f>INDEX('CBECS_Table B5'!$C$6:$K$6,1,MATCH('County Climates'!E737,'CBECS_Table B5'!$C$1:$K$1,0))</f>
        <v>4904</v>
      </c>
    </row>
    <row r="738" spans="1:6" x14ac:dyDescent="0.35">
      <c r="A738" t="s">
        <v>860</v>
      </c>
      <c r="B738" t="s">
        <v>861</v>
      </c>
      <c r="C738" t="s">
        <v>868</v>
      </c>
      <c r="D738" t="s">
        <v>292</v>
      </c>
      <c r="E738" t="str">
        <f>INDEX('State Codes'!$E$7:$E$70,MATCH(INDEX('State Codes'!$C$7:$C$70,MATCH('County Climates'!B738,'State Codes'!$D$7:$D$70,0),1),'State Codes'!$C$7:$C$70,0),1)</f>
        <v>East South Central Division</v>
      </c>
      <c r="F738">
        <f>INDEX('CBECS_Table B5'!$C$6:$K$6,1,MATCH('County Climates'!E738,'CBECS_Table B5'!$C$1:$K$1,0))</f>
        <v>4904</v>
      </c>
    </row>
    <row r="739" spans="1:6" x14ac:dyDescent="0.35">
      <c r="A739" t="s">
        <v>860</v>
      </c>
      <c r="B739" t="s">
        <v>861</v>
      </c>
      <c r="C739" t="s">
        <v>869</v>
      </c>
      <c r="D739" t="s">
        <v>292</v>
      </c>
      <c r="E739" t="str">
        <f>INDEX('State Codes'!$E$7:$E$70,MATCH(INDEX('State Codes'!$C$7:$C$70,MATCH('County Climates'!B739,'State Codes'!$D$7:$D$70,0),1),'State Codes'!$C$7:$C$70,0),1)</f>
        <v>East South Central Division</v>
      </c>
      <c r="F739">
        <f>INDEX('CBECS_Table B5'!$C$6:$K$6,1,MATCH('County Climates'!E739,'CBECS_Table B5'!$C$1:$K$1,0))</f>
        <v>4904</v>
      </c>
    </row>
    <row r="740" spans="1:6" x14ac:dyDescent="0.35">
      <c r="A740" t="s">
        <v>860</v>
      </c>
      <c r="B740" t="s">
        <v>861</v>
      </c>
      <c r="C740" t="s">
        <v>870</v>
      </c>
      <c r="D740" t="s">
        <v>292</v>
      </c>
      <c r="E740" t="str">
        <f>INDEX('State Codes'!$E$7:$E$70,MATCH(INDEX('State Codes'!$C$7:$C$70,MATCH('County Climates'!B740,'State Codes'!$D$7:$D$70,0),1),'State Codes'!$C$7:$C$70,0),1)</f>
        <v>East South Central Division</v>
      </c>
      <c r="F740">
        <f>INDEX('CBECS_Table B5'!$C$6:$K$6,1,MATCH('County Climates'!E740,'CBECS_Table B5'!$C$1:$K$1,0))</f>
        <v>4904</v>
      </c>
    </row>
    <row r="741" spans="1:6" x14ac:dyDescent="0.35">
      <c r="A741" t="s">
        <v>860</v>
      </c>
      <c r="B741" t="s">
        <v>861</v>
      </c>
      <c r="C741" t="s">
        <v>341</v>
      </c>
      <c r="D741" t="s">
        <v>288</v>
      </c>
      <c r="E741" t="str">
        <f>INDEX('State Codes'!$E$7:$E$70,MATCH(INDEX('State Codes'!$C$7:$C$70,MATCH('County Climates'!B741,'State Codes'!$D$7:$D$70,0),1),'State Codes'!$C$7:$C$70,0),1)</f>
        <v>East South Central Division</v>
      </c>
      <c r="F741">
        <f>INDEX('CBECS_Table B5'!$C$6:$K$6,1,MATCH('County Climates'!E741,'CBECS_Table B5'!$C$1:$K$1,0))</f>
        <v>4904</v>
      </c>
    </row>
    <row r="742" spans="1:6" x14ac:dyDescent="0.35">
      <c r="A742" t="s">
        <v>860</v>
      </c>
      <c r="B742" t="s">
        <v>861</v>
      </c>
      <c r="C742" t="s">
        <v>343</v>
      </c>
      <c r="D742" t="s">
        <v>288</v>
      </c>
      <c r="E742" t="str">
        <f>INDEX('State Codes'!$E$7:$E$70,MATCH(INDEX('State Codes'!$C$7:$C$70,MATCH('County Climates'!B742,'State Codes'!$D$7:$D$70,0),1),'State Codes'!$C$7:$C$70,0),1)</f>
        <v>East South Central Division</v>
      </c>
      <c r="F742">
        <f>INDEX('CBECS_Table B5'!$C$6:$K$6,1,MATCH('County Climates'!E742,'CBECS_Table B5'!$C$1:$K$1,0))</f>
        <v>4904</v>
      </c>
    </row>
    <row r="743" spans="1:6" x14ac:dyDescent="0.35">
      <c r="A743" t="s">
        <v>860</v>
      </c>
      <c r="B743" t="s">
        <v>861</v>
      </c>
      <c r="C743" t="s">
        <v>871</v>
      </c>
      <c r="D743" t="s">
        <v>292</v>
      </c>
      <c r="E743" t="str">
        <f>INDEX('State Codes'!$E$7:$E$70,MATCH(INDEX('State Codes'!$C$7:$C$70,MATCH('County Climates'!B743,'State Codes'!$D$7:$D$70,0),1),'State Codes'!$C$7:$C$70,0),1)</f>
        <v>East South Central Division</v>
      </c>
      <c r="F743">
        <f>INDEX('CBECS_Table B5'!$C$6:$K$6,1,MATCH('County Climates'!E743,'CBECS_Table B5'!$C$1:$K$1,0))</f>
        <v>4904</v>
      </c>
    </row>
    <row r="744" spans="1:6" x14ac:dyDescent="0.35">
      <c r="A744" t="s">
        <v>860</v>
      </c>
      <c r="B744" t="s">
        <v>861</v>
      </c>
      <c r="C744" t="s">
        <v>872</v>
      </c>
      <c r="D744" t="s">
        <v>292</v>
      </c>
      <c r="E744" t="str">
        <f>INDEX('State Codes'!$E$7:$E$70,MATCH(INDEX('State Codes'!$C$7:$C$70,MATCH('County Climates'!B744,'State Codes'!$D$7:$D$70,0),1),'State Codes'!$C$7:$C$70,0),1)</f>
        <v>East South Central Division</v>
      </c>
      <c r="F744">
        <f>INDEX('CBECS_Table B5'!$C$6:$K$6,1,MATCH('County Climates'!E744,'CBECS_Table B5'!$C$1:$K$1,0))</f>
        <v>4904</v>
      </c>
    </row>
    <row r="745" spans="1:6" x14ac:dyDescent="0.35">
      <c r="A745" t="s">
        <v>860</v>
      </c>
      <c r="B745" t="s">
        <v>861</v>
      </c>
      <c r="C745" t="s">
        <v>873</v>
      </c>
      <c r="D745" t="s">
        <v>292</v>
      </c>
      <c r="E745" t="str">
        <f>INDEX('State Codes'!$E$7:$E$70,MATCH(INDEX('State Codes'!$C$7:$C$70,MATCH('County Climates'!B745,'State Codes'!$D$7:$D$70,0),1),'State Codes'!$C$7:$C$70,0),1)</f>
        <v>East South Central Division</v>
      </c>
      <c r="F745">
        <f>INDEX('CBECS_Table B5'!$C$6:$K$6,1,MATCH('County Climates'!E745,'CBECS_Table B5'!$C$1:$K$1,0))</f>
        <v>4904</v>
      </c>
    </row>
    <row r="746" spans="1:6" x14ac:dyDescent="0.35">
      <c r="A746" t="s">
        <v>860</v>
      </c>
      <c r="B746" t="s">
        <v>861</v>
      </c>
      <c r="C746" t="s">
        <v>874</v>
      </c>
      <c r="D746" t="s">
        <v>288</v>
      </c>
      <c r="E746" t="str">
        <f>INDEX('State Codes'!$E$7:$E$70,MATCH(INDEX('State Codes'!$C$7:$C$70,MATCH('County Climates'!B746,'State Codes'!$D$7:$D$70,0),1),'State Codes'!$C$7:$C$70,0),1)</f>
        <v>East South Central Division</v>
      </c>
      <c r="F746">
        <f>INDEX('CBECS_Table B5'!$C$6:$K$6,1,MATCH('County Climates'!E746,'CBECS_Table B5'!$C$1:$K$1,0))</f>
        <v>4904</v>
      </c>
    </row>
    <row r="747" spans="1:6" x14ac:dyDescent="0.35">
      <c r="A747" t="s">
        <v>860</v>
      </c>
      <c r="B747" t="s">
        <v>861</v>
      </c>
      <c r="C747" t="s">
        <v>385</v>
      </c>
      <c r="D747" t="s">
        <v>292</v>
      </c>
      <c r="E747" t="str">
        <f>INDEX('State Codes'!$E$7:$E$70,MATCH(INDEX('State Codes'!$C$7:$C$70,MATCH('County Climates'!B747,'State Codes'!$D$7:$D$70,0),1),'State Codes'!$C$7:$C$70,0),1)</f>
        <v>East South Central Division</v>
      </c>
      <c r="F747">
        <f>INDEX('CBECS_Table B5'!$C$6:$K$6,1,MATCH('County Climates'!E747,'CBECS_Table B5'!$C$1:$K$1,0))</f>
        <v>4904</v>
      </c>
    </row>
    <row r="748" spans="1:6" x14ac:dyDescent="0.35">
      <c r="A748" t="s">
        <v>860</v>
      </c>
      <c r="B748" t="s">
        <v>861</v>
      </c>
      <c r="C748" t="s">
        <v>875</v>
      </c>
      <c r="D748" t="s">
        <v>292</v>
      </c>
      <c r="E748" t="str">
        <f>INDEX('State Codes'!$E$7:$E$70,MATCH(INDEX('State Codes'!$C$7:$C$70,MATCH('County Climates'!B748,'State Codes'!$D$7:$D$70,0),1),'State Codes'!$C$7:$C$70,0),1)</f>
        <v>East South Central Division</v>
      </c>
      <c r="F748">
        <f>INDEX('CBECS_Table B5'!$C$6:$K$6,1,MATCH('County Climates'!E748,'CBECS_Table B5'!$C$1:$K$1,0))</f>
        <v>4904</v>
      </c>
    </row>
    <row r="749" spans="1:6" x14ac:dyDescent="0.35">
      <c r="A749" t="s">
        <v>860</v>
      </c>
      <c r="B749" t="s">
        <v>861</v>
      </c>
      <c r="C749" t="s">
        <v>748</v>
      </c>
      <c r="D749" t="s">
        <v>288</v>
      </c>
      <c r="E749" t="str">
        <f>INDEX('State Codes'!$E$7:$E$70,MATCH(INDEX('State Codes'!$C$7:$C$70,MATCH('County Climates'!B749,'State Codes'!$D$7:$D$70,0),1),'State Codes'!$C$7:$C$70,0),1)</f>
        <v>East South Central Division</v>
      </c>
      <c r="F749">
        <f>INDEX('CBECS_Table B5'!$C$6:$K$6,1,MATCH('County Climates'!E749,'CBECS_Table B5'!$C$1:$K$1,0))</f>
        <v>4904</v>
      </c>
    </row>
    <row r="750" spans="1:6" x14ac:dyDescent="0.35">
      <c r="A750" t="s">
        <v>860</v>
      </c>
      <c r="B750" t="s">
        <v>861</v>
      </c>
      <c r="C750" t="s">
        <v>876</v>
      </c>
      <c r="D750" t="s">
        <v>288</v>
      </c>
      <c r="E750" t="str">
        <f>INDEX('State Codes'!$E$7:$E$70,MATCH(INDEX('State Codes'!$C$7:$C$70,MATCH('County Climates'!B750,'State Codes'!$D$7:$D$70,0),1),'State Codes'!$C$7:$C$70,0),1)</f>
        <v>East South Central Division</v>
      </c>
      <c r="F750">
        <f>INDEX('CBECS_Table B5'!$C$6:$K$6,1,MATCH('County Climates'!E750,'CBECS_Table B5'!$C$1:$K$1,0))</f>
        <v>4904</v>
      </c>
    </row>
    <row r="751" spans="1:6" x14ac:dyDescent="0.35">
      <c r="A751" t="s">
        <v>860</v>
      </c>
      <c r="B751" t="s">
        <v>861</v>
      </c>
      <c r="C751" t="s">
        <v>391</v>
      </c>
      <c r="D751" t="s">
        <v>292</v>
      </c>
      <c r="E751" t="str">
        <f>INDEX('State Codes'!$E$7:$E$70,MATCH(INDEX('State Codes'!$C$7:$C$70,MATCH('County Climates'!B751,'State Codes'!$D$7:$D$70,0),1),'State Codes'!$C$7:$C$70,0),1)</f>
        <v>East South Central Division</v>
      </c>
      <c r="F751">
        <f>INDEX('CBECS_Table B5'!$C$6:$K$6,1,MATCH('County Climates'!E751,'CBECS_Table B5'!$C$1:$K$1,0))</f>
        <v>4904</v>
      </c>
    </row>
    <row r="752" spans="1:6" x14ac:dyDescent="0.35">
      <c r="A752" t="s">
        <v>860</v>
      </c>
      <c r="B752" t="s">
        <v>861</v>
      </c>
      <c r="C752" t="s">
        <v>877</v>
      </c>
      <c r="D752" t="s">
        <v>292</v>
      </c>
      <c r="E752" t="str">
        <f>INDEX('State Codes'!$E$7:$E$70,MATCH(INDEX('State Codes'!$C$7:$C$70,MATCH('County Climates'!B752,'State Codes'!$D$7:$D$70,0),1),'State Codes'!$C$7:$C$70,0),1)</f>
        <v>East South Central Division</v>
      </c>
      <c r="F752">
        <f>INDEX('CBECS_Table B5'!$C$6:$K$6,1,MATCH('County Climates'!E752,'CBECS_Table B5'!$C$1:$K$1,0))</f>
        <v>4904</v>
      </c>
    </row>
    <row r="753" spans="1:6" x14ac:dyDescent="0.35">
      <c r="A753" t="s">
        <v>860</v>
      </c>
      <c r="B753" t="s">
        <v>861</v>
      </c>
      <c r="C753" t="s">
        <v>878</v>
      </c>
      <c r="D753" t="s">
        <v>292</v>
      </c>
      <c r="E753" t="str">
        <f>INDEX('State Codes'!$E$7:$E$70,MATCH(INDEX('State Codes'!$C$7:$C$70,MATCH('County Climates'!B753,'State Codes'!$D$7:$D$70,0),1),'State Codes'!$C$7:$C$70,0),1)</f>
        <v>East South Central Division</v>
      </c>
      <c r="F753">
        <f>INDEX('CBECS_Table B5'!$C$6:$K$6,1,MATCH('County Climates'!E753,'CBECS_Table B5'!$C$1:$K$1,0))</f>
        <v>4904</v>
      </c>
    </row>
    <row r="754" spans="1:6" x14ac:dyDescent="0.35">
      <c r="A754" t="s">
        <v>860</v>
      </c>
      <c r="B754" t="s">
        <v>861</v>
      </c>
      <c r="C754" t="s">
        <v>879</v>
      </c>
      <c r="D754" t="s">
        <v>292</v>
      </c>
      <c r="E754" t="str">
        <f>INDEX('State Codes'!$E$7:$E$70,MATCH(INDEX('State Codes'!$C$7:$C$70,MATCH('County Climates'!B754,'State Codes'!$D$7:$D$70,0),1),'State Codes'!$C$7:$C$70,0),1)</f>
        <v>East South Central Division</v>
      </c>
      <c r="F754">
        <f>INDEX('CBECS_Table B5'!$C$6:$K$6,1,MATCH('County Climates'!E754,'CBECS_Table B5'!$C$1:$K$1,0))</f>
        <v>4904</v>
      </c>
    </row>
    <row r="755" spans="1:6" x14ac:dyDescent="0.35">
      <c r="A755" t="s">
        <v>860</v>
      </c>
      <c r="B755" t="s">
        <v>861</v>
      </c>
      <c r="C755" t="s">
        <v>880</v>
      </c>
      <c r="D755" t="s">
        <v>292</v>
      </c>
      <c r="E755" t="str">
        <f>INDEX('State Codes'!$E$7:$E$70,MATCH(INDEX('State Codes'!$C$7:$C$70,MATCH('County Climates'!B755,'State Codes'!$D$7:$D$70,0),1),'State Codes'!$C$7:$C$70,0),1)</f>
        <v>East South Central Division</v>
      </c>
      <c r="F755">
        <f>INDEX('CBECS_Table B5'!$C$6:$K$6,1,MATCH('County Climates'!E755,'CBECS_Table B5'!$C$1:$K$1,0))</f>
        <v>4904</v>
      </c>
    </row>
    <row r="756" spans="1:6" x14ac:dyDescent="0.35">
      <c r="A756" t="s">
        <v>860</v>
      </c>
      <c r="B756" t="s">
        <v>861</v>
      </c>
      <c r="C756" t="s">
        <v>881</v>
      </c>
      <c r="D756" t="s">
        <v>292</v>
      </c>
      <c r="E756" t="str">
        <f>INDEX('State Codes'!$E$7:$E$70,MATCH(INDEX('State Codes'!$C$7:$C$70,MATCH('County Climates'!B756,'State Codes'!$D$7:$D$70,0),1),'State Codes'!$C$7:$C$70,0),1)</f>
        <v>East South Central Division</v>
      </c>
      <c r="F756">
        <f>INDEX('CBECS_Table B5'!$C$6:$K$6,1,MATCH('County Climates'!E756,'CBECS_Table B5'!$C$1:$K$1,0))</f>
        <v>4904</v>
      </c>
    </row>
    <row r="757" spans="1:6" x14ac:dyDescent="0.35">
      <c r="A757" t="s">
        <v>860</v>
      </c>
      <c r="B757" t="s">
        <v>861</v>
      </c>
      <c r="C757" t="s">
        <v>882</v>
      </c>
      <c r="D757" t="s">
        <v>292</v>
      </c>
      <c r="E757" t="str">
        <f>INDEX('State Codes'!$E$7:$E$70,MATCH(INDEX('State Codes'!$C$7:$C$70,MATCH('County Climates'!B757,'State Codes'!$D$7:$D$70,0),1),'State Codes'!$C$7:$C$70,0),1)</f>
        <v>East South Central Division</v>
      </c>
      <c r="F757">
        <f>INDEX('CBECS_Table B5'!$C$6:$K$6,1,MATCH('County Climates'!E757,'CBECS_Table B5'!$C$1:$K$1,0))</f>
        <v>4904</v>
      </c>
    </row>
    <row r="758" spans="1:6" x14ac:dyDescent="0.35">
      <c r="A758" t="s">
        <v>860</v>
      </c>
      <c r="B758" t="s">
        <v>861</v>
      </c>
      <c r="C758" t="s">
        <v>392</v>
      </c>
      <c r="D758" t="s">
        <v>292</v>
      </c>
      <c r="E758" t="str">
        <f>INDEX('State Codes'!$E$7:$E$70,MATCH(INDEX('State Codes'!$C$7:$C$70,MATCH('County Climates'!B758,'State Codes'!$D$7:$D$70,0),1),'State Codes'!$C$7:$C$70,0),1)</f>
        <v>East South Central Division</v>
      </c>
      <c r="F758">
        <f>INDEX('CBECS_Table B5'!$C$6:$K$6,1,MATCH('County Climates'!E758,'CBECS_Table B5'!$C$1:$K$1,0))</f>
        <v>4904</v>
      </c>
    </row>
    <row r="759" spans="1:6" x14ac:dyDescent="0.35">
      <c r="A759" t="s">
        <v>860</v>
      </c>
      <c r="B759" t="s">
        <v>861</v>
      </c>
      <c r="C759" t="s">
        <v>883</v>
      </c>
      <c r="D759" t="s">
        <v>288</v>
      </c>
      <c r="E759" t="str">
        <f>INDEX('State Codes'!$E$7:$E$70,MATCH(INDEX('State Codes'!$C$7:$C$70,MATCH('County Climates'!B759,'State Codes'!$D$7:$D$70,0),1),'State Codes'!$C$7:$C$70,0),1)</f>
        <v>East South Central Division</v>
      </c>
      <c r="F759">
        <f>INDEX('CBECS_Table B5'!$C$6:$K$6,1,MATCH('County Climates'!E759,'CBECS_Table B5'!$C$1:$K$1,0))</f>
        <v>4904</v>
      </c>
    </row>
    <row r="760" spans="1:6" x14ac:dyDescent="0.35">
      <c r="A760" t="s">
        <v>860</v>
      </c>
      <c r="B760" t="s">
        <v>861</v>
      </c>
      <c r="C760" t="s">
        <v>542</v>
      </c>
      <c r="D760" t="s">
        <v>288</v>
      </c>
      <c r="E760" t="str">
        <f>INDEX('State Codes'!$E$7:$E$70,MATCH(INDEX('State Codes'!$C$7:$C$70,MATCH('County Climates'!B760,'State Codes'!$D$7:$D$70,0),1),'State Codes'!$C$7:$C$70,0),1)</f>
        <v>East South Central Division</v>
      </c>
      <c r="F760">
        <f>INDEX('CBECS_Table B5'!$C$6:$K$6,1,MATCH('County Climates'!E760,'CBECS_Table B5'!$C$1:$K$1,0))</f>
        <v>4904</v>
      </c>
    </row>
    <row r="761" spans="1:6" x14ac:dyDescent="0.35">
      <c r="A761" t="s">
        <v>860</v>
      </c>
      <c r="B761" t="s">
        <v>861</v>
      </c>
      <c r="C761" t="s">
        <v>353</v>
      </c>
      <c r="D761" t="s">
        <v>292</v>
      </c>
      <c r="E761" t="str">
        <f>INDEX('State Codes'!$E$7:$E$70,MATCH(INDEX('State Codes'!$C$7:$C$70,MATCH('County Climates'!B761,'State Codes'!$D$7:$D$70,0),1),'State Codes'!$C$7:$C$70,0),1)</f>
        <v>East South Central Division</v>
      </c>
      <c r="F761">
        <f>INDEX('CBECS_Table B5'!$C$6:$K$6,1,MATCH('County Climates'!E761,'CBECS_Table B5'!$C$1:$K$1,0))</f>
        <v>4904</v>
      </c>
    </row>
    <row r="762" spans="1:6" x14ac:dyDescent="0.35">
      <c r="A762" t="s">
        <v>860</v>
      </c>
      <c r="B762" t="s">
        <v>861</v>
      </c>
      <c r="C762" t="s">
        <v>543</v>
      </c>
      <c r="D762" t="s">
        <v>288</v>
      </c>
      <c r="E762" t="str">
        <f>INDEX('State Codes'!$E$7:$E$70,MATCH(INDEX('State Codes'!$C$7:$C$70,MATCH('County Climates'!B762,'State Codes'!$D$7:$D$70,0),1),'State Codes'!$C$7:$C$70,0),1)</f>
        <v>East South Central Division</v>
      </c>
      <c r="F762">
        <f>INDEX('CBECS_Table B5'!$C$6:$K$6,1,MATCH('County Climates'!E762,'CBECS_Table B5'!$C$1:$K$1,0))</f>
        <v>4904</v>
      </c>
    </row>
    <row r="763" spans="1:6" x14ac:dyDescent="0.35">
      <c r="A763" t="s">
        <v>860</v>
      </c>
      <c r="B763" t="s">
        <v>861</v>
      </c>
      <c r="C763" t="s">
        <v>544</v>
      </c>
      <c r="D763" t="s">
        <v>292</v>
      </c>
      <c r="E763" t="str">
        <f>INDEX('State Codes'!$E$7:$E$70,MATCH(INDEX('State Codes'!$C$7:$C$70,MATCH('County Climates'!B763,'State Codes'!$D$7:$D$70,0),1),'State Codes'!$C$7:$C$70,0),1)</f>
        <v>East South Central Division</v>
      </c>
      <c r="F763">
        <f>INDEX('CBECS_Table B5'!$C$6:$K$6,1,MATCH('County Climates'!E763,'CBECS_Table B5'!$C$1:$K$1,0))</f>
        <v>4904</v>
      </c>
    </row>
    <row r="764" spans="1:6" x14ac:dyDescent="0.35">
      <c r="A764" t="s">
        <v>860</v>
      </c>
      <c r="B764" t="s">
        <v>861</v>
      </c>
      <c r="C764" t="s">
        <v>549</v>
      </c>
      <c r="D764" t="s">
        <v>288</v>
      </c>
      <c r="E764" t="str">
        <f>INDEX('State Codes'!$E$7:$E$70,MATCH(INDEX('State Codes'!$C$7:$C$70,MATCH('County Climates'!B764,'State Codes'!$D$7:$D$70,0),1),'State Codes'!$C$7:$C$70,0),1)</f>
        <v>East South Central Division</v>
      </c>
      <c r="F764">
        <f>INDEX('CBECS_Table B5'!$C$6:$K$6,1,MATCH('County Climates'!E764,'CBECS_Table B5'!$C$1:$K$1,0))</f>
        <v>4904</v>
      </c>
    </row>
    <row r="765" spans="1:6" x14ac:dyDescent="0.35">
      <c r="A765" t="s">
        <v>860</v>
      </c>
      <c r="B765" t="s">
        <v>861</v>
      </c>
      <c r="C765" t="s">
        <v>884</v>
      </c>
      <c r="D765" t="s">
        <v>292</v>
      </c>
      <c r="E765" t="str">
        <f>INDEX('State Codes'!$E$7:$E$70,MATCH(INDEX('State Codes'!$C$7:$C$70,MATCH('County Climates'!B765,'State Codes'!$D$7:$D$70,0),1),'State Codes'!$C$7:$C$70,0),1)</f>
        <v>East South Central Division</v>
      </c>
      <c r="F765">
        <f>INDEX('CBECS_Table B5'!$C$6:$K$6,1,MATCH('County Climates'!E765,'CBECS_Table B5'!$C$1:$K$1,0))</f>
        <v>4904</v>
      </c>
    </row>
    <row r="766" spans="1:6" x14ac:dyDescent="0.35">
      <c r="A766" t="s">
        <v>860</v>
      </c>
      <c r="B766" t="s">
        <v>861</v>
      </c>
      <c r="C766" t="s">
        <v>885</v>
      </c>
      <c r="D766" t="s">
        <v>292</v>
      </c>
      <c r="E766" t="str">
        <f>INDEX('State Codes'!$E$7:$E$70,MATCH(INDEX('State Codes'!$C$7:$C$70,MATCH('County Climates'!B766,'State Codes'!$D$7:$D$70,0),1),'State Codes'!$C$7:$C$70,0),1)</f>
        <v>East South Central Division</v>
      </c>
      <c r="F766">
        <f>INDEX('CBECS_Table B5'!$C$6:$K$6,1,MATCH('County Climates'!E766,'CBECS_Table B5'!$C$1:$K$1,0))</f>
        <v>4904</v>
      </c>
    </row>
    <row r="767" spans="1:6" x14ac:dyDescent="0.35">
      <c r="A767" t="s">
        <v>860</v>
      </c>
      <c r="B767" t="s">
        <v>861</v>
      </c>
      <c r="C767" t="s">
        <v>886</v>
      </c>
      <c r="D767" t="s">
        <v>292</v>
      </c>
      <c r="E767" t="str">
        <f>INDEX('State Codes'!$E$7:$E$70,MATCH(INDEX('State Codes'!$C$7:$C$70,MATCH('County Climates'!B767,'State Codes'!$D$7:$D$70,0),1),'State Codes'!$C$7:$C$70,0),1)</f>
        <v>East South Central Division</v>
      </c>
      <c r="F767">
        <f>INDEX('CBECS_Table B5'!$C$6:$K$6,1,MATCH('County Climates'!E767,'CBECS_Table B5'!$C$1:$K$1,0))</f>
        <v>4904</v>
      </c>
    </row>
    <row r="768" spans="1:6" x14ac:dyDescent="0.35">
      <c r="A768" t="s">
        <v>887</v>
      </c>
      <c r="B768" t="s">
        <v>888</v>
      </c>
      <c r="C768" t="s">
        <v>636</v>
      </c>
      <c r="D768" t="s">
        <v>273</v>
      </c>
      <c r="E768" t="str">
        <f>INDEX('State Codes'!$E$7:$E$70,MATCH(INDEX('State Codes'!$C$7:$C$70,MATCH('County Climates'!B768,'State Codes'!$D$7:$D$70,0),1),'State Codes'!$C$7:$C$70,0),1)</f>
        <v>West North Central Division</v>
      </c>
      <c r="F768">
        <f>INDEX('CBECS_Table B5'!$C$6:$K$6,1,MATCH('County Climates'!E768,'CBECS_Table B5'!$C$1:$K$1,0))</f>
        <v>6178</v>
      </c>
    </row>
    <row r="769" spans="1:6" x14ac:dyDescent="0.35">
      <c r="A769" t="s">
        <v>887</v>
      </c>
      <c r="B769" t="s">
        <v>888</v>
      </c>
      <c r="C769" t="s">
        <v>889</v>
      </c>
      <c r="D769" t="s">
        <v>273</v>
      </c>
      <c r="E769" t="str">
        <f>INDEX('State Codes'!$E$7:$E$70,MATCH(INDEX('State Codes'!$C$7:$C$70,MATCH('County Climates'!B769,'State Codes'!$D$7:$D$70,0),1),'State Codes'!$C$7:$C$70,0),1)</f>
        <v>West North Central Division</v>
      </c>
      <c r="F769">
        <f>INDEX('CBECS_Table B5'!$C$6:$K$6,1,MATCH('County Climates'!E769,'CBECS_Table B5'!$C$1:$K$1,0))</f>
        <v>6178</v>
      </c>
    </row>
    <row r="770" spans="1:6" x14ac:dyDescent="0.35">
      <c r="A770" t="s">
        <v>887</v>
      </c>
      <c r="B770" t="s">
        <v>888</v>
      </c>
      <c r="C770" t="s">
        <v>890</v>
      </c>
      <c r="D770" t="s">
        <v>273</v>
      </c>
      <c r="E770" t="str">
        <f>INDEX('State Codes'!$E$7:$E$70,MATCH(INDEX('State Codes'!$C$7:$C$70,MATCH('County Climates'!B770,'State Codes'!$D$7:$D$70,0),1),'State Codes'!$C$7:$C$70,0),1)</f>
        <v>West North Central Division</v>
      </c>
      <c r="F770">
        <f>INDEX('CBECS_Table B5'!$C$6:$K$6,1,MATCH('County Climates'!E770,'CBECS_Table B5'!$C$1:$K$1,0))</f>
        <v>6178</v>
      </c>
    </row>
    <row r="771" spans="1:6" x14ac:dyDescent="0.35">
      <c r="A771" t="s">
        <v>887</v>
      </c>
      <c r="B771" t="s">
        <v>888</v>
      </c>
      <c r="C771" t="s">
        <v>891</v>
      </c>
      <c r="D771" t="s">
        <v>292</v>
      </c>
      <c r="E771" t="str">
        <f>INDEX('State Codes'!$E$7:$E$70,MATCH(INDEX('State Codes'!$C$7:$C$70,MATCH('County Climates'!B771,'State Codes'!$D$7:$D$70,0),1),'State Codes'!$C$7:$C$70,0),1)</f>
        <v>West North Central Division</v>
      </c>
      <c r="F771">
        <f>INDEX('CBECS_Table B5'!$C$6:$K$6,1,MATCH('County Climates'!E771,'CBECS_Table B5'!$C$1:$K$1,0))</f>
        <v>6178</v>
      </c>
    </row>
    <row r="772" spans="1:6" x14ac:dyDescent="0.35">
      <c r="A772" t="s">
        <v>887</v>
      </c>
      <c r="B772" t="s">
        <v>888</v>
      </c>
      <c r="C772" t="s">
        <v>892</v>
      </c>
      <c r="D772" t="s">
        <v>292</v>
      </c>
      <c r="E772" t="str">
        <f>INDEX('State Codes'!$E$7:$E$70,MATCH(INDEX('State Codes'!$C$7:$C$70,MATCH('County Climates'!B772,'State Codes'!$D$7:$D$70,0),1),'State Codes'!$C$7:$C$70,0),1)</f>
        <v>West North Central Division</v>
      </c>
      <c r="F772">
        <f>INDEX('CBECS_Table B5'!$C$6:$K$6,1,MATCH('County Climates'!E772,'CBECS_Table B5'!$C$1:$K$1,0))</f>
        <v>6178</v>
      </c>
    </row>
    <row r="773" spans="1:6" x14ac:dyDescent="0.35">
      <c r="A773" t="s">
        <v>887</v>
      </c>
      <c r="B773" t="s">
        <v>888</v>
      </c>
      <c r="C773" t="s">
        <v>893</v>
      </c>
      <c r="D773" t="s">
        <v>292</v>
      </c>
      <c r="E773" t="str">
        <f>INDEX('State Codes'!$E$7:$E$70,MATCH(INDEX('State Codes'!$C$7:$C$70,MATCH('County Climates'!B773,'State Codes'!$D$7:$D$70,0),1),'State Codes'!$C$7:$C$70,0),1)</f>
        <v>West North Central Division</v>
      </c>
      <c r="F773">
        <f>INDEX('CBECS_Table B5'!$C$6:$K$6,1,MATCH('County Climates'!E773,'CBECS_Table B5'!$C$1:$K$1,0))</f>
        <v>6178</v>
      </c>
    </row>
    <row r="774" spans="1:6" x14ac:dyDescent="0.35">
      <c r="A774" t="s">
        <v>887</v>
      </c>
      <c r="B774" t="s">
        <v>888</v>
      </c>
      <c r="C774" t="s">
        <v>894</v>
      </c>
      <c r="D774" t="s">
        <v>292</v>
      </c>
      <c r="E774" t="str">
        <f>INDEX('State Codes'!$E$7:$E$70,MATCH(INDEX('State Codes'!$C$7:$C$70,MATCH('County Climates'!B774,'State Codes'!$D$7:$D$70,0),1),'State Codes'!$C$7:$C$70,0),1)</f>
        <v>West North Central Division</v>
      </c>
      <c r="F774">
        <f>INDEX('CBECS_Table B5'!$C$6:$K$6,1,MATCH('County Climates'!E774,'CBECS_Table B5'!$C$1:$K$1,0))</f>
        <v>6178</v>
      </c>
    </row>
    <row r="775" spans="1:6" x14ac:dyDescent="0.35">
      <c r="A775" t="s">
        <v>887</v>
      </c>
      <c r="B775" t="s">
        <v>888</v>
      </c>
      <c r="C775" t="s">
        <v>620</v>
      </c>
      <c r="D775" t="s">
        <v>292</v>
      </c>
      <c r="E775" t="str">
        <f>INDEX('State Codes'!$E$7:$E$70,MATCH(INDEX('State Codes'!$C$7:$C$70,MATCH('County Climates'!B775,'State Codes'!$D$7:$D$70,0),1),'State Codes'!$C$7:$C$70,0),1)</f>
        <v>West North Central Division</v>
      </c>
      <c r="F775">
        <f>INDEX('CBECS_Table B5'!$C$6:$K$6,1,MATCH('County Climates'!E775,'CBECS_Table B5'!$C$1:$K$1,0))</f>
        <v>6178</v>
      </c>
    </row>
    <row r="776" spans="1:6" x14ac:dyDescent="0.35">
      <c r="A776" t="s">
        <v>887</v>
      </c>
      <c r="B776" t="s">
        <v>888</v>
      </c>
      <c r="C776" t="s">
        <v>895</v>
      </c>
      <c r="D776" t="s">
        <v>292</v>
      </c>
      <c r="E776" t="str">
        <f>INDEX('State Codes'!$E$7:$E$70,MATCH(INDEX('State Codes'!$C$7:$C$70,MATCH('County Climates'!B776,'State Codes'!$D$7:$D$70,0),1),'State Codes'!$C$7:$C$70,0),1)</f>
        <v>West North Central Division</v>
      </c>
      <c r="F776">
        <f>INDEX('CBECS_Table B5'!$C$6:$K$6,1,MATCH('County Climates'!E776,'CBECS_Table B5'!$C$1:$K$1,0))</f>
        <v>6178</v>
      </c>
    </row>
    <row r="777" spans="1:6" x14ac:dyDescent="0.35">
      <c r="A777" t="s">
        <v>887</v>
      </c>
      <c r="B777" t="s">
        <v>888</v>
      </c>
      <c r="C777" t="s">
        <v>622</v>
      </c>
      <c r="D777" t="s">
        <v>292</v>
      </c>
      <c r="E777" t="str">
        <f>INDEX('State Codes'!$E$7:$E$70,MATCH(INDEX('State Codes'!$C$7:$C$70,MATCH('County Climates'!B777,'State Codes'!$D$7:$D$70,0),1),'State Codes'!$C$7:$C$70,0),1)</f>
        <v>West North Central Division</v>
      </c>
      <c r="F777">
        <f>INDEX('CBECS_Table B5'!$C$6:$K$6,1,MATCH('County Climates'!E777,'CBECS_Table B5'!$C$1:$K$1,0))</f>
        <v>6178</v>
      </c>
    </row>
    <row r="778" spans="1:6" x14ac:dyDescent="0.35">
      <c r="A778" t="s">
        <v>887</v>
      </c>
      <c r="B778" t="s">
        <v>888</v>
      </c>
      <c r="C778" t="s">
        <v>642</v>
      </c>
      <c r="D778" t="s">
        <v>273</v>
      </c>
      <c r="E778" t="str">
        <f>INDEX('State Codes'!$E$7:$E$70,MATCH(INDEX('State Codes'!$C$7:$C$70,MATCH('County Climates'!B778,'State Codes'!$D$7:$D$70,0),1),'State Codes'!$C$7:$C$70,0),1)</f>
        <v>West North Central Division</v>
      </c>
      <c r="F778">
        <f>INDEX('CBECS_Table B5'!$C$6:$K$6,1,MATCH('County Climates'!E778,'CBECS_Table B5'!$C$1:$K$1,0))</f>
        <v>6178</v>
      </c>
    </row>
    <row r="779" spans="1:6" x14ac:dyDescent="0.35">
      <c r="A779" t="s">
        <v>887</v>
      </c>
      <c r="B779" t="s">
        <v>888</v>
      </c>
      <c r="C779" t="s">
        <v>295</v>
      </c>
      <c r="D779" t="s">
        <v>292</v>
      </c>
      <c r="E779" t="str">
        <f>INDEX('State Codes'!$E$7:$E$70,MATCH(INDEX('State Codes'!$C$7:$C$70,MATCH('County Climates'!B779,'State Codes'!$D$7:$D$70,0),1),'State Codes'!$C$7:$C$70,0),1)</f>
        <v>West North Central Division</v>
      </c>
      <c r="F779">
        <f>INDEX('CBECS_Table B5'!$C$6:$K$6,1,MATCH('County Climates'!E779,'CBECS_Table B5'!$C$1:$K$1,0))</f>
        <v>6178</v>
      </c>
    </row>
    <row r="780" spans="1:6" x14ac:dyDescent="0.35">
      <c r="A780" t="s">
        <v>887</v>
      </c>
      <c r="B780" t="s">
        <v>888</v>
      </c>
      <c r="C780" t="s">
        <v>896</v>
      </c>
      <c r="D780" t="s">
        <v>292</v>
      </c>
      <c r="E780" t="str">
        <f>INDEX('State Codes'!$E$7:$E$70,MATCH(INDEX('State Codes'!$C$7:$C$70,MATCH('County Climates'!B780,'State Codes'!$D$7:$D$70,0),1),'State Codes'!$C$7:$C$70,0),1)</f>
        <v>West North Central Division</v>
      </c>
      <c r="F780">
        <f>INDEX('CBECS_Table B5'!$C$6:$K$6,1,MATCH('County Climates'!E780,'CBECS_Table B5'!$C$1:$K$1,0))</f>
        <v>6178</v>
      </c>
    </row>
    <row r="781" spans="1:6" x14ac:dyDescent="0.35">
      <c r="A781" t="s">
        <v>887</v>
      </c>
      <c r="B781" t="s">
        <v>888</v>
      </c>
      <c r="C781" t="s">
        <v>341</v>
      </c>
      <c r="D781" t="s">
        <v>292</v>
      </c>
      <c r="E781" t="str">
        <f>INDEX('State Codes'!$E$7:$E$70,MATCH(INDEX('State Codes'!$C$7:$C$70,MATCH('County Climates'!B781,'State Codes'!$D$7:$D$70,0),1),'State Codes'!$C$7:$C$70,0),1)</f>
        <v>West North Central Division</v>
      </c>
      <c r="F781">
        <f>INDEX('CBECS_Table B5'!$C$6:$K$6,1,MATCH('County Climates'!E781,'CBECS_Table B5'!$C$1:$K$1,0))</f>
        <v>6178</v>
      </c>
    </row>
    <row r="782" spans="1:6" x14ac:dyDescent="0.35">
      <c r="A782" t="s">
        <v>887</v>
      </c>
      <c r="B782" t="s">
        <v>888</v>
      </c>
      <c r="C782" t="s">
        <v>897</v>
      </c>
      <c r="D782" t="s">
        <v>292</v>
      </c>
      <c r="E782" t="str">
        <f>INDEX('State Codes'!$E$7:$E$70,MATCH(INDEX('State Codes'!$C$7:$C$70,MATCH('County Climates'!B782,'State Codes'!$D$7:$D$70,0),1),'State Codes'!$C$7:$C$70,0),1)</f>
        <v>West North Central Division</v>
      </c>
      <c r="F782">
        <f>INDEX('CBECS_Table B5'!$C$6:$K$6,1,MATCH('County Climates'!E782,'CBECS_Table B5'!$C$1:$K$1,0))</f>
        <v>6178</v>
      </c>
    </row>
    <row r="783" spans="1:6" x14ac:dyDescent="0.35">
      <c r="A783" t="s">
        <v>887</v>
      </c>
      <c r="B783" t="s">
        <v>888</v>
      </c>
      <c r="C783" t="s">
        <v>898</v>
      </c>
      <c r="D783" t="s">
        <v>292</v>
      </c>
      <c r="E783" t="str">
        <f>INDEX('State Codes'!$E$7:$E$70,MATCH(INDEX('State Codes'!$C$7:$C$70,MATCH('County Climates'!B783,'State Codes'!$D$7:$D$70,0),1),'State Codes'!$C$7:$C$70,0),1)</f>
        <v>West North Central Division</v>
      </c>
      <c r="F783">
        <f>INDEX('CBECS_Table B5'!$C$6:$K$6,1,MATCH('County Climates'!E783,'CBECS_Table B5'!$C$1:$K$1,0))</f>
        <v>6178</v>
      </c>
    </row>
    <row r="784" spans="1:6" x14ac:dyDescent="0.35">
      <c r="A784" t="s">
        <v>887</v>
      </c>
      <c r="B784" t="s">
        <v>888</v>
      </c>
      <c r="C784" t="s">
        <v>343</v>
      </c>
      <c r="D784" t="s">
        <v>273</v>
      </c>
      <c r="E784" t="str">
        <f>INDEX('State Codes'!$E$7:$E$70,MATCH(INDEX('State Codes'!$C$7:$C$70,MATCH('County Climates'!B784,'State Codes'!$D$7:$D$70,0),1),'State Codes'!$C$7:$C$70,0),1)</f>
        <v>West North Central Division</v>
      </c>
      <c r="F784">
        <f>INDEX('CBECS_Table B5'!$C$6:$K$6,1,MATCH('County Climates'!E784,'CBECS_Table B5'!$C$1:$K$1,0))</f>
        <v>6178</v>
      </c>
    </row>
    <row r="785" spans="1:6" x14ac:dyDescent="0.35">
      <c r="A785" t="s">
        <v>887</v>
      </c>
      <c r="B785" t="s">
        <v>888</v>
      </c>
      <c r="C785" t="s">
        <v>899</v>
      </c>
      <c r="D785" t="s">
        <v>292</v>
      </c>
      <c r="E785" t="str">
        <f>INDEX('State Codes'!$E$7:$E$70,MATCH(INDEX('State Codes'!$C$7:$C$70,MATCH('County Climates'!B785,'State Codes'!$D$7:$D$70,0),1),'State Codes'!$C$7:$C$70,0),1)</f>
        <v>West North Central Division</v>
      </c>
      <c r="F785">
        <f>INDEX('CBECS_Table B5'!$C$6:$K$6,1,MATCH('County Climates'!E785,'CBECS_Table B5'!$C$1:$K$1,0))</f>
        <v>6178</v>
      </c>
    </row>
    <row r="786" spans="1:6" x14ac:dyDescent="0.35">
      <c r="A786" t="s">
        <v>887</v>
      </c>
      <c r="B786" t="s">
        <v>888</v>
      </c>
      <c r="C786" t="s">
        <v>380</v>
      </c>
      <c r="D786" t="s">
        <v>292</v>
      </c>
      <c r="E786" t="str">
        <f>INDEX('State Codes'!$E$7:$E$70,MATCH(INDEX('State Codes'!$C$7:$C$70,MATCH('County Climates'!B786,'State Codes'!$D$7:$D$70,0),1),'State Codes'!$C$7:$C$70,0),1)</f>
        <v>West North Central Division</v>
      </c>
      <c r="F786">
        <f>INDEX('CBECS_Table B5'!$C$6:$K$6,1,MATCH('County Climates'!E786,'CBECS_Table B5'!$C$1:$K$1,0))</f>
        <v>6178</v>
      </c>
    </row>
    <row r="787" spans="1:6" x14ac:dyDescent="0.35">
      <c r="A787" t="s">
        <v>887</v>
      </c>
      <c r="B787" t="s">
        <v>888</v>
      </c>
      <c r="C787" t="s">
        <v>383</v>
      </c>
      <c r="D787" t="s">
        <v>292</v>
      </c>
      <c r="E787" t="str">
        <f>INDEX('State Codes'!$E$7:$E$70,MATCH(INDEX('State Codes'!$C$7:$C$70,MATCH('County Climates'!B787,'State Codes'!$D$7:$D$70,0),1),'State Codes'!$C$7:$C$70,0),1)</f>
        <v>West North Central Division</v>
      </c>
      <c r="F787">
        <f>INDEX('CBECS_Table B5'!$C$6:$K$6,1,MATCH('County Climates'!E787,'CBECS_Table B5'!$C$1:$K$1,0))</f>
        <v>6178</v>
      </c>
    </row>
    <row r="788" spans="1:6" x14ac:dyDescent="0.35">
      <c r="A788" t="s">
        <v>887</v>
      </c>
      <c r="B788" t="s">
        <v>888</v>
      </c>
      <c r="C788" t="s">
        <v>601</v>
      </c>
      <c r="D788" t="s">
        <v>273</v>
      </c>
      <c r="E788" t="str">
        <f>INDEX('State Codes'!$E$7:$E$70,MATCH(INDEX('State Codes'!$C$7:$C$70,MATCH('County Climates'!B788,'State Codes'!$D$7:$D$70,0),1),'State Codes'!$C$7:$C$70,0),1)</f>
        <v>West North Central Division</v>
      </c>
      <c r="F788">
        <f>INDEX('CBECS_Table B5'!$C$6:$K$6,1,MATCH('County Climates'!E788,'CBECS_Table B5'!$C$1:$K$1,0))</f>
        <v>6178</v>
      </c>
    </row>
    <row r="789" spans="1:6" x14ac:dyDescent="0.35">
      <c r="A789" t="s">
        <v>887</v>
      </c>
      <c r="B789" t="s">
        <v>888</v>
      </c>
      <c r="C789" t="s">
        <v>900</v>
      </c>
      <c r="D789" t="s">
        <v>273</v>
      </c>
      <c r="E789" t="str">
        <f>INDEX('State Codes'!$E$7:$E$70,MATCH(INDEX('State Codes'!$C$7:$C$70,MATCH('County Climates'!B789,'State Codes'!$D$7:$D$70,0),1),'State Codes'!$C$7:$C$70,0),1)</f>
        <v>West North Central Division</v>
      </c>
      <c r="F789">
        <f>INDEX('CBECS_Table B5'!$C$6:$K$6,1,MATCH('County Climates'!E789,'CBECS_Table B5'!$C$1:$K$1,0))</f>
        <v>6178</v>
      </c>
    </row>
    <row r="790" spans="1:6" x14ac:dyDescent="0.35">
      <c r="A790" t="s">
        <v>887</v>
      </c>
      <c r="B790" t="s">
        <v>888</v>
      </c>
      <c r="C790" t="s">
        <v>344</v>
      </c>
      <c r="D790" t="s">
        <v>292</v>
      </c>
      <c r="E790" t="str">
        <f>INDEX('State Codes'!$E$7:$E$70,MATCH(INDEX('State Codes'!$C$7:$C$70,MATCH('County Climates'!B790,'State Codes'!$D$7:$D$70,0),1),'State Codes'!$C$7:$C$70,0),1)</f>
        <v>West North Central Division</v>
      </c>
      <c r="F790">
        <f>INDEX('CBECS_Table B5'!$C$6:$K$6,1,MATCH('County Climates'!E790,'CBECS_Table B5'!$C$1:$K$1,0))</f>
        <v>6178</v>
      </c>
    </row>
    <row r="791" spans="1:6" x14ac:dyDescent="0.35">
      <c r="A791" t="s">
        <v>887</v>
      </c>
      <c r="B791" t="s">
        <v>888</v>
      </c>
      <c r="C791" t="s">
        <v>901</v>
      </c>
      <c r="D791" t="s">
        <v>292</v>
      </c>
      <c r="E791" t="str">
        <f>INDEX('State Codes'!$E$7:$E$70,MATCH(INDEX('State Codes'!$C$7:$C$70,MATCH('County Climates'!B791,'State Codes'!$D$7:$D$70,0),1),'State Codes'!$C$7:$C$70,0),1)</f>
        <v>West North Central Division</v>
      </c>
      <c r="F791">
        <f>INDEX('CBECS_Table B5'!$C$6:$K$6,1,MATCH('County Climates'!E791,'CBECS_Table B5'!$C$1:$K$1,0))</f>
        <v>6178</v>
      </c>
    </row>
    <row r="792" spans="1:6" x14ac:dyDescent="0.35">
      <c r="A792" t="s">
        <v>887</v>
      </c>
      <c r="B792" t="s">
        <v>888</v>
      </c>
      <c r="C792" t="s">
        <v>902</v>
      </c>
      <c r="D792" t="s">
        <v>292</v>
      </c>
      <c r="E792" t="str">
        <f>INDEX('State Codes'!$E$7:$E$70,MATCH(INDEX('State Codes'!$C$7:$C$70,MATCH('County Climates'!B792,'State Codes'!$D$7:$D$70,0),1),'State Codes'!$C$7:$C$70,0),1)</f>
        <v>West North Central Division</v>
      </c>
      <c r="F792">
        <f>INDEX('CBECS_Table B5'!$C$6:$K$6,1,MATCH('County Climates'!E792,'CBECS_Table B5'!$C$1:$K$1,0))</f>
        <v>6178</v>
      </c>
    </row>
    <row r="793" spans="1:6" x14ac:dyDescent="0.35">
      <c r="A793" t="s">
        <v>887</v>
      </c>
      <c r="B793" t="s">
        <v>888</v>
      </c>
      <c r="C793" t="s">
        <v>903</v>
      </c>
      <c r="D793" t="s">
        <v>292</v>
      </c>
      <c r="E793" t="str">
        <f>INDEX('State Codes'!$E$7:$E$70,MATCH(INDEX('State Codes'!$C$7:$C$70,MATCH('County Climates'!B793,'State Codes'!$D$7:$D$70,0),1),'State Codes'!$C$7:$C$70,0),1)</f>
        <v>West North Central Division</v>
      </c>
      <c r="F793">
        <f>INDEX('CBECS_Table B5'!$C$6:$K$6,1,MATCH('County Climates'!E793,'CBECS_Table B5'!$C$1:$K$1,0))</f>
        <v>6178</v>
      </c>
    </row>
    <row r="794" spans="1:6" x14ac:dyDescent="0.35">
      <c r="A794" t="s">
        <v>887</v>
      </c>
      <c r="B794" t="s">
        <v>888</v>
      </c>
      <c r="C794" t="s">
        <v>384</v>
      </c>
      <c r="D794" t="s">
        <v>292</v>
      </c>
      <c r="E794" t="str">
        <f>INDEX('State Codes'!$E$7:$E$70,MATCH(INDEX('State Codes'!$C$7:$C$70,MATCH('County Climates'!B794,'State Codes'!$D$7:$D$70,0),1),'State Codes'!$C$7:$C$70,0),1)</f>
        <v>West North Central Division</v>
      </c>
      <c r="F794">
        <f>INDEX('CBECS_Table B5'!$C$6:$K$6,1,MATCH('County Climates'!E794,'CBECS_Table B5'!$C$1:$K$1,0))</f>
        <v>6178</v>
      </c>
    </row>
    <row r="795" spans="1:6" x14ac:dyDescent="0.35">
      <c r="A795" t="s">
        <v>887</v>
      </c>
      <c r="B795" t="s">
        <v>888</v>
      </c>
      <c r="C795" t="s">
        <v>605</v>
      </c>
      <c r="D795" t="s">
        <v>273</v>
      </c>
      <c r="E795" t="str">
        <f>INDEX('State Codes'!$E$7:$E$70,MATCH(INDEX('State Codes'!$C$7:$C$70,MATCH('County Climates'!B795,'State Codes'!$D$7:$D$70,0),1),'State Codes'!$C$7:$C$70,0),1)</f>
        <v>West North Central Division</v>
      </c>
      <c r="F795">
        <f>INDEX('CBECS_Table B5'!$C$6:$K$6,1,MATCH('County Climates'!E795,'CBECS_Table B5'!$C$1:$K$1,0))</f>
        <v>6178</v>
      </c>
    </row>
    <row r="796" spans="1:6" x14ac:dyDescent="0.35">
      <c r="A796" t="s">
        <v>887</v>
      </c>
      <c r="B796" t="s">
        <v>888</v>
      </c>
      <c r="C796" t="s">
        <v>904</v>
      </c>
      <c r="D796" t="s">
        <v>273</v>
      </c>
      <c r="E796" t="str">
        <f>INDEX('State Codes'!$E$7:$E$70,MATCH(INDEX('State Codes'!$C$7:$C$70,MATCH('County Climates'!B796,'State Codes'!$D$7:$D$70,0),1),'State Codes'!$C$7:$C$70,0),1)</f>
        <v>West North Central Division</v>
      </c>
      <c r="F796">
        <f>INDEX('CBECS_Table B5'!$C$6:$K$6,1,MATCH('County Climates'!E796,'CBECS_Table B5'!$C$1:$K$1,0))</f>
        <v>6178</v>
      </c>
    </row>
    <row r="797" spans="1:6" x14ac:dyDescent="0.35">
      <c r="A797" t="s">
        <v>887</v>
      </c>
      <c r="B797" t="s">
        <v>888</v>
      </c>
      <c r="C797" t="s">
        <v>385</v>
      </c>
      <c r="D797" t="s">
        <v>292</v>
      </c>
      <c r="E797" t="str">
        <f>INDEX('State Codes'!$E$7:$E$70,MATCH(INDEX('State Codes'!$C$7:$C$70,MATCH('County Climates'!B797,'State Codes'!$D$7:$D$70,0),1),'State Codes'!$C$7:$C$70,0),1)</f>
        <v>West North Central Division</v>
      </c>
      <c r="F797">
        <f>INDEX('CBECS_Table B5'!$C$6:$K$6,1,MATCH('County Climates'!E797,'CBECS_Table B5'!$C$1:$K$1,0))</f>
        <v>6178</v>
      </c>
    </row>
    <row r="798" spans="1:6" x14ac:dyDescent="0.35">
      <c r="A798" t="s">
        <v>887</v>
      </c>
      <c r="B798" t="s">
        <v>888</v>
      </c>
      <c r="C798" t="s">
        <v>905</v>
      </c>
      <c r="D798" t="s">
        <v>292</v>
      </c>
      <c r="E798" t="str">
        <f>INDEX('State Codes'!$E$7:$E$70,MATCH(INDEX('State Codes'!$C$7:$C$70,MATCH('County Climates'!B798,'State Codes'!$D$7:$D$70,0),1),'State Codes'!$C$7:$C$70,0),1)</f>
        <v>West North Central Division</v>
      </c>
      <c r="F798">
        <f>INDEX('CBECS_Table B5'!$C$6:$K$6,1,MATCH('County Climates'!E798,'CBECS_Table B5'!$C$1:$K$1,0))</f>
        <v>6178</v>
      </c>
    </row>
    <row r="799" spans="1:6" x14ac:dyDescent="0.35">
      <c r="A799" t="s">
        <v>887</v>
      </c>
      <c r="B799" t="s">
        <v>888</v>
      </c>
      <c r="C799" t="s">
        <v>346</v>
      </c>
      <c r="D799" t="s">
        <v>273</v>
      </c>
      <c r="E799" t="str">
        <f>INDEX('State Codes'!$E$7:$E$70,MATCH(INDEX('State Codes'!$C$7:$C$70,MATCH('County Climates'!B799,'State Codes'!$D$7:$D$70,0),1),'State Codes'!$C$7:$C$70,0),1)</f>
        <v>West North Central Division</v>
      </c>
      <c r="F799">
        <f>INDEX('CBECS_Table B5'!$C$6:$K$6,1,MATCH('County Climates'!E799,'CBECS_Table B5'!$C$1:$K$1,0))</f>
        <v>6178</v>
      </c>
    </row>
    <row r="800" spans="1:6" x14ac:dyDescent="0.35">
      <c r="A800" t="s">
        <v>887</v>
      </c>
      <c r="B800" t="s">
        <v>888</v>
      </c>
      <c r="C800" t="s">
        <v>906</v>
      </c>
      <c r="D800" t="s">
        <v>292</v>
      </c>
      <c r="E800" t="str">
        <f>INDEX('State Codes'!$E$7:$E$70,MATCH(INDEX('State Codes'!$C$7:$C$70,MATCH('County Climates'!B800,'State Codes'!$D$7:$D$70,0),1),'State Codes'!$C$7:$C$70,0),1)</f>
        <v>West North Central Division</v>
      </c>
      <c r="F800">
        <f>INDEX('CBECS_Table B5'!$C$6:$K$6,1,MATCH('County Climates'!E800,'CBECS_Table B5'!$C$1:$K$1,0))</f>
        <v>6178</v>
      </c>
    </row>
    <row r="801" spans="1:6" x14ac:dyDescent="0.35">
      <c r="A801" t="s">
        <v>887</v>
      </c>
      <c r="B801" t="s">
        <v>888</v>
      </c>
      <c r="C801" t="s">
        <v>347</v>
      </c>
      <c r="D801" t="s">
        <v>292</v>
      </c>
      <c r="E801" t="str">
        <f>INDEX('State Codes'!$E$7:$E$70,MATCH(INDEX('State Codes'!$C$7:$C$70,MATCH('County Climates'!B801,'State Codes'!$D$7:$D$70,0),1),'State Codes'!$C$7:$C$70,0),1)</f>
        <v>West North Central Division</v>
      </c>
      <c r="F801">
        <f>INDEX('CBECS_Table B5'!$C$6:$K$6,1,MATCH('County Climates'!E801,'CBECS_Table B5'!$C$1:$K$1,0))</f>
        <v>6178</v>
      </c>
    </row>
    <row r="802" spans="1:6" x14ac:dyDescent="0.35">
      <c r="A802" t="s">
        <v>887</v>
      </c>
      <c r="B802" t="s">
        <v>888</v>
      </c>
      <c r="C802" t="s">
        <v>907</v>
      </c>
      <c r="D802" t="s">
        <v>292</v>
      </c>
      <c r="E802" t="str">
        <f>INDEX('State Codes'!$E$7:$E$70,MATCH(INDEX('State Codes'!$C$7:$C$70,MATCH('County Climates'!B802,'State Codes'!$D$7:$D$70,0),1),'State Codes'!$C$7:$C$70,0),1)</f>
        <v>West North Central Division</v>
      </c>
      <c r="F802">
        <f>INDEX('CBECS_Table B5'!$C$6:$K$6,1,MATCH('County Climates'!E802,'CBECS_Table B5'!$C$1:$K$1,0))</f>
        <v>6178</v>
      </c>
    </row>
    <row r="803" spans="1:6" x14ac:dyDescent="0.35">
      <c r="A803" t="s">
        <v>887</v>
      </c>
      <c r="B803" t="s">
        <v>888</v>
      </c>
      <c r="C803" t="s">
        <v>908</v>
      </c>
      <c r="D803" t="s">
        <v>292</v>
      </c>
      <c r="E803" t="str">
        <f>INDEX('State Codes'!$E$7:$E$70,MATCH(INDEX('State Codes'!$C$7:$C$70,MATCH('County Climates'!B803,'State Codes'!$D$7:$D$70,0),1),'State Codes'!$C$7:$C$70,0),1)</f>
        <v>West North Central Division</v>
      </c>
      <c r="F803">
        <f>INDEX('CBECS_Table B5'!$C$6:$K$6,1,MATCH('County Climates'!E803,'CBECS_Table B5'!$C$1:$K$1,0))</f>
        <v>6178</v>
      </c>
    </row>
    <row r="804" spans="1:6" x14ac:dyDescent="0.35">
      <c r="A804" t="s">
        <v>887</v>
      </c>
      <c r="B804" t="s">
        <v>888</v>
      </c>
      <c r="C804" t="s">
        <v>909</v>
      </c>
      <c r="D804" t="s">
        <v>292</v>
      </c>
      <c r="E804" t="str">
        <f>INDEX('State Codes'!$E$7:$E$70,MATCH(INDEX('State Codes'!$C$7:$C$70,MATCH('County Climates'!B804,'State Codes'!$D$7:$D$70,0),1),'State Codes'!$C$7:$C$70,0),1)</f>
        <v>West North Central Division</v>
      </c>
      <c r="F804">
        <f>INDEX('CBECS_Table B5'!$C$6:$K$6,1,MATCH('County Climates'!E804,'CBECS_Table B5'!$C$1:$K$1,0))</f>
        <v>6178</v>
      </c>
    </row>
    <row r="805" spans="1:6" x14ac:dyDescent="0.35">
      <c r="A805" t="s">
        <v>887</v>
      </c>
      <c r="B805" t="s">
        <v>888</v>
      </c>
      <c r="C805" t="s">
        <v>910</v>
      </c>
      <c r="D805" t="s">
        <v>292</v>
      </c>
      <c r="E805" t="str">
        <f>INDEX('State Codes'!$E$7:$E$70,MATCH(INDEX('State Codes'!$C$7:$C$70,MATCH('County Climates'!B805,'State Codes'!$D$7:$D$70,0),1),'State Codes'!$C$7:$C$70,0),1)</f>
        <v>West North Central Division</v>
      </c>
      <c r="F805">
        <f>INDEX('CBECS_Table B5'!$C$6:$K$6,1,MATCH('County Climates'!E805,'CBECS_Table B5'!$C$1:$K$1,0))</f>
        <v>6178</v>
      </c>
    </row>
    <row r="806" spans="1:6" x14ac:dyDescent="0.35">
      <c r="A806" t="s">
        <v>887</v>
      </c>
      <c r="B806" t="s">
        <v>888</v>
      </c>
      <c r="C806" t="s">
        <v>911</v>
      </c>
      <c r="D806" t="s">
        <v>292</v>
      </c>
      <c r="E806" t="str">
        <f>INDEX('State Codes'!$E$7:$E$70,MATCH(INDEX('State Codes'!$C$7:$C$70,MATCH('County Climates'!B806,'State Codes'!$D$7:$D$70,0),1),'State Codes'!$C$7:$C$70,0),1)</f>
        <v>West North Central Division</v>
      </c>
      <c r="F806">
        <f>INDEX('CBECS_Table B5'!$C$6:$K$6,1,MATCH('County Climates'!E806,'CBECS_Table B5'!$C$1:$K$1,0))</f>
        <v>6178</v>
      </c>
    </row>
    <row r="807" spans="1:6" x14ac:dyDescent="0.35">
      <c r="A807" t="s">
        <v>887</v>
      </c>
      <c r="B807" t="s">
        <v>888</v>
      </c>
      <c r="C807" t="s">
        <v>391</v>
      </c>
      <c r="D807" t="s">
        <v>292</v>
      </c>
      <c r="E807" t="str">
        <f>INDEX('State Codes'!$E$7:$E$70,MATCH(INDEX('State Codes'!$C$7:$C$70,MATCH('County Climates'!B807,'State Codes'!$D$7:$D$70,0),1),'State Codes'!$C$7:$C$70,0),1)</f>
        <v>West North Central Division</v>
      </c>
      <c r="F807">
        <f>INDEX('CBECS_Table B5'!$C$6:$K$6,1,MATCH('County Climates'!E807,'CBECS_Table B5'!$C$1:$K$1,0))</f>
        <v>6178</v>
      </c>
    </row>
    <row r="808" spans="1:6" x14ac:dyDescent="0.35">
      <c r="A808" t="s">
        <v>887</v>
      </c>
      <c r="B808" t="s">
        <v>888</v>
      </c>
      <c r="C808" t="s">
        <v>912</v>
      </c>
      <c r="D808" t="s">
        <v>273</v>
      </c>
      <c r="E808" t="str">
        <f>INDEX('State Codes'!$E$7:$E$70,MATCH(INDEX('State Codes'!$C$7:$C$70,MATCH('County Climates'!B808,'State Codes'!$D$7:$D$70,0),1),'State Codes'!$C$7:$C$70,0),1)</f>
        <v>West North Central Division</v>
      </c>
      <c r="F808">
        <f>INDEX('CBECS_Table B5'!$C$6:$K$6,1,MATCH('County Climates'!E808,'CBECS_Table B5'!$C$1:$K$1,0))</f>
        <v>6178</v>
      </c>
    </row>
    <row r="809" spans="1:6" x14ac:dyDescent="0.35">
      <c r="A809" t="s">
        <v>887</v>
      </c>
      <c r="B809" t="s">
        <v>888</v>
      </c>
      <c r="C809" t="s">
        <v>913</v>
      </c>
      <c r="D809" t="s">
        <v>292</v>
      </c>
      <c r="E809" t="str">
        <f>INDEX('State Codes'!$E$7:$E$70,MATCH(INDEX('State Codes'!$C$7:$C$70,MATCH('County Climates'!B809,'State Codes'!$D$7:$D$70,0),1),'State Codes'!$C$7:$C$70,0),1)</f>
        <v>West North Central Division</v>
      </c>
      <c r="F809">
        <f>INDEX('CBECS_Table B5'!$C$6:$K$6,1,MATCH('County Climates'!E809,'CBECS_Table B5'!$C$1:$K$1,0))</f>
        <v>6178</v>
      </c>
    </row>
    <row r="810" spans="1:6" x14ac:dyDescent="0.35">
      <c r="A810" t="s">
        <v>887</v>
      </c>
      <c r="B810" t="s">
        <v>888</v>
      </c>
      <c r="C810" t="s">
        <v>914</v>
      </c>
      <c r="D810" t="s">
        <v>292</v>
      </c>
      <c r="E810" t="str">
        <f>INDEX('State Codes'!$E$7:$E$70,MATCH(INDEX('State Codes'!$C$7:$C$70,MATCH('County Climates'!B810,'State Codes'!$D$7:$D$70,0),1),'State Codes'!$C$7:$C$70,0),1)</f>
        <v>West North Central Division</v>
      </c>
      <c r="F810">
        <f>INDEX('CBECS_Table B5'!$C$6:$K$6,1,MATCH('County Climates'!E810,'CBECS_Table B5'!$C$1:$K$1,0))</f>
        <v>6178</v>
      </c>
    </row>
    <row r="811" spans="1:6" x14ac:dyDescent="0.35">
      <c r="A811" t="s">
        <v>887</v>
      </c>
      <c r="B811" t="s">
        <v>888</v>
      </c>
      <c r="C811" t="s">
        <v>756</v>
      </c>
      <c r="D811" t="s">
        <v>292</v>
      </c>
      <c r="E811" t="str">
        <f>INDEX('State Codes'!$E$7:$E$70,MATCH(INDEX('State Codes'!$C$7:$C$70,MATCH('County Climates'!B811,'State Codes'!$D$7:$D$70,0),1),'State Codes'!$C$7:$C$70,0),1)</f>
        <v>West North Central Division</v>
      </c>
      <c r="F811">
        <f>INDEX('CBECS_Table B5'!$C$6:$K$6,1,MATCH('County Climates'!E811,'CBECS_Table B5'!$C$1:$K$1,0))</f>
        <v>6178</v>
      </c>
    </row>
    <row r="812" spans="1:6" x14ac:dyDescent="0.35">
      <c r="A812" t="s">
        <v>887</v>
      </c>
      <c r="B812" t="s">
        <v>888</v>
      </c>
      <c r="C812" t="s">
        <v>542</v>
      </c>
      <c r="D812" t="s">
        <v>292</v>
      </c>
      <c r="E812" t="str">
        <f>INDEX('State Codes'!$E$7:$E$70,MATCH(INDEX('State Codes'!$C$7:$C$70,MATCH('County Climates'!B812,'State Codes'!$D$7:$D$70,0),1),'State Codes'!$C$7:$C$70,0),1)</f>
        <v>West North Central Division</v>
      </c>
      <c r="F812">
        <f>INDEX('CBECS_Table B5'!$C$6:$K$6,1,MATCH('County Climates'!E812,'CBECS_Table B5'!$C$1:$K$1,0))</f>
        <v>6178</v>
      </c>
    </row>
    <row r="813" spans="1:6" x14ac:dyDescent="0.35">
      <c r="A813" t="s">
        <v>887</v>
      </c>
      <c r="B813" t="s">
        <v>888</v>
      </c>
      <c r="C813" t="s">
        <v>353</v>
      </c>
      <c r="D813" t="s">
        <v>292</v>
      </c>
      <c r="E813" t="str">
        <f>INDEX('State Codes'!$E$7:$E$70,MATCH(INDEX('State Codes'!$C$7:$C$70,MATCH('County Climates'!B813,'State Codes'!$D$7:$D$70,0),1),'State Codes'!$C$7:$C$70,0),1)</f>
        <v>West North Central Division</v>
      </c>
      <c r="F813">
        <f>INDEX('CBECS_Table B5'!$C$6:$K$6,1,MATCH('County Climates'!E813,'CBECS_Table B5'!$C$1:$K$1,0))</f>
        <v>6178</v>
      </c>
    </row>
    <row r="814" spans="1:6" x14ac:dyDescent="0.35">
      <c r="A814" t="s">
        <v>887</v>
      </c>
      <c r="B814" t="s">
        <v>888</v>
      </c>
      <c r="C814" t="s">
        <v>543</v>
      </c>
      <c r="D814" t="s">
        <v>292</v>
      </c>
      <c r="E814" t="str">
        <f>INDEX('State Codes'!$E$7:$E$70,MATCH(INDEX('State Codes'!$C$7:$C$70,MATCH('County Climates'!B814,'State Codes'!$D$7:$D$70,0),1),'State Codes'!$C$7:$C$70,0),1)</f>
        <v>West North Central Division</v>
      </c>
      <c r="F814">
        <f>INDEX('CBECS_Table B5'!$C$6:$K$6,1,MATCH('County Climates'!E814,'CBECS_Table B5'!$C$1:$K$1,0))</f>
        <v>6178</v>
      </c>
    </row>
    <row r="815" spans="1:6" x14ac:dyDescent="0.35">
      <c r="A815" t="s">
        <v>887</v>
      </c>
      <c r="B815" t="s">
        <v>888</v>
      </c>
      <c r="C815" t="s">
        <v>544</v>
      </c>
      <c r="D815" t="s">
        <v>292</v>
      </c>
      <c r="E815" t="str">
        <f>INDEX('State Codes'!$E$7:$E$70,MATCH(INDEX('State Codes'!$C$7:$C$70,MATCH('County Climates'!B815,'State Codes'!$D$7:$D$70,0),1),'State Codes'!$C$7:$C$70,0),1)</f>
        <v>West North Central Division</v>
      </c>
      <c r="F815">
        <f>INDEX('CBECS_Table B5'!$C$6:$K$6,1,MATCH('County Climates'!E815,'CBECS_Table B5'!$C$1:$K$1,0))</f>
        <v>6178</v>
      </c>
    </row>
    <row r="816" spans="1:6" x14ac:dyDescent="0.35">
      <c r="A816" t="s">
        <v>887</v>
      </c>
      <c r="B816" t="s">
        <v>888</v>
      </c>
      <c r="C816" t="s">
        <v>550</v>
      </c>
      <c r="D816" t="s">
        <v>273</v>
      </c>
      <c r="E816" t="str">
        <f>INDEX('State Codes'!$E$7:$E$70,MATCH(INDEX('State Codes'!$C$7:$C$70,MATCH('County Climates'!B816,'State Codes'!$D$7:$D$70,0),1),'State Codes'!$C$7:$C$70,0),1)</f>
        <v>West North Central Division</v>
      </c>
      <c r="F816">
        <f>INDEX('CBECS_Table B5'!$C$6:$K$6,1,MATCH('County Climates'!E816,'CBECS_Table B5'!$C$1:$K$1,0))</f>
        <v>6178</v>
      </c>
    </row>
    <row r="817" spans="1:6" x14ac:dyDescent="0.35">
      <c r="A817" t="s">
        <v>887</v>
      </c>
      <c r="B817" t="s">
        <v>888</v>
      </c>
      <c r="C817" t="s">
        <v>915</v>
      </c>
      <c r="D817" t="s">
        <v>292</v>
      </c>
      <c r="E817" t="str">
        <f>INDEX('State Codes'!$E$7:$E$70,MATCH(INDEX('State Codes'!$C$7:$C$70,MATCH('County Climates'!B817,'State Codes'!$D$7:$D$70,0),1),'State Codes'!$C$7:$C$70,0),1)</f>
        <v>West North Central Division</v>
      </c>
      <c r="F817">
        <f>INDEX('CBECS_Table B5'!$C$6:$K$6,1,MATCH('County Climates'!E817,'CBECS_Table B5'!$C$1:$K$1,0))</f>
        <v>6178</v>
      </c>
    </row>
    <row r="818" spans="1:6" x14ac:dyDescent="0.35">
      <c r="A818" t="s">
        <v>916</v>
      </c>
      <c r="B818" t="s">
        <v>917</v>
      </c>
      <c r="C818" t="s">
        <v>918</v>
      </c>
      <c r="D818" t="s">
        <v>273</v>
      </c>
      <c r="E818" t="str">
        <f>INDEX('State Codes'!$E$7:$E$70,MATCH(INDEX('State Codes'!$C$7:$C$70,MATCH('County Climates'!B818,'State Codes'!$D$7:$D$70,0),1),'State Codes'!$C$7:$C$70,0),1)</f>
        <v>Mountain Division</v>
      </c>
      <c r="F818">
        <f>INDEX('CBECS_Table B5'!$C$6:$K$6,1,MATCH('County Climates'!E818,'CBECS_Table B5'!$C$1:$K$1,0))</f>
        <v>4981</v>
      </c>
    </row>
    <row r="819" spans="1:6" x14ac:dyDescent="0.35">
      <c r="A819" t="s">
        <v>916</v>
      </c>
      <c r="B819" t="s">
        <v>917</v>
      </c>
      <c r="C819" t="s">
        <v>919</v>
      </c>
      <c r="D819" t="s">
        <v>273</v>
      </c>
      <c r="E819" t="str">
        <f>INDEX('State Codes'!$E$7:$E$70,MATCH(INDEX('State Codes'!$C$7:$C$70,MATCH('County Climates'!B819,'State Codes'!$D$7:$D$70,0),1),'State Codes'!$C$7:$C$70,0),1)</f>
        <v>Mountain Division</v>
      </c>
      <c r="F819">
        <f>INDEX('CBECS_Table B5'!$C$6:$K$6,1,MATCH('County Climates'!E819,'CBECS_Table B5'!$C$1:$K$1,0))</f>
        <v>4981</v>
      </c>
    </row>
    <row r="820" spans="1:6" x14ac:dyDescent="0.35">
      <c r="A820" t="s">
        <v>916</v>
      </c>
      <c r="B820" t="s">
        <v>917</v>
      </c>
      <c r="C820" t="s">
        <v>566</v>
      </c>
      <c r="D820" t="s">
        <v>273</v>
      </c>
      <c r="E820" t="str">
        <f>INDEX('State Codes'!$E$7:$E$70,MATCH(INDEX('State Codes'!$C$7:$C$70,MATCH('County Climates'!B820,'State Codes'!$D$7:$D$70,0),1),'State Codes'!$C$7:$C$70,0),1)</f>
        <v>Mountain Division</v>
      </c>
      <c r="F820">
        <f>INDEX('CBECS_Table B5'!$C$6:$K$6,1,MATCH('County Climates'!E820,'CBECS_Table B5'!$C$1:$K$1,0))</f>
        <v>4981</v>
      </c>
    </row>
    <row r="821" spans="1:6" x14ac:dyDescent="0.35">
      <c r="A821" t="s">
        <v>916</v>
      </c>
      <c r="B821" t="s">
        <v>917</v>
      </c>
      <c r="C821" t="s">
        <v>920</v>
      </c>
      <c r="D821" t="s">
        <v>273</v>
      </c>
      <c r="E821" t="str">
        <f>INDEX('State Codes'!$E$7:$E$70,MATCH(INDEX('State Codes'!$C$7:$C$70,MATCH('County Climates'!B821,'State Codes'!$D$7:$D$70,0),1),'State Codes'!$C$7:$C$70,0),1)</f>
        <v>Mountain Division</v>
      </c>
      <c r="F821">
        <f>INDEX('CBECS_Table B5'!$C$6:$K$6,1,MATCH('County Climates'!E821,'CBECS_Table B5'!$C$1:$K$1,0))</f>
        <v>4981</v>
      </c>
    </row>
    <row r="822" spans="1:6" x14ac:dyDescent="0.35">
      <c r="A822" t="s">
        <v>916</v>
      </c>
      <c r="B822" t="s">
        <v>917</v>
      </c>
      <c r="C822" t="s">
        <v>921</v>
      </c>
      <c r="D822" t="s">
        <v>273</v>
      </c>
      <c r="E822" t="str">
        <f>INDEX('State Codes'!$E$7:$E$70,MATCH(INDEX('State Codes'!$C$7:$C$70,MATCH('County Climates'!B822,'State Codes'!$D$7:$D$70,0),1),'State Codes'!$C$7:$C$70,0),1)</f>
        <v>Mountain Division</v>
      </c>
      <c r="F822">
        <f>INDEX('CBECS_Table B5'!$C$6:$K$6,1,MATCH('County Climates'!E822,'CBECS_Table B5'!$C$1:$K$1,0))</f>
        <v>4981</v>
      </c>
    </row>
    <row r="823" spans="1:6" x14ac:dyDescent="0.35">
      <c r="A823" t="s">
        <v>916</v>
      </c>
      <c r="B823" t="s">
        <v>917</v>
      </c>
      <c r="C823" t="s">
        <v>922</v>
      </c>
      <c r="D823" t="s">
        <v>273</v>
      </c>
      <c r="E823" t="str">
        <f>INDEX('State Codes'!$E$7:$E$70,MATCH(INDEX('State Codes'!$C$7:$C$70,MATCH('County Climates'!B823,'State Codes'!$D$7:$D$70,0),1),'State Codes'!$C$7:$C$70,0),1)</f>
        <v>Mountain Division</v>
      </c>
      <c r="F823">
        <f>INDEX('CBECS_Table B5'!$C$6:$K$6,1,MATCH('County Climates'!E823,'CBECS_Table B5'!$C$1:$K$1,0))</f>
        <v>4981</v>
      </c>
    </row>
    <row r="824" spans="1:6" x14ac:dyDescent="0.35">
      <c r="A824" t="s">
        <v>916</v>
      </c>
      <c r="B824" t="s">
        <v>917</v>
      </c>
      <c r="C824" t="s">
        <v>923</v>
      </c>
      <c r="D824" t="s">
        <v>273</v>
      </c>
      <c r="E824" t="str">
        <f>INDEX('State Codes'!$E$7:$E$70,MATCH(INDEX('State Codes'!$C$7:$C$70,MATCH('County Climates'!B824,'State Codes'!$D$7:$D$70,0),1),'State Codes'!$C$7:$C$70,0),1)</f>
        <v>Mountain Division</v>
      </c>
      <c r="F824">
        <f>INDEX('CBECS_Table B5'!$C$6:$K$6,1,MATCH('County Climates'!E824,'CBECS_Table B5'!$C$1:$K$1,0))</f>
        <v>4981</v>
      </c>
    </row>
    <row r="825" spans="1:6" x14ac:dyDescent="0.35">
      <c r="A825" t="s">
        <v>916</v>
      </c>
      <c r="B825" t="s">
        <v>917</v>
      </c>
      <c r="C825" t="s">
        <v>924</v>
      </c>
      <c r="D825" t="s">
        <v>273</v>
      </c>
      <c r="E825" t="str">
        <f>INDEX('State Codes'!$E$7:$E$70,MATCH(INDEX('State Codes'!$C$7:$C$70,MATCH('County Climates'!B825,'State Codes'!$D$7:$D$70,0),1),'State Codes'!$C$7:$C$70,0),1)</f>
        <v>Mountain Division</v>
      </c>
      <c r="F825">
        <f>INDEX('CBECS_Table B5'!$C$6:$K$6,1,MATCH('County Climates'!E825,'CBECS_Table B5'!$C$1:$K$1,0))</f>
        <v>4981</v>
      </c>
    </row>
    <row r="826" spans="1:6" x14ac:dyDescent="0.35">
      <c r="A826" t="s">
        <v>916</v>
      </c>
      <c r="B826" t="s">
        <v>917</v>
      </c>
      <c r="C826" t="s">
        <v>577</v>
      </c>
      <c r="D826" t="s">
        <v>273</v>
      </c>
      <c r="E826" t="str">
        <f>INDEX('State Codes'!$E$7:$E$70,MATCH(INDEX('State Codes'!$C$7:$C$70,MATCH('County Climates'!B826,'State Codes'!$D$7:$D$70,0),1),'State Codes'!$C$7:$C$70,0),1)</f>
        <v>Mountain Division</v>
      </c>
      <c r="F826">
        <f>INDEX('CBECS_Table B5'!$C$6:$K$6,1,MATCH('County Climates'!E826,'CBECS_Table B5'!$C$1:$K$1,0))</f>
        <v>4981</v>
      </c>
    </row>
    <row r="827" spans="1:6" x14ac:dyDescent="0.35">
      <c r="A827" t="s">
        <v>916</v>
      </c>
      <c r="B827" t="s">
        <v>917</v>
      </c>
      <c r="C827" t="s">
        <v>925</v>
      </c>
      <c r="D827" t="s">
        <v>273</v>
      </c>
      <c r="E827" t="str">
        <f>INDEX('State Codes'!$E$7:$E$70,MATCH(INDEX('State Codes'!$C$7:$C$70,MATCH('County Climates'!B827,'State Codes'!$D$7:$D$70,0),1),'State Codes'!$C$7:$C$70,0),1)</f>
        <v>Mountain Division</v>
      </c>
      <c r="F827">
        <f>INDEX('CBECS_Table B5'!$C$6:$K$6,1,MATCH('County Climates'!E827,'CBECS_Table B5'!$C$1:$K$1,0))</f>
        <v>4981</v>
      </c>
    </row>
    <row r="828" spans="1:6" x14ac:dyDescent="0.35">
      <c r="A828" t="s">
        <v>916</v>
      </c>
      <c r="B828" t="s">
        <v>917</v>
      </c>
      <c r="C828" t="s">
        <v>508</v>
      </c>
      <c r="D828" t="s">
        <v>273</v>
      </c>
      <c r="E828" t="str">
        <f>INDEX('State Codes'!$E$7:$E$70,MATCH(INDEX('State Codes'!$C$7:$C$70,MATCH('County Climates'!B828,'State Codes'!$D$7:$D$70,0),1),'State Codes'!$C$7:$C$70,0),1)</f>
        <v>Mountain Division</v>
      </c>
      <c r="F828">
        <f>INDEX('CBECS_Table B5'!$C$6:$K$6,1,MATCH('County Climates'!E828,'CBECS_Table B5'!$C$1:$K$1,0))</f>
        <v>4981</v>
      </c>
    </row>
    <row r="829" spans="1:6" x14ac:dyDescent="0.35">
      <c r="A829" t="s">
        <v>916</v>
      </c>
      <c r="B829" t="s">
        <v>917</v>
      </c>
      <c r="C829" t="s">
        <v>926</v>
      </c>
      <c r="D829" t="s">
        <v>273</v>
      </c>
      <c r="E829" t="str">
        <f>INDEX('State Codes'!$E$7:$E$70,MATCH(INDEX('State Codes'!$C$7:$C$70,MATCH('County Climates'!B829,'State Codes'!$D$7:$D$70,0),1),'State Codes'!$C$7:$C$70,0),1)</f>
        <v>Mountain Division</v>
      </c>
      <c r="F829">
        <f>INDEX('CBECS_Table B5'!$C$6:$K$6,1,MATCH('County Climates'!E829,'CBECS_Table B5'!$C$1:$K$1,0))</f>
        <v>4981</v>
      </c>
    </row>
    <row r="830" spans="1:6" x14ac:dyDescent="0.35">
      <c r="A830" t="s">
        <v>916</v>
      </c>
      <c r="B830" t="s">
        <v>917</v>
      </c>
      <c r="C830" t="s">
        <v>927</v>
      </c>
      <c r="D830" t="s">
        <v>273</v>
      </c>
      <c r="E830" t="str">
        <f>INDEX('State Codes'!$E$7:$E$70,MATCH(INDEX('State Codes'!$C$7:$C$70,MATCH('County Climates'!B830,'State Codes'!$D$7:$D$70,0),1),'State Codes'!$C$7:$C$70,0),1)</f>
        <v>Mountain Division</v>
      </c>
      <c r="F830">
        <f>INDEX('CBECS_Table B5'!$C$6:$K$6,1,MATCH('County Climates'!E830,'CBECS_Table B5'!$C$1:$K$1,0))</f>
        <v>4981</v>
      </c>
    </row>
    <row r="831" spans="1:6" x14ac:dyDescent="0.35">
      <c r="A831" t="s">
        <v>916</v>
      </c>
      <c r="B831" t="s">
        <v>917</v>
      </c>
      <c r="C831" t="s">
        <v>928</v>
      </c>
      <c r="D831" t="s">
        <v>273</v>
      </c>
      <c r="E831" t="str">
        <f>INDEX('State Codes'!$E$7:$E$70,MATCH(INDEX('State Codes'!$C$7:$C$70,MATCH('County Climates'!B831,'State Codes'!$D$7:$D$70,0),1),'State Codes'!$C$7:$C$70,0),1)</f>
        <v>Mountain Division</v>
      </c>
      <c r="F831">
        <f>INDEX('CBECS_Table B5'!$C$6:$K$6,1,MATCH('County Climates'!E831,'CBECS_Table B5'!$C$1:$K$1,0))</f>
        <v>4981</v>
      </c>
    </row>
    <row r="832" spans="1:6" x14ac:dyDescent="0.35">
      <c r="A832" t="s">
        <v>916</v>
      </c>
      <c r="B832" t="s">
        <v>917</v>
      </c>
      <c r="C832" t="s">
        <v>929</v>
      </c>
      <c r="D832" t="s">
        <v>273</v>
      </c>
      <c r="E832" t="str">
        <f>INDEX('State Codes'!$E$7:$E$70,MATCH(INDEX('State Codes'!$C$7:$C$70,MATCH('County Climates'!B832,'State Codes'!$D$7:$D$70,0),1),'State Codes'!$C$7:$C$70,0),1)</f>
        <v>Mountain Division</v>
      </c>
      <c r="F832">
        <f>INDEX('CBECS_Table B5'!$C$6:$K$6,1,MATCH('County Climates'!E832,'CBECS_Table B5'!$C$1:$K$1,0))</f>
        <v>4981</v>
      </c>
    </row>
    <row r="833" spans="1:6" x14ac:dyDescent="0.35">
      <c r="A833" t="s">
        <v>916</v>
      </c>
      <c r="B833" t="s">
        <v>917</v>
      </c>
      <c r="C833" t="s">
        <v>930</v>
      </c>
      <c r="D833" t="s">
        <v>273</v>
      </c>
      <c r="E833" t="str">
        <f>INDEX('State Codes'!$E$7:$E$70,MATCH(INDEX('State Codes'!$C$7:$C$70,MATCH('County Climates'!B833,'State Codes'!$D$7:$D$70,0),1),'State Codes'!$C$7:$C$70,0),1)</f>
        <v>Mountain Division</v>
      </c>
      <c r="F833">
        <f>INDEX('CBECS_Table B5'!$C$6:$K$6,1,MATCH('County Climates'!E833,'CBECS_Table B5'!$C$1:$K$1,0))</f>
        <v>4981</v>
      </c>
    </row>
    <row r="834" spans="1:6" x14ac:dyDescent="0.35">
      <c r="A834" t="s">
        <v>916</v>
      </c>
      <c r="B834" t="s">
        <v>917</v>
      </c>
      <c r="C834" t="s">
        <v>419</v>
      </c>
      <c r="D834" t="s">
        <v>273</v>
      </c>
      <c r="E834" t="str">
        <f>INDEX('State Codes'!$E$7:$E$70,MATCH(INDEX('State Codes'!$C$7:$C$70,MATCH('County Climates'!B834,'State Codes'!$D$7:$D$70,0),1),'State Codes'!$C$7:$C$70,0),1)</f>
        <v>Mountain Division</v>
      </c>
      <c r="F834">
        <f>INDEX('CBECS_Table B5'!$C$6:$K$6,1,MATCH('County Climates'!E834,'CBECS_Table B5'!$C$1:$K$1,0))</f>
        <v>4981</v>
      </c>
    </row>
    <row r="835" spans="1:6" x14ac:dyDescent="0.35">
      <c r="A835" t="s">
        <v>916</v>
      </c>
      <c r="B835" t="s">
        <v>917</v>
      </c>
      <c r="C835" t="s">
        <v>931</v>
      </c>
      <c r="D835" t="s">
        <v>273</v>
      </c>
      <c r="E835" t="str">
        <f>INDEX('State Codes'!$E$7:$E$70,MATCH(INDEX('State Codes'!$C$7:$C$70,MATCH('County Climates'!B835,'State Codes'!$D$7:$D$70,0),1),'State Codes'!$C$7:$C$70,0),1)</f>
        <v>Mountain Division</v>
      </c>
      <c r="F835">
        <f>INDEX('CBECS_Table B5'!$C$6:$K$6,1,MATCH('County Climates'!E835,'CBECS_Table B5'!$C$1:$K$1,0))</f>
        <v>4981</v>
      </c>
    </row>
    <row r="836" spans="1:6" x14ac:dyDescent="0.35">
      <c r="A836" t="s">
        <v>916</v>
      </c>
      <c r="B836" t="s">
        <v>917</v>
      </c>
      <c r="C836" t="s">
        <v>932</v>
      </c>
      <c r="D836" t="s">
        <v>273</v>
      </c>
      <c r="E836" t="str">
        <f>INDEX('State Codes'!$E$7:$E$70,MATCH(INDEX('State Codes'!$C$7:$C$70,MATCH('County Climates'!B836,'State Codes'!$D$7:$D$70,0),1),'State Codes'!$C$7:$C$70,0),1)</f>
        <v>Mountain Division</v>
      </c>
      <c r="F836">
        <f>INDEX('CBECS_Table B5'!$C$6:$K$6,1,MATCH('County Climates'!E836,'CBECS_Table B5'!$C$1:$K$1,0))</f>
        <v>4981</v>
      </c>
    </row>
    <row r="837" spans="1:6" x14ac:dyDescent="0.35">
      <c r="A837" t="s">
        <v>916</v>
      </c>
      <c r="B837" t="s">
        <v>917</v>
      </c>
      <c r="C837" t="s">
        <v>933</v>
      </c>
      <c r="D837" t="s">
        <v>273</v>
      </c>
      <c r="E837" t="str">
        <f>INDEX('State Codes'!$E$7:$E$70,MATCH(INDEX('State Codes'!$C$7:$C$70,MATCH('County Climates'!B837,'State Codes'!$D$7:$D$70,0),1),'State Codes'!$C$7:$C$70,0),1)</f>
        <v>Mountain Division</v>
      </c>
      <c r="F837">
        <f>INDEX('CBECS_Table B5'!$C$6:$K$6,1,MATCH('County Climates'!E837,'CBECS_Table B5'!$C$1:$K$1,0))</f>
        <v>4981</v>
      </c>
    </row>
    <row r="838" spans="1:6" x14ac:dyDescent="0.35">
      <c r="A838" t="s">
        <v>916</v>
      </c>
      <c r="B838" t="s">
        <v>917</v>
      </c>
      <c r="C838" t="s">
        <v>934</v>
      </c>
      <c r="D838" t="s">
        <v>273</v>
      </c>
      <c r="E838" t="str">
        <f>INDEX('State Codes'!$E$7:$E$70,MATCH(INDEX('State Codes'!$C$7:$C$70,MATCH('County Climates'!B838,'State Codes'!$D$7:$D$70,0),1),'State Codes'!$C$7:$C$70,0),1)</f>
        <v>Mountain Division</v>
      </c>
      <c r="F838">
        <f>INDEX('CBECS_Table B5'!$C$6:$K$6,1,MATCH('County Climates'!E838,'CBECS_Table B5'!$C$1:$K$1,0))</f>
        <v>4981</v>
      </c>
    </row>
    <row r="839" spans="1:6" x14ac:dyDescent="0.35">
      <c r="A839" t="s">
        <v>916</v>
      </c>
      <c r="B839" t="s">
        <v>917</v>
      </c>
      <c r="C839" t="s">
        <v>325</v>
      </c>
      <c r="D839" t="s">
        <v>273</v>
      </c>
      <c r="E839" t="str">
        <f>INDEX('State Codes'!$E$7:$E$70,MATCH(INDEX('State Codes'!$C$7:$C$70,MATCH('County Climates'!B839,'State Codes'!$D$7:$D$70,0),1),'State Codes'!$C$7:$C$70,0),1)</f>
        <v>Mountain Division</v>
      </c>
      <c r="F839">
        <f>INDEX('CBECS_Table B5'!$C$6:$K$6,1,MATCH('County Climates'!E839,'CBECS_Table B5'!$C$1:$K$1,0))</f>
        <v>4981</v>
      </c>
    </row>
    <row r="840" spans="1:6" x14ac:dyDescent="0.35">
      <c r="A840" t="s">
        <v>916</v>
      </c>
      <c r="B840" t="s">
        <v>917</v>
      </c>
      <c r="C840" t="s">
        <v>935</v>
      </c>
      <c r="D840" t="s">
        <v>273</v>
      </c>
      <c r="E840" t="str">
        <f>INDEX('State Codes'!$E$7:$E$70,MATCH(INDEX('State Codes'!$C$7:$C$70,MATCH('County Climates'!B840,'State Codes'!$D$7:$D$70,0),1),'State Codes'!$C$7:$C$70,0),1)</f>
        <v>Mountain Division</v>
      </c>
      <c r="F840">
        <f>INDEX('CBECS_Table B5'!$C$6:$K$6,1,MATCH('County Climates'!E840,'CBECS_Table B5'!$C$1:$K$1,0))</f>
        <v>4981</v>
      </c>
    </row>
    <row r="841" spans="1:6" x14ac:dyDescent="0.35">
      <c r="A841" t="s">
        <v>916</v>
      </c>
      <c r="B841" t="s">
        <v>917</v>
      </c>
      <c r="C841" t="s">
        <v>428</v>
      </c>
      <c r="D841" t="s">
        <v>273</v>
      </c>
      <c r="E841" t="str">
        <f>INDEX('State Codes'!$E$7:$E$70,MATCH(INDEX('State Codes'!$C$7:$C$70,MATCH('County Climates'!B841,'State Codes'!$D$7:$D$70,0),1),'State Codes'!$C$7:$C$70,0),1)</f>
        <v>Mountain Division</v>
      </c>
      <c r="F841">
        <f>INDEX('CBECS_Table B5'!$C$6:$K$6,1,MATCH('County Climates'!E841,'CBECS_Table B5'!$C$1:$K$1,0))</f>
        <v>4981</v>
      </c>
    </row>
    <row r="842" spans="1:6" x14ac:dyDescent="0.35">
      <c r="A842" t="s">
        <v>916</v>
      </c>
      <c r="B842" t="s">
        <v>917</v>
      </c>
      <c r="C842" t="s">
        <v>936</v>
      </c>
      <c r="D842" t="s">
        <v>273</v>
      </c>
      <c r="E842" t="str">
        <f>INDEX('State Codes'!$E$7:$E$70,MATCH(INDEX('State Codes'!$C$7:$C$70,MATCH('County Climates'!B842,'State Codes'!$D$7:$D$70,0),1),'State Codes'!$C$7:$C$70,0),1)</f>
        <v>Mountain Division</v>
      </c>
      <c r="F842">
        <f>INDEX('CBECS_Table B5'!$C$6:$K$6,1,MATCH('County Climates'!E842,'CBECS_Table B5'!$C$1:$K$1,0))</f>
        <v>4981</v>
      </c>
    </row>
    <row r="843" spans="1:6" x14ac:dyDescent="0.35">
      <c r="A843" t="s">
        <v>916</v>
      </c>
      <c r="B843" t="s">
        <v>917</v>
      </c>
      <c r="C843" t="s">
        <v>937</v>
      </c>
      <c r="D843" t="s">
        <v>273</v>
      </c>
      <c r="E843" t="str">
        <f>INDEX('State Codes'!$E$7:$E$70,MATCH(INDEX('State Codes'!$C$7:$C$70,MATCH('County Climates'!B843,'State Codes'!$D$7:$D$70,0),1),'State Codes'!$C$7:$C$70,0),1)</f>
        <v>Mountain Division</v>
      </c>
      <c r="F843">
        <f>INDEX('CBECS_Table B5'!$C$6:$K$6,1,MATCH('County Climates'!E843,'CBECS_Table B5'!$C$1:$K$1,0))</f>
        <v>4981</v>
      </c>
    </row>
    <row r="844" spans="1:6" x14ac:dyDescent="0.35">
      <c r="A844" t="s">
        <v>916</v>
      </c>
      <c r="B844" t="s">
        <v>917</v>
      </c>
      <c r="C844" t="s">
        <v>369</v>
      </c>
      <c r="D844" t="s">
        <v>273</v>
      </c>
      <c r="E844" t="str">
        <f>INDEX('State Codes'!$E$7:$E$70,MATCH(INDEX('State Codes'!$C$7:$C$70,MATCH('County Climates'!B844,'State Codes'!$D$7:$D$70,0),1),'State Codes'!$C$7:$C$70,0),1)</f>
        <v>Mountain Division</v>
      </c>
      <c r="F844">
        <f>INDEX('CBECS_Table B5'!$C$6:$K$6,1,MATCH('County Climates'!E844,'CBECS_Table B5'!$C$1:$K$1,0))</f>
        <v>4981</v>
      </c>
    </row>
    <row r="845" spans="1:6" x14ac:dyDescent="0.35">
      <c r="A845" t="s">
        <v>938</v>
      </c>
      <c r="B845" t="s">
        <v>939</v>
      </c>
      <c r="C845" t="s">
        <v>940</v>
      </c>
      <c r="D845" t="s">
        <v>273</v>
      </c>
      <c r="E845" t="str">
        <f>INDEX('State Codes'!$E$7:$E$70,MATCH(INDEX('State Codes'!$C$7:$C$70,MATCH('County Climates'!B845,'State Codes'!$D$7:$D$70,0),1),'State Codes'!$C$7:$C$70,0),1)</f>
        <v>West North Central Division</v>
      </c>
      <c r="F845">
        <f>INDEX('CBECS_Table B5'!$C$6:$K$6,1,MATCH('County Climates'!E845,'CBECS_Table B5'!$C$1:$K$1,0))</f>
        <v>6178</v>
      </c>
    </row>
    <row r="846" spans="1:6" x14ac:dyDescent="0.35">
      <c r="A846" t="s">
        <v>938</v>
      </c>
      <c r="B846" t="s">
        <v>939</v>
      </c>
      <c r="C846" t="s">
        <v>361</v>
      </c>
      <c r="D846" t="s">
        <v>273</v>
      </c>
      <c r="E846" t="str">
        <f>INDEX('State Codes'!$E$7:$E$70,MATCH(INDEX('State Codes'!$C$7:$C$70,MATCH('County Climates'!B846,'State Codes'!$D$7:$D$70,0),1),'State Codes'!$C$7:$C$70,0),1)</f>
        <v>West North Central Division</v>
      </c>
      <c r="F846">
        <f>INDEX('CBECS_Table B5'!$C$6:$K$6,1,MATCH('County Climates'!E846,'CBECS_Table B5'!$C$1:$K$1,0))</f>
        <v>6178</v>
      </c>
    </row>
    <row r="847" spans="1:6" x14ac:dyDescent="0.35">
      <c r="A847" t="s">
        <v>938</v>
      </c>
      <c r="B847" t="s">
        <v>939</v>
      </c>
      <c r="C847" t="s">
        <v>677</v>
      </c>
      <c r="D847" t="s">
        <v>273</v>
      </c>
      <c r="E847" t="str">
        <f>INDEX('State Codes'!$E$7:$E$70,MATCH(INDEX('State Codes'!$C$7:$C$70,MATCH('County Climates'!B847,'State Codes'!$D$7:$D$70,0),1),'State Codes'!$C$7:$C$70,0),1)</f>
        <v>West North Central Division</v>
      </c>
      <c r="F847">
        <f>INDEX('CBECS_Table B5'!$C$6:$K$6,1,MATCH('County Climates'!E847,'CBECS_Table B5'!$C$1:$K$1,0))</f>
        <v>6178</v>
      </c>
    </row>
    <row r="848" spans="1:6" x14ac:dyDescent="0.35">
      <c r="A848" t="s">
        <v>938</v>
      </c>
      <c r="B848" t="s">
        <v>939</v>
      </c>
      <c r="C848" t="s">
        <v>941</v>
      </c>
      <c r="D848" t="s">
        <v>273</v>
      </c>
      <c r="E848" t="str">
        <f>INDEX('State Codes'!$E$7:$E$70,MATCH(INDEX('State Codes'!$C$7:$C$70,MATCH('County Climates'!B848,'State Codes'!$D$7:$D$70,0),1),'State Codes'!$C$7:$C$70,0),1)</f>
        <v>West North Central Division</v>
      </c>
      <c r="F848">
        <f>INDEX('CBECS_Table B5'!$C$6:$K$6,1,MATCH('County Climates'!E848,'CBECS_Table B5'!$C$1:$K$1,0))</f>
        <v>6178</v>
      </c>
    </row>
    <row r="849" spans="1:6" x14ac:dyDescent="0.35">
      <c r="A849" t="s">
        <v>938</v>
      </c>
      <c r="B849" t="s">
        <v>939</v>
      </c>
      <c r="C849" t="s">
        <v>654</v>
      </c>
      <c r="D849" t="s">
        <v>273</v>
      </c>
      <c r="E849" t="str">
        <f>INDEX('State Codes'!$E$7:$E$70,MATCH(INDEX('State Codes'!$C$7:$C$70,MATCH('County Climates'!B849,'State Codes'!$D$7:$D$70,0),1),'State Codes'!$C$7:$C$70,0),1)</f>
        <v>West North Central Division</v>
      </c>
      <c r="F849">
        <f>INDEX('CBECS_Table B5'!$C$6:$K$6,1,MATCH('County Climates'!E849,'CBECS_Table B5'!$C$1:$K$1,0))</f>
        <v>6178</v>
      </c>
    </row>
    <row r="850" spans="1:6" x14ac:dyDescent="0.35">
      <c r="A850" t="s">
        <v>938</v>
      </c>
      <c r="B850" t="s">
        <v>939</v>
      </c>
      <c r="C850" t="s">
        <v>716</v>
      </c>
      <c r="D850" t="s">
        <v>273</v>
      </c>
      <c r="E850" t="str">
        <f>INDEX('State Codes'!$E$7:$E$70,MATCH(INDEX('State Codes'!$C$7:$C$70,MATCH('County Climates'!B850,'State Codes'!$D$7:$D$70,0),1),'State Codes'!$C$7:$C$70,0),1)</f>
        <v>West North Central Division</v>
      </c>
      <c r="F850">
        <f>INDEX('CBECS_Table B5'!$C$6:$K$6,1,MATCH('County Climates'!E850,'CBECS_Table B5'!$C$1:$K$1,0))</f>
        <v>6178</v>
      </c>
    </row>
    <row r="851" spans="1:6" x14ac:dyDescent="0.35">
      <c r="A851" t="s">
        <v>938</v>
      </c>
      <c r="B851" t="s">
        <v>939</v>
      </c>
      <c r="C851" t="s">
        <v>942</v>
      </c>
      <c r="D851" t="s">
        <v>273</v>
      </c>
      <c r="E851" t="str">
        <f>INDEX('State Codes'!$E$7:$E$70,MATCH(INDEX('State Codes'!$C$7:$C$70,MATCH('County Climates'!B851,'State Codes'!$D$7:$D$70,0),1),'State Codes'!$C$7:$C$70,0),1)</f>
        <v>West North Central Division</v>
      </c>
      <c r="F851">
        <f>INDEX('CBECS_Table B5'!$C$6:$K$6,1,MATCH('County Climates'!E851,'CBECS_Table B5'!$C$1:$K$1,0))</f>
        <v>6178</v>
      </c>
    </row>
    <row r="852" spans="1:6" x14ac:dyDescent="0.35">
      <c r="A852" t="s">
        <v>938</v>
      </c>
      <c r="B852" t="s">
        <v>939</v>
      </c>
      <c r="C852" t="s">
        <v>943</v>
      </c>
      <c r="D852" t="s">
        <v>273</v>
      </c>
      <c r="E852" t="str">
        <f>INDEX('State Codes'!$E$7:$E$70,MATCH(INDEX('State Codes'!$C$7:$C$70,MATCH('County Climates'!B852,'State Codes'!$D$7:$D$70,0),1),'State Codes'!$C$7:$C$70,0),1)</f>
        <v>West North Central Division</v>
      </c>
      <c r="F852">
        <f>INDEX('CBECS_Table B5'!$C$6:$K$6,1,MATCH('County Climates'!E852,'CBECS_Table B5'!$C$1:$K$1,0))</f>
        <v>6178</v>
      </c>
    </row>
    <row r="853" spans="1:6" x14ac:dyDescent="0.35">
      <c r="A853" t="s">
        <v>938</v>
      </c>
      <c r="B853" t="s">
        <v>939</v>
      </c>
      <c r="C853" t="s">
        <v>944</v>
      </c>
      <c r="D853" t="s">
        <v>273</v>
      </c>
      <c r="E853" t="str">
        <f>INDEX('State Codes'!$E$7:$E$70,MATCH(INDEX('State Codes'!$C$7:$C$70,MATCH('County Climates'!B853,'State Codes'!$D$7:$D$70,0),1),'State Codes'!$C$7:$C$70,0),1)</f>
        <v>West North Central Division</v>
      </c>
      <c r="F853">
        <f>INDEX('CBECS_Table B5'!$C$6:$K$6,1,MATCH('County Climates'!E853,'CBECS_Table B5'!$C$1:$K$1,0))</f>
        <v>6178</v>
      </c>
    </row>
    <row r="854" spans="1:6" x14ac:dyDescent="0.35">
      <c r="A854" t="s">
        <v>938</v>
      </c>
      <c r="B854" t="s">
        <v>939</v>
      </c>
      <c r="C854" t="s">
        <v>945</v>
      </c>
      <c r="D854" t="s">
        <v>273</v>
      </c>
      <c r="E854" t="str">
        <f>INDEX('State Codes'!$E$7:$E$70,MATCH(INDEX('State Codes'!$C$7:$C$70,MATCH('County Climates'!B854,'State Codes'!$D$7:$D$70,0),1),'State Codes'!$C$7:$C$70,0),1)</f>
        <v>West North Central Division</v>
      </c>
      <c r="F854">
        <f>INDEX('CBECS_Table B5'!$C$6:$K$6,1,MATCH('County Climates'!E854,'CBECS_Table B5'!$C$1:$K$1,0))</f>
        <v>6178</v>
      </c>
    </row>
    <row r="855" spans="1:6" x14ac:dyDescent="0.35">
      <c r="A855" t="s">
        <v>938</v>
      </c>
      <c r="B855" t="s">
        <v>939</v>
      </c>
      <c r="C855" t="s">
        <v>364</v>
      </c>
      <c r="D855" t="s">
        <v>273</v>
      </c>
      <c r="E855" t="str">
        <f>INDEX('State Codes'!$E$7:$E$70,MATCH(INDEX('State Codes'!$C$7:$C$70,MATCH('County Climates'!B855,'State Codes'!$D$7:$D$70,0),1),'State Codes'!$C$7:$C$70,0),1)</f>
        <v>West North Central Division</v>
      </c>
      <c r="F855">
        <f>INDEX('CBECS_Table B5'!$C$6:$K$6,1,MATCH('County Climates'!E855,'CBECS_Table B5'!$C$1:$K$1,0))</f>
        <v>6178</v>
      </c>
    </row>
    <row r="856" spans="1:6" x14ac:dyDescent="0.35">
      <c r="A856" t="s">
        <v>938</v>
      </c>
      <c r="B856" t="s">
        <v>939</v>
      </c>
      <c r="C856" t="s">
        <v>325</v>
      </c>
      <c r="D856" t="s">
        <v>273</v>
      </c>
      <c r="E856" t="str">
        <f>INDEX('State Codes'!$E$7:$E$70,MATCH(INDEX('State Codes'!$C$7:$C$70,MATCH('County Climates'!B856,'State Codes'!$D$7:$D$70,0),1),'State Codes'!$C$7:$C$70,0),1)</f>
        <v>West North Central Division</v>
      </c>
      <c r="F856">
        <f>INDEX('CBECS_Table B5'!$C$6:$K$6,1,MATCH('County Climates'!E856,'CBECS_Table B5'!$C$1:$K$1,0))</f>
        <v>6178</v>
      </c>
    </row>
    <row r="857" spans="1:6" x14ac:dyDescent="0.35">
      <c r="A857" t="s">
        <v>938</v>
      </c>
      <c r="B857" t="s">
        <v>939</v>
      </c>
      <c r="C857" t="s">
        <v>367</v>
      </c>
      <c r="D857" t="s">
        <v>273</v>
      </c>
      <c r="E857" t="str">
        <f>INDEX('State Codes'!$E$7:$E$70,MATCH(INDEX('State Codes'!$C$7:$C$70,MATCH('County Climates'!B857,'State Codes'!$D$7:$D$70,0),1),'State Codes'!$C$7:$C$70,0),1)</f>
        <v>West North Central Division</v>
      </c>
      <c r="F857">
        <f>INDEX('CBECS_Table B5'!$C$6:$K$6,1,MATCH('County Climates'!E857,'CBECS_Table B5'!$C$1:$K$1,0))</f>
        <v>6178</v>
      </c>
    </row>
    <row r="858" spans="1:6" x14ac:dyDescent="0.35">
      <c r="A858" t="s">
        <v>938</v>
      </c>
      <c r="B858" t="s">
        <v>939</v>
      </c>
      <c r="C858" t="s">
        <v>946</v>
      </c>
      <c r="D858" t="s">
        <v>273</v>
      </c>
      <c r="E858" t="str">
        <f>INDEX('State Codes'!$E$7:$E$70,MATCH(INDEX('State Codes'!$C$7:$C$70,MATCH('County Climates'!B858,'State Codes'!$D$7:$D$70,0),1),'State Codes'!$C$7:$C$70,0),1)</f>
        <v>West North Central Division</v>
      </c>
      <c r="F858">
        <f>INDEX('CBECS_Table B5'!$C$6:$K$6,1,MATCH('County Climates'!E858,'CBECS_Table B5'!$C$1:$K$1,0))</f>
        <v>6178</v>
      </c>
    </row>
    <row r="859" spans="1:6" x14ac:dyDescent="0.35">
      <c r="A859" t="s">
        <v>938</v>
      </c>
      <c r="B859" t="s">
        <v>939</v>
      </c>
      <c r="C859" t="s">
        <v>947</v>
      </c>
      <c r="D859" t="s">
        <v>273</v>
      </c>
      <c r="E859" t="str">
        <f>INDEX('State Codes'!$E$7:$E$70,MATCH(INDEX('State Codes'!$C$7:$C$70,MATCH('County Climates'!B859,'State Codes'!$D$7:$D$70,0),1),'State Codes'!$C$7:$C$70,0),1)</f>
        <v>West North Central Division</v>
      </c>
      <c r="F859">
        <f>INDEX('CBECS_Table B5'!$C$6:$K$6,1,MATCH('County Climates'!E859,'CBECS_Table B5'!$C$1:$K$1,0))</f>
        <v>6178</v>
      </c>
    </row>
    <row r="860" spans="1:6" x14ac:dyDescent="0.35">
      <c r="A860" t="s">
        <v>938</v>
      </c>
      <c r="B860" t="s">
        <v>939</v>
      </c>
      <c r="C860" t="s">
        <v>948</v>
      </c>
      <c r="D860" t="s">
        <v>273</v>
      </c>
      <c r="E860" t="str">
        <f>INDEX('State Codes'!$E$7:$E$70,MATCH(INDEX('State Codes'!$C$7:$C$70,MATCH('County Climates'!B860,'State Codes'!$D$7:$D$70,0),1),'State Codes'!$C$7:$C$70,0),1)</f>
        <v>West North Central Division</v>
      </c>
      <c r="F860">
        <f>INDEX('CBECS_Table B5'!$C$6:$K$6,1,MATCH('County Climates'!E860,'CBECS_Table B5'!$C$1:$K$1,0))</f>
        <v>6178</v>
      </c>
    </row>
    <row r="861" spans="1:6" x14ac:dyDescent="0.35">
      <c r="A861" t="s">
        <v>938</v>
      </c>
      <c r="B861" t="s">
        <v>939</v>
      </c>
      <c r="C861" t="s">
        <v>949</v>
      </c>
      <c r="D861" t="s">
        <v>273</v>
      </c>
      <c r="E861" t="str">
        <f>INDEX('State Codes'!$E$7:$E$70,MATCH(INDEX('State Codes'!$C$7:$C$70,MATCH('County Climates'!B861,'State Codes'!$D$7:$D$70,0),1),'State Codes'!$C$7:$C$70,0),1)</f>
        <v>West North Central Division</v>
      </c>
      <c r="F861">
        <f>INDEX('CBECS_Table B5'!$C$6:$K$6,1,MATCH('County Climates'!E861,'CBECS_Table B5'!$C$1:$K$1,0))</f>
        <v>6178</v>
      </c>
    </row>
    <row r="862" spans="1:6" x14ac:dyDescent="0.35">
      <c r="A862" t="s">
        <v>938</v>
      </c>
      <c r="B862" t="s">
        <v>939</v>
      </c>
      <c r="C862" t="s">
        <v>724</v>
      </c>
      <c r="D862" t="s">
        <v>273</v>
      </c>
      <c r="E862" t="str">
        <f>INDEX('State Codes'!$E$7:$E$70,MATCH(INDEX('State Codes'!$C$7:$C$70,MATCH('County Climates'!B862,'State Codes'!$D$7:$D$70,0),1),'State Codes'!$C$7:$C$70,0),1)</f>
        <v>West North Central Division</v>
      </c>
      <c r="F862">
        <f>INDEX('CBECS_Table B5'!$C$6:$K$6,1,MATCH('County Climates'!E862,'CBECS_Table B5'!$C$1:$K$1,0))</f>
        <v>6178</v>
      </c>
    </row>
    <row r="863" spans="1:6" x14ac:dyDescent="0.35">
      <c r="A863" t="s">
        <v>938</v>
      </c>
      <c r="B863" t="s">
        <v>939</v>
      </c>
      <c r="C863" t="s">
        <v>950</v>
      </c>
      <c r="D863" t="s">
        <v>273</v>
      </c>
      <c r="E863" t="str">
        <f>INDEX('State Codes'!$E$7:$E$70,MATCH(INDEX('State Codes'!$C$7:$C$70,MATCH('County Climates'!B863,'State Codes'!$D$7:$D$70,0),1),'State Codes'!$C$7:$C$70,0),1)</f>
        <v>West North Central Division</v>
      </c>
      <c r="F863">
        <f>INDEX('CBECS_Table B5'!$C$6:$K$6,1,MATCH('County Climates'!E863,'CBECS_Table B5'!$C$1:$K$1,0))</f>
        <v>6178</v>
      </c>
    </row>
    <row r="864" spans="1:6" x14ac:dyDescent="0.35">
      <c r="A864" t="s">
        <v>938</v>
      </c>
      <c r="B864" t="s">
        <v>939</v>
      </c>
      <c r="C864" t="s">
        <v>369</v>
      </c>
      <c r="D864" t="s">
        <v>273</v>
      </c>
      <c r="E864" t="str">
        <f>INDEX('State Codes'!$E$7:$E$70,MATCH(INDEX('State Codes'!$C$7:$C$70,MATCH('County Climates'!B864,'State Codes'!$D$7:$D$70,0),1),'State Codes'!$C$7:$C$70,0),1)</f>
        <v>West North Central Division</v>
      </c>
      <c r="F864">
        <f>INDEX('CBECS_Table B5'!$C$6:$K$6,1,MATCH('County Climates'!E864,'CBECS_Table B5'!$C$1:$K$1,0))</f>
        <v>6178</v>
      </c>
    </row>
    <row r="865" spans="1:6" x14ac:dyDescent="0.35">
      <c r="A865" t="s">
        <v>938</v>
      </c>
      <c r="B865" t="s">
        <v>939</v>
      </c>
      <c r="C865" t="s">
        <v>371</v>
      </c>
      <c r="D865" t="s">
        <v>273</v>
      </c>
      <c r="E865" t="str">
        <f>INDEX('State Codes'!$E$7:$E$70,MATCH(INDEX('State Codes'!$C$7:$C$70,MATCH('County Climates'!B865,'State Codes'!$D$7:$D$70,0),1),'State Codes'!$C$7:$C$70,0),1)</f>
        <v>West North Central Division</v>
      </c>
      <c r="F865">
        <f>INDEX('CBECS_Table B5'!$C$6:$K$6,1,MATCH('County Climates'!E865,'CBECS_Table B5'!$C$1:$K$1,0))</f>
        <v>6178</v>
      </c>
    </row>
    <row r="866" spans="1:6" x14ac:dyDescent="0.35">
      <c r="A866" t="s">
        <v>938</v>
      </c>
      <c r="B866" t="s">
        <v>939</v>
      </c>
      <c r="C866" t="s">
        <v>951</v>
      </c>
      <c r="D866" t="s">
        <v>273</v>
      </c>
      <c r="E866" t="str">
        <f>INDEX('State Codes'!$E$7:$E$70,MATCH(INDEX('State Codes'!$C$7:$C$70,MATCH('County Climates'!B866,'State Codes'!$D$7:$D$70,0),1),'State Codes'!$C$7:$C$70,0),1)</f>
        <v>West North Central Division</v>
      </c>
      <c r="F866">
        <f>INDEX('CBECS_Table B5'!$C$6:$K$6,1,MATCH('County Climates'!E866,'CBECS_Table B5'!$C$1:$K$1,0))</f>
        <v>6178</v>
      </c>
    </row>
    <row r="867" spans="1:6" x14ac:dyDescent="0.35">
      <c r="A867" t="s">
        <v>938</v>
      </c>
      <c r="B867" t="s">
        <v>939</v>
      </c>
      <c r="C867" t="s">
        <v>333</v>
      </c>
      <c r="D867" t="s">
        <v>273</v>
      </c>
      <c r="E867" t="str">
        <f>INDEX('State Codes'!$E$7:$E$70,MATCH(INDEX('State Codes'!$C$7:$C$70,MATCH('County Climates'!B867,'State Codes'!$D$7:$D$70,0),1),'State Codes'!$C$7:$C$70,0),1)</f>
        <v>West North Central Division</v>
      </c>
      <c r="F867">
        <f>INDEX('CBECS_Table B5'!$C$6:$K$6,1,MATCH('County Climates'!E867,'CBECS_Table B5'!$C$1:$K$1,0))</f>
        <v>6178</v>
      </c>
    </row>
    <row r="868" spans="1:6" x14ac:dyDescent="0.35">
      <c r="A868" t="s">
        <v>938</v>
      </c>
      <c r="B868" t="s">
        <v>939</v>
      </c>
      <c r="C868" t="s">
        <v>691</v>
      </c>
      <c r="D868" t="s">
        <v>273</v>
      </c>
      <c r="E868" t="str">
        <f>INDEX('State Codes'!$E$7:$E$70,MATCH(INDEX('State Codes'!$C$7:$C$70,MATCH('County Climates'!B868,'State Codes'!$D$7:$D$70,0),1),'State Codes'!$C$7:$C$70,0),1)</f>
        <v>West North Central Division</v>
      </c>
      <c r="F868">
        <f>INDEX('CBECS_Table B5'!$C$6:$K$6,1,MATCH('County Climates'!E868,'CBECS_Table B5'!$C$1:$K$1,0))</f>
        <v>6178</v>
      </c>
    </row>
    <row r="869" spans="1:6" x14ac:dyDescent="0.35">
      <c r="A869" t="s">
        <v>938</v>
      </c>
      <c r="B869" t="s">
        <v>939</v>
      </c>
      <c r="C869" t="s">
        <v>952</v>
      </c>
      <c r="D869" t="s">
        <v>273</v>
      </c>
      <c r="E869" t="str">
        <f>INDEX('State Codes'!$E$7:$E$70,MATCH(INDEX('State Codes'!$C$7:$C$70,MATCH('County Climates'!B869,'State Codes'!$D$7:$D$70,0),1),'State Codes'!$C$7:$C$70,0),1)</f>
        <v>West North Central Division</v>
      </c>
      <c r="F869">
        <f>INDEX('CBECS_Table B5'!$C$6:$K$6,1,MATCH('County Climates'!E869,'CBECS_Table B5'!$C$1:$K$1,0))</f>
        <v>6178</v>
      </c>
    </row>
    <row r="870" spans="1:6" x14ac:dyDescent="0.35">
      <c r="A870" t="s">
        <v>938</v>
      </c>
      <c r="B870" t="s">
        <v>939</v>
      </c>
      <c r="C870" t="s">
        <v>953</v>
      </c>
      <c r="D870" t="s">
        <v>273</v>
      </c>
      <c r="E870" t="str">
        <f>INDEX('State Codes'!$E$7:$E$70,MATCH(INDEX('State Codes'!$C$7:$C$70,MATCH('County Climates'!B870,'State Codes'!$D$7:$D$70,0),1),'State Codes'!$C$7:$C$70,0),1)</f>
        <v>West North Central Division</v>
      </c>
      <c r="F870">
        <f>INDEX('CBECS_Table B5'!$C$6:$K$6,1,MATCH('County Climates'!E870,'CBECS_Table B5'!$C$1:$K$1,0))</f>
        <v>6178</v>
      </c>
    </row>
    <row r="871" spans="1:6" x14ac:dyDescent="0.35">
      <c r="A871" t="s">
        <v>938</v>
      </c>
      <c r="B871" t="s">
        <v>939</v>
      </c>
      <c r="C871" t="s">
        <v>954</v>
      </c>
      <c r="D871" t="s">
        <v>273</v>
      </c>
      <c r="E871" t="str">
        <f>INDEX('State Codes'!$E$7:$E$70,MATCH(INDEX('State Codes'!$C$7:$C$70,MATCH('County Climates'!B871,'State Codes'!$D$7:$D$70,0),1),'State Codes'!$C$7:$C$70,0),1)</f>
        <v>West North Central Division</v>
      </c>
      <c r="F871">
        <f>INDEX('CBECS_Table B5'!$C$6:$K$6,1,MATCH('County Climates'!E871,'CBECS_Table B5'!$C$1:$K$1,0))</f>
        <v>6178</v>
      </c>
    </row>
    <row r="872" spans="1:6" x14ac:dyDescent="0.35">
      <c r="A872" t="s">
        <v>938</v>
      </c>
      <c r="B872" t="s">
        <v>939</v>
      </c>
      <c r="C872" t="s">
        <v>697</v>
      </c>
      <c r="D872" t="s">
        <v>273</v>
      </c>
      <c r="E872" t="str">
        <f>INDEX('State Codes'!$E$7:$E$70,MATCH(INDEX('State Codes'!$C$7:$C$70,MATCH('County Climates'!B872,'State Codes'!$D$7:$D$70,0),1),'State Codes'!$C$7:$C$70,0),1)</f>
        <v>West North Central Division</v>
      </c>
      <c r="F872">
        <f>INDEX('CBECS_Table B5'!$C$6:$K$6,1,MATCH('County Climates'!E872,'CBECS_Table B5'!$C$1:$K$1,0))</f>
        <v>6178</v>
      </c>
    </row>
    <row r="873" spans="1:6" x14ac:dyDescent="0.35">
      <c r="A873" t="s">
        <v>938</v>
      </c>
      <c r="B873" t="s">
        <v>939</v>
      </c>
      <c r="C873" t="s">
        <v>955</v>
      </c>
      <c r="D873" t="s">
        <v>273</v>
      </c>
      <c r="E873" t="str">
        <f>INDEX('State Codes'!$E$7:$E$70,MATCH(INDEX('State Codes'!$C$7:$C$70,MATCH('County Climates'!B873,'State Codes'!$D$7:$D$70,0),1),'State Codes'!$C$7:$C$70,0),1)</f>
        <v>West North Central Division</v>
      </c>
      <c r="F873">
        <f>INDEX('CBECS_Table B5'!$C$6:$K$6,1,MATCH('County Climates'!E873,'CBECS_Table B5'!$C$1:$K$1,0))</f>
        <v>6178</v>
      </c>
    </row>
    <row r="874" spans="1:6" x14ac:dyDescent="0.35">
      <c r="A874" t="s">
        <v>938</v>
      </c>
      <c r="B874" t="s">
        <v>939</v>
      </c>
      <c r="C874" t="s">
        <v>956</v>
      </c>
      <c r="D874" t="s">
        <v>273</v>
      </c>
      <c r="E874" t="str">
        <f>INDEX('State Codes'!$E$7:$E$70,MATCH(INDEX('State Codes'!$C$7:$C$70,MATCH('County Climates'!B874,'State Codes'!$D$7:$D$70,0),1),'State Codes'!$C$7:$C$70,0),1)</f>
        <v>West North Central Division</v>
      </c>
      <c r="F874">
        <f>INDEX('CBECS_Table B5'!$C$6:$K$6,1,MATCH('County Climates'!E874,'CBECS_Table B5'!$C$1:$K$1,0))</f>
        <v>6178</v>
      </c>
    </row>
    <row r="875" spans="1:6" x14ac:dyDescent="0.35">
      <c r="A875" t="s">
        <v>938</v>
      </c>
      <c r="B875" t="s">
        <v>939</v>
      </c>
      <c r="C875" t="s">
        <v>704</v>
      </c>
      <c r="D875" t="s">
        <v>273</v>
      </c>
      <c r="E875" t="str">
        <f>INDEX('State Codes'!$E$7:$E$70,MATCH(INDEX('State Codes'!$C$7:$C$70,MATCH('County Climates'!B875,'State Codes'!$D$7:$D$70,0),1),'State Codes'!$C$7:$C$70,0),1)</f>
        <v>West North Central Division</v>
      </c>
      <c r="F875">
        <f>INDEX('CBECS_Table B5'!$C$6:$K$6,1,MATCH('County Climates'!E875,'CBECS_Table B5'!$C$1:$K$1,0))</f>
        <v>6178</v>
      </c>
    </row>
    <row r="876" spans="1:6" x14ac:dyDescent="0.35">
      <c r="A876" t="s">
        <v>938</v>
      </c>
      <c r="B876" t="s">
        <v>939</v>
      </c>
      <c r="C876" t="s">
        <v>957</v>
      </c>
      <c r="D876" t="s">
        <v>273</v>
      </c>
      <c r="E876" t="str">
        <f>INDEX('State Codes'!$E$7:$E$70,MATCH(INDEX('State Codes'!$C$7:$C$70,MATCH('County Climates'!B876,'State Codes'!$D$7:$D$70,0),1),'State Codes'!$C$7:$C$70,0),1)</f>
        <v>West North Central Division</v>
      </c>
      <c r="F876">
        <f>INDEX('CBECS_Table B5'!$C$6:$K$6,1,MATCH('County Climates'!E876,'CBECS_Table B5'!$C$1:$K$1,0))</f>
        <v>6178</v>
      </c>
    </row>
    <row r="877" spans="1:6" x14ac:dyDescent="0.35">
      <c r="A877" t="s">
        <v>938</v>
      </c>
      <c r="B877" t="s">
        <v>939</v>
      </c>
      <c r="C877" t="s">
        <v>898</v>
      </c>
      <c r="D877" t="s">
        <v>273</v>
      </c>
      <c r="E877" t="str">
        <f>INDEX('State Codes'!$E$7:$E$70,MATCH(INDEX('State Codes'!$C$7:$C$70,MATCH('County Climates'!B877,'State Codes'!$D$7:$D$70,0),1),'State Codes'!$C$7:$C$70,0),1)</f>
        <v>West North Central Division</v>
      </c>
      <c r="F877">
        <f>INDEX('CBECS_Table B5'!$C$6:$K$6,1,MATCH('County Climates'!E877,'CBECS_Table B5'!$C$1:$K$1,0))</f>
        <v>6178</v>
      </c>
    </row>
    <row r="878" spans="1:6" x14ac:dyDescent="0.35">
      <c r="A878" t="s">
        <v>938</v>
      </c>
      <c r="B878" t="s">
        <v>939</v>
      </c>
      <c r="C878" t="s">
        <v>958</v>
      </c>
      <c r="D878" t="s">
        <v>273</v>
      </c>
      <c r="E878" t="str">
        <f>INDEX('State Codes'!$E$7:$E$70,MATCH(INDEX('State Codes'!$C$7:$C$70,MATCH('County Climates'!B878,'State Codes'!$D$7:$D$70,0),1),'State Codes'!$C$7:$C$70,0),1)</f>
        <v>West North Central Division</v>
      </c>
      <c r="F878">
        <f>INDEX('CBECS_Table B5'!$C$6:$K$6,1,MATCH('County Climates'!E878,'CBECS_Table B5'!$C$1:$K$1,0))</f>
        <v>6178</v>
      </c>
    </row>
    <row r="879" spans="1:6" x14ac:dyDescent="0.35">
      <c r="A879" t="s">
        <v>938</v>
      </c>
      <c r="B879" t="s">
        <v>939</v>
      </c>
      <c r="C879" t="s">
        <v>899</v>
      </c>
      <c r="D879" t="s">
        <v>273</v>
      </c>
      <c r="E879" t="str">
        <f>INDEX('State Codes'!$E$7:$E$70,MATCH(INDEX('State Codes'!$C$7:$C$70,MATCH('County Climates'!B879,'State Codes'!$D$7:$D$70,0),1),'State Codes'!$C$7:$C$70,0),1)</f>
        <v>West North Central Division</v>
      </c>
      <c r="F879">
        <f>INDEX('CBECS_Table B5'!$C$6:$K$6,1,MATCH('County Climates'!E879,'CBECS_Table B5'!$C$1:$K$1,0))</f>
        <v>6178</v>
      </c>
    </row>
    <row r="880" spans="1:6" x14ac:dyDescent="0.35">
      <c r="A880" t="s">
        <v>938</v>
      </c>
      <c r="B880" t="s">
        <v>939</v>
      </c>
      <c r="C880" t="s">
        <v>380</v>
      </c>
      <c r="D880" t="s">
        <v>273</v>
      </c>
      <c r="E880" t="str">
        <f>INDEX('State Codes'!$E$7:$E$70,MATCH(INDEX('State Codes'!$C$7:$C$70,MATCH('County Climates'!B880,'State Codes'!$D$7:$D$70,0),1),'State Codes'!$C$7:$C$70,0),1)</f>
        <v>West North Central Division</v>
      </c>
      <c r="F880">
        <f>INDEX('CBECS_Table B5'!$C$6:$K$6,1,MATCH('County Climates'!E880,'CBECS_Table B5'!$C$1:$K$1,0))</f>
        <v>6178</v>
      </c>
    </row>
    <row r="881" spans="1:6" x14ac:dyDescent="0.35">
      <c r="A881" t="s">
        <v>938</v>
      </c>
      <c r="B881" t="s">
        <v>939</v>
      </c>
      <c r="C881" t="s">
        <v>959</v>
      </c>
      <c r="D881" t="s">
        <v>273</v>
      </c>
      <c r="E881" t="str">
        <f>INDEX('State Codes'!$E$7:$E$70,MATCH(INDEX('State Codes'!$C$7:$C$70,MATCH('County Climates'!B881,'State Codes'!$D$7:$D$70,0),1),'State Codes'!$C$7:$C$70,0),1)</f>
        <v>West North Central Division</v>
      </c>
      <c r="F881">
        <f>INDEX('CBECS_Table B5'!$C$6:$K$6,1,MATCH('County Climates'!E881,'CBECS_Table B5'!$C$1:$K$1,0))</f>
        <v>6178</v>
      </c>
    </row>
    <row r="882" spans="1:6" x14ac:dyDescent="0.35">
      <c r="A882" t="s">
        <v>938</v>
      </c>
      <c r="B882" t="s">
        <v>939</v>
      </c>
      <c r="C882" t="s">
        <v>960</v>
      </c>
      <c r="D882" t="s">
        <v>273</v>
      </c>
      <c r="E882" t="str">
        <f>INDEX('State Codes'!$E$7:$E$70,MATCH(INDEX('State Codes'!$C$7:$C$70,MATCH('County Climates'!B882,'State Codes'!$D$7:$D$70,0),1),'State Codes'!$C$7:$C$70,0),1)</f>
        <v>West North Central Division</v>
      </c>
      <c r="F882">
        <f>INDEX('CBECS_Table B5'!$C$6:$K$6,1,MATCH('County Climates'!E882,'CBECS_Table B5'!$C$1:$K$1,0))</f>
        <v>6178</v>
      </c>
    </row>
    <row r="883" spans="1:6" x14ac:dyDescent="0.35">
      <c r="A883" t="s">
        <v>938</v>
      </c>
      <c r="B883" t="s">
        <v>939</v>
      </c>
      <c r="C883" t="s">
        <v>961</v>
      </c>
      <c r="D883" t="s">
        <v>273</v>
      </c>
      <c r="E883" t="str">
        <f>INDEX('State Codes'!$E$7:$E$70,MATCH(INDEX('State Codes'!$C$7:$C$70,MATCH('County Climates'!B883,'State Codes'!$D$7:$D$70,0),1),'State Codes'!$C$7:$C$70,0),1)</f>
        <v>West North Central Division</v>
      </c>
      <c r="F883">
        <f>INDEX('CBECS_Table B5'!$C$6:$K$6,1,MATCH('County Climates'!E883,'CBECS_Table B5'!$C$1:$K$1,0))</f>
        <v>6178</v>
      </c>
    </row>
    <row r="884" spans="1:6" x14ac:dyDescent="0.35">
      <c r="A884" t="s">
        <v>938</v>
      </c>
      <c r="B884" t="s">
        <v>939</v>
      </c>
      <c r="C884" t="s">
        <v>384</v>
      </c>
      <c r="D884" t="s">
        <v>273</v>
      </c>
      <c r="E884" t="str">
        <f>INDEX('State Codes'!$E$7:$E$70,MATCH(INDEX('State Codes'!$C$7:$C$70,MATCH('County Climates'!B884,'State Codes'!$D$7:$D$70,0),1),'State Codes'!$C$7:$C$70,0),1)</f>
        <v>West North Central Division</v>
      </c>
      <c r="F884">
        <f>INDEX('CBECS_Table B5'!$C$6:$K$6,1,MATCH('County Climates'!E884,'CBECS_Table B5'!$C$1:$K$1,0))</f>
        <v>6178</v>
      </c>
    </row>
    <row r="885" spans="1:6" x14ac:dyDescent="0.35">
      <c r="A885" t="s">
        <v>938</v>
      </c>
      <c r="B885" t="s">
        <v>939</v>
      </c>
      <c r="C885" t="s">
        <v>962</v>
      </c>
      <c r="D885" t="s">
        <v>273</v>
      </c>
      <c r="E885" t="str">
        <f>INDEX('State Codes'!$E$7:$E$70,MATCH(INDEX('State Codes'!$C$7:$C$70,MATCH('County Climates'!B885,'State Codes'!$D$7:$D$70,0),1),'State Codes'!$C$7:$C$70,0),1)</f>
        <v>West North Central Division</v>
      </c>
      <c r="F885">
        <f>INDEX('CBECS_Table B5'!$C$6:$K$6,1,MATCH('County Climates'!E885,'CBECS_Table B5'!$C$1:$K$1,0))</f>
        <v>6178</v>
      </c>
    </row>
    <row r="886" spans="1:6" x14ac:dyDescent="0.35">
      <c r="A886" t="s">
        <v>938</v>
      </c>
      <c r="B886" t="s">
        <v>939</v>
      </c>
      <c r="C886" t="s">
        <v>963</v>
      </c>
      <c r="D886" t="s">
        <v>273</v>
      </c>
      <c r="E886" t="str">
        <f>INDEX('State Codes'!$E$7:$E$70,MATCH(INDEX('State Codes'!$C$7:$C$70,MATCH('County Climates'!B886,'State Codes'!$D$7:$D$70,0),1),'State Codes'!$C$7:$C$70,0),1)</f>
        <v>West North Central Division</v>
      </c>
      <c r="F886">
        <f>INDEX('CBECS_Table B5'!$C$6:$K$6,1,MATCH('County Climates'!E886,'CBECS_Table B5'!$C$1:$K$1,0))</f>
        <v>6178</v>
      </c>
    </row>
    <row r="887" spans="1:6" x14ac:dyDescent="0.35">
      <c r="A887" t="s">
        <v>938</v>
      </c>
      <c r="B887" t="s">
        <v>939</v>
      </c>
      <c r="C887" t="s">
        <v>964</v>
      </c>
      <c r="D887" t="s">
        <v>273</v>
      </c>
      <c r="E887" t="str">
        <f>INDEX('State Codes'!$E$7:$E$70,MATCH(INDEX('State Codes'!$C$7:$C$70,MATCH('County Climates'!B887,'State Codes'!$D$7:$D$70,0),1),'State Codes'!$C$7:$C$70,0),1)</f>
        <v>West North Central Division</v>
      </c>
      <c r="F887">
        <f>INDEX('CBECS_Table B5'!$C$6:$K$6,1,MATCH('County Climates'!E887,'CBECS_Table B5'!$C$1:$K$1,0))</f>
        <v>6178</v>
      </c>
    </row>
    <row r="888" spans="1:6" x14ac:dyDescent="0.35">
      <c r="A888" t="s">
        <v>938</v>
      </c>
      <c r="B888" t="s">
        <v>939</v>
      </c>
      <c r="C888" t="s">
        <v>965</v>
      </c>
      <c r="D888" t="s">
        <v>273</v>
      </c>
      <c r="E888" t="str">
        <f>INDEX('State Codes'!$E$7:$E$70,MATCH(INDEX('State Codes'!$C$7:$C$70,MATCH('County Climates'!B888,'State Codes'!$D$7:$D$70,0),1),'State Codes'!$C$7:$C$70,0),1)</f>
        <v>West North Central Division</v>
      </c>
      <c r="F888">
        <f>INDEX('CBECS_Table B5'!$C$6:$K$6,1,MATCH('County Climates'!E888,'CBECS_Table B5'!$C$1:$K$1,0))</f>
        <v>6178</v>
      </c>
    </row>
    <row r="889" spans="1:6" x14ac:dyDescent="0.35">
      <c r="A889" t="s">
        <v>938</v>
      </c>
      <c r="B889" t="s">
        <v>939</v>
      </c>
      <c r="C889" t="s">
        <v>966</v>
      </c>
      <c r="D889" t="s">
        <v>273</v>
      </c>
      <c r="E889" t="str">
        <f>INDEX('State Codes'!$E$7:$E$70,MATCH(INDEX('State Codes'!$C$7:$C$70,MATCH('County Climates'!B889,'State Codes'!$D$7:$D$70,0),1),'State Codes'!$C$7:$C$70,0),1)</f>
        <v>West North Central Division</v>
      </c>
      <c r="F889">
        <f>INDEX('CBECS_Table B5'!$C$6:$K$6,1,MATCH('County Climates'!E889,'CBECS_Table B5'!$C$1:$K$1,0))</f>
        <v>6178</v>
      </c>
    </row>
    <row r="890" spans="1:6" x14ac:dyDescent="0.35">
      <c r="A890" t="s">
        <v>938</v>
      </c>
      <c r="B890" t="s">
        <v>939</v>
      </c>
      <c r="C890" t="s">
        <v>967</v>
      </c>
      <c r="D890" t="s">
        <v>273</v>
      </c>
      <c r="E890" t="str">
        <f>INDEX('State Codes'!$E$7:$E$70,MATCH(INDEX('State Codes'!$C$7:$C$70,MATCH('County Climates'!B890,'State Codes'!$D$7:$D$70,0),1),'State Codes'!$C$7:$C$70,0),1)</f>
        <v>West North Central Division</v>
      </c>
      <c r="F890">
        <f>INDEX('CBECS_Table B5'!$C$6:$K$6,1,MATCH('County Climates'!E890,'CBECS_Table B5'!$C$1:$K$1,0))</f>
        <v>6178</v>
      </c>
    </row>
    <row r="891" spans="1:6" x14ac:dyDescent="0.35">
      <c r="A891" t="s">
        <v>938</v>
      </c>
      <c r="B891" t="s">
        <v>939</v>
      </c>
      <c r="C891" t="s">
        <v>968</v>
      </c>
      <c r="D891" t="s">
        <v>273</v>
      </c>
      <c r="E891" t="str">
        <f>INDEX('State Codes'!$E$7:$E$70,MATCH(INDEX('State Codes'!$C$7:$C$70,MATCH('County Climates'!B891,'State Codes'!$D$7:$D$70,0),1),'State Codes'!$C$7:$C$70,0),1)</f>
        <v>West North Central Division</v>
      </c>
      <c r="F891">
        <f>INDEX('CBECS_Table B5'!$C$6:$K$6,1,MATCH('County Climates'!E891,'CBECS_Table B5'!$C$1:$K$1,0))</f>
        <v>6178</v>
      </c>
    </row>
    <row r="892" spans="1:6" x14ac:dyDescent="0.35">
      <c r="A892" t="s">
        <v>938</v>
      </c>
      <c r="B892" t="s">
        <v>939</v>
      </c>
      <c r="C892" t="s">
        <v>969</v>
      </c>
      <c r="D892" t="s">
        <v>273</v>
      </c>
      <c r="E892" t="str">
        <f>INDEX('State Codes'!$E$7:$E$70,MATCH(INDEX('State Codes'!$C$7:$C$70,MATCH('County Climates'!B892,'State Codes'!$D$7:$D$70,0),1),'State Codes'!$C$7:$C$70,0),1)</f>
        <v>West North Central Division</v>
      </c>
      <c r="F892">
        <f>INDEX('CBECS_Table B5'!$C$6:$K$6,1,MATCH('County Climates'!E892,'CBECS_Table B5'!$C$1:$K$1,0))</f>
        <v>6178</v>
      </c>
    </row>
    <row r="893" spans="1:6" x14ac:dyDescent="0.35">
      <c r="A893" t="s">
        <v>938</v>
      </c>
      <c r="B893" t="s">
        <v>939</v>
      </c>
      <c r="C893" t="s">
        <v>970</v>
      </c>
      <c r="D893" t="s">
        <v>273</v>
      </c>
      <c r="E893" t="str">
        <f>INDEX('State Codes'!$E$7:$E$70,MATCH(INDEX('State Codes'!$C$7:$C$70,MATCH('County Climates'!B893,'State Codes'!$D$7:$D$70,0),1),'State Codes'!$C$7:$C$70,0),1)</f>
        <v>West North Central Division</v>
      </c>
      <c r="F893">
        <f>INDEX('CBECS_Table B5'!$C$6:$K$6,1,MATCH('County Climates'!E893,'CBECS_Table B5'!$C$1:$K$1,0))</f>
        <v>6178</v>
      </c>
    </row>
    <row r="894" spans="1:6" x14ac:dyDescent="0.35">
      <c r="A894" t="s">
        <v>938</v>
      </c>
      <c r="B894" t="s">
        <v>939</v>
      </c>
      <c r="C894" t="s">
        <v>531</v>
      </c>
      <c r="D894" t="s">
        <v>273</v>
      </c>
      <c r="E894" t="str">
        <f>INDEX('State Codes'!$E$7:$E$70,MATCH(INDEX('State Codes'!$C$7:$C$70,MATCH('County Climates'!B894,'State Codes'!$D$7:$D$70,0),1),'State Codes'!$C$7:$C$70,0),1)</f>
        <v>West North Central Division</v>
      </c>
      <c r="F894">
        <f>INDEX('CBECS_Table B5'!$C$6:$K$6,1,MATCH('County Climates'!E894,'CBECS_Table B5'!$C$1:$K$1,0))</f>
        <v>6178</v>
      </c>
    </row>
    <row r="895" spans="1:6" x14ac:dyDescent="0.35">
      <c r="A895" t="s">
        <v>938</v>
      </c>
      <c r="B895" t="s">
        <v>939</v>
      </c>
      <c r="C895" t="s">
        <v>971</v>
      </c>
      <c r="D895" t="s">
        <v>273</v>
      </c>
      <c r="E895" t="str">
        <f>INDEX('State Codes'!$E$7:$E$70,MATCH(INDEX('State Codes'!$C$7:$C$70,MATCH('County Climates'!B895,'State Codes'!$D$7:$D$70,0),1),'State Codes'!$C$7:$C$70,0),1)</f>
        <v>West North Central Division</v>
      </c>
      <c r="F895">
        <f>INDEX('CBECS_Table B5'!$C$6:$K$6,1,MATCH('County Climates'!E895,'CBECS_Table B5'!$C$1:$K$1,0))</f>
        <v>6178</v>
      </c>
    </row>
    <row r="896" spans="1:6" x14ac:dyDescent="0.35">
      <c r="A896" t="s">
        <v>938</v>
      </c>
      <c r="B896" t="s">
        <v>939</v>
      </c>
      <c r="C896" t="s">
        <v>972</v>
      </c>
      <c r="D896" t="s">
        <v>273</v>
      </c>
      <c r="E896" t="str">
        <f>INDEX('State Codes'!$E$7:$E$70,MATCH(INDEX('State Codes'!$C$7:$C$70,MATCH('County Climates'!B896,'State Codes'!$D$7:$D$70,0),1),'State Codes'!$C$7:$C$70,0),1)</f>
        <v>West North Central Division</v>
      </c>
      <c r="F896">
        <f>INDEX('CBECS_Table B5'!$C$6:$K$6,1,MATCH('County Climates'!E896,'CBECS_Table B5'!$C$1:$K$1,0))</f>
        <v>6178</v>
      </c>
    </row>
    <row r="897" spans="1:6" x14ac:dyDescent="0.35">
      <c r="A897" t="s">
        <v>938</v>
      </c>
      <c r="B897" t="s">
        <v>939</v>
      </c>
      <c r="C897" t="s">
        <v>353</v>
      </c>
      <c r="D897" t="s">
        <v>273</v>
      </c>
      <c r="E897" t="str">
        <f>INDEX('State Codes'!$E$7:$E$70,MATCH(INDEX('State Codes'!$C$7:$C$70,MATCH('County Climates'!B897,'State Codes'!$D$7:$D$70,0),1),'State Codes'!$C$7:$C$70,0),1)</f>
        <v>West North Central Division</v>
      </c>
      <c r="F897">
        <f>INDEX('CBECS_Table B5'!$C$6:$K$6,1,MATCH('County Climates'!E897,'CBECS_Table B5'!$C$1:$K$1,0))</f>
        <v>6178</v>
      </c>
    </row>
    <row r="898" spans="1:6" x14ac:dyDescent="0.35">
      <c r="A898" t="s">
        <v>938</v>
      </c>
      <c r="B898" t="s">
        <v>939</v>
      </c>
      <c r="C898" t="s">
        <v>543</v>
      </c>
      <c r="D898" t="s">
        <v>273</v>
      </c>
      <c r="E898" t="str">
        <f>INDEX('State Codes'!$E$7:$E$70,MATCH(INDEX('State Codes'!$C$7:$C$70,MATCH('County Climates'!B898,'State Codes'!$D$7:$D$70,0),1),'State Codes'!$C$7:$C$70,0),1)</f>
        <v>West North Central Division</v>
      </c>
      <c r="F898">
        <f>INDEX('CBECS_Table B5'!$C$6:$K$6,1,MATCH('County Climates'!E898,'CBECS_Table B5'!$C$1:$K$1,0))</f>
        <v>6178</v>
      </c>
    </row>
    <row r="899" spans="1:6" x14ac:dyDescent="0.35">
      <c r="A899" t="s">
        <v>938</v>
      </c>
      <c r="B899" t="s">
        <v>939</v>
      </c>
      <c r="C899" t="s">
        <v>544</v>
      </c>
      <c r="D899" t="s">
        <v>273</v>
      </c>
      <c r="E899" t="str">
        <f>INDEX('State Codes'!$E$7:$E$70,MATCH(INDEX('State Codes'!$C$7:$C$70,MATCH('County Climates'!B899,'State Codes'!$D$7:$D$70,0),1),'State Codes'!$C$7:$C$70,0),1)</f>
        <v>West North Central Division</v>
      </c>
      <c r="F899">
        <f>INDEX('CBECS_Table B5'!$C$6:$K$6,1,MATCH('County Climates'!E899,'CBECS_Table B5'!$C$1:$K$1,0))</f>
        <v>6178</v>
      </c>
    </row>
    <row r="900" spans="1:6" x14ac:dyDescent="0.35">
      <c r="A900" t="s">
        <v>938</v>
      </c>
      <c r="B900" t="s">
        <v>939</v>
      </c>
      <c r="C900" t="s">
        <v>545</v>
      </c>
      <c r="D900" t="s">
        <v>273</v>
      </c>
      <c r="E900" t="str">
        <f>INDEX('State Codes'!$E$7:$E$70,MATCH(INDEX('State Codes'!$C$7:$C$70,MATCH('County Climates'!B900,'State Codes'!$D$7:$D$70,0),1),'State Codes'!$C$7:$C$70,0),1)</f>
        <v>West North Central Division</v>
      </c>
      <c r="F900">
        <f>INDEX('CBECS_Table B5'!$C$6:$K$6,1,MATCH('County Climates'!E900,'CBECS_Table B5'!$C$1:$K$1,0))</f>
        <v>6178</v>
      </c>
    </row>
    <row r="901" spans="1:6" x14ac:dyDescent="0.35">
      <c r="A901" t="s">
        <v>938</v>
      </c>
      <c r="B901" t="s">
        <v>939</v>
      </c>
      <c r="C901" t="s">
        <v>773</v>
      </c>
      <c r="D901" t="s">
        <v>273</v>
      </c>
      <c r="E901" t="str">
        <f>INDEX('State Codes'!$E$7:$E$70,MATCH(INDEX('State Codes'!$C$7:$C$70,MATCH('County Climates'!B901,'State Codes'!$D$7:$D$70,0),1),'State Codes'!$C$7:$C$70,0),1)</f>
        <v>West North Central Division</v>
      </c>
      <c r="F901">
        <f>INDEX('CBECS_Table B5'!$C$6:$K$6,1,MATCH('County Climates'!E901,'CBECS_Table B5'!$C$1:$K$1,0))</f>
        <v>6178</v>
      </c>
    </row>
    <row r="902" spans="1:6" x14ac:dyDescent="0.35">
      <c r="A902" t="s">
        <v>973</v>
      </c>
      <c r="B902" t="s">
        <v>974</v>
      </c>
      <c r="C902" t="s">
        <v>975</v>
      </c>
      <c r="D902" t="s">
        <v>273</v>
      </c>
      <c r="E902" t="str">
        <f>INDEX('State Codes'!$E$7:$E$70,MATCH(INDEX('State Codes'!$C$7:$C$70,MATCH('County Climates'!B902,'State Codes'!$D$7:$D$70,0),1),'State Codes'!$C$7:$C$70,0),1)</f>
        <v>Mountain Division</v>
      </c>
      <c r="F902">
        <f>INDEX('CBECS_Table B5'!$C$6:$K$6,1,MATCH('County Climates'!E902,'CBECS_Table B5'!$C$1:$K$1,0))</f>
        <v>4981</v>
      </c>
    </row>
    <row r="903" spans="1:6" x14ac:dyDescent="0.35">
      <c r="A903" t="s">
        <v>973</v>
      </c>
      <c r="B903" t="s">
        <v>974</v>
      </c>
      <c r="C903" t="s">
        <v>976</v>
      </c>
      <c r="D903" t="s">
        <v>273</v>
      </c>
      <c r="E903" t="str">
        <f>INDEX('State Codes'!$E$7:$E$70,MATCH(INDEX('State Codes'!$C$7:$C$70,MATCH('County Climates'!B903,'State Codes'!$D$7:$D$70,0),1),'State Codes'!$C$7:$C$70,0),1)</f>
        <v>Mountain Division</v>
      </c>
      <c r="F903">
        <f>INDEX('CBECS_Table B5'!$C$6:$K$6,1,MATCH('County Climates'!E903,'CBECS_Table B5'!$C$1:$K$1,0))</f>
        <v>4981</v>
      </c>
    </row>
    <row r="904" spans="1:6" x14ac:dyDescent="0.35">
      <c r="A904" t="s">
        <v>973</v>
      </c>
      <c r="B904" t="s">
        <v>974</v>
      </c>
      <c r="C904" t="s">
        <v>575</v>
      </c>
      <c r="D904" t="s">
        <v>404</v>
      </c>
      <c r="E904" t="str">
        <f>INDEX('State Codes'!$E$7:$E$70,MATCH(INDEX('State Codes'!$C$7:$C$70,MATCH('County Climates'!B904,'State Codes'!$D$7:$D$70,0),1),'State Codes'!$C$7:$C$70,0),1)</f>
        <v>Mountain Division</v>
      </c>
      <c r="F904">
        <f>INDEX('CBECS_Table B5'!$C$6:$K$6,1,MATCH('County Climates'!E904,'CBECS_Table B5'!$C$1:$K$1,0))</f>
        <v>4981</v>
      </c>
    </row>
    <row r="905" spans="1:6" x14ac:dyDescent="0.35">
      <c r="A905" t="s">
        <v>973</v>
      </c>
      <c r="B905" t="s">
        <v>974</v>
      </c>
      <c r="C905" t="s">
        <v>414</v>
      </c>
      <c r="D905" t="s">
        <v>273</v>
      </c>
      <c r="E905" t="str">
        <f>INDEX('State Codes'!$E$7:$E$70,MATCH(INDEX('State Codes'!$C$7:$C$70,MATCH('County Climates'!B905,'State Codes'!$D$7:$D$70,0),1),'State Codes'!$C$7:$C$70,0),1)</f>
        <v>Mountain Division</v>
      </c>
      <c r="F905">
        <f>INDEX('CBECS_Table B5'!$C$6:$K$6,1,MATCH('County Climates'!E905,'CBECS_Table B5'!$C$1:$K$1,0))</f>
        <v>4981</v>
      </c>
    </row>
    <row r="906" spans="1:6" x14ac:dyDescent="0.35">
      <c r="A906" t="s">
        <v>973</v>
      </c>
      <c r="B906" t="s">
        <v>974</v>
      </c>
      <c r="C906" t="s">
        <v>977</v>
      </c>
      <c r="D906" t="s">
        <v>273</v>
      </c>
      <c r="E906" t="str">
        <f>INDEX('State Codes'!$E$7:$E$70,MATCH(INDEX('State Codes'!$C$7:$C$70,MATCH('County Climates'!B906,'State Codes'!$D$7:$D$70,0),1),'State Codes'!$C$7:$C$70,0),1)</f>
        <v>Mountain Division</v>
      </c>
      <c r="F906">
        <f>INDEX('CBECS_Table B5'!$C$6:$K$6,1,MATCH('County Climates'!E906,'CBECS_Table B5'!$C$1:$K$1,0))</f>
        <v>4981</v>
      </c>
    </row>
    <row r="907" spans="1:6" x14ac:dyDescent="0.35">
      <c r="A907" t="s">
        <v>973</v>
      </c>
      <c r="B907" t="s">
        <v>974</v>
      </c>
      <c r="C907" t="s">
        <v>978</v>
      </c>
      <c r="D907" t="s">
        <v>273</v>
      </c>
      <c r="E907" t="str">
        <f>INDEX('State Codes'!$E$7:$E$70,MATCH(INDEX('State Codes'!$C$7:$C$70,MATCH('County Climates'!B907,'State Codes'!$D$7:$D$70,0),1),'State Codes'!$C$7:$C$70,0),1)</f>
        <v>Mountain Division</v>
      </c>
      <c r="F907">
        <f>INDEX('CBECS_Table B5'!$C$6:$K$6,1,MATCH('County Climates'!E907,'CBECS_Table B5'!$C$1:$K$1,0))</f>
        <v>4981</v>
      </c>
    </row>
    <row r="908" spans="1:6" x14ac:dyDescent="0.35">
      <c r="A908" t="s">
        <v>973</v>
      </c>
      <c r="B908" t="s">
        <v>974</v>
      </c>
      <c r="C908" t="s">
        <v>979</v>
      </c>
      <c r="D908" t="s">
        <v>273</v>
      </c>
      <c r="E908" t="str">
        <f>INDEX('State Codes'!$E$7:$E$70,MATCH(INDEX('State Codes'!$C$7:$C$70,MATCH('County Climates'!B908,'State Codes'!$D$7:$D$70,0),1),'State Codes'!$C$7:$C$70,0),1)</f>
        <v>Mountain Division</v>
      </c>
      <c r="F908">
        <f>INDEX('CBECS_Table B5'!$C$6:$K$6,1,MATCH('County Climates'!E908,'CBECS_Table B5'!$C$1:$K$1,0))</f>
        <v>4981</v>
      </c>
    </row>
    <row r="909" spans="1:6" x14ac:dyDescent="0.35">
      <c r="A909" t="s">
        <v>973</v>
      </c>
      <c r="B909" t="s">
        <v>974</v>
      </c>
      <c r="C909" t="s">
        <v>658</v>
      </c>
      <c r="D909" t="s">
        <v>273</v>
      </c>
      <c r="E909" t="str">
        <f>INDEX('State Codes'!$E$7:$E$70,MATCH(INDEX('State Codes'!$C$7:$C$70,MATCH('County Climates'!B909,'State Codes'!$D$7:$D$70,0),1),'State Codes'!$C$7:$C$70,0),1)</f>
        <v>Mountain Division</v>
      </c>
      <c r="F909">
        <f>INDEX('CBECS_Table B5'!$C$6:$K$6,1,MATCH('County Climates'!E909,'CBECS_Table B5'!$C$1:$K$1,0))</f>
        <v>4981</v>
      </c>
    </row>
    <row r="910" spans="1:6" x14ac:dyDescent="0.35">
      <c r="A910" t="s">
        <v>980</v>
      </c>
      <c r="B910" t="s">
        <v>981</v>
      </c>
      <c r="C910" t="s">
        <v>982</v>
      </c>
      <c r="D910" t="s">
        <v>273</v>
      </c>
      <c r="E910" t="str">
        <f>INDEX('State Codes'!$E$7:$E$70,MATCH(INDEX('State Codes'!$C$7:$C$70,MATCH('County Climates'!B910,'State Codes'!$D$7:$D$70,0),1),'State Codes'!$C$7:$C$70,0),1)</f>
        <v>Mountain Division</v>
      </c>
      <c r="F910">
        <f>INDEX('CBECS_Table B5'!$C$6:$K$6,1,MATCH('County Climates'!E910,'CBECS_Table B5'!$C$1:$K$1,0))</f>
        <v>4981</v>
      </c>
    </row>
    <row r="911" spans="1:6" x14ac:dyDescent="0.35">
      <c r="A911" t="s">
        <v>980</v>
      </c>
      <c r="B911" t="s">
        <v>981</v>
      </c>
      <c r="C911" t="s">
        <v>983</v>
      </c>
      <c r="D911" t="s">
        <v>273</v>
      </c>
      <c r="E911" t="str">
        <f>INDEX('State Codes'!$E$7:$E$70,MATCH(INDEX('State Codes'!$C$7:$C$70,MATCH('County Climates'!B911,'State Codes'!$D$7:$D$70,0),1),'State Codes'!$C$7:$C$70,0),1)</f>
        <v>Mountain Division</v>
      </c>
      <c r="F911">
        <f>INDEX('CBECS_Table B5'!$C$6:$K$6,1,MATCH('County Climates'!E911,'CBECS_Table B5'!$C$1:$K$1,0))</f>
        <v>4981</v>
      </c>
    </row>
    <row r="912" spans="1:6" x14ac:dyDescent="0.35">
      <c r="A912" t="s">
        <v>980</v>
      </c>
      <c r="B912" t="s">
        <v>981</v>
      </c>
      <c r="C912" t="s">
        <v>984</v>
      </c>
      <c r="D912" t="s">
        <v>402</v>
      </c>
      <c r="E912" t="str">
        <f>INDEX('State Codes'!$E$7:$E$70,MATCH(INDEX('State Codes'!$C$7:$C$70,MATCH('County Climates'!B912,'State Codes'!$D$7:$D$70,0),1),'State Codes'!$C$7:$C$70,0),1)</f>
        <v>Mountain Division</v>
      </c>
      <c r="F912">
        <f>INDEX('CBECS_Table B5'!$C$6:$K$6,1,MATCH('County Climates'!E912,'CBECS_Table B5'!$C$1:$K$1,0))</f>
        <v>4981</v>
      </c>
    </row>
    <row r="913" spans="1:6" x14ac:dyDescent="0.35">
      <c r="A913" t="s">
        <v>980</v>
      </c>
      <c r="B913" t="s">
        <v>981</v>
      </c>
      <c r="C913" t="s">
        <v>985</v>
      </c>
      <c r="D913" t="s">
        <v>402</v>
      </c>
      <c r="E913" t="str">
        <f>INDEX('State Codes'!$E$7:$E$70,MATCH(INDEX('State Codes'!$C$7:$C$70,MATCH('County Climates'!B913,'State Codes'!$D$7:$D$70,0),1),'State Codes'!$C$7:$C$70,0),1)</f>
        <v>Mountain Division</v>
      </c>
      <c r="F913">
        <f>INDEX('CBECS_Table B5'!$C$6:$K$6,1,MATCH('County Climates'!E913,'CBECS_Table B5'!$C$1:$K$1,0))</f>
        <v>4981</v>
      </c>
    </row>
    <row r="914" spans="1:6" x14ac:dyDescent="0.35">
      <c r="A914" t="s">
        <v>980</v>
      </c>
      <c r="B914" t="s">
        <v>981</v>
      </c>
      <c r="C914" t="s">
        <v>986</v>
      </c>
      <c r="D914" t="s">
        <v>273</v>
      </c>
      <c r="E914" t="str">
        <f>INDEX('State Codes'!$E$7:$E$70,MATCH(INDEX('State Codes'!$C$7:$C$70,MATCH('County Climates'!B914,'State Codes'!$D$7:$D$70,0),1),'State Codes'!$C$7:$C$70,0),1)</f>
        <v>Mountain Division</v>
      </c>
      <c r="F914">
        <f>INDEX('CBECS_Table B5'!$C$6:$K$6,1,MATCH('County Climates'!E914,'CBECS_Table B5'!$C$1:$K$1,0))</f>
        <v>4981</v>
      </c>
    </row>
    <row r="915" spans="1:6" x14ac:dyDescent="0.35">
      <c r="A915" t="s">
        <v>980</v>
      </c>
      <c r="B915" t="s">
        <v>981</v>
      </c>
      <c r="C915" t="s">
        <v>987</v>
      </c>
      <c r="D915" t="s">
        <v>273</v>
      </c>
      <c r="E915" t="str">
        <f>INDEX('State Codes'!$E$7:$E$70,MATCH(INDEX('State Codes'!$C$7:$C$70,MATCH('County Climates'!B915,'State Codes'!$D$7:$D$70,0),1),'State Codes'!$C$7:$C$70,0),1)</f>
        <v>Mountain Division</v>
      </c>
      <c r="F915">
        <f>INDEX('CBECS_Table B5'!$C$6:$K$6,1,MATCH('County Climates'!E915,'CBECS_Table B5'!$C$1:$K$1,0))</f>
        <v>4981</v>
      </c>
    </row>
    <row r="916" spans="1:6" x14ac:dyDescent="0.35">
      <c r="A916" t="s">
        <v>980</v>
      </c>
      <c r="B916" t="s">
        <v>981</v>
      </c>
      <c r="C916" t="s">
        <v>392</v>
      </c>
      <c r="D916" t="s">
        <v>402</v>
      </c>
      <c r="E916" t="str">
        <f>INDEX('State Codes'!$E$7:$E$70,MATCH(INDEX('State Codes'!$C$7:$C$70,MATCH('County Climates'!B916,'State Codes'!$D$7:$D$70,0),1),'State Codes'!$C$7:$C$70,0),1)</f>
        <v>Mountain Division</v>
      </c>
      <c r="F916">
        <f>INDEX('CBECS_Table B5'!$C$6:$K$6,1,MATCH('County Climates'!E916,'CBECS_Table B5'!$C$1:$K$1,0))</f>
        <v>4981</v>
      </c>
    </row>
    <row r="917" spans="1:6" x14ac:dyDescent="0.35">
      <c r="A917" t="s">
        <v>980</v>
      </c>
      <c r="B917" t="s">
        <v>981</v>
      </c>
      <c r="C917" t="s">
        <v>988</v>
      </c>
      <c r="D917" t="s">
        <v>402</v>
      </c>
      <c r="E917" t="str">
        <f>INDEX('State Codes'!$E$7:$E$70,MATCH(INDEX('State Codes'!$C$7:$C$70,MATCH('County Climates'!B917,'State Codes'!$D$7:$D$70,0),1),'State Codes'!$C$7:$C$70,0),1)</f>
        <v>Mountain Division</v>
      </c>
      <c r="F917">
        <f>INDEX('CBECS_Table B5'!$C$6:$K$6,1,MATCH('County Climates'!E917,'CBECS_Table B5'!$C$1:$K$1,0))</f>
        <v>4981</v>
      </c>
    </row>
    <row r="918" spans="1:6" x14ac:dyDescent="0.35">
      <c r="A918" t="s">
        <v>989</v>
      </c>
      <c r="B918" t="s">
        <v>990</v>
      </c>
      <c r="C918" t="s">
        <v>991</v>
      </c>
      <c r="D918" t="s">
        <v>273</v>
      </c>
      <c r="E918" t="str">
        <f>INDEX('State Codes'!$E$7:$E$70,MATCH(INDEX('State Codes'!$C$7:$C$70,MATCH('County Climates'!B918,'State Codes'!$D$7:$D$70,0),1),'State Codes'!$C$7:$C$70,0),1)</f>
        <v>Middle Atlantic Division</v>
      </c>
      <c r="F918">
        <f>INDEX('CBECS_Table B5'!$C$6:$K$6,1,MATCH('County Climates'!E918,'CBECS_Table B5'!$C$1:$K$1,0))</f>
        <v>11232</v>
      </c>
    </row>
    <row r="919" spans="1:6" x14ac:dyDescent="0.35">
      <c r="A919" t="s">
        <v>989</v>
      </c>
      <c r="B919" t="s">
        <v>990</v>
      </c>
      <c r="C919" t="s">
        <v>776</v>
      </c>
      <c r="D919" t="s">
        <v>273</v>
      </c>
      <c r="E919" t="str">
        <f>INDEX('State Codes'!$E$7:$E$70,MATCH(INDEX('State Codes'!$C$7:$C$70,MATCH('County Climates'!B919,'State Codes'!$D$7:$D$70,0),1),'State Codes'!$C$7:$C$70,0),1)</f>
        <v>Middle Atlantic Division</v>
      </c>
      <c r="F919">
        <f>INDEX('CBECS_Table B5'!$C$6:$K$6,1,MATCH('County Climates'!E919,'CBECS_Table B5'!$C$1:$K$1,0))</f>
        <v>11232</v>
      </c>
    </row>
    <row r="920" spans="1:6" x14ac:dyDescent="0.35">
      <c r="A920" t="s">
        <v>989</v>
      </c>
      <c r="B920" t="s">
        <v>990</v>
      </c>
      <c r="C920" t="s">
        <v>992</v>
      </c>
      <c r="D920" t="s">
        <v>292</v>
      </c>
      <c r="E920" t="str">
        <f>INDEX('State Codes'!$E$7:$E$70,MATCH(INDEX('State Codes'!$C$7:$C$70,MATCH('County Climates'!B920,'State Codes'!$D$7:$D$70,0),1),'State Codes'!$C$7:$C$70,0),1)</f>
        <v>Middle Atlantic Division</v>
      </c>
      <c r="F920">
        <f>INDEX('CBECS_Table B5'!$C$6:$K$6,1,MATCH('County Climates'!E920,'CBECS_Table B5'!$C$1:$K$1,0))</f>
        <v>11232</v>
      </c>
    </row>
    <row r="921" spans="1:6" x14ac:dyDescent="0.35">
      <c r="A921" t="s">
        <v>989</v>
      </c>
      <c r="B921" t="s">
        <v>990</v>
      </c>
      <c r="C921" t="s">
        <v>993</v>
      </c>
      <c r="D921" t="s">
        <v>273</v>
      </c>
      <c r="E921" t="str">
        <f>INDEX('State Codes'!$E$7:$E$70,MATCH(INDEX('State Codes'!$C$7:$C$70,MATCH('County Climates'!B921,'State Codes'!$D$7:$D$70,0),1),'State Codes'!$C$7:$C$70,0),1)</f>
        <v>Middle Atlantic Division</v>
      </c>
      <c r="F921">
        <f>INDEX('CBECS_Table B5'!$C$6:$K$6,1,MATCH('County Climates'!E921,'CBECS_Table B5'!$C$1:$K$1,0))</f>
        <v>11232</v>
      </c>
    </row>
    <row r="922" spans="1:6" x14ac:dyDescent="0.35">
      <c r="A922" t="s">
        <v>989</v>
      </c>
      <c r="B922" t="s">
        <v>990</v>
      </c>
      <c r="C922" t="s">
        <v>994</v>
      </c>
      <c r="D922" t="s">
        <v>273</v>
      </c>
      <c r="E922" t="str">
        <f>INDEX('State Codes'!$E$7:$E$70,MATCH(INDEX('State Codes'!$C$7:$C$70,MATCH('County Climates'!B922,'State Codes'!$D$7:$D$70,0),1),'State Codes'!$C$7:$C$70,0),1)</f>
        <v>Middle Atlantic Division</v>
      </c>
      <c r="F922">
        <f>INDEX('CBECS_Table B5'!$C$6:$K$6,1,MATCH('County Climates'!E922,'CBECS_Table B5'!$C$1:$K$1,0))</f>
        <v>11232</v>
      </c>
    </row>
    <row r="923" spans="1:6" x14ac:dyDescent="0.35">
      <c r="A923" t="s">
        <v>989</v>
      </c>
      <c r="B923" t="s">
        <v>990</v>
      </c>
      <c r="C923" t="s">
        <v>995</v>
      </c>
      <c r="D923" t="s">
        <v>273</v>
      </c>
      <c r="E923" t="str">
        <f>INDEX('State Codes'!$E$7:$E$70,MATCH(INDEX('State Codes'!$C$7:$C$70,MATCH('County Climates'!B923,'State Codes'!$D$7:$D$70,0),1),'State Codes'!$C$7:$C$70,0),1)</f>
        <v>Middle Atlantic Division</v>
      </c>
      <c r="F923">
        <f>INDEX('CBECS_Table B5'!$C$6:$K$6,1,MATCH('County Climates'!E923,'CBECS_Table B5'!$C$1:$K$1,0))</f>
        <v>11232</v>
      </c>
    </row>
    <row r="924" spans="1:6" x14ac:dyDescent="0.35">
      <c r="A924" t="s">
        <v>989</v>
      </c>
      <c r="B924" t="s">
        <v>990</v>
      </c>
      <c r="C924" t="s">
        <v>996</v>
      </c>
      <c r="D924" t="s">
        <v>273</v>
      </c>
      <c r="E924" t="str">
        <f>INDEX('State Codes'!$E$7:$E$70,MATCH(INDEX('State Codes'!$C$7:$C$70,MATCH('County Climates'!B924,'State Codes'!$D$7:$D$70,0),1),'State Codes'!$C$7:$C$70,0),1)</f>
        <v>Middle Atlantic Division</v>
      </c>
      <c r="F924">
        <f>INDEX('CBECS_Table B5'!$C$6:$K$6,1,MATCH('County Climates'!E924,'CBECS_Table B5'!$C$1:$K$1,0))</f>
        <v>11232</v>
      </c>
    </row>
    <row r="925" spans="1:6" x14ac:dyDescent="0.35">
      <c r="A925" t="s">
        <v>989</v>
      </c>
      <c r="B925" t="s">
        <v>990</v>
      </c>
      <c r="C925" t="s">
        <v>997</v>
      </c>
      <c r="D925" t="s">
        <v>273</v>
      </c>
      <c r="E925" t="str">
        <f>INDEX('State Codes'!$E$7:$E$70,MATCH(INDEX('State Codes'!$C$7:$C$70,MATCH('County Climates'!B925,'State Codes'!$D$7:$D$70,0),1),'State Codes'!$C$7:$C$70,0),1)</f>
        <v>Middle Atlantic Division</v>
      </c>
      <c r="F925">
        <f>INDEX('CBECS_Table B5'!$C$6:$K$6,1,MATCH('County Climates'!E925,'CBECS_Table B5'!$C$1:$K$1,0))</f>
        <v>11232</v>
      </c>
    </row>
    <row r="926" spans="1:6" x14ac:dyDescent="0.35">
      <c r="A926" t="s">
        <v>989</v>
      </c>
      <c r="B926" t="s">
        <v>990</v>
      </c>
      <c r="C926" t="s">
        <v>998</v>
      </c>
      <c r="D926" t="s">
        <v>273</v>
      </c>
      <c r="E926" t="str">
        <f>INDEX('State Codes'!$E$7:$E$70,MATCH(INDEX('State Codes'!$C$7:$C$70,MATCH('County Climates'!B926,'State Codes'!$D$7:$D$70,0),1),'State Codes'!$C$7:$C$70,0),1)</f>
        <v>Middle Atlantic Division</v>
      </c>
      <c r="F926">
        <f>INDEX('CBECS_Table B5'!$C$6:$K$6,1,MATCH('County Climates'!E926,'CBECS_Table B5'!$C$1:$K$1,0))</f>
        <v>11232</v>
      </c>
    </row>
    <row r="927" spans="1:6" x14ac:dyDescent="0.35">
      <c r="A927" t="s">
        <v>989</v>
      </c>
      <c r="B927" t="s">
        <v>990</v>
      </c>
      <c r="C927" t="s">
        <v>625</v>
      </c>
      <c r="D927" t="s">
        <v>273</v>
      </c>
      <c r="E927" t="str">
        <f>INDEX('State Codes'!$E$7:$E$70,MATCH(INDEX('State Codes'!$C$7:$C$70,MATCH('County Climates'!B927,'State Codes'!$D$7:$D$70,0),1),'State Codes'!$C$7:$C$70,0),1)</f>
        <v>Middle Atlantic Division</v>
      </c>
      <c r="F927">
        <f>INDEX('CBECS_Table B5'!$C$6:$K$6,1,MATCH('County Climates'!E927,'CBECS_Table B5'!$C$1:$K$1,0))</f>
        <v>11232</v>
      </c>
    </row>
    <row r="928" spans="1:6" x14ac:dyDescent="0.35">
      <c r="A928" t="s">
        <v>989</v>
      </c>
      <c r="B928" t="s">
        <v>990</v>
      </c>
      <c r="C928" t="s">
        <v>502</v>
      </c>
      <c r="D928" t="s">
        <v>273</v>
      </c>
      <c r="E928" t="str">
        <f>INDEX('State Codes'!$E$7:$E$70,MATCH(INDEX('State Codes'!$C$7:$C$70,MATCH('County Climates'!B928,'State Codes'!$D$7:$D$70,0),1),'State Codes'!$C$7:$C$70,0),1)</f>
        <v>Middle Atlantic Division</v>
      </c>
      <c r="F928">
        <f>INDEX('CBECS_Table B5'!$C$6:$K$6,1,MATCH('County Climates'!E928,'CBECS_Table B5'!$C$1:$K$1,0))</f>
        <v>11232</v>
      </c>
    </row>
    <row r="929" spans="1:6" x14ac:dyDescent="0.35">
      <c r="A929" t="s">
        <v>989</v>
      </c>
      <c r="B929" t="s">
        <v>990</v>
      </c>
      <c r="C929" t="s">
        <v>999</v>
      </c>
      <c r="D929" t="s">
        <v>273</v>
      </c>
      <c r="E929" t="str">
        <f>INDEX('State Codes'!$E$7:$E$70,MATCH(INDEX('State Codes'!$C$7:$C$70,MATCH('County Climates'!B929,'State Codes'!$D$7:$D$70,0),1),'State Codes'!$C$7:$C$70,0),1)</f>
        <v>Middle Atlantic Division</v>
      </c>
      <c r="F929">
        <f>INDEX('CBECS_Table B5'!$C$6:$K$6,1,MATCH('County Climates'!E929,'CBECS_Table B5'!$C$1:$K$1,0))</f>
        <v>11232</v>
      </c>
    </row>
    <row r="930" spans="1:6" x14ac:dyDescent="0.35">
      <c r="A930" t="s">
        <v>989</v>
      </c>
      <c r="B930" t="s">
        <v>990</v>
      </c>
      <c r="C930" t="s">
        <v>629</v>
      </c>
      <c r="D930" t="s">
        <v>273</v>
      </c>
      <c r="E930" t="str">
        <f>INDEX('State Codes'!$E$7:$E$70,MATCH(INDEX('State Codes'!$C$7:$C$70,MATCH('County Climates'!B930,'State Codes'!$D$7:$D$70,0),1),'State Codes'!$C$7:$C$70,0),1)</f>
        <v>Middle Atlantic Division</v>
      </c>
      <c r="F930">
        <f>INDEX('CBECS_Table B5'!$C$6:$K$6,1,MATCH('County Climates'!E930,'CBECS_Table B5'!$C$1:$K$1,0))</f>
        <v>11232</v>
      </c>
    </row>
    <row r="931" spans="1:6" x14ac:dyDescent="0.35">
      <c r="A931" t="s">
        <v>989</v>
      </c>
      <c r="B931" t="s">
        <v>990</v>
      </c>
      <c r="C931" t="s">
        <v>1000</v>
      </c>
      <c r="D931" t="s">
        <v>273</v>
      </c>
      <c r="E931" t="str">
        <f>INDEX('State Codes'!$E$7:$E$70,MATCH(INDEX('State Codes'!$C$7:$C$70,MATCH('County Climates'!B931,'State Codes'!$D$7:$D$70,0),1),'State Codes'!$C$7:$C$70,0),1)</f>
        <v>Middle Atlantic Division</v>
      </c>
      <c r="F931">
        <f>INDEX('CBECS_Table B5'!$C$6:$K$6,1,MATCH('County Climates'!E931,'CBECS_Table B5'!$C$1:$K$1,0))</f>
        <v>11232</v>
      </c>
    </row>
    <row r="932" spans="1:6" x14ac:dyDescent="0.35">
      <c r="A932" t="s">
        <v>989</v>
      </c>
      <c r="B932" t="s">
        <v>990</v>
      </c>
      <c r="C932" t="s">
        <v>1001</v>
      </c>
      <c r="D932" t="s">
        <v>273</v>
      </c>
      <c r="E932" t="str">
        <f>INDEX('State Codes'!$E$7:$E$70,MATCH(INDEX('State Codes'!$C$7:$C$70,MATCH('County Climates'!B932,'State Codes'!$D$7:$D$70,0),1),'State Codes'!$C$7:$C$70,0),1)</f>
        <v>Middle Atlantic Division</v>
      </c>
      <c r="F932">
        <f>INDEX('CBECS_Table B5'!$C$6:$K$6,1,MATCH('County Climates'!E932,'CBECS_Table B5'!$C$1:$K$1,0))</f>
        <v>11232</v>
      </c>
    </row>
    <row r="933" spans="1:6" x14ac:dyDescent="0.35">
      <c r="A933" t="s">
        <v>989</v>
      </c>
      <c r="B933" t="s">
        <v>990</v>
      </c>
      <c r="C933" t="s">
        <v>800</v>
      </c>
      <c r="D933" t="s">
        <v>273</v>
      </c>
      <c r="E933" t="str">
        <f>INDEX('State Codes'!$E$7:$E$70,MATCH(INDEX('State Codes'!$C$7:$C$70,MATCH('County Climates'!B933,'State Codes'!$D$7:$D$70,0),1),'State Codes'!$C$7:$C$70,0),1)</f>
        <v>Middle Atlantic Division</v>
      </c>
      <c r="F933">
        <f>INDEX('CBECS_Table B5'!$C$6:$K$6,1,MATCH('County Climates'!E933,'CBECS_Table B5'!$C$1:$K$1,0))</f>
        <v>11232</v>
      </c>
    </row>
    <row r="934" spans="1:6" x14ac:dyDescent="0.35">
      <c r="A934" t="s">
        <v>989</v>
      </c>
      <c r="B934" t="s">
        <v>990</v>
      </c>
      <c r="C934" t="s">
        <v>318</v>
      </c>
      <c r="D934" t="s">
        <v>273</v>
      </c>
      <c r="E934" t="str">
        <f>INDEX('State Codes'!$E$7:$E$70,MATCH(INDEX('State Codes'!$C$7:$C$70,MATCH('County Climates'!B934,'State Codes'!$D$7:$D$70,0),1),'State Codes'!$C$7:$C$70,0),1)</f>
        <v>Middle Atlantic Division</v>
      </c>
      <c r="F934">
        <f>INDEX('CBECS_Table B5'!$C$6:$K$6,1,MATCH('County Climates'!E934,'CBECS_Table B5'!$C$1:$K$1,0))</f>
        <v>11232</v>
      </c>
    </row>
    <row r="935" spans="1:6" x14ac:dyDescent="0.35">
      <c r="A935" t="s">
        <v>989</v>
      </c>
      <c r="B935" t="s">
        <v>990</v>
      </c>
      <c r="C935" t="s">
        <v>359</v>
      </c>
      <c r="D935" t="s">
        <v>273</v>
      </c>
      <c r="E935" t="str">
        <f>INDEX('State Codes'!$E$7:$E$70,MATCH(INDEX('State Codes'!$C$7:$C$70,MATCH('County Climates'!B935,'State Codes'!$D$7:$D$70,0),1),'State Codes'!$C$7:$C$70,0),1)</f>
        <v>Middle Atlantic Division</v>
      </c>
      <c r="F935">
        <f>INDEX('CBECS_Table B5'!$C$6:$K$6,1,MATCH('County Climates'!E935,'CBECS_Table B5'!$C$1:$K$1,0))</f>
        <v>11232</v>
      </c>
    </row>
    <row r="936" spans="1:6" x14ac:dyDescent="0.35">
      <c r="A936" t="s">
        <v>989</v>
      </c>
      <c r="B936" t="s">
        <v>990</v>
      </c>
      <c r="C936" t="s">
        <v>1002</v>
      </c>
      <c r="D936" t="s">
        <v>273</v>
      </c>
      <c r="E936" t="str">
        <f>INDEX('State Codes'!$E$7:$E$70,MATCH(INDEX('State Codes'!$C$7:$C$70,MATCH('County Climates'!B936,'State Codes'!$D$7:$D$70,0),1),'State Codes'!$C$7:$C$70,0),1)</f>
        <v>Middle Atlantic Division</v>
      </c>
      <c r="F936">
        <f>INDEX('CBECS_Table B5'!$C$6:$K$6,1,MATCH('County Climates'!E936,'CBECS_Table B5'!$C$1:$K$1,0))</f>
        <v>11232</v>
      </c>
    </row>
    <row r="937" spans="1:6" x14ac:dyDescent="0.35">
      <c r="A937" t="s">
        <v>989</v>
      </c>
      <c r="B937" t="s">
        <v>990</v>
      </c>
      <c r="C937" t="s">
        <v>320</v>
      </c>
      <c r="D937" t="s">
        <v>273</v>
      </c>
      <c r="E937" t="str">
        <f>INDEX('State Codes'!$E$7:$E$70,MATCH(INDEX('State Codes'!$C$7:$C$70,MATCH('County Climates'!B937,'State Codes'!$D$7:$D$70,0),1),'State Codes'!$C$7:$C$70,0),1)</f>
        <v>Middle Atlantic Division</v>
      </c>
      <c r="F937">
        <f>INDEX('CBECS_Table B5'!$C$6:$K$6,1,MATCH('County Climates'!E937,'CBECS_Table B5'!$C$1:$K$1,0))</f>
        <v>11232</v>
      </c>
    </row>
    <row r="938" spans="1:6" x14ac:dyDescent="0.35">
      <c r="A938" t="s">
        <v>989</v>
      </c>
      <c r="B938" t="s">
        <v>990</v>
      </c>
      <c r="C938" t="s">
        <v>654</v>
      </c>
      <c r="D938" t="s">
        <v>273</v>
      </c>
      <c r="E938" t="str">
        <f>INDEX('State Codes'!$E$7:$E$70,MATCH(INDEX('State Codes'!$C$7:$C$70,MATCH('County Climates'!B938,'State Codes'!$D$7:$D$70,0),1),'State Codes'!$C$7:$C$70,0),1)</f>
        <v>Middle Atlantic Division</v>
      </c>
      <c r="F938">
        <f>INDEX('CBECS_Table B5'!$C$6:$K$6,1,MATCH('County Climates'!E938,'CBECS_Table B5'!$C$1:$K$1,0))</f>
        <v>11232</v>
      </c>
    </row>
    <row r="939" spans="1:6" x14ac:dyDescent="0.35">
      <c r="A939" t="s">
        <v>989</v>
      </c>
      <c r="B939" t="s">
        <v>990</v>
      </c>
      <c r="C939" t="s">
        <v>1003</v>
      </c>
      <c r="D939" t="s">
        <v>273</v>
      </c>
      <c r="E939" t="str">
        <f>INDEX('State Codes'!$E$7:$E$70,MATCH(INDEX('State Codes'!$C$7:$C$70,MATCH('County Climates'!B939,'State Codes'!$D$7:$D$70,0),1),'State Codes'!$C$7:$C$70,0),1)</f>
        <v>Middle Atlantic Division</v>
      </c>
      <c r="F939">
        <f>INDEX('CBECS_Table B5'!$C$6:$K$6,1,MATCH('County Climates'!E939,'CBECS_Table B5'!$C$1:$K$1,0))</f>
        <v>11232</v>
      </c>
    </row>
    <row r="940" spans="1:6" x14ac:dyDescent="0.35">
      <c r="A940" t="s">
        <v>989</v>
      </c>
      <c r="B940" t="s">
        <v>990</v>
      </c>
      <c r="C940" t="s">
        <v>325</v>
      </c>
      <c r="D940" t="s">
        <v>273</v>
      </c>
      <c r="E940" t="str">
        <f>INDEX('State Codes'!$E$7:$E$70,MATCH(INDEX('State Codes'!$C$7:$C$70,MATCH('County Climates'!B940,'State Codes'!$D$7:$D$70,0),1),'State Codes'!$C$7:$C$70,0),1)</f>
        <v>Middle Atlantic Division</v>
      </c>
      <c r="F940">
        <f>INDEX('CBECS_Table B5'!$C$6:$K$6,1,MATCH('County Climates'!E940,'CBECS_Table B5'!$C$1:$K$1,0))</f>
        <v>11232</v>
      </c>
    </row>
    <row r="941" spans="1:6" x14ac:dyDescent="0.35">
      <c r="A941" t="s">
        <v>989</v>
      </c>
      <c r="B941" t="s">
        <v>990</v>
      </c>
      <c r="C941" t="s">
        <v>1004</v>
      </c>
      <c r="D941" t="s">
        <v>292</v>
      </c>
      <c r="E941" t="str">
        <f>INDEX('State Codes'!$E$7:$E$70,MATCH(INDEX('State Codes'!$C$7:$C$70,MATCH('County Climates'!B941,'State Codes'!$D$7:$D$70,0),1),'State Codes'!$C$7:$C$70,0),1)</f>
        <v>Middle Atlantic Division</v>
      </c>
      <c r="F941">
        <f>INDEX('CBECS_Table B5'!$C$6:$K$6,1,MATCH('County Climates'!E941,'CBECS_Table B5'!$C$1:$K$1,0))</f>
        <v>11232</v>
      </c>
    </row>
    <row r="942" spans="1:6" x14ac:dyDescent="0.35">
      <c r="A942" t="s">
        <v>989</v>
      </c>
      <c r="B942" t="s">
        <v>990</v>
      </c>
      <c r="C942" t="s">
        <v>585</v>
      </c>
      <c r="D942" t="s">
        <v>273</v>
      </c>
      <c r="E942" t="str">
        <f>INDEX('State Codes'!$E$7:$E$70,MATCH(INDEX('State Codes'!$C$7:$C$70,MATCH('County Climates'!B942,'State Codes'!$D$7:$D$70,0),1),'State Codes'!$C$7:$C$70,0),1)</f>
        <v>Middle Atlantic Division</v>
      </c>
      <c r="F942">
        <f>INDEX('CBECS_Table B5'!$C$6:$K$6,1,MATCH('County Climates'!E942,'CBECS_Table B5'!$C$1:$K$1,0))</f>
        <v>11232</v>
      </c>
    </row>
    <row r="943" spans="1:6" x14ac:dyDescent="0.35">
      <c r="A943" t="s">
        <v>989</v>
      </c>
      <c r="B943" t="s">
        <v>990</v>
      </c>
      <c r="C943" t="s">
        <v>729</v>
      </c>
      <c r="D943" t="s">
        <v>273</v>
      </c>
      <c r="E943" t="str">
        <f>INDEX('State Codes'!$E$7:$E$70,MATCH(INDEX('State Codes'!$C$7:$C$70,MATCH('County Climates'!B943,'State Codes'!$D$7:$D$70,0),1),'State Codes'!$C$7:$C$70,0),1)</f>
        <v>Middle Atlantic Division</v>
      </c>
      <c r="F943">
        <f>INDEX('CBECS_Table B5'!$C$6:$K$6,1,MATCH('County Climates'!E943,'CBECS_Table B5'!$C$1:$K$1,0))</f>
        <v>11232</v>
      </c>
    </row>
    <row r="944" spans="1:6" x14ac:dyDescent="0.35">
      <c r="A944" t="s">
        <v>989</v>
      </c>
      <c r="B944" t="s">
        <v>990</v>
      </c>
      <c r="C944" t="s">
        <v>333</v>
      </c>
      <c r="D944" t="s">
        <v>273</v>
      </c>
      <c r="E944" t="str">
        <f>INDEX('State Codes'!$E$7:$E$70,MATCH(INDEX('State Codes'!$C$7:$C$70,MATCH('County Climates'!B944,'State Codes'!$D$7:$D$70,0),1),'State Codes'!$C$7:$C$70,0),1)</f>
        <v>Middle Atlantic Division</v>
      </c>
      <c r="F944">
        <f>INDEX('CBECS_Table B5'!$C$6:$K$6,1,MATCH('County Climates'!E944,'CBECS_Table B5'!$C$1:$K$1,0))</f>
        <v>11232</v>
      </c>
    </row>
    <row r="945" spans="1:6" x14ac:dyDescent="0.35">
      <c r="A945" t="s">
        <v>989</v>
      </c>
      <c r="B945" t="s">
        <v>990</v>
      </c>
      <c r="C945" t="s">
        <v>338</v>
      </c>
      <c r="D945" t="s">
        <v>273</v>
      </c>
      <c r="E945" t="str">
        <f>INDEX('State Codes'!$E$7:$E$70,MATCH(INDEX('State Codes'!$C$7:$C$70,MATCH('County Climates'!B945,'State Codes'!$D$7:$D$70,0),1),'State Codes'!$C$7:$C$70,0),1)</f>
        <v>Middle Atlantic Division</v>
      </c>
      <c r="F945">
        <f>INDEX('CBECS_Table B5'!$C$6:$K$6,1,MATCH('County Climates'!E945,'CBECS_Table B5'!$C$1:$K$1,0))</f>
        <v>11232</v>
      </c>
    </row>
    <row r="946" spans="1:6" x14ac:dyDescent="0.35">
      <c r="A946" t="s">
        <v>989</v>
      </c>
      <c r="B946" t="s">
        <v>990</v>
      </c>
      <c r="C946" t="s">
        <v>339</v>
      </c>
      <c r="D946" t="s">
        <v>273</v>
      </c>
      <c r="E946" t="str">
        <f>INDEX('State Codes'!$E$7:$E$70,MATCH(INDEX('State Codes'!$C$7:$C$70,MATCH('County Climates'!B946,'State Codes'!$D$7:$D$70,0),1),'State Codes'!$C$7:$C$70,0),1)</f>
        <v>Middle Atlantic Division</v>
      </c>
      <c r="F946">
        <f>INDEX('CBECS_Table B5'!$C$6:$K$6,1,MATCH('County Climates'!E946,'CBECS_Table B5'!$C$1:$K$1,0))</f>
        <v>11232</v>
      </c>
    </row>
    <row r="947" spans="1:6" x14ac:dyDescent="0.35">
      <c r="A947" t="s">
        <v>989</v>
      </c>
      <c r="B947" t="s">
        <v>990</v>
      </c>
      <c r="C947" t="s">
        <v>1005</v>
      </c>
      <c r="D947" t="s">
        <v>292</v>
      </c>
      <c r="E947" t="str">
        <f>INDEX('State Codes'!$E$7:$E$70,MATCH(INDEX('State Codes'!$C$7:$C$70,MATCH('County Climates'!B947,'State Codes'!$D$7:$D$70,0),1),'State Codes'!$C$7:$C$70,0),1)</f>
        <v>Middle Atlantic Division</v>
      </c>
      <c r="F947">
        <f>INDEX('CBECS_Table B5'!$C$6:$K$6,1,MATCH('County Climates'!E947,'CBECS_Table B5'!$C$1:$K$1,0))</f>
        <v>11232</v>
      </c>
    </row>
    <row r="948" spans="1:6" x14ac:dyDescent="0.35">
      <c r="A948" t="s">
        <v>989</v>
      </c>
      <c r="B948" t="s">
        <v>990</v>
      </c>
      <c r="C948" t="s">
        <v>1006</v>
      </c>
      <c r="D948" t="s">
        <v>292</v>
      </c>
      <c r="E948" t="str">
        <f>INDEX('State Codes'!$E$7:$E$70,MATCH(INDEX('State Codes'!$C$7:$C$70,MATCH('County Climates'!B948,'State Codes'!$D$7:$D$70,0),1),'State Codes'!$C$7:$C$70,0),1)</f>
        <v>Middle Atlantic Division</v>
      </c>
      <c r="F948">
        <f>INDEX('CBECS_Table B5'!$C$6:$K$6,1,MATCH('County Climates'!E948,'CBECS_Table B5'!$C$1:$K$1,0))</f>
        <v>11232</v>
      </c>
    </row>
    <row r="949" spans="1:6" x14ac:dyDescent="0.35">
      <c r="A949" t="s">
        <v>989</v>
      </c>
      <c r="B949" t="s">
        <v>990</v>
      </c>
      <c r="C949" t="s">
        <v>1007</v>
      </c>
      <c r="D949" t="s">
        <v>273</v>
      </c>
      <c r="E949" t="str">
        <f>INDEX('State Codes'!$E$7:$E$70,MATCH(INDEX('State Codes'!$C$7:$C$70,MATCH('County Climates'!B949,'State Codes'!$D$7:$D$70,0),1),'State Codes'!$C$7:$C$70,0),1)</f>
        <v>Middle Atlantic Division</v>
      </c>
      <c r="F949">
        <f>INDEX('CBECS_Table B5'!$C$6:$K$6,1,MATCH('County Climates'!E949,'CBECS_Table B5'!$C$1:$K$1,0))</f>
        <v>11232</v>
      </c>
    </row>
    <row r="950" spans="1:6" x14ac:dyDescent="0.35">
      <c r="A950" t="s">
        <v>989</v>
      </c>
      <c r="B950" t="s">
        <v>990</v>
      </c>
      <c r="C950" t="s">
        <v>1008</v>
      </c>
      <c r="D950" t="s">
        <v>273</v>
      </c>
      <c r="E950" t="str">
        <f>INDEX('State Codes'!$E$7:$E$70,MATCH(INDEX('State Codes'!$C$7:$C$70,MATCH('County Climates'!B950,'State Codes'!$D$7:$D$70,0),1),'State Codes'!$C$7:$C$70,0),1)</f>
        <v>Middle Atlantic Division</v>
      </c>
      <c r="F950">
        <f>INDEX('CBECS_Table B5'!$C$6:$K$6,1,MATCH('County Climates'!E950,'CBECS_Table B5'!$C$1:$K$1,0))</f>
        <v>11232</v>
      </c>
    </row>
    <row r="951" spans="1:6" x14ac:dyDescent="0.35">
      <c r="A951" t="s">
        <v>989</v>
      </c>
      <c r="B951" t="s">
        <v>990</v>
      </c>
      <c r="C951" t="s">
        <v>1009</v>
      </c>
      <c r="D951" t="s">
        <v>273</v>
      </c>
      <c r="E951" t="str">
        <f>INDEX('State Codes'!$E$7:$E$70,MATCH(INDEX('State Codes'!$C$7:$C$70,MATCH('County Climates'!B951,'State Codes'!$D$7:$D$70,0),1),'State Codes'!$C$7:$C$70,0),1)</f>
        <v>Middle Atlantic Division</v>
      </c>
      <c r="F951">
        <f>INDEX('CBECS_Table B5'!$C$6:$K$6,1,MATCH('County Climates'!E951,'CBECS_Table B5'!$C$1:$K$1,0))</f>
        <v>11232</v>
      </c>
    </row>
    <row r="952" spans="1:6" x14ac:dyDescent="0.35">
      <c r="A952" t="s">
        <v>989</v>
      </c>
      <c r="B952" t="s">
        <v>990</v>
      </c>
      <c r="C952" t="s">
        <v>1010</v>
      </c>
      <c r="D952" t="s">
        <v>273</v>
      </c>
      <c r="E952" t="str">
        <f>INDEX('State Codes'!$E$7:$E$70,MATCH(INDEX('State Codes'!$C$7:$C$70,MATCH('County Climates'!B952,'State Codes'!$D$7:$D$70,0),1),'State Codes'!$C$7:$C$70,0),1)</f>
        <v>Middle Atlantic Division</v>
      </c>
      <c r="F952">
        <f>INDEX('CBECS_Table B5'!$C$6:$K$6,1,MATCH('County Climates'!E952,'CBECS_Table B5'!$C$1:$K$1,0))</f>
        <v>11232</v>
      </c>
    </row>
    <row r="953" spans="1:6" x14ac:dyDescent="0.35">
      <c r="A953" t="s">
        <v>989</v>
      </c>
      <c r="B953" t="s">
        <v>990</v>
      </c>
      <c r="C953" t="s">
        <v>1011</v>
      </c>
      <c r="D953" t="s">
        <v>273</v>
      </c>
      <c r="E953" t="str">
        <f>INDEX('State Codes'!$E$7:$E$70,MATCH(INDEX('State Codes'!$C$7:$C$70,MATCH('County Climates'!B953,'State Codes'!$D$7:$D$70,0),1),'State Codes'!$C$7:$C$70,0),1)</f>
        <v>Middle Atlantic Division</v>
      </c>
      <c r="F953">
        <f>INDEX('CBECS_Table B5'!$C$6:$K$6,1,MATCH('County Climates'!E953,'CBECS_Table B5'!$C$1:$K$1,0))</f>
        <v>11232</v>
      </c>
    </row>
    <row r="954" spans="1:6" x14ac:dyDescent="0.35">
      <c r="A954" t="s">
        <v>989</v>
      </c>
      <c r="B954" t="s">
        <v>990</v>
      </c>
      <c r="C954" t="s">
        <v>1012</v>
      </c>
      <c r="D954" t="s">
        <v>273</v>
      </c>
      <c r="E954" t="str">
        <f>INDEX('State Codes'!$E$7:$E$70,MATCH(INDEX('State Codes'!$C$7:$C$70,MATCH('County Climates'!B954,'State Codes'!$D$7:$D$70,0),1),'State Codes'!$C$7:$C$70,0),1)</f>
        <v>Middle Atlantic Division</v>
      </c>
      <c r="F954">
        <f>INDEX('CBECS_Table B5'!$C$6:$K$6,1,MATCH('County Climates'!E954,'CBECS_Table B5'!$C$1:$K$1,0))</f>
        <v>11232</v>
      </c>
    </row>
    <row r="955" spans="1:6" x14ac:dyDescent="0.35">
      <c r="A955" t="s">
        <v>989</v>
      </c>
      <c r="B955" t="s">
        <v>990</v>
      </c>
      <c r="C955" t="s">
        <v>1013</v>
      </c>
      <c r="D955" t="s">
        <v>273</v>
      </c>
      <c r="E955" t="str">
        <f>INDEX('State Codes'!$E$7:$E$70,MATCH(INDEX('State Codes'!$C$7:$C$70,MATCH('County Climates'!B955,'State Codes'!$D$7:$D$70,0),1),'State Codes'!$C$7:$C$70,0),1)</f>
        <v>Middle Atlantic Division</v>
      </c>
      <c r="F955">
        <f>INDEX('CBECS_Table B5'!$C$6:$K$6,1,MATCH('County Climates'!E955,'CBECS_Table B5'!$C$1:$K$1,0))</f>
        <v>11232</v>
      </c>
    </row>
    <row r="956" spans="1:6" x14ac:dyDescent="0.35">
      <c r="A956" t="s">
        <v>989</v>
      </c>
      <c r="B956" t="s">
        <v>990</v>
      </c>
      <c r="C956" t="s">
        <v>1014</v>
      </c>
      <c r="D956" t="s">
        <v>273</v>
      </c>
      <c r="E956" t="str">
        <f>INDEX('State Codes'!$E$7:$E$70,MATCH(INDEX('State Codes'!$C$7:$C$70,MATCH('County Climates'!B956,'State Codes'!$D$7:$D$70,0),1),'State Codes'!$C$7:$C$70,0),1)</f>
        <v>Middle Atlantic Division</v>
      </c>
      <c r="F956">
        <f>INDEX('CBECS_Table B5'!$C$6:$K$6,1,MATCH('County Climates'!E956,'CBECS_Table B5'!$C$1:$K$1,0))</f>
        <v>11232</v>
      </c>
    </row>
    <row r="957" spans="1:6" x14ac:dyDescent="0.35">
      <c r="A957" t="s">
        <v>989</v>
      </c>
      <c r="B957" t="s">
        <v>990</v>
      </c>
      <c r="C957" t="s">
        <v>601</v>
      </c>
      <c r="D957" t="s">
        <v>273</v>
      </c>
      <c r="E957" t="str">
        <f>INDEX('State Codes'!$E$7:$E$70,MATCH(INDEX('State Codes'!$C$7:$C$70,MATCH('County Climates'!B957,'State Codes'!$D$7:$D$70,0),1),'State Codes'!$C$7:$C$70,0),1)</f>
        <v>Middle Atlantic Division</v>
      </c>
      <c r="F957">
        <f>INDEX('CBECS_Table B5'!$C$6:$K$6,1,MATCH('County Climates'!E957,'CBECS_Table B5'!$C$1:$K$1,0))</f>
        <v>11232</v>
      </c>
    </row>
    <row r="958" spans="1:6" x14ac:dyDescent="0.35">
      <c r="A958" t="s">
        <v>989</v>
      </c>
      <c r="B958" t="s">
        <v>990</v>
      </c>
      <c r="C958" t="s">
        <v>1015</v>
      </c>
      <c r="D958" t="s">
        <v>292</v>
      </c>
      <c r="E958" t="str">
        <f>INDEX('State Codes'!$E$7:$E$70,MATCH(INDEX('State Codes'!$C$7:$C$70,MATCH('County Climates'!B958,'State Codes'!$D$7:$D$70,0),1),'State Codes'!$C$7:$C$70,0),1)</f>
        <v>Middle Atlantic Division</v>
      </c>
      <c r="F958">
        <f>INDEX('CBECS_Table B5'!$C$6:$K$6,1,MATCH('County Climates'!E958,'CBECS_Table B5'!$C$1:$K$1,0))</f>
        <v>11232</v>
      </c>
    </row>
    <row r="959" spans="1:6" x14ac:dyDescent="0.35">
      <c r="A959" t="s">
        <v>989</v>
      </c>
      <c r="B959" t="s">
        <v>990</v>
      </c>
      <c r="C959" t="s">
        <v>1016</v>
      </c>
      <c r="D959" t="s">
        <v>273</v>
      </c>
      <c r="E959" t="str">
        <f>INDEX('State Codes'!$E$7:$E$70,MATCH(INDEX('State Codes'!$C$7:$C$70,MATCH('County Climates'!B959,'State Codes'!$D$7:$D$70,0),1),'State Codes'!$C$7:$C$70,0),1)</f>
        <v>Middle Atlantic Division</v>
      </c>
      <c r="F959">
        <f>INDEX('CBECS_Table B5'!$C$6:$K$6,1,MATCH('County Climates'!E959,'CBECS_Table B5'!$C$1:$K$1,0))</f>
        <v>11232</v>
      </c>
    </row>
    <row r="960" spans="1:6" x14ac:dyDescent="0.35">
      <c r="A960" t="s">
        <v>989</v>
      </c>
      <c r="B960" t="s">
        <v>990</v>
      </c>
      <c r="C960" t="s">
        <v>1017</v>
      </c>
      <c r="D960" t="s">
        <v>292</v>
      </c>
      <c r="E960" t="str">
        <f>INDEX('State Codes'!$E$7:$E$70,MATCH(INDEX('State Codes'!$C$7:$C$70,MATCH('County Climates'!B960,'State Codes'!$D$7:$D$70,0),1),'State Codes'!$C$7:$C$70,0),1)</f>
        <v>Middle Atlantic Division</v>
      </c>
      <c r="F960">
        <f>INDEX('CBECS_Table B5'!$C$6:$K$6,1,MATCH('County Climates'!E960,'CBECS_Table B5'!$C$1:$K$1,0))</f>
        <v>11232</v>
      </c>
    </row>
    <row r="961" spans="1:6" x14ac:dyDescent="0.35">
      <c r="A961" t="s">
        <v>989</v>
      </c>
      <c r="B961" t="s">
        <v>990</v>
      </c>
      <c r="C961" t="s">
        <v>1018</v>
      </c>
      <c r="D961" t="s">
        <v>273</v>
      </c>
      <c r="E961" t="str">
        <f>INDEX('State Codes'!$E$7:$E$70,MATCH(INDEX('State Codes'!$C$7:$C$70,MATCH('County Climates'!B961,'State Codes'!$D$7:$D$70,0),1),'State Codes'!$C$7:$C$70,0),1)</f>
        <v>Middle Atlantic Division</v>
      </c>
      <c r="F961">
        <f>INDEX('CBECS_Table B5'!$C$6:$K$6,1,MATCH('County Climates'!E961,'CBECS_Table B5'!$C$1:$K$1,0))</f>
        <v>11232</v>
      </c>
    </row>
    <row r="962" spans="1:6" x14ac:dyDescent="0.35">
      <c r="A962" t="s">
        <v>989</v>
      </c>
      <c r="B962" t="s">
        <v>990</v>
      </c>
      <c r="C962" t="s">
        <v>1019</v>
      </c>
      <c r="D962" t="s">
        <v>273</v>
      </c>
      <c r="E962" t="str">
        <f>INDEX('State Codes'!$E$7:$E$70,MATCH(INDEX('State Codes'!$C$7:$C$70,MATCH('County Climates'!B962,'State Codes'!$D$7:$D$70,0),1),'State Codes'!$C$7:$C$70,0),1)</f>
        <v>Middle Atlantic Division</v>
      </c>
      <c r="F962">
        <f>INDEX('CBECS_Table B5'!$C$6:$K$6,1,MATCH('County Climates'!E962,'CBECS_Table B5'!$C$1:$K$1,0))</f>
        <v>11232</v>
      </c>
    </row>
    <row r="963" spans="1:6" x14ac:dyDescent="0.35">
      <c r="A963" t="s">
        <v>989</v>
      </c>
      <c r="B963" t="s">
        <v>990</v>
      </c>
      <c r="C963" t="s">
        <v>1020</v>
      </c>
      <c r="D963" t="s">
        <v>273</v>
      </c>
      <c r="E963" t="str">
        <f>INDEX('State Codes'!$E$7:$E$70,MATCH(INDEX('State Codes'!$C$7:$C$70,MATCH('County Climates'!B963,'State Codes'!$D$7:$D$70,0),1),'State Codes'!$C$7:$C$70,0),1)</f>
        <v>Middle Atlantic Division</v>
      </c>
      <c r="F963">
        <f>INDEX('CBECS_Table B5'!$C$6:$K$6,1,MATCH('County Climates'!E963,'CBECS_Table B5'!$C$1:$K$1,0))</f>
        <v>11232</v>
      </c>
    </row>
    <row r="964" spans="1:6" x14ac:dyDescent="0.35">
      <c r="A964" t="s">
        <v>989</v>
      </c>
      <c r="B964" t="s">
        <v>990</v>
      </c>
      <c r="C964" t="s">
        <v>1021</v>
      </c>
      <c r="D964" t="s">
        <v>273</v>
      </c>
      <c r="E964" t="str">
        <f>INDEX('State Codes'!$E$7:$E$70,MATCH(INDEX('State Codes'!$C$7:$C$70,MATCH('County Climates'!B964,'State Codes'!$D$7:$D$70,0),1),'State Codes'!$C$7:$C$70,0),1)</f>
        <v>Middle Atlantic Division</v>
      </c>
      <c r="F964">
        <f>INDEX('CBECS_Table B5'!$C$6:$K$6,1,MATCH('County Climates'!E964,'CBECS_Table B5'!$C$1:$K$1,0))</f>
        <v>11232</v>
      </c>
    </row>
    <row r="965" spans="1:6" x14ac:dyDescent="0.35">
      <c r="A965" t="s">
        <v>989</v>
      </c>
      <c r="B965" t="s">
        <v>990</v>
      </c>
      <c r="C965" t="s">
        <v>605</v>
      </c>
      <c r="D965" t="s">
        <v>273</v>
      </c>
      <c r="E965" t="str">
        <f>INDEX('State Codes'!$E$7:$E$70,MATCH(INDEX('State Codes'!$C$7:$C$70,MATCH('County Climates'!B965,'State Codes'!$D$7:$D$70,0),1),'State Codes'!$C$7:$C$70,0),1)</f>
        <v>Middle Atlantic Division</v>
      </c>
      <c r="F965">
        <f>INDEX('CBECS_Table B5'!$C$6:$K$6,1,MATCH('County Climates'!E965,'CBECS_Table B5'!$C$1:$K$1,0))</f>
        <v>11232</v>
      </c>
    </row>
    <row r="966" spans="1:6" x14ac:dyDescent="0.35">
      <c r="A966" t="s">
        <v>989</v>
      </c>
      <c r="B966" t="s">
        <v>990</v>
      </c>
      <c r="C966" t="s">
        <v>1022</v>
      </c>
      <c r="D966" t="s">
        <v>273</v>
      </c>
      <c r="E966" t="str">
        <f>INDEX('State Codes'!$E$7:$E$70,MATCH(INDEX('State Codes'!$C$7:$C$70,MATCH('County Climates'!B966,'State Codes'!$D$7:$D$70,0),1),'State Codes'!$C$7:$C$70,0),1)</f>
        <v>Middle Atlantic Division</v>
      </c>
      <c r="F966">
        <f>INDEX('CBECS_Table B5'!$C$6:$K$6,1,MATCH('County Climates'!E966,'CBECS_Table B5'!$C$1:$K$1,0))</f>
        <v>11232</v>
      </c>
    </row>
    <row r="967" spans="1:6" x14ac:dyDescent="0.35">
      <c r="A967" t="s">
        <v>989</v>
      </c>
      <c r="B967" t="s">
        <v>990</v>
      </c>
      <c r="C967" t="s">
        <v>1023</v>
      </c>
      <c r="D967" t="s">
        <v>273</v>
      </c>
      <c r="E967" t="str">
        <f>INDEX('State Codes'!$E$7:$E$70,MATCH(INDEX('State Codes'!$C$7:$C$70,MATCH('County Climates'!B967,'State Codes'!$D$7:$D$70,0),1),'State Codes'!$C$7:$C$70,0),1)</f>
        <v>Middle Atlantic Division</v>
      </c>
      <c r="F967">
        <f>INDEX('CBECS_Table B5'!$C$6:$K$6,1,MATCH('County Climates'!E967,'CBECS_Table B5'!$C$1:$K$1,0))</f>
        <v>11232</v>
      </c>
    </row>
    <row r="968" spans="1:6" x14ac:dyDescent="0.35">
      <c r="A968" t="s">
        <v>989</v>
      </c>
      <c r="B968" t="s">
        <v>990</v>
      </c>
      <c r="C968" t="s">
        <v>1024</v>
      </c>
      <c r="D968" t="s">
        <v>273</v>
      </c>
      <c r="E968" t="str">
        <f>INDEX('State Codes'!$E$7:$E$70,MATCH(INDEX('State Codes'!$C$7:$C$70,MATCH('County Climates'!B968,'State Codes'!$D$7:$D$70,0),1),'State Codes'!$C$7:$C$70,0),1)</f>
        <v>Middle Atlantic Division</v>
      </c>
      <c r="F968">
        <f>INDEX('CBECS_Table B5'!$C$6:$K$6,1,MATCH('County Climates'!E968,'CBECS_Table B5'!$C$1:$K$1,0))</f>
        <v>11232</v>
      </c>
    </row>
    <row r="969" spans="1:6" x14ac:dyDescent="0.35">
      <c r="A969" t="s">
        <v>989</v>
      </c>
      <c r="B969" t="s">
        <v>990</v>
      </c>
      <c r="C969" t="s">
        <v>806</v>
      </c>
      <c r="D969" t="s">
        <v>292</v>
      </c>
      <c r="E969" t="str">
        <f>INDEX('State Codes'!$E$7:$E$70,MATCH(INDEX('State Codes'!$C$7:$C$70,MATCH('County Climates'!B969,'State Codes'!$D$7:$D$70,0),1),'State Codes'!$C$7:$C$70,0),1)</f>
        <v>Middle Atlantic Division</v>
      </c>
      <c r="F969">
        <f>INDEX('CBECS_Table B5'!$C$6:$K$6,1,MATCH('County Climates'!E969,'CBECS_Table B5'!$C$1:$K$1,0))</f>
        <v>11232</v>
      </c>
    </row>
    <row r="970" spans="1:6" x14ac:dyDescent="0.35">
      <c r="A970" t="s">
        <v>989</v>
      </c>
      <c r="B970" t="s">
        <v>990</v>
      </c>
      <c r="C970" t="s">
        <v>912</v>
      </c>
      <c r="D970" t="s">
        <v>273</v>
      </c>
      <c r="E970" t="str">
        <f>INDEX('State Codes'!$E$7:$E$70,MATCH(INDEX('State Codes'!$C$7:$C$70,MATCH('County Climates'!B970,'State Codes'!$D$7:$D$70,0),1),'State Codes'!$C$7:$C$70,0),1)</f>
        <v>Middle Atlantic Division</v>
      </c>
      <c r="F970">
        <f>INDEX('CBECS_Table B5'!$C$6:$K$6,1,MATCH('County Climates'!E970,'CBECS_Table B5'!$C$1:$K$1,0))</f>
        <v>11232</v>
      </c>
    </row>
    <row r="971" spans="1:6" x14ac:dyDescent="0.35">
      <c r="A971" t="s">
        <v>989</v>
      </c>
      <c r="B971" t="s">
        <v>990</v>
      </c>
      <c r="C971" t="s">
        <v>1025</v>
      </c>
      <c r="D971" t="s">
        <v>273</v>
      </c>
      <c r="E971" t="str">
        <f>INDEX('State Codes'!$E$7:$E$70,MATCH(INDEX('State Codes'!$C$7:$C$70,MATCH('County Climates'!B971,'State Codes'!$D$7:$D$70,0),1),'State Codes'!$C$7:$C$70,0),1)</f>
        <v>Middle Atlantic Division</v>
      </c>
      <c r="F971">
        <f>INDEX('CBECS_Table B5'!$C$6:$K$6,1,MATCH('County Climates'!E971,'CBECS_Table B5'!$C$1:$K$1,0))</f>
        <v>11232</v>
      </c>
    </row>
    <row r="972" spans="1:6" x14ac:dyDescent="0.35">
      <c r="A972" t="s">
        <v>989</v>
      </c>
      <c r="B972" t="s">
        <v>990</v>
      </c>
      <c r="C972" t="s">
        <v>1026</v>
      </c>
      <c r="D972" t="s">
        <v>273</v>
      </c>
      <c r="E972" t="str">
        <f>INDEX('State Codes'!$E$7:$E$70,MATCH(INDEX('State Codes'!$C$7:$C$70,MATCH('County Climates'!B972,'State Codes'!$D$7:$D$70,0),1),'State Codes'!$C$7:$C$70,0),1)</f>
        <v>Middle Atlantic Division</v>
      </c>
      <c r="F972">
        <f>INDEX('CBECS_Table B5'!$C$6:$K$6,1,MATCH('County Climates'!E972,'CBECS_Table B5'!$C$1:$K$1,0))</f>
        <v>11232</v>
      </c>
    </row>
    <row r="973" spans="1:6" x14ac:dyDescent="0.35">
      <c r="A973" t="s">
        <v>989</v>
      </c>
      <c r="B973" t="s">
        <v>990</v>
      </c>
      <c r="C973" t="s">
        <v>1027</v>
      </c>
      <c r="D973" t="s">
        <v>273</v>
      </c>
      <c r="E973" t="str">
        <f>INDEX('State Codes'!$E$7:$E$70,MATCH(INDEX('State Codes'!$C$7:$C$70,MATCH('County Climates'!B973,'State Codes'!$D$7:$D$70,0),1),'State Codes'!$C$7:$C$70,0),1)</f>
        <v>Middle Atlantic Division</v>
      </c>
      <c r="F973">
        <f>INDEX('CBECS_Table B5'!$C$6:$K$6,1,MATCH('County Climates'!E973,'CBECS_Table B5'!$C$1:$K$1,0))</f>
        <v>11232</v>
      </c>
    </row>
    <row r="974" spans="1:6" x14ac:dyDescent="0.35">
      <c r="A974" t="s">
        <v>989</v>
      </c>
      <c r="B974" t="s">
        <v>990</v>
      </c>
      <c r="C974" t="s">
        <v>542</v>
      </c>
      <c r="D974" t="s">
        <v>273</v>
      </c>
      <c r="E974" t="str">
        <f>INDEX('State Codes'!$E$7:$E$70,MATCH(INDEX('State Codes'!$C$7:$C$70,MATCH('County Climates'!B974,'State Codes'!$D$7:$D$70,0),1),'State Codes'!$C$7:$C$70,0),1)</f>
        <v>Middle Atlantic Division</v>
      </c>
      <c r="F974">
        <f>INDEX('CBECS_Table B5'!$C$6:$K$6,1,MATCH('County Climates'!E974,'CBECS_Table B5'!$C$1:$K$1,0))</f>
        <v>11232</v>
      </c>
    </row>
    <row r="975" spans="1:6" x14ac:dyDescent="0.35">
      <c r="A975" t="s">
        <v>1028</v>
      </c>
      <c r="B975" t="s">
        <v>1029</v>
      </c>
      <c r="C975" t="s">
        <v>694</v>
      </c>
      <c r="D975" t="s">
        <v>273</v>
      </c>
      <c r="E975" t="str">
        <f>INDEX('State Codes'!$E$7:$E$70,MATCH(INDEX('State Codes'!$C$7:$C$70,MATCH('County Climates'!B975,'State Codes'!$D$7:$D$70,0),1),'State Codes'!$C$7:$C$70,0),1)</f>
        <v>South Atlantic Division</v>
      </c>
      <c r="F975">
        <f>INDEX('CBECS_Table B5'!$C$6:$K$6,1,MATCH('County Climates'!E975,'CBECS_Table B5'!$C$1:$K$1,0))</f>
        <v>17981</v>
      </c>
    </row>
    <row r="976" spans="1:6" x14ac:dyDescent="0.35">
      <c r="A976" t="s">
        <v>1028</v>
      </c>
      <c r="B976" t="s">
        <v>1029</v>
      </c>
      <c r="C976" t="s">
        <v>339</v>
      </c>
      <c r="D976" t="s">
        <v>292</v>
      </c>
      <c r="E976" t="str">
        <f>INDEX('State Codes'!$E$7:$E$70,MATCH(INDEX('State Codes'!$C$7:$C$70,MATCH('County Climates'!B976,'State Codes'!$D$7:$D$70,0),1),'State Codes'!$C$7:$C$70,0),1)</f>
        <v>South Atlantic Division</v>
      </c>
      <c r="F976">
        <f>INDEX('CBECS_Table B5'!$C$6:$K$6,1,MATCH('County Climates'!E976,'CBECS_Table B5'!$C$1:$K$1,0))</f>
        <v>17981</v>
      </c>
    </row>
    <row r="977" spans="1:6" x14ac:dyDescent="0.35">
      <c r="A977" t="s">
        <v>1028</v>
      </c>
      <c r="B977" t="s">
        <v>1029</v>
      </c>
      <c r="C977" t="s">
        <v>1030</v>
      </c>
      <c r="D977" t="s">
        <v>292</v>
      </c>
      <c r="E977" t="str">
        <f>INDEX('State Codes'!$E$7:$E$70,MATCH(INDEX('State Codes'!$C$7:$C$70,MATCH('County Climates'!B977,'State Codes'!$D$7:$D$70,0),1),'State Codes'!$C$7:$C$70,0),1)</f>
        <v>South Atlantic Division</v>
      </c>
      <c r="F977">
        <f>INDEX('CBECS_Table B5'!$C$6:$K$6,1,MATCH('County Climates'!E977,'CBECS_Table B5'!$C$1:$K$1,0))</f>
        <v>17981</v>
      </c>
    </row>
    <row r="978" spans="1:6" x14ac:dyDescent="0.35">
      <c r="A978" t="s">
        <v>1028</v>
      </c>
      <c r="B978" t="s">
        <v>1029</v>
      </c>
      <c r="C978" t="s">
        <v>1031</v>
      </c>
      <c r="D978" t="s">
        <v>292</v>
      </c>
      <c r="E978" t="str">
        <f>INDEX('State Codes'!$E$7:$E$70,MATCH(INDEX('State Codes'!$C$7:$C$70,MATCH('County Climates'!B978,'State Codes'!$D$7:$D$70,0),1),'State Codes'!$C$7:$C$70,0),1)</f>
        <v>South Atlantic Division</v>
      </c>
      <c r="F978">
        <f>INDEX('CBECS_Table B5'!$C$6:$K$6,1,MATCH('County Climates'!E978,'CBECS_Table B5'!$C$1:$K$1,0))</f>
        <v>17981</v>
      </c>
    </row>
    <row r="979" spans="1:6" x14ac:dyDescent="0.35">
      <c r="A979" t="s">
        <v>1028</v>
      </c>
      <c r="B979" t="s">
        <v>1029</v>
      </c>
      <c r="C979" t="s">
        <v>1032</v>
      </c>
      <c r="D979" t="s">
        <v>288</v>
      </c>
      <c r="E979" t="str">
        <f>INDEX('State Codes'!$E$7:$E$70,MATCH(INDEX('State Codes'!$C$7:$C$70,MATCH('County Climates'!B979,'State Codes'!$D$7:$D$70,0),1),'State Codes'!$C$7:$C$70,0),1)</f>
        <v>South Atlantic Division</v>
      </c>
      <c r="F979">
        <f>INDEX('CBECS_Table B5'!$C$6:$K$6,1,MATCH('County Climates'!E979,'CBECS_Table B5'!$C$1:$K$1,0))</f>
        <v>17981</v>
      </c>
    </row>
    <row r="980" spans="1:6" x14ac:dyDescent="0.35">
      <c r="A980" t="s">
        <v>1028</v>
      </c>
      <c r="B980" t="s">
        <v>1029</v>
      </c>
      <c r="C980" t="s">
        <v>1033</v>
      </c>
      <c r="D980" t="s">
        <v>292</v>
      </c>
      <c r="E980" t="str">
        <f>INDEX('State Codes'!$E$7:$E$70,MATCH(INDEX('State Codes'!$C$7:$C$70,MATCH('County Climates'!B980,'State Codes'!$D$7:$D$70,0),1),'State Codes'!$C$7:$C$70,0),1)</f>
        <v>South Atlantic Division</v>
      </c>
      <c r="F980">
        <f>INDEX('CBECS_Table B5'!$C$6:$K$6,1,MATCH('County Climates'!E980,'CBECS_Table B5'!$C$1:$K$1,0))</f>
        <v>17981</v>
      </c>
    </row>
    <row r="981" spans="1:6" x14ac:dyDescent="0.35">
      <c r="A981" t="s">
        <v>1028</v>
      </c>
      <c r="B981" t="s">
        <v>1029</v>
      </c>
      <c r="C981" t="s">
        <v>1034</v>
      </c>
      <c r="D981" t="s">
        <v>288</v>
      </c>
      <c r="E981" t="str">
        <f>INDEX('State Codes'!$E$7:$E$70,MATCH(INDEX('State Codes'!$C$7:$C$70,MATCH('County Climates'!B981,'State Codes'!$D$7:$D$70,0),1),'State Codes'!$C$7:$C$70,0),1)</f>
        <v>South Atlantic Division</v>
      </c>
      <c r="F981">
        <f>INDEX('CBECS_Table B5'!$C$6:$K$6,1,MATCH('County Climates'!E981,'CBECS_Table B5'!$C$1:$K$1,0))</f>
        <v>17981</v>
      </c>
    </row>
    <row r="982" spans="1:6" x14ac:dyDescent="0.35">
      <c r="A982" t="s">
        <v>1028</v>
      </c>
      <c r="B982" t="s">
        <v>1029</v>
      </c>
      <c r="C982" t="s">
        <v>1011</v>
      </c>
      <c r="D982" t="s">
        <v>292</v>
      </c>
      <c r="E982" t="str">
        <f>INDEX('State Codes'!$E$7:$E$70,MATCH(INDEX('State Codes'!$C$7:$C$70,MATCH('County Climates'!B982,'State Codes'!$D$7:$D$70,0),1),'State Codes'!$C$7:$C$70,0),1)</f>
        <v>South Atlantic Division</v>
      </c>
      <c r="F982">
        <f>INDEX('CBECS_Table B5'!$C$6:$K$6,1,MATCH('County Climates'!E982,'CBECS_Table B5'!$C$1:$K$1,0))</f>
        <v>17981</v>
      </c>
    </row>
    <row r="983" spans="1:6" x14ac:dyDescent="0.35">
      <c r="A983" t="s">
        <v>1028</v>
      </c>
      <c r="B983" t="s">
        <v>1029</v>
      </c>
      <c r="C983" t="s">
        <v>1035</v>
      </c>
      <c r="D983" t="s">
        <v>292</v>
      </c>
      <c r="E983" t="str">
        <f>INDEX('State Codes'!$E$7:$E$70,MATCH(INDEX('State Codes'!$C$7:$C$70,MATCH('County Climates'!B983,'State Codes'!$D$7:$D$70,0),1),'State Codes'!$C$7:$C$70,0),1)</f>
        <v>South Atlantic Division</v>
      </c>
      <c r="F983">
        <f>INDEX('CBECS_Table B5'!$C$6:$K$6,1,MATCH('County Climates'!E983,'CBECS_Table B5'!$C$1:$K$1,0))</f>
        <v>17981</v>
      </c>
    </row>
    <row r="984" spans="1:6" x14ac:dyDescent="0.35">
      <c r="A984" t="s">
        <v>1028</v>
      </c>
      <c r="B984" t="s">
        <v>1029</v>
      </c>
      <c r="C984" t="s">
        <v>1036</v>
      </c>
      <c r="D984" t="s">
        <v>292</v>
      </c>
      <c r="E984" t="str">
        <f>INDEX('State Codes'!$E$7:$E$70,MATCH(INDEX('State Codes'!$C$7:$C$70,MATCH('County Climates'!B984,'State Codes'!$D$7:$D$70,0),1),'State Codes'!$C$7:$C$70,0),1)</f>
        <v>South Atlantic Division</v>
      </c>
      <c r="F984">
        <f>INDEX('CBECS_Table B5'!$C$6:$K$6,1,MATCH('County Climates'!E984,'CBECS_Table B5'!$C$1:$K$1,0))</f>
        <v>17981</v>
      </c>
    </row>
    <row r="985" spans="1:6" x14ac:dyDescent="0.35">
      <c r="A985" t="s">
        <v>1028</v>
      </c>
      <c r="B985" t="s">
        <v>1029</v>
      </c>
      <c r="C985" t="s">
        <v>1037</v>
      </c>
      <c r="D985" t="s">
        <v>288</v>
      </c>
      <c r="E985" t="str">
        <f>INDEX('State Codes'!$E$7:$E$70,MATCH(INDEX('State Codes'!$C$7:$C$70,MATCH('County Climates'!B985,'State Codes'!$D$7:$D$70,0),1),'State Codes'!$C$7:$C$70,0),1)</f>
        <v>South Atlantic Division</v>
      </c>
      <c r="F985">
        <f>INDEX('CBECS_Table B5'!$C$6:$K$6,1,MATCH('County Climates'!E985,'CBECS_Table B5'!$C$1:$K$1,0))</f>
        <v>17981</v>
      </c>
    </row>
    <row r="986" spans="1:6" x14ac:dyDescent="0.35">
      <c r="A986" t="s">
        <v>1028</v>
      </c>
      <c r="B986" t="s">
        <v>1029</v>
      </c>
      <c r="C986" t="s">
        <v>1038</v>
      </c>
      <c r="D986" t="s">
        <v>292</v>
      </c>
      <c r="E986" t="str">
        <f>INDEX('State Codes'!$E$7:$E$70,MATCH(INDEX('State Codes'!$C$7:$C$70,MATCH('County Climates'!B986,'State Codes'!$D$7:$D$70,0),1),'State Codes'!$C$7:$C$70,0),1)</f>
        <v>South Atlantic Division</v>
      </c>
      <c r="F986">
        <f>INDEX('CBECS_Table B5'!$C$6:$K$6,1,MATCH('County Climates'!E986,'CBECS_Table B5'!$C$1:$K$1,0))</f>
        <v>17981</v>
      </c>
    </row>
    <row r="987" spans="1:6" x14ac:dyDescent="0.35">
      <c r="A987" t="s">
        <v>1028</v>
      </c>
      <c r="B987" t="s">
        <v>1029</v>
      </c>
      <c r="C987" t="s">
        <v>1039</v>
      </c>
      <c r="D987" t="s">
        <v>292</v>
      </c>
      <c r="E987" t="str">
        <f>INDEX('State Codes'!$E$7:$E$70,MATCH(INDEX('State Codes'!$C$7:$C$70,MATCH('County Climates'!B987,'State Codes'!$D$7:$D$70,0),1),'State Codes'!$C$7:$C$70,0),1)</f>
        <v>South Atlantic Division</v>
      </c>
      <c r="F987">
        <f>INDEX('CBECS_Table B5'!$C$6:$K$6,1,MATCH('County Climates'!E987,'CBECS_Table B5'!$C$1:$K$1,0))</f>
        <v>17981</v>
      </c>
    </row>
    <row r="988" spans="1:6" x14ac:dyDescent="0.35">
      <c r="A988" t="s">
        <v>1028</v>
      </c>
      <c r="B988" t="s">
        <v>1029</v>
      </c>
      <c r="C988" t="s">
        <v>1040</v>
      </c>
      <c r="D988" t="s">
        <v>292</v>
      </c>
      <c r="E988" t="str">
        <f>INDEX('State Codes'!$E$7:$E$70,MATCH(INDEX('State Codes'!$C$7:$C$70,MATCH('County Climates'!B988,'State Codes'!$D$7:$D$70,0),1),'State Codes'!$C$7:$C$70,0),1)</f>
        <v>South Atlantic Division</v>
      </c>
      <c r="F988">
        <f>INDEX('CBECS_Table B5'!$C$6:$K$6,1,MATCH('County Climates'!E988,'CBECS_Table B5'!$C$1:$K$1,0))</f>
        <v>17981</v>
      </c>
    </row>
    <row r="989" spans="1:6" x14ac:dyDescent="0.35">
      <c r="A989" t="s">
        <v>1028</v>
      </c>
      <c r="B989" t="s">
        <v>1029</v>
      </c>
      <c r="C989" t="s">
        <v>380</v>
      </c>
      <c r="D989" t="s">
        <v>292</v>
      </c>
      <c r="E989" t="str">
        <f>INDEX('State Codes'!$E$7:$E$70,MATCH(INDEX('State Codes'!$C$7:$C$70,MATCH('County Climates'!B989,'State Codes'!$D$7:$D$70,0),1),'State Codes'!$C$7:$C$70,0),1)</f>
        <v>South Atlantic Division</v>
      </c>
      <c r="F989">
        <f>INDEX('CBECS_Table B5'!$C$6:$K$6,1,MATCH('County Climates'!E989,'CBECS_Table B5'!$C$1:$K$1,0))</f>
        <v>17981</v>
      </c>
    </row>
    <row r="990" spans="1:6" x14ac:dyDescent="0.35">
      <c r="A990" t="s">
        <v>1028</v>
      </c>
      <c r="B990" t="s">
        <v>1029</v>
      </c>
      <c r="C990" t="s">
        <v>344</v>
      </c>
      <c r="D990" t="s">
        <v>292</v>
      </c>
      <c r="E990" t="str">
        <f>INDEX('State Codes'!$E$7:$E$70,MATCH(INDEX('State Codes'!$C$7:$C$70,MATCH('County Climates'!B990,'State Codes'!$D$7:$D$70,0),1),'State Codes'!$C$7:$C$70,0),1)</f>
        <v>South Atlantic Division</v>
      </c>
      <c r="F990">
        <f>INDEX('CBECS_Table B5'!$C$6:$K$6,1,MATCH('County Climates'!E990,'CBECS_Table B5'!$C$1:$K$1,0))</f>
        <v>17981</v>
      </c>
    </row>
    <row r="991" spans="1:6" x14ac:dyDescent="0.35">
      <c r="A991" t="s">
        <v>1028</v>
      </c>
      <c r="B991" t="s">
        <v>1029</v>
      </c>
      <c r="C991" t="s">
        <v>1017</v>
      </c>
      <c r="D991" t="s">
        <v>292</v>
      </c>
      <c r="E991" t="str">
        <f>INDEX('State Codes'!$E$7:$E$70,MATCH(INDEX('State Codes'!$C$7:$C$70,MATCH('County Climates'!B991,'State Codes'!$D$7:$D$70,0),1),'State Codes'!$C$7:$C$70,0),1)</f>
        <v>South Atlantic Division</v>
      </c>
      <c r="F991">
        <f>INDEX('CBECS_Table B5'!$C$6:$K$6,1,MATCH('County Climates'!E991,'CBECS_Table B5'!$C$1:$K$1,0))</f>
        <v>17981</v>
      </c>
    </row>
    <row r="992" spans="1:6" x14ac:dyDescent="0.35">
      <c r="A992" t="s">
        <v>1028</v>
      </c>
      <c r="B992" t="s">
        <v>1029</v>
      </c>
      <c r="C992" t="s">
        <v>1041</v>
      </c>
      <c r="D992" t="s">
        <v>292</v>
      </c>
      <c r="E992" t="str">
        <f>INDEX('State Codes'!$E$7:$E$70,MATCH(INDEX('State Codes'!$C$7:$C$70,MATCH('County Climates'!B992,'State Codes'!$D$7:$D$70,0),1),'State Codes'!$C$7:$C$70,0),1)</f>
        <v>South Atlantic Division</v>
      </c>
      <c r="F992">
        <f>INDEX('CBECS_Table B5'!$C$6:$K$6,1,MATCH('County Climates'!E992,'CBECS_Table B5'!$C$1:$K$1,0))</f>
        <v>17981</v>
      </c>
    </row>
    <row r="993" spans="1:6" x14ac:dyDescent="0.35">
      <c r="A993" t="s">
        <v>1028</v>
      </c>
      <c r="B993" t="s">
        <v>1029</v>
      </c>
      <c r="C993" t="s">
        <v>1042</v>
      </c>
      <c r="D993" t="s">
        <v>292</v>
      </c>
      <c r="E993" t="str">
        <f>INDEX('State Codes'!$E$7:$E$70,MATCH(INDEX('State Codes'!$C$7:$C$70,MATCH('County Climates'!B993,'State Codes'!$D$7:$D$70,0),1),'State Codes'!$C$7:$C$70,0),1)</f>
        <v>South Atlantic Division</v>
      </c>
      <c r="F993">
        <f>INDEX('CBECS_Table B5'!$C$6:$K$6,1,MATCH('County Climates'!E993,'CBECS_Table B5'!$C$1:$K$1,0))</f>
        <v>17981</v>
      </c>
    </row>
    <row r="994" spans="1:6" x14ac:dyDescent="0.35">
      <c r="A994" t="s">
        <v>1028</v>
      </c>
      <c r="B994" t="s">
        <v>1029</v>
      </c>
      <c r="C994" t="s">
        <v>747</v>
      </c>
      <c r="D994" t="s">
        <v>292</v>
      </c>
      <c r="E994" t="str">
        <f>INDEX('State Codes'!$E$7:$E$70,MATCH(INDEX('State Codes'!$C$7:$C$70,MATCH('County Climates'!B994,'State Codes'!$D$7:$D$70,0),1),'State Codes'!$C$7:$C$70,0),1)</f>
        <v>South Atlantic Division</v>
      </c>
      <c r="F994">
        <f>INDEX('CBECS_Table B5'!$C$6:$K$6,1,MATCH('County Climates'!E994,'CBECS_Table B5'!$C$1:$K$1,0))</f>
        <v>17981</v>
      </c>
    </row>
    <row r="995" spans="1:6" x14ac:dyDescent="0.35">
      <c r="A995" t="s">
        <v>1028</v>
      </c>
      <c r="B995" t="s">
        <v>1029</v>
      </c>
      <c r="C995" t="s">
        <v>1043</v>
      </c>
      <c r="D995" t="s">
        <v>292</v>
      </c>
      <c r="E995" t="str">
        <f>INDEX('State Codes'!$E$7:$E$70,MATCH(INDEX('State Codes'!$C$7:$C$70,MATCH('County Climates'!B995,'State Codes'!$D$7:$D$70,0),1),'State Codes'!$C$7:$C$70,0),1)</f>
        <v>South Atlantic Division</v>
      </c>
      <c r="F995">
        <f>INDEX('CBECS_Table B5'!$C$6:$K$6,1,MATCH('County Climates'!E995,'CBECS_Table B5'!$C$1:$K$1,0))</f>
        <v>17981</v>
      </c>
    </row>
    <row r="996" spans="1:6" x14ac:dyDescent="0.35">
      <c r="A996" t="s">
        <v>1028</v>
      </c>
      <c r="B996" t="s">
        <v>1029</v>
      </c>
      <c r="C996" t="s">
        <v>1044</v>
      </c>
      <c r="D996" t="s">
        <v>292</v>
      </c>
      <c r="E996" t="str">
        <f>INDEX('State Codes'!$E$7:$E$70,MATCH(INDEX('State Codes'!$C$7:$C$70,MATCH('County Climates'!B996,'State Codes'!$D$7:$D$70,0),1),'State Codes'!$C$7:$C$70,0),1)</f>
        <v>South Atlantic Division</v>
      </c>
      <c r="F996">
        <f>INDEX('CBECS_Table B5'!$C$6:$K$6,1,MATCH('County Climates'!E996,'CBECS_Table B5'!$C$1:$K$1,0))</f>
        <v>17981</v>
      </c>
    </row>
    <row r="997" spans="1:6" x14ac:dyDescent="0.35">
      <c r="A997" t="s">
        <v>1028</v>
      </c>
      <c r="B997" t="s">
        <v>1029</v>
      </c>
      <c r="C997" t="s">
        <v>904</v>
      </c>
      <c r="D997" t="s">
        <v>292</v>
      </c>
      <c r="E997" t="str">
        <f>INDEX('State Codes'!$E$7:$E$70,MATCH(INDEX('State Codes'!$C$7:$C$70,MATCH('County Climates'!B997,'State Codes'!$D$7:$D$70,0),1),'State Codes'!$C$7:$C$70,0),1)</f>
        <v>South Atlantic Division</v>
      </c>
      <c r="F997">
        <f>INDEX('CBECS_Table B5'!$C$6:$K$6,1,MATCH('County Climates'!E997,'CBECS_Table B5'!$C$1:$K$1,0))</f>
        <v>17981</v>
      </c>
    </row>
    <row r="998" spans="1:6" x14ac:dyDescent="0.35">
      <c r="A998" t="s">
        <v>1028</v>
      </c>
      <c r="B998" t="s">
        <v>1029</v>
      </c>
      <c r="C998" t="s">
        <v>1045</v>
      </c>
      <c r="D998" t="s">
        <v>292</v>
      </c>
      <c r="E998" t="str">
        <f>INDEX('State Codes'!$E$7:$E$70,MATCH(INDEX('State Codes'!$C$7:$C$70,MATCH('County Climates'!B998,'State Codes'!$D$7:$D$70,0),1),'State Codes'!$C$7:$C$70,0),1)</f>
        <v>South Atlantic Division</v>
      </c>
      <c r="F998">
        <f>INDEX('CBECS_Table B5'!$C$6:$K$6,1,MATCH('County Climates'!E998,'CBECS_Table B5'!$C$1:$K$1,0))</f>
        <v>17981</v>
      </c>
    </row>
    <row r="999" spans="1:6" x14ac:dyDescent="0.35">
      <c r="A999" t="s">
        <v>1028</v>
      </c>
      <c r="B999" t="s">
        <v>1029</v>
      </c>
      <c r="C999" t="s">
        <v>1046</v>
      </c>
      <c r="D999" t="s">
        <v>292</v>
      </c>
      <c r="E999" t="str">
        <f>INDEX('State Codes'!$E$7:$E$70,MATCH(INDEX('State Codes'!$C$7:$C$70,MATCH('County Climates'!B999,'State Codes'!$D$7:$D$70,0),1),'State Codes'!$C$7:$C$70,0),1)</f>
        <v>South Atlantic Division</v>
      </c>
      <c r="F999">
        <f>INDEX('CBECS_Table B5'!$C$6:$K$6,1,MATCH('County Climates'!E999,'CBECS_Table B5'!$C$1:$K$1,0))</f>
        <v>17981</v>
      </c>
    </row>
    <row r="1000" spans="1:6" x14ac:dyDescent="0.35">
      <c r="A1000" t="s">
        <v>1028</v>
      </c>
      <c r="B1000" t="s">
        <v>1029</v>
      </c>
      <c r="C1000" t="s">
        <v>1047</v>
      </c>
      <c r="D1000" t="s">
        <v>292</v>
      </c>
      <c r="E1000" t="str">
        <f>INDEX('State Codes'!$E$7:$E$70,MATCH(INDEX('State Codes'!$C$7:$C$70,MATCH('County Climates'!B1000,'State Codes'!$D$7:$D$70,0),1),'State Codes'!$C$7:$C$70,0),1)</f>
        <v>South Atlantic Division</v>
      </c>
      <c r="F1000">
        <f>INDEX('CBECS_Table B5'!$C$6:$K$6,1,MATCH('County Climates'!E1000,'CBECS_Table B5'!$C$1:$K$1,0))</f>
        <v>17981</v>
      </c>
    </row>
    <row r="1001" spans="1:6" x14ac:dyDescent="0.35">
      <c r="A1001" t="s">
        <v>1028</v>
      </c>
      <c r="B1001" t="s">
        <v>1029</v>
      </c>
      <c r="C1001" t="s">
        <v>1048</v>
      </c>
      <c r="D1001" t="s">
        <v>292</v>
      </c>
      <c r="E1001" t="str">
        <f>INDEX('State Codes'!$E$7:$E$70,MATCH(INDEX('State Codes'!$C$7:$C$70,MATCH('County Climates'!B1001,'State Codes'!$D$7:$D$70,0),1),'State Codes'!$C$7:$C$70,0),1)</f>
        <v>South Atlantic Division</v>
      </c>
      <c r="F1001">
        <f>INDEX('CBECS_Table B5'!$C$6:$K$6,1,MATCH('County Climates'!E1001,'CBECS_Table B5'!$C$1:$K$1,0))</f>
        <v>17981</v>
      </c>
    </row>
    <row r="1002" spans="1:6" x14ac:dyDescent="0.35">
      <c r="A1002" t="s">
        <v>1028</v>
      </c>
      <c r="B1002" t="s">
        <v>1029</v>
      </c>
      <c r="C1002" t="s">
        <v>1049</v>
      </c>
      <c r="D1002" t="s">
        <v>292</v>
      </c>
      <c r="E1002" t="str">
        <f>INDEX('State Codes'!$E$7:$E$70,MATCH(INDEX('State Codes'!$C$7:$C$70,MATCH('County Climates'!B1002,'State Codes'!$D$7:$D$70,0),1),'State Codes'!$C$7:$C$70,0),1)</f>
        <v>South Atlantic Division</v>
      </c>
      <c r="F1002">
        <f>INDEX('CBECS_Table B5'!$C$6:$K$6,1,MATCH('County Climates'!E1002,'CBECS_Table B5'!$C$1:$K$1,0))</f>
        <v>17981</v>
      </c>
    </row>
    <row r="1003" spans="1:6" x14ac:dyDescent="0.35">
      <c r="A1003" t="s">
        <v>1028</v>
      </c>
      <c r="B1003" t="s">
        <v>1029</v>
      </c>
      <c r="C1003" t="s">
        <v>1050</v>
      </c>
      <c r="D1003" t="s">
        <v>292</v>
      </c>
      <c r="E1003" t="str">
        <f>INDEX('State Codes'!$E$7:$E$70,MATCH(INDEX('State Codes'!$C$7:$C$70,MATCH('County Climates'!B1003,'State Codes'!$D$7:$D$70,0),1),'State Codes'!$C$7:$C$70,0),1)</f>
        <v>South Atlantic Division</v>
      </c>
      <c r="F1003">
        <f>INDEX('CBECS_Table B5'!$C$6:$K$6,1,MATCH('County Climates'!E1003,'CBECS_Table B5'!$C$1:$K$1,0))</f>
        <v>17981</v>
      </c>
    </row>
    <row r="1004" spans="1:6" x14ac:dyDescent="0.35">
      <c r="A1004" t="s">
        <v>1028</v>
      </c>
      <c r="B1004" t="s">
        <v>1029</v>
      </c>
      <c r="C1004" t="s">
        <v>392</v>
      </c>
      <c r="D1004" t="s">
        <v>292</v>
      </c>
      <c r="E1004" t="str">
        <f>INDEX('State Codes'!$E$7:$E$70,MATCH(INDEX('State Codes'!$C$7:$C$70,MATCH('County Climates'!B1004,'State Codes'!$D$7:$D$70,0),1),'State Codes'!$C$7:$C$70,0),1)</f>
        <v>South Atlantic Division</v>
      </c>
      <c r="F1004">
        <f>INDEX('CBECS_Table B5'!$C$6:$K$6,1,MATCH('County Climates'!E1004,'CBECS_Table B5'!$C$1:$K$1,0))</f>
        <v>17981</v>
      </c>
    </row>
    <row r="1005" spans="1:6" x14ac:dyDescent="0.35">
      <c r="A1005" t="s">
        <v>1028</v>
      </c>
      <c r="B1005" t="s">
        <v>1029</v>
      </c>
      <c r="C1005" t="s">
        <v>1051</v>
      </c>
      <c r="D1005" t="s">
        <v>292</v>
      </c>
      <c r="E1005" t="str">
        <f>INDEX('State Codes'!$E$7:$E$70,MATCH(INDEX('State Codes'!$C$7:$C$70,MATCH('County Climates'!B1005,'State Codes'!$D$7:$D$70,0),1),'State Codes'!$C$7:$C$70,0),1)</f>
        <v>South Atlantic Division</v>
      </c>
      <c r="F1005">
        <f>INDEX('CBECS_Table B5'!$C$6:$K$6,1,MATCH('County Climates'!E1005,'CBECS_Table B5'!$C$1:$K$1,0))</f>
        <v>17981</v>
      </c>
    </row>
    <row r="1006" spans="1:6" x14ac:dyDescent="0.35">
      <c r="A1006" t="s">
        <v>1028</v>
      </c>
      <c r="B1006" t="s">
        <v>1029</v>
      </c>
      <c r="C1006" t="s">
        <v>1052</v>
      </c>
      <c r="D1006" t="s">
        <v>292</v>
      </c>
      <c r="E1006" t="str">
        <f>INDEX('State Codes'!$E$7:$E$70,MATCH(INDEX('State Codes'!$C$7:$C$70,MATCH('County Climates'!B1006,'State Codes'!$D$7:$D$70,0),1),'State Codes'!$C$7:$C$70,0),1)</f>
        <v>South Atlantic Division</v>
      </c>
      <c r="F1006">
        <f>INDEX('CBECS_Table B5'!$C$6:$K$6,1,MATCH('County Climates'!E1006,'CBECS_Table B5'!$C$1:$K$1,0))</f>
        <v>17981</v>
      </c>
    </row>
    <row r="1007" spans="1:6" x14ac:dyDescent="0.35">
      <c r="A1007" t="s">
        <v>1028</v>
      </c>
      <c r="B1007" t="s">
        <v>1029</v>
      </c>
      <c r="C1007" t="s">
        <v>542</v>
      </c>
      <c r="D1007" t="s">
        <v>292</v>
      </c>
      <c r="E1007" t="str">
        <f>INDEX('State Codes'!$E$7:$E$70,MATCH(INDEX('State Codes'!$C$7:$C$70,MATCH('County Climates'!B1007,'State Codes'!$D$7:$D$70,0),1),'State Codes'!$C$7:$C$70,0),1)</f>
        <v>South Atlantic Division</v>
      </c>
      <c r="F1007">
        <f>INDEX('CBECS_Table B5'!$C$6:$K$6,1,MATCH('County Climates'!E1007,'CBECS_Table B5'!$C$1:$K$1,0))</f>
        <v>17981</v>
      </c>
    </row>
    <row r="1008" spans="1:6" x14ac:dyDescent="0.35">
      <c r="A1008" t="s">
        <v>1028</v>
      </c>
      <c r="B1008" t="s">
        <v>1029</v>
      </c>
      <c r="C1008" t="s">
        <v>353</v>
      </c>
      <c r="D1008" t="s">
        <v>292</v>
      </c>
      <c r="E1008" t="str">
        <f>INDEX('State Codes'!$E$7:$E$70,MATCH(INDEX('State Codes'!$C$7:$C$70,MATCH('County Climates'!B1008,'State Codes'!$D$7:$D$70,0),1),'State Codes'!$C$7:$C$70,0),1)</f>
        <v>South Atlantic Division</v>
      </c>
      <c r="F1008">
        <f>INDEX('CBECS_Table B5'!$C$6:$K$6,1,MATCH('County Climates'!E1008,'CBECS_Table B5'!$C$1:$K$1,0))</f>
        <v>17981</v>
      </c>
    </row>
    <row r="1009" spans="1:6" x14ac:dyDescent="0.35">
      <c r="A1009" t="s">
        <v>1028</v>
      </c>
      <c r="B1009" t="s">
        <v>1029</v>
      </c>
      <c r="C1009" t="s">
        <v>1053</v>
      </c>
      <c r="D1009" t="s">
        <v>273</v>
      </c>
      <c r="E1009" t="str">
        <f>INDEX('State Codes'!$E$7:$E$70,MATCH(INDEX('State Codes'!$C$7:$C$70,MATCH('County Climates'!B1009,'State Codes'!$D$7:$D$70,0),1),'State Codes'!$C$7:$C$70,0),1)</f>
        <v>South Atlantic Division</v>
      </c>
      <c r="F1009">
        <f>INDEX('CBECS_Table B5'!$C$6:$K$6,1,MATCH('County Climates'!E1009,'CBECS_Table B5'!$C$1:$K$1,0))</f>
        <v>17981</v>
      </c>
    </row>
    <row r="1010" spans="1:6" x14ac:dyDescent="0.35">
      <c r="A1010" t="s">
        <v>1028</v>
      </c>
      <c r="B1010" t="s">
        <v>1029</v>
      </c>
      <c r="C1010" t="s">
        <v>543</v>
      </c>
      <c r="D1010" t="s">
        <v>292</v>
      </c>
      <c r="E1010" t="str">
        <f>INDEX('State Codes'!$E$7:$E$70,MATCH(INDEX('State Codes'!$C$7:$C$70,MATCH('County Climates'!B1010,'State Codes'!$D$7:$D$70,0),1),'State Codes'!$C$7:$C$70,0),1)</f>
        <v>South Atlantic Division</v>
      </c>
      <c r="F1010">
        <f>INDEX('CBECS_Table B5'!$C$6:$K$6,1,MATCH('County Climates'!E1010,'CBECS_Table B5'!$C$1:$K$1,0))</f>
        <v>17981</v>
      </c>
    </row>
    <row r="1011" spans="1:6" x14ac:dyDescent="0.35">
      <c r="A1011" t="s">
        <v>1028</v>
      </c>
      <c r="B1011" t="s">
        <v>1029</v>
      </c>
      <c r="C1011" t="s">
        <v>548</v>
      </c>
      <c r="D1011" t="s">
        <v>292</v>
      </c>
      <c r="E1011" t="str">
        <f>INDEX('State Codes'!$E$7:$E$70,MATCH(INDEX('State Codes'!$C$7:$C$70,MATCH('County Climates'!B1011,'State Codes'!$D$7:$D$70,0),1),'State Codes'!$C$7:$C$70,0),1)</f>
        <v>South Atlantic Division</v>
      </c>
      <c r="F1011">
        <f>INDEX('CBECS_Table B5'!$C$6:$K$6,1,MATCH('County Climates'!E1011,'CBECS_Table B5'!$C$1:$K$1,0))</f>
        <v>17981</v>
      </c>
    </row>
    <row r="1012" spans="1:6" x14ac:dyDescent="0.35">
      <c r="A1012" t="s">
        <v>1028</v>
      </c>
      <c r="B1012" t="s">
        <v>1029</v>
      </c>
      <c r="C1012" t="s">
        <v>1054</v>
      </c>
      <c r="D1012" t="s">
        <v>292</v>
      </c>
      <c r="E1012" t="str">
        <f>INDEX('State Codes'!$E$7:$E$70,MATCH(INDEX('State Codes'!$C$7:$C$70,MATCH('County Climates'!B1012,'State Codes'!$D$7:$D$70,0),1),'State Codes'!$C$7:$C$70,0),1)</f>
        <v>South Atlantic Division</v>
      </c>
      <c r="F1012">
        <f>INDEX('CBECS_Table B5'!$C$6:$K$6,1,MATCH('County Climates'!E1012,'CBECS_Table B5'!$C$1:$K$1,0))</f>
        <v>17981</v>
      </c>
    </row>
    <row r="1013" spans="1:6" x14ac:dyDescent="0.35">
      <c r="A1013" t="s">
        <v>1028</v>
      </c>
      <c r="B1013" t="s">
        <v>1029</v>
      </c>
      <c r="C1013" t="s">
        <v>1055</v>
      </c>
      <c r="D1013" t="s">
        <v>292</v>
      </c>
      <c r="E1013" t="str">
        <f>INDEX('State Codes'!$E$7:$E$70,MATCH(INDEX('State Codes'!$C$7:$C$70,MATCH('County Climates'!B1013,'State Codes'!$D$7:$D$70,0),1),'State Codes'!$C$7:$C$70,0),1)</f>
        <v>South Atlantic Division</v>
      </c>
      <c r="F1013">
        <f>INDEX('CBECS_Table B5'!$C$6:$K$6,1,MATCH('County Climates'!E1013,'CBECS_Table B5'!$C$1:$K$1,0))</f>
        <v>17981</v>
      </c>
    </row>
    <row r="1014" spans="1:6" x14ac:dyDescent="0.35">
      <c r="A1014" t="s">
        <v>1028</v>
      </c>
      <c r="B1014" t="s">
        <v>1029</v>
      </c>
      <c r="C1014" t="s">
        <v>1056</v>
      </c>
      <c r="D1014" t="s">
        <v>273</v>
      </c>
      <c r="E1014" t="str">
        <f>INDEX('State Codes'!$E$7:$E$70,MATCH(INDEX('State Codes'!$C$7:$C$70,MATCH('County Climates'!B1014,'State Codes'!$D$7:$D$70,0),1),'State Codes'!$C$7:$C$70,0),1)</f>
        <v>South Atlantic Division</v>
      </c>
      <c r="F1014">
        <f>INDEX('CBECS_Table B5'!$C$6:$K$6,1,MATCH('County Climates'!E1014,'CBECS_Table B5'!$C$1:$K$1,0))</f>
        <v>17981</v>
      </c>
    </row>
    <row r="1015" spans="1:6" x14ac:dyDescent="0.35">
      <c r="A1015" t="s">
        <v>1057</v>
      </c>
      <c r="B1015" t="s">
        <v>1058</v>
      </c>
      <c r="C1015" t="s">
        <v>561</v>
      </c>
      <c r="D1015" t="s">
        <v>273</v>
      </c>
      <c r="E1015" t="str">
        <f>INDEX('State Codes'!$E$7:$E$70,MATCH(INDEX('State Codes'!$C$7:$C$70,MATCH('County Climates'!B1015,'State Codes'!$D$7:$D$70,0),1),'State Codes'!$C$7:$C$70,0),1)</f>
        <v>West North Central Division</v>
      </c>
      <c r="F1015">
        <f>INDEX('CBECS_Table B5'!$C$6:$K$6,1,MATCH('County Climates'!E1015,'CBECS_Table B5'!$C$1:$K$1,0))</f>
        <v>6178</v>
      </c>
    </row>
    <row r="1016" spans="1:6" x14ac:dyDescent="0.35">
      <c r="A1016" t="s">
        <v>1057</v>
      </c>
      <c r="B1016" t="s">
        <v>1058</v>
      </c>
      <c r="C1016" t="s">
        <v>1059</v>
      </c>
      <c r="D1016" t="s">
        <v>274</v>
      </c>
      <c r="E1016" t="str">
        <f>INDEX('State Codes'!$E$7:$E$70,MATCH(INDEX('State Codes'!$C$7:$C$70,MATCH('County Climates'!B1016,'State Codes'!$D$7:$D$70,0),1),'State Codes'!$C$7:$C$70,0),1)</f>
        <v>West North Central Division</v>
      </c>
      <c r="F1016">
        <f>INDEX('CBECS_Table B5'!$C$6:$K$6,1,MATCH('County Climates'!E1016,'CBECS_Table B5'!$C$1:$K$1,0))</f>
        <v>6178</v>
      </c>
    </row>
    <row r="1017" spans="1:6" x14ac:dyDescent="0.35">
      <c r="A1017" t="s">
        <v>1057</v>
      </c>
      <c r="B1017" t="s">
        <v>1058</v>
      </c>
      <c r="C1017" t="s">
        <v>1060</v>
      </c>
      <c r="D1017" t="s">
        <v>274</v>
      </c>
      <c r="E1017" t="str">
        <f>INDEX('State Codes'!$E$7:$E$70,MATCH(INDEX('State Codes'!$C$7:$C$70,MATCH('County Climates'!B1017,'State Codes'!$D$7:$D$70,0),1),'State Codes'!$C$7:$C$70,0),1)</f>
        <v>West North Central Division</v>
      </c>
      <c r="F1017">
        <f>INDEX('CBECS_Table B5'!$C$6:$K$6,1,MATCH('County Climates'!E1017,'CBECS_Table B5'!$C$1:$K$1,0))</f>
        <v>6178</v>
      </c>
    </row>
    <row r="1018" spans="1:6" x14ac:dyDescent="0.35">
      <c r="A1018" t="s">
        <v>1057</v>
      </c>
      <c r="B1018" t="s">
        <v>1058</v>
      </c>
      <c r="C1018" t="s">
        <v>1061</v>
      </c>
      <c r="D1018" t="s">
        <v>273</v>
      </c>
      <c r="E1018" t="str">
        <f>INDEX('State Codes'!$E$7:$E$70,MATCH(INDEX('State Codes'!$C$7:$C$70,MATCH('County Climates'!B1018,'State Codes'!$D$7:$D$70,0),1),'State Codes'!$C$7:$C$70,0),1)</f>
        <v>West North Central Division</v>
      </c>
      <c r="F1018">
        <f>INDEX('CBECS_Table B5'!$C$6:$K$6,1,MATCH('County Climates'!E1018,'CBECS_Table B5'!$C$1:$K$1,0))</f>
        <v>6178</v>
      </c>
    </row>
    <row r="1019" spans="1:6" x14ac:dyDescent="0.35">
      <c r="A1019" t="s">
        <v>1057</v>
      </c>
      <c r="B1019" t="s">
        <v>1058</v>
      </c>
      <c r="C1019" t="s">
        <v>1062</v>
      </c>
      <c r="D1019" t="s">
        <v>274</v>
      </c>
      <c r="E1019" t="str">
        <f>INDEX('State Codes'!$E$7:$E$70,MATCH(INDEX('State Codes'!$C$7:$C$70,MATCH('County Climates'!B1019,'State Codes'!$D$7:$D$70,0),1),'State Codes'!$C$7:$C$70,0),1)</f>
        <v>West North Central Division</v>
      </c>
      <c r="F1019">
        <f>INDEX('CBECS_Table B5'!$C$6:$K$6,1,MATCH('County Climates'!E1019,'CBECS_Table B5'!$C$1:$K$1,0))</f>
        <v>6178</v>
      </c>
    </row>
    <row r="1020" spans="1:6" x14ac:dyDescent="0.35">
      <c r="A1020" t="s">
        <v>1057</v>
      </c>
      <c r="B1020" t="s">
        <v>1058</v>
      </c>
      <c r="C1020" t="s">
        <v>1063</v>
      </c>
      <c r="D1020" t="s">
        <v>273</v>
      </c>
      <c r="E1020" t="str">
        <f>INDEX('State Codes'!$E$7:$E$70,MATCH(INDEX('State Codes'!$C$7:$C$70,MATCH('County Climates'!B1020,'State Codes'!$D$7:$D$70,0),1),'State Codes'!$C$7:$C$70,0),1)</f>
        <v>West North Central Division</v>
      </c>
      <c r="F1020">
        <f>INDEX('CBECS_Table B5'!$C$6:$K$6,1,MATCH('County Climates'!E1020,'CBECS_Table B5'!$C$1:$K$1,0))</f>
        <v>6178</v>
      </c>
    </row>
    <row r="1021" spans="1:6" x14ac:dyDescent="0.35">
      <c r="A1021" t="s">
        <v>1057</v>
      </c>
      <c r="B1021" t="s">
        <v>1058</v>
      </c>
      <c r="C1021" t="s">
        <v>488</v>
      </c>
      <c r="D1021" t="s">
        <v>274</v>
      </c>
      <c r="E1021" t="str">
        <f>INDEX('State Codes'!$E$7:$E$70,MATCH(INDEX('State Codes'!$C$7:$C$70,MATCH('County Climates'!B1021,'State Codes'!$D$7:$D$70,0),1),'State Codes'!$C$7:$C$70,0),1)</f>
        <v>West North Central Division</v>
      </c>
      <c r="F1021">
        <f>INDEX('CBECS_Table B5'!$C$6:$K$6,1,MATCH('County Climates'!E1021,'CBECS_Table B5'!$C$1:$K$1,0))</f>
        <v>6178</v>
      </c>
    </row>
    <row r="1022" spans="1:6" x14ac:dyDescent="0.35">
      <c r="A1022" t="s">
        <v>1057</v>
      </c>
      <c r="B1022" t="s">
        <v>1058</v>
      </c>
      <c r="C1022" t="s">
        <v>1064</v>
      </c>
      <c r="D1022" t="s">
        <v>273</v>
      </c>
      <c r="E1022" t="str">
        <f>INDEX('State Codes'!$E$7:$E$70,MATCH(INDEX('State Codes'!$C$7:$C$70,MATCH('County Climates'!B1022,'State Codes'!$D$7:$D$70,0),1),'State Codes'!$C$7:$C$70,0),1)</f>
        <v>West North Central Division</v>
      </c>
      <c r="F1022">
        <f>INDEX('CBECS_Table B5'!$C$6:$K$6,1,MATCH('County Climates'!E1022,'CBECS_Table B5'!$C$1:$K$1,0))</f>
        <v>6178</v>
      </c>
    </row>
    <row r="1023" spans="1:6" x14ac:dyDescent="0.35">
      <c r="A1023" t="s">
        <v>1057</v>
      </c>
      <c r="B1023" t="s">
        <v>1058</v>
      </c>
      <c r="C1023" t="s">
        <v>624</v>
      </c>
      <c r="D1023" t="s">
        <v>274</v>
      </c>
      <c r="E1023" t="str">
        <f>INDEX('State Codes'!$E$7:$E$70,MATCH(INDEX('State Codes'!$C$7:$C$70,MATCH('County Climates'!B1023,'State Codes'!$D$7:$D$70,0),1),'State Codes'!$C$7:$C$70,0),1)</f>
        <v>West North Central Division</v>
      </c>
      <c r="F1023">
        <f>INDEX('CBECS_Table B5'!$C$6:$K$6,1,MATCH('County Climates'!E1023,'CBECS_Table B5'!$C$1:$K$1,0))</f>
        <v>6178</v>
      </c>
    </row>
    <row r="1024" spans="1:6" x14ac:dyDescent="0.35">
      <c r="A1024" t="s">
        <v>1057</v>
      </c>
      <c r="B1024" t="s">
        <v>1058</v>
      </c>
      <c r="C1024" t="s">
        <v>1065</v>
      </c>
      <c r="D1024" t="s">
        <v>274</v>
      </c>
      <c r="E1024" t="str">
        <f>INDEX('State Codes'!$E$7:$E$70,MATCH(INDEX('State Codes'!$C$7:$C$70,MATCH('County Climates'!B1024,'State Codes'!$D$7:$D$70,0),1),'State Codes'!$C$7:$C$70,0),1)</f>
        <v>West North Central Division</v>
      </c>
      <c r="F1024">
        <f>INDEX('CBECS_Table B5'!$C$6:$K$6,1,MATCH('County Climates'!E1024,'CBECS_Table B5'!$C$1:$K$1,0))</f>
        <v>6178</v>
      </c>
    </row>
    <row r="1025" spans="1:6" x14ac:dyDescent="0.35">
      <c r="A1025" t="s">
        <v>1057</v>
      </c>
      <c r="B1025" t="s">
        <v>1058</v>
      </c>
      <c r="C1025" t="s">
        <v>1066</v>
      </c>
      <c r="D1025" t="s">
        <v>273</v>
      </c>
      <c r="E1025" t="str">
        <f>INDEX('State Codes'!$E$7:$E$70,MATCH(INDEX('State Codes'!$C$7:$C$70,MATCH('County Climates'!B1025,'State Codes'!$D$7:$D$70,0),1),'State Codes'!$C$7:$C$70,0),1)</f>
        <v>West North Central Division</v>
      </c>
      <c r="F1025">
        <f>INDEX('CBECS_Table B5'!$C$6:$K$6,1,MATCH('County Climates'!E1025,'CBECS_Table B5'!$C$1:$K$1,0))</f>
        <v>6178</v>
      </c>
    </row>
    <row r="1026" spans="1:6" x14ac:dyDescent="0.35">
      <c r="A1026" t="s">
        <v>1057</v>
      </c>
      <c r="B1026" t="s">
        <v>1058</v>
      </c>
      <c r="C1026" t="s">
        <v>1067</v>
      </c>
      <c r="D1026" t="s">
        <v>274</v>
      </c>
      <c r="E1026" t="str">
        <f>INDEX('State Codes'!$E$7:$E$70,MATCH(INDEX('State Codes'!$C$7:$C$70,MATCH('County Climates'!B1026,'State Codes'!$D$7:$D$70,0),1),'State Codes'!$C$7:$C$70,0),1)</f>
        <v>West North Central Division</v>
      </c>
      <c r="F1026">
        <f>INDEX('CBECS_Table B5'!$C$6:$K$6,1,MATCH('County Climates'!E1026,'CBECS_Table B5'!$C$1:$K$1,0))</f>
        <v>6178</v>
      </c>
    </row>
    <row r="1027" spans="1:6" x14ac:dyDescent="0.35">
      <c r="A1027" t="s">
        <v>1057</v>
      </c>
      <c r="B1027" t="s">
        <v>1058</v>
      </c>
      <c r="C1027" t="s">
        <v>1068</v>
      </c>
      <c r="D1027" t="s">
        <v>273</v>
      </c>
      <c r="E1027" t="str">
        <f>INDEX('State Codes'!$E$7:$E$70,MATCH(INDEX('State Codes'!$C$7:$C$70,MATCH('County Climates'!B1027,'State Codes'!$D$7:$D$70,0),1),'State Codes'!$C$7:$C$70,0),1)</f>
        <v>West North Central Division</v>
      </c>
      <c r="F1027">
        <f>INDEX('CBECS_Table B5'!$C$6:$K$6,1,MATCH('County Climates'!E1027,'CBECS_Table B5'!$C$1:$K$1,0))</f>
        <v>6178</v>
      </c>
    </row>
    <row r="1028" spans="1:6" x14ac:dyDescent="0.35">
      <c r="A1028" t="s">
        <v>1057</v>
      </c>
      <c r="B1028" t="s">
        <v>1058</v>
      </c>
      <c r="C1028" t="s">
        <v>1069</v>
      </c>
      <c r="D1028" t="s">
        <v>274</v>
      </c>
      <c r="E1028" t="str">
        <f>INDEX('State Codes'!$E$7:$E$70,MATCH(INDEX('State Codes'!$C$7:$C$70,MATCH('County Climates'!B1028,'State Codes'!$D$7:$D$70,0),1),'State Codes'!$C$7:$C$70,0),1)</f>
        <v>West North Central Division</v>
      </c>
      <c r="F1028">
        <f>INDEX('CBECS_Table B5'!$C$6:$K$6,1,MATCH('County Climates'!E1028,'CBECS_Table B5'!$C$1:$K$1,0))</f>
        <v>6178</v>
      </c>
    </row>
    <row r="1029" spans="1:6" x14ac:dyDescent="0.35">
      <c r="A1029" t="s">
        <v>1057</v>
      </c>
      <c r="B1029" t="s">
        <v>1058</v>
      </c>
      <c r="C1029" t="s">
        <v>1070</v>
      </c>
      <c r="D1029" t="s">
        <v>273</v>
      </c>
      <c r="E1029" t="str">
        <f>INDEX('State Codes'!$E$7:$E$70,MATCH(INDEX('State Codes'!$C$7:$C$70,MATCH('County Climates'!B1029,'State Codes'!$D$7:$D$70,0),1),'State Codes'!$C$7:$C$70,0),1)</f>
        <v>West North Central Division</v>
      </c>
      <c r="F1029">
        <f>INDEX('CBECS_Table B5'!$C$6:$K$6,1,MATCH('County Climates'!E1029,'CBECS_Table B5'!$C$1:$K$1,0))</f>
        <v>6178</v>
      </c>
    </row>
    <row r="1030" spans="1:6" x14ac:dyDescent="0.35">
      <c r="A1030" t="s">
        <v>1057</v>
      </c>
      <c r="B1030" t="s">
        <v>1058</v>
      </c>
      <c r="C1030" t="s">
        <v>1071</v>
      </c>
      <c r="D1030" t="s">
        <v>274</v>
      </c>
      <c r="E1030" t="str">
        <f>INDEX('State Codes'!$E$7:$E$70,MATCH(INDEX('State Codes'!$C$7:$C$70,MATCH('County Climates'!B1030,'State Codes'!$D$7:$D$70,0),1),'State Codes'!$C$7:$C$70,0),1)</f>
        <v>West North Central Division</v>
      </c>
      <c r="F1030">
        <f>INDEX('CBECS_Table B5'!$C$6:$K$6,1,MATCH('County Climates'!E1030,'CBECS_Table B5'!$C$1:$K$1,0))</f>
        <v>6178</v>
      </c>
    </row>
    <row r="1031" spans="1:6" x14ac:dyDescent="0.35">
      <c r="A1031" t="s">
        <v>1057</v>
      </c>
      <c r="B1031" t="s">
        <v>1058</v>
      </c>
      <c r="C1031" t="s">
        <v>932</v>
      </c>
      <c r="D1031" t="s">
        <v>273</v>
      </c>
      <c r="E1031" t="str">
        <f>INDEX('State Codes'!$E$7:$E$70,MATCH(INDEX('State Codes'!$C$7:$C$70,MATCH('County Climates'!B1031,'State Codes'!$D$7:$D$70,0),1),'State Codes'!$C$7:$C$70,0),1)</f>
        <v>West North Central Division</v>
      </c>
      <c r="F1031">
        <f>INDEX('CBECS_Table B5'!$C$6:$K$6,1,MATCH('County Climates'!E1031,'CBECS_Table B5'!$C$1:$K$1,0))</f>
        <v>6178</v>
      </c>
    </row>
    <row r="1032" spans="1:6" x14ac:dyDescent="0.35">
      <c r="A1032" t="s">
        <v>1057</v>
      </c>
      <c r="B1032" t="s">
        <v>1058</v>
      </c>
      <c r="C1032" t="s">
        <v>1072</v>
      </c>
      <c r="D1032" t="s">
        <v>274</v>
      </c>
      <c r="E1032" t="str">
        <f>INDEX('State Codes'!$E$7:$E$70,MATCH(INDEX('State Codes'!$C$7:$C$70,MATCH('County Climates'!B1032,'State Codes'!$D$7:$D$70,0),1),'State Codes'!$C$7:$C$70,0),1)</f>
        <v>West North Central Division</v>
      </c>
      <c r="F1032">
        <f>INDEX('CBECS_Table B5'!$C$6:$K$6,1,MATCH('County Climates'!E1032,'CBECS_Table B5'!$C$1:$K$1,0))</f>
        <v>6178</v>
      </c>
    </row>
    <row r="1033" spans="1:6" x14ac:dyDescent="0.35">
      <c r="A1033" t="s">
        <v>1057</v>
      </c>
      <c r="B1033" t="s">
        <v>1058</v>
      </c>
      <c r="C1033" t="s">
        <v>361</v>
      </c>
      <c r="D1033" t="s">
        <v>273</v>
      </c>
      <c r="E1033" t="str">
        <f>INDEX('State Codes'!$E$7:$E$70,MATCH(INDEX('State Codes'!$C$7:$C$70,MATCH('County Climates'!B1033,'State Codes'!$D$7:$D$70,0),1),'State Codes'!$C$7:$C$70,0),1)</f>
        <v>West North Central Division</v>
      </c>
      <c r="F1033">
        <f>INDEX('CBECS_Table B5'!$C$6:$K$6,1,MATCH('County Climates'!E1033,'CBECS_Table B5'!$C$1:$K$1,0))</f>
        <v>6178</v>
      </c>
    </row>
    <row r="1034" spans="1:6" x14ac:dyDescent="0.35">
      <c r="A1034" t="s">
        <v>1057</v>
      </c>
      <c r="B1034" t="s">
        <v>1058</v>
      </c>
      <c r="C1034" t="s">
        <v>1073</v>
      </c>
      <c r="D1034" t="s">
        <v>274</v>
      </c>
      <c r="E1034" t="str">
        <f>INDEX('State Codes'!$E$7:$E$70,MATCH(INDEX('State Codes'!$C$7:$C$70,MATCH('County Climates'!B1034,'State Codes'!$D$7:$D$70,0),1),'State Codes'!$C$7:$C$70,0),1)</f>
        <v>West North Central Division</v>
      </c>
      <c r="F1034">
        <f>INDEX('CBECS_Table B5'!$C$6:$K$6,1,MATCH('County Climates'!E1034,'CBECS_Table B5'!$C$1:$K$1,0))</f>
        <v>6178</v>
      </c>
    </row>
    <row r="1035" spans="1:6" x14ac:dyDescent="0.35">
      <c r="A1035" t="s">
        <v>1057</v>
      </c>
      <c r="B1035" t="s">
        <v>1058</v>
      </c>
      <c r="C1035" t="s">
        <v>1074</v>
      </c>
      <c r="D1035" t="s">
        <v>273</v>
      </c>
      <c r="E1035" t="str">
        <f>INDEX('State Codes'!$E$7:$E$70,MATCH(INDEX('State Codes'!$C$7:$C$70,MATCH('County Climates'!B1035,'State Codes'!$D$7:$D$70,0),1),'State Codes'!$C$7:$C$70,0),1)</f>
        <v>West North Central Division</v>
      </c>
      <c r="F1035">
        <f>INDEX('CBECS_Table B5'!$C$6:$K$6,1,MATCH('County Climates'!E1035,'CBECS_Table B5'!$C$1:$K$1,0))</f>
        <v>6178</v>
      </c>
    </row>
    <row r="1036" spans="1:6" x14ac:dyDescent="0.35">
      <c r="A1036" t="s">
        <v>1057</v>
      </c>
      <c r="B1036" t="s">
        <v>1058</v>
      </c>
      <c r="C1036" t="s">
        <v>1075</v>
      </c>
      <c r="D1036" t="s">
        <v>274</v>
      </c>
      <c r="E1036" t="str">
        <f>INDEX('State Codes'!$E$7:$E$70,MATCH(INDEX('State Codes'!$C$7:$C$70,MATCH('County Climates'!B1036,'State Codes'!$D$7:$D$70,0),1),'State Codes'!$C$7:$C$70,0),1)</f>
        <v>West North Central Division</v>
      </c>
      <c r="F1036">
        <f>INDEX('CBECS_Table B5'!$C$6:$K$6,1,MATCH('County Climates'!E1036,'CBECS_Table B5'!$C$1:$K$1,0))</f>
        <v>6178</v>
      </c>
    </row>
    <row r="1037" spans="1:6" x14ac:dyDescent="0.35">
      <c r="A1037" t="s">
        <v>1057</v>
      </c>
      <c r="B1037" t="s">
        <v>1058</v>
      </c>
      <c r="C1037" t="s">
        <v>1076</v>
      </c>
      <c r="D1037" t="s">
        <v>273</v>
      </c>
      <c r="E1037" t="str">
        <f>INDEX('State Codes'!$E$7:$E$70,MATCH(INDEX('State Codes'!$C$7:$C$70,MATCH('County Climates'!B1037,'State Codes'!$D$7:$D$70,0),1),'State Codes'!$C$7:$C$70,0),1)</f>
        <v>West North Central Division</v>
      </c>
      <c r="F1037">
        <f>INDEX('CBECS_Table B5'!$C$6:$K$6,1,MATCH('County Climates'!E1037,'CBECS_Table B5'!$C$1:$K$1,0))</f>
        <v>6178</v>
      </c>
    </row>
    <row r="1038" spans="1:6" x14ac:dyDescent="0.35">
      <c r="A1038" t="s">
        <v>1057</v>
      </c>
      <c r="B1038" t="s">
        <v>1058</v>
      </c>
      <c r="C1038" t="s">
        <v>371</v>
      </c>
      <c r="D1038" t="s">
        <v>273</v>
      </c>
      <c r="E1038" t="str">
        <f>INDEX('State Codes'!$E$7:$E$70,MATCH(INDEX('State Codes'!$C$7:$C$70,MATCH('County Climates'!B1038,'State Codes'!$D$7:$D$70,0),1),'State Codes'!$C$7:$C$70,0),1)</f>
        <v>West North Central Division</v>
      </c>
      <c r="F1038">
        <f>INDEX('CBECS_Table B5'!$C$6:$K$6,1,MATCH('County Climates'!E1038,'CBECS_Table B5'!$C$1:$K$1,0))</f>
        <v>6178</v>
      </c>
    </row>
    <row r="1039" spans="1:6" x14ac:dyDescent="0.35">
      <c r="A1039" t="s">
        <v>1057</v>
      </c>
      <c r="B1039" t="s">
        <v>1058</v>
      </c>
      <c r="C1039" t="s">
        <v>593</v>
      </c>
      <c r="D1039" t="s">
        <v>274</v>
      </c>
      <c r="E1039" t="str">
        <f>INDEX('State Codes'!$E$7:$E$70,MATCH(INDEX('State Codes'!$C$7:$C$70,MATCH('County Climates'!B1039,'State Codes'!$D$7:$D$70,0),1),'State Codes'!$C$7:$C$70,0),1)</f>
        <v>West North Central Division</v>
      </c>
      <c r="F1039">
        <f>INDEX('CBECS_Table B5'!$C$6:$K$6,1,MATCH('County Climates'!E1039,'CBECS_Table B5'!$C$1:$K$1,0))</f>
        <v>6178</v>
      </c>
    </row>
    <row r="1040" spans="1:6" x14ac:dyDescent="0.35">
      <c r="A1040" t="s">
        <v>1077</v>
      </c>
      <c r="B1040" t="s">
        <v>1078</v>
      </c>
      <c r="C1040" t="s">
        <v>1079</v>
      </c>
      <c r="D1040" t="s">
        <v>273</v>
      </c>
      <c r="E1040" t="str">
        <f>INDEX('State Codes'!$E$7:$E$70,MATCH(INDEX('State Codes'!$C$7:$C$70,MATCH('County Climates'!B1040,'State Codes'!$D$7:$D$70,0),1),'State Codes'!$C$7:$C$70,0),1)</f>
        <v>East North Central Division</v>
      </c>
      <c r="F1040">
        <f>INDEX('CBECS_Table B5'!$C$6:$K$6,1,MATCH('County Climates'!E1040,'CBECS_Table B5'!$C$1:$K$1,0))</f>
        <v>12742</v>
      </c>
    </row>
    <row r="1041" spans="1:6" x14ac:dyDescent="0.35">
      <c r="A1041" t="s">
        <v>1077</v>
      </c>
      <c r="B1041" t="s">
        <v>1078</v>
      </c>
      <c r="C1041" t="s">
        <v>1080</v>
      </c>
      <c r="D1041" t="s">
        <v>273</v>
      </c>
      <c r="E1041" t="str">
        <f>INDEX('State Codes'!$E$7:$E$70,MATCH(INDEX('State Codes'!$C$7:$C$70,MATCH('County Climates'!B1041,'State Codes'!$D$7:$D$70,0),1),'State Codes'!$C$7:$C$70,0),1)</f>
        <v>East North Central Division</v>
      </c>
      <c r="F1041">
        <f>INDEX('CBECS_Table B5'!$C$6:$K$6,1,MATCH('County Climates'!E1041,'CBECS_Table B5'!$C$1:$K$1,0))</f>
        <v>12742</v>
      </c>
    </row>
    <row r="1042" spans="1:6" x14ac:dyDescent="0.35">
      <c r="A1042" t="s">
        <v>1077</v>
      </c>
      <c r="B1042" t="s">
        <v>1078</v>
      </c>
      <c r="C1042" t="s">
        <v>324</v>
      </c>
      <c r="D1042" t="s">
        <v>273</v>
      </c>
      <c r="E1042" t="str">
        <f>INDEX('State Codes'!$E$7:$E$70,MATCH(INDEX('State Codes'!$C$7:$C$70,MATCH('County Climates'!B1042,'State Codes'!$D$7:$D$70,0),1),'State Codes'!$C$7:$C$70,0),1)</f>
        <v>East North Central Division</v>
      </c>
      <c r="F1042">
        <f>INDEX('CBECS_Table B5'!$C$6:$K$6,1,MATCH('County Climates'!E1042,'CBECS_Table B5'!$C$1:$K$1,0))</f>
        <v>12742</v>
      </c>
    </row>
    <row r="1043" spans="1:6" x14ac:dyDescent="0.35">
      <c r="A1043" t="s">
        <v>1077</v>
      </c>
      <c r="B1043" t="s">
        <v>1078</v>
      </c>
      <c r="C1043" t="s">
        <v>325</v>
      </c>
      <c r="D1043" t="s">
        <v>273</v>
      </c>
      <c r="E1043" t="str">
        <f>INDEX('State Codes'!$E$7:$E$70,MATCH(INDEX('State Codes'!$C$7:$C$70,MATCH('County Climates'!B1043,'State Codes'!$D$7:$D$70,0),1),'State Codes'!$C$7:$C$70,0),1)</f>
        <v>East North Central Division</v>
      </c>
      <c r="F1043">
        <f>INDEX('CBECS_Table B5'!$C$6:$K$6,1,MATCH('County Climates'!E1043,'CBECS_Table B5'!$C$1:$K$1,0))</f>
        <v>12742</v>
      </c>
    </row>
    <row r="1044" spans="1:6" x14ac:dyDescent="0.35">
      <c r="A1044" t="s">
        <v>1077</v>
      </c>
      <c r="B1044" t="s">
        <v>1078</v>
      </c>
      <c r="C1044" t="s">
        <v>724</v>
      </c>
      <c r="D1044" t="s">
        <v>273</v>
      </c>
      <c r="E1044" t="str">
        <f>INDEX('State Codes'!$E$7:$E$70,MATCH(INDEX('State Codes'!$C$7:$C$70,MATCH('County Climates'!B1044,'State Codes'!$D$7:$D$70,0),1),'State Codes'!$C$7:$C$70,0),1)</f>
        <v>East North Central Division</v>
      </c>
      <c r="F1044">
        <f>INDEX('CBECS_Table B5'!$C$6:$K$6,1,MATCH('County Climates'!E1044,'CBECS_Table B5'!$C$1:$K$1,0))</f>
        <v>12742</v>
      </c>
    </row>
    <row r="1045" spans="1:6" x14ac:dyDescent="0.35">
      <c r="A1045" t="s">
        <v>1077</v>
      </c>
      <c r="B1045" t="s">
        <v>1078</v>
      </c>
      <c r="C1045" t="s">
        <v>428</v>
      </c>
      <c r="D1045" t="s">
        <v>273</v>
      </c>
      <c r="E1045" t="str">
        <f>INDEX('State Codes'!$E$7:$E$70,MATCH(INDEX('State Codes'!$C$7:$C$70,MATCH('County Climates'!B1045,'State Codes'!$D$7:$D$70,0),1),'State Codes'!$C$7:$C$70,0),1)</f>
        <v>East North Central Division</v>
      </c>
      <c r="F1045">
        <f>INDEX('CBECS_Table B5'!$C$6:$K$6,1,MATCH('County Climates'!E1045,'CBECS_Table B5'!$C$1:$K$1,0))</f>
        <v>12742</v>
      </c>
    </row>
    <row r="1046" spans="1:6" x14ac:dyDescent="0.35">
      <c r="A1046" t="s">
        <v>1077</v>
      </c>
      <c r="B1046" t="s">
        <v>1078</v>
      </c>
      <c r="C1046" t="s">
        <v>328</v>
      </c>
      <c r="D1046" t="s">
        <v>292</v>
      </c>
      <c r="E1046" t="str">
        <f>INDEX('State Codes'!$E$7:$E$70,MATCH(INDEX('State Codes'!$C$7:$C$70,MATCH('County Climates'!B1046,'State Codes'!$D$7:$D$70,0),1),'State Codes'!$C$7:$C$70,0),1)</f>
        <v>East North Central Division</v>
      </c>
      <c r="F1046">
        <f>INDEX('CBECS_Table B5'!$C$6:$K$6,1,MATCH('County Climates'!E1046,'CBECS_Table B5'!$C$1:$K$1,0))</f>
        <v>12742</v>
      </c>
    </row>
    <row r="1047" spans="1:6" x14ac:dyDescent="0.35">
      <c r="A1047" t="s">
        <v>1077</v>
      </c>
      <c r="B1047" t="s">
        <v>1078</v>
      </c>
      <c r="C1047" t="s">
        <v>1081</v>
      </c>
      <c r="D1047" t="s">
        <v>273</v>
      </c>
      <c r="E1047" t="str">
        <f>INDEX('State Codes'!$E$7:$E$70,MATCH(INDEX('State Codes'!$C$7:$C$70,MATCH('County Climates'!B1047,'State Codes'!$D$7:$D$70,0),1),'State Codes'!$C$7:$C$70,0),1)</f>
        <v>East North Central Division</v>
      </c>
      <c r="F1047">
        <f>INDEX('CBECS_Table B5'!$C$6:$K$6,1,MATCH('County Climates'!E1047,'CBECS_Table B5'!$C$1:$K$1,0))</f>
        <v>12742</v>
      </c>
    </row>
    <row r="1048" spans="1:6" x14ac:dyDescent="0.35">
      <c r="A1048" t="s">
        <v>1077</v>
      </c>
      <c r="B1048" t="s">
        <v>1078</v>
      </c>
      <c r="C1048" t="s">
        <v>371</v>
      </c>
      <c r="D1048" t="s">
        <v>273</v>
      </c>
      <c r="E1048" t="str">
        <f>INDEX('State Codes'!$E$7:$E$70,MATCH(INDEX('State Codes'!$C$7:$C$70,MATCH('County Climates'!B1048,'State Codes'!$D$7:$D$70,0),1),'State Codes'!$C$7:$C$70,0),1)</f>
        <v>East North Central Division</v>
      </c>
      <c r="F1048">
        <f>INDEX('CBECS_Table B5'!$C$6:$K$6,1,MATCH('County Climates'!E1048,'CBECS_Table B5'!$C$1:$K$1,0))</f>
        <v>12742</v>
      </c>
    </row>
    <row r="1049" spans="1:6" x14ac:dyDescent="0.35">
      <c r="A1049" t="s">
        <v>1077</v>
      </c>
      <c r="B1049" t="s">
        <v>1078</v>
      </c>
      <c r="C1049" t="s">
        <v>1082</v>
      </c>
      <c r="D1049" t="s">
        <v>273</v>
      </c>
      <c r="E1049" t="str">
        <f>INDEX('State Codes'!$E$7:$E$70,MATCH(INDEX('State Codes'!$C$7:$C$70,MATCH('County Climates'!B1049,'State Codes'!$D$7:$D$70,0),1),'State Codes'!$C$7:$C$70,0),1)</f>
        <v>East North Central Division</v>
      </c>
      <c r="F1049">
        <f>INDEX('CBECS_Table B5'!$C$6:$K$6,1,MATCH('County Climates'!E1049,'CBECS_Table B5'!$C$1:$K$1,0))</f>
        <v>12742</v>
      </c>
    </row>
    <row r="1050" spans="1:6" x14ac:dyDescent="0.35">
      <c r="A1050" t="s">
        <v>1077</v>
      </c>
      <c r="B1050" t="s">
        <v>1078</v>
      </c>
      <c r="C1050" t="s">
        <v>1083</v>
      </c>
      <c r="D1050" t="s">
        <v>273</v>
      </c>
      <c r="E1050" t="str">
        <f>INDEX('State Codes'!$E$7:$E$70,MATCH(INDEX('State Codes'!$C$7:$C$70,MATCH('County Climates'!B1050,'State Codes'!$D$7:$D$70,0),1),'State Codes'!$C$7:$C$70,0),1)</f>
        <v>East North Central Division</v>
      </c>
      <c r="F1050">
        <f>INDEX('CBECS_Table B5'!$C$6:$K$6,1,MATCH('County Climates'!E1050,'CBECS_Table B5'!$C$1:$K$1,0))</f>
        <v>12742</v>
      </c>
    </row>
    <row r="1051" spans="1:6" x14ac:dyDescent="0.35">
      <c r="A1051" t="s">
        <v>1077</v>
      </c>
      <c r="B1051" t="s">
        <v>1078</v>
      </c>
      <c r="C1051" t="s">
        <v>333</v>
      </c>
      <c r="D1051" t="s">
        <v>273</v>
      </c>
      <c r="E1051" t="str">
        <f>INDEX('State Codes'!$E$7:$E$70,MATCH(INDEX('State Codes'!$C$7:$C$70,MATCH('County Climates'!B1051,'State Codes'!$D$7:$D$70,0),1),'State Codes'!$C$7:$C$70,0),1)</f>
        <v>East North Central Division</v>
      </c>
      <c r="F1051">
        <f>INDEX('CBECS_Table B5'!$C$6:$K$6,1,MATCH('County Climates'!E1051,'CBECS_Table B5'!$C$1:$K$1,0))</f>
        <v>12742</v>
      </c>
    </row>
    <row r="1052" spans="1:6" x14ac:dyDescent="0.35">
      <c r="A1052" t="s">
        <v>1077</v>
      </c>
      <c r="B1052" t="s">
        <v>1078</v>
      </c>
      <c r="C1052" t="s">
        <v>1084</v>
      </c>
      <c r="D1052" t="s">
        <v>273</v>
      </c>
      <c r="E1052" t="str">
        <f>INDEX('State Codes'!$E$7:$E$70,MATCH(INDEX('State Codes'!$C$7:$C$70,MATCH('County Climates'!B1052,'State Codes'!$D$7:$D$70,0),1),'State Codes'!$C$7:$C$70,0),1)</f>
        <v>East North Central Division</v>
      </c>
      <c r="F1052">
        <f>INDEX('CBECS_Table B5'!$C$6:$K$6,1,MATCH('County Climates'!E1052,'CBECS_Table B5'!$C$1:$K$1,0))</f>
        <v>12742</v>
      </c>
    </row>
    <row r="1053" spans="1:6" x14ac:dyDescent="0.35">
      <c r="A1053" t="s">
        <v>1077</v>
      </c>
      <c r="B1053" t="s">
        <v>1078</v>
      </c>
      <c r="C1053" t="s">
        <v>335</v>
      </c>
      <c r="D1053" t="s">
        <v>273</v>
      </c>
      <c r="E1053" t="str">
        <f>INDEX('State Codes'!$E$7:$E$70,MATCH(INDEX('State Codes'!$C$7:$C$70,MATCH('County Climates'!B1053,'State Codes'!$D$7:$D$70,0),1),'State Codes'!$C$7:$C$70,0),1)</f>
        <v>East North Central Division</v>
      </c>
      <c r="F1053">
        <f>INDEX('CBECS_Table B5'!$C$6:$K$6,1,MATCH('County Climates'!E1053,'CBECS_Table B5'!$C$1:$K$1,0))</f>
        <v>12742</v>
      </c>
    </row>
    <row r="1054" spans="1:6" x14ac:dyDescent="0.35">
      <c r="A1054" t="s">
        <v>1077</v>
      </c>
      <c r="B1054" t="s">
        <v>1078</v>
      </c>
      <c r="C1054" t="s">
        <v>1085</v>
      </c>
      <c r="D1054" t="s">
        <v>273</v>
      </c>
      <c r="E1054" t="str">
        <f>INDEX('State Codes'!$E$7:$E$70,MATCH(INDEX('State Codes'!$C$7:$C$70,MATCH('County Climates'!B1054,'State Codes'!$D$7:$D$70,0),1),'State Codes'!$C$7:$C$70,0),1)</f>
        <v>East North Central Division</v>
      </c>
      <c r="F1054">
        <f>INDEX('CBECS_Table B5'!$C$6:$K$6,1,MATCH('County Climates'!E1054,'CBECS_Table B5'!$C$1:$K$1,0))</f>
        <v>12742</v>
      </c>
    </row>
    <row r="1055" spans="1:6" x14ac:dyDescent="0.35">
      <c r="A1055" t="s">
        <v>1077</v>
      </c>
      <c r="B1055" t="s">
        <v>1078</v>
      </c>
      <c r="C1055" t="s">
        <v>1086</v>
      </c>
      <c r="D1055" t="s">
        <v>273</v>
      </c>
      <c r="E1055" t="str">
        <f>INDEX('State Codes'!$E$7:$E$70,MATCH(INDEX('State Codes'!$C$7:$C$70,MATCH('County Climates'!B1055,'State Codes'!$D$7:$D$70,0),1),'State Codes'!$C$7:$C$70,0),1)</f>
        <v>East North Central Division</v>
      </c>
      <c r="F1055">
        <f>INDEX('CBECS_Table B5'!$C$6:$K$6,1,MATCH('County Climates'!E1055,'CBECS_Table B5'!$C$1:$K$1,0))</f>
        <v>12742</v>
      </c>
    </row>
    <row r="1056" spans="1:6" x14ac:dyDescent="0.35">
      <c r="A1056" t="s">
        <v>1077</v>
      </c>
      <c r="B1056" t="s">
        <v>1078</v>
      </c>
      <c r="C1056" t="s">
        <v>596</v>
      </c>
      <c r="D1056" t="s">
        <v>273</v>
      </c>
      <c r="E1056" t="str">
        <f>INDEX('State Codes'!$E$7:$E$70,MATCH(INDEX('State Codes'!$C$7:$C$70,MATCH('County Climates'!B1056,'State Codes'!$D$7:$D$70,0),1),'State Codes'!$C$7:$C$70,0),1)</f>
        <v>East North Central Division</v>
      </c>
      <c r="F1056">
        <f>INDEX('CBECS_Table B5'!$C$6:$K$6,1,MATCH('County Climates'!E1056,'CBECS_Table B5'!$C$1:$K$1,0))</f>
        <v>12742</v>
      </c>
    </row>
    <row r="1057" spans="1:6" x14ac:dyDescent="0.35">
      <c r="A1057" t="s">
        <v>1077</v>
      </c>
      <c r="B1057" t="s">
        <v>1078</v>
      </c>
      <c r="C1057" t="s">
        <v>693</v>
      </c>
      <c r="D1057" t="s">
        <v>273</v>
      </c>
      <c r="E1057" t="str">
        <f>INDEX('State Codes'!$E$7:$E$70,MATCH(INDEX('State Codes'!$C$7:$C$70,MATCH('County Climates'!B1057,'State Codes'!$D$7:$D$70,0),1),'State Codes'!$C$7:$C$70,0),1)</f>
        <v>East North Central Division</v>
      </c>
      <c r="F1057">
        <f>INDEX('CBECS_Table B5'!$C$6:$K$6,1,MATCH('County Climates'!E1057,'CBECS_Table B5'!$C$1:$K$1,0))</f>
        <v>12742</v>
      </c>
    </row>
    <row r="1058" spans="1:6" x14ac:dyDescent="0.35">
      <c r="A1058" t="s">
        <v>1077</v>
      </c>
      <c r="B1058" t="s">
        <v>1078</v>
      </c>
      <c r="C1058" t="s">
        <v>338</v>
      </c>
      <c r="D1058" t="s">
        <v>273</v>
      </c>
      <c r="E1058" t="str">
        <f>INDEX('State Codes'!$E$7:$E$70,MATCH(INDEX('State Codes'!$C$7:$C$70,MATCH('County Climates'!B1058,'State Codes'!$D$7:$D$70,0),1),'State Codes'!$C$7:$C$70,0),1)</f>
        <v>East North Central Division</v>
      </c>
      <c r="F1058">
        <f>INDEX('CBECS_Table B5'!$C$6:$K$6,1,MATCH('County Climates'!E1058,'CBECS_Table B5'!$C$1:$K$1,0))</f>
        <v>12742</v>
      </c>
    </row>
    <row r="1059" spans="1:6" x14ac:dyDescent="0.35">
      <c r="A1059" t="s">
        <v>1077</v>
      </c>
      <c r="B1059" t="s">
        <v>1078</v>
      </c>
      <c r="C1059" t="s">
        <v>339</v>
      </c>
      <c r="D1059" t="s">
        <v>273</v>
      </c>
      <c r="E1059" t="str">
        <f>INDEX('State Codes'!$E$7:$E$70,MATCH(INDEX('State Codes'!$C$7:$C$70,MATCH('County Climates'!B1059,'State Codes'!$D$7:$D$70,0),1),'State Codes'!$C$7:$C$70,0),1)</f>
        <v>East North Central Division</v>
      </c>
      <c r="F1059">
        <f>INDEX('CBECS_Table B5'!$C$6:$K$6,1,MATCH('County Climates'!E1059,'CBECS_Table B5'!$C$1:$K$1,0))</f>
        <v>12742</v>
      </c>
    </row>
    <row r="1060" spans="1:6" x14ac:dyDescent="0.35">
      <c r="A1060" t="s">
        <v>1077</v>
      </c>
      <c r="B1060" t="s">
        <v>1078</v>
      </c>
      <c r="C1060" t="s">
        <v>340</v>
      </c>
      <c r="D1060" t="s">
        <v>273</v>
      </c>
      <c r="E1060" t="str">
        <f>INDEX('State Codes'!$E$7:$E$70,MATCH(INDEX('State Codes'!$C$7:$C$70,MATCH('County Climates'!B1060,'State Codes'!$D$7:$D$70,0),1),'State Codes'!$C$7:$C$70,0),1)</f>
        <v>East North Central Division</v>
      </c>
      <c r="F1060">
        <f>INDEX('CBECS_Table B5'!$C$6:$K$6,1,MATCH('County Climates'!E1060,'CBECS_Table B5'!$C$1:$K$1,0))</f>
        <v>12742</v>
      </c>
    </row>
    <row r="1061" spans="1:6" x14ac:dyDescent="0.35">
      <c r="A1061" t="s">
        <v>1077</v>
      </c>
      <c r="B1061" t="s">
        <v>1078</v>
      </c>
      <c r="C1061" t="s">
        <v>1087</v>
      </c>
      <c r="D1061" t="s">
        <v>273</v>
      </c>
      <c r="E1061" t="str">
        <f>INDEX('State Codes'!$E$7:$E$70,MATCH(INDEX('State Codes'!$C$7:$C$70,MATCH('County Climates'!B1061,'State Codes'!$D$7:$D$70,0),1),'State Codes'!$C$7:$C$70,0),1)</f>
        <v>East North Central Division</v>
      </c>
      <c r="F1061">
        <f>INDEX('CBECS_Table B5'!$C$6:$K$6,1,MATCH('County Climates'!E1061,'CBECS_Table B5'!$C$1:$K$1,0))</f>
        <v>12742</v>
      </c>
    </row>
    <row r="1062" spans="1:6" x14ac:dyDescent="0.35">
      <c r="A1062" t="s">
        <v>1077</v>
      </c>
      <c r="B1062" t="s">
        <v>1078</v>
      </c>
      <c r="C1062" t="s">
        <v>1088</v>
      </c>
      <c r="D1062" t="s">
        <v>273</v>
      </c>
      <c r="E1062" t="str">
        <f>INDEX('State Codes'!$E$7:$E$70,MATCH(INDEX('State Codes'!$C$7:$C$70,MATCH('County Climates'!B1062,'State Codes'!$D$7:$D$70,0),1),'State Codes'!$C$7:$C$70,0),1)</f>
        <v>East North Central Division</v>
      </c>
      <c r="F1062">
        <f>INDEX('CBECS_Table B5'!$C$6:$K$6,1,MATCH('County Climates'!E1062,'CBECS_Table B5'!$C$1:$K$1,0))</f>
        <v>12742</v>
      </c>
    </row>
    <row r="1063" spans="1:6" x14ac:dyDescent="0.35">
      <c r="A1063" t="s">
        <v>1077</v>
      </c>
      <c r="B1063" t="s">
        <v>1078</v>
      </c>
      <c r="C1063" t="s">
        <v>1089</v>
      </c>
      <c r="D1063" t="s">
        <v>273</v>
      </c>
      <c r="E1063" t="str">
        <f>INDEX('State Codes'!$E$7:$E$70,MATCH(INDEX('State Codes'!$C$7:$C$70,MATCH('County Climates'!B1063,'State Codes'!$D$7:$D$70,0),1),'State Codes'!$C$7:$C$70,0),1)</f>
        <v>East North Central Division</v>
      </c>
      <c r="F1063">
        <f>INDEX('CBECS_Table B5'!$C$6:$K$6,1,MATCH('County Climates'!E1063,'CBECS_Table B5'!$C$1:$K$1,0))</f>
        <v>12742</v>
      </c>
    </row>
    <row r="1064" spans="1:6" x14ac:dyDescent="0.35">
      <c r="A1064" t="s">
        <v>1077</v>
      </c>
      <c r="B1064" t="s">
        <v>1078</v>
      </c>
      <c r="C1064" t="s">
        <v>703</v>
      </c>
      <c r="D1064" t="s">
        <v>273</v>
      </c>
      <c r="E1064" t="str">
        <f>INDEX('State Codes'!$E$7:$E$70,MATCH(INDEX('State Codes'!$C$7:$C$70,MATCH('County Climates'!B1064,'State Codes'!$D$7:$D$70,0),1),'State Codes'!$C$7:$C$70,0),1)</f>
        <v>East North Central Division</v>
      </c>
      <c r="F1064">
        <f>INDEX('CBECS_Table B5'!$C$6:$K$6,1,MATCH('County Climates'!E1064,'CBECS_Table B5'!$C$1:$K$1,0))</f>
        <v>12742</v>
      </c>
    </row>
    <row r="1065" spans="1:6" x14ac:dyDescent="0.35">
      <c r="A1065" t="s">
        <v>1077</v>
      </c>
      <c r="B1065" t="s">
        <v>1078</v>
      </c>
      <c r="C1065" t="s">
        <v>1090</v>
      </c>
      <c r="D1065" t="s">
        <v>273</v>
      </c>
      <c r="E1065" t="str">
        <f>INDEX('State Codes'!$E$7:$E$70,MATCH(INDEX('State Codes'!$C$7:$C$70,MATCH('County Climates'!B1065,'State Codes'!$D$7:$D$70,0),1),'State Codes'!$C$7:$C$70,0),1)</f>
        <v>East North Central Division</v>
      </c>
      <c r="F1065">
        <f>INDEX('CBECS_Table B5'!$C$6:$K$6,1,MATCH('County Climates'!E1065,'CBECS_Table B5'!$C$1:$K$1,0))</f>
        <v>12742</v>
      </c>
    </row>
    <row r="1066" spans="1:6" x14ac:dyDescent="0.35">
      <c r="A1066" t="s">
        <v>1077</v>
      </c>
      <c r="B1066" t="s">
        <v>1078</v>
      </c>
      <c r="C1066" t="s">
        <v>341</v>
      </c>
      <c r="D1066" t="s">
        <v>273</v>
      </c>
      <c r="E1066" t="str">
        <f>INDEX('State Codes'!$E$7:$E$70,MATCH(INDEX('State Codes'!$C$7:$C$70,MATCH('County Climates'!B1066,'State Codes'!$D$7:$D$70,0),1),'State Codes'!$C$7:$C$70,0),1)</f>
        <v>East North Central Division</v>
      </c>
      <c r="F1066">
        <f>INDEX('CBECS_Table B5'!$C$6:$K$6,1,MATCH('County Climates'!E1066,'CBECS_Table B5'!$C$1:$K$1,0))</f>
        <v>12742</v>
      </c>
    </row>
    <row r="1067" spans="1:6" x14ac:dyDescent="0.35">
      <c r="A1067" t="s">
        <v>1077</v>
      </c>
      <c r="B1067" t="s">
        <v>1078</v>
      </c>
      <c r="C1067" t="s">
        <v>1091</v>
      </c>
      <c r="D1067" t="s">
        <v>273</v>
      </c>
      <c r="E1067" t="str">
        <f>INDEX('State Codes'!$E$7:$E$70,MATCH(INDEX('State Codes'!$C$7:$C$70,MATCH('County Climates'!B1067,'State Codes'!$D$7:$D$70,0),1),'State Codes'!$C$7:$C$70,0),1)</f>
        <v>East North Central Division</v>
      </c>
      <c r="F1067">
        <f>INDEX('CBECS_Table B5'!$C$6:$K$6,1,MATCH('County Climates'!E1067,'CBECS_Table B5'!$C$1:$K$1,0))</f>
        <v>12742</v>
      </c>
    </row>
    <row r="1068" spans="1:6" x14ac:dyDescent="0.35">
      <c r="A1068" t="s">
        <v>1077</v>
      </c>
      <c r="B1068" t="s">
        <v>1078</v>
      </c>
      <c r="C1068" t="s">
        <v>343</v>
      </c>
      <c r="D1068" t="s">
        <v>292</v>
      </c>
      <c r="E1068" t="str">
        <f>INDEX('State Codes'!$E$7:$E$70,MATCH(INDEX('State Codes'!$C$7:$C$70,MATCH('County Climates'!B1068,'State Codes'!$D$7:$D$70,0),1),'State Codes'!$C$7:$C$70,0),1)</f>
        <v>East North Central Division</v>
      </c>
      <c r="F1068">
        <f>INDEX('CBECS_Table B5'!$C$6:$K$6,1,MATCH('County Climates'!E1068,'CBECS_Table B5'!$C$1:$K$1,0))</f>
        <v>12742</v>
      </c>
    </row>
    <row r="1069" spans="1:6" x14ac:dyDescent="0.35">
      <c r="A1069" t="s">
        <v>1077</v>
      </c>
      <c r="B1069" t="s">
        <v>1078</v>
      </c>
      <c r="C1069" t="s">
        <v>1092</v>
      </c>
      <c r="D1069" t="s">
        <v>273</v>
      </c>
      <c r="E1069" t="str">
        <f>INDEX('State Codes'!$E$7:$E$70,MATCH(INDEX('State Codes'!$C$7:$C$70,MATCH('County Climates'!B1069,'State Codes'!$D$7:$D$70,0),1),'State Codes'!$C$7:$C$70,0),1)</f>
        <v>East North Central Division</v>
      </c>
      <c r="F1069">
        <f>INDEX('CBECS_Table B5'!$C$6:$K$6,1,MATCH('County Climates'!E1069,'CBECS_Table B5'!$C$1:$K$1,0))</f>
        <v>12742</v>
      </c>
    </row>
    <row r="1070" spans="1:6" x14ac:dyDescent="0.35">
      <c r="A1070" t="s">
        <v>1077</v>
      </c>
      <c r="B1070" t="s">
        <v>1078</v>
      </c>
      <c r="C1070" t="s">
        <v>1093</v>
      </c>
      <c r="D1070" t="s">
        <v>273</v>
      </c>
      <c r="E1070" t="str">
        <f>INDEX('State Codes'!$E$7:$E$70,MATCH(INDEX('State Codes'!$C$7:$C$70,MATCH('County Climates'!B1070,'State Codes'!$D$7:$D$70,0),1),'State Codes'!$C$7:$C$70,0),1)</f>
        <v>East North Central Division</v>
      </c>
      <c r="F1070">
        <f>INDEX('CBECS_Table B5'!$C$6:$K$6,1,MATCH('County Climates'!E1070,'CBECS_Table B5'!$C$1:$K$1,0))</f>
        <v>12742</v>
      </c>
    </row>
    <row r="1071" spans="1:6" x14ac:dyDescent="0.35">
      <c r="A1071" t="s">
        <v>1077</v>
      </c>
      <c r="B1071" t="s">
        <v>1078</v>
      </c>
      <c r="C1071" t="s">
        <v>601</v>
      </c>
      <c r="D1071" t="s">
        <v>273</v>
      </c>
      <c r="E1071" t="str">
        <f>INDEX('State Codes'!$E$7:$E$70,MATCH(INDEX('State Codes'!$C$7:$C$70,MATCH('County Climates'!B1071,'State Codes'!$D$7:$D$70,0),1),'State Codes'!$C$7:$C$70,0),1)</f>
        <v>East North Central Division</v>
      </c>
      <c r="F1071">
        <f>INDEX('CBECS_Table B5'!$C$6:$K$6,1,MATCH('County Climates'!E1071,'CBECS_Table B5'!$C$1:$K$1,0))</f>
        <v>12742</v>
      </c>
    </row>
    <row r="1072" spans="1:6" x14ac:dyDescent="0.35">
      <c r="A1072" t="s">
        <v>1077</v>
      </c>
      <c r="B1072" t="s">
        <v>1078</v>
      </c>
      <c r="C1072" t="s">
        <v>602</v>
      </c>
      <c r="D1072" t="s">
        <v>273</v>
      </c>
      <c r="E1072" t="str">
        <f>INDEX('State Codes'!$E$7:$E$70,MATCH(INDEX('State Codes'!$C$7:$C$70,MATCH('County Climates'!B1072,'State Codes'!$D$7:$D$70,0),1),'State Codes'!$C$7:$C$70,0),1)</f>
        <v>East North Central Division</v>
      </c>
      <c r="F1072">
        <f>INDEX('CBECS_Table B5'!$C$6:$K$6,1,MATCH('County Climates'!E1072,'CBECS_Table B5'!$C$1:$K$1,0))</f>
        <v>12742</v>
      </c>
    </row>
    <row r="1073" spans="1:6" x14ac:dyDescent="0.35">
      <c r="A1073" t="s">
        <v>1077</v>
      </c>
      <c r="B1073" t="s">
        <v>1078</v>
      </c>
      <c r="C1073" t="s">
        <v>1094</v>
      </c>
      <c r="D1073" t="s">
        <v>273</v>
      </c>
      <c r="E1073" t="str">
        <f>INDEX('State Codes'!$E$7:$E$70,MATCH(INDEX('State Codes'!$C$7:$C$70,MATCH('County Climates'!B1073,'State Codes'!$D$7:$D$70,0),1),'State Codes'!$C$7:$C$70,0),1)</f>
        <v>East North Central Division</v>
      </c>
      <c r="F1073">
        <f>INDEX('CBECS_Table B5'!$C$6:$K$6,1,MATCH('County Climates'!E1073,'CBECS_Table B5'!$C$1:$K$1,0))</f>
        <v>12742</v>
      </c>
    </row>
    <row r="1074" spans="1:6" x14ac:dyDescent="0.35">
      <c r="A1074" t="s">
        <v>1077</v>
      </c>
      <c r="B1074" t="s">
        <v>1078</v>
      </c>
      <c r="C1074" t="s">
        <v>1095</v>
      </c>
      <c r="D1074" t="s">
        <v>273</v>
      </c>
      <c r="E1074" t="str">
        <f>INDEX('State Codes'!$E$7:$E$70,MATCH(INDEX('State Codes'!$C$7:$C$70,MATCH('County Climates'!B1074,'State Codes'!$D$7:$D$70,0),1),'State Codes'!$C$7:$C$70,0),1)</f>
        <v>East North Central Division</v>
      </c>
      <c r="F1074">
        <f>INDEX('CBECS_Table B5'!$C$6:$K$6,1,MATCH('County Climates'!E1074,'CBECS_Table B5'!$C$1:$K$1,0))</f>
        <v>12742</v>
      </c>
    </row>
    <row r="1075" spans="1:6" x14ac:dyDescent="0.35">
      <c r="A1075" t="s">
        <v>1077</v>
      </c>
      <c r="B1075" t="s">
        <v>1078</v>
      </c>
      <c r="C1075" t="s">
        <v>1096</v>
      </c>
      <c r="D1075" t="s">
        <v>292</v>
      </c>
      <c r="E1075" t="str">
        <f>INDEX('State Codes'!$E$7:$E$70,MATCH(INDEX('State Codes'!$C$7:$C$70,MATCH('County Climates'!B1075,'State Codes'!$D$7:$D$70,0),1),'State Codes'!$C$7:$C$70,0),1)</f>
        <v>East North Central Division</v>
      </c>
      <c r="F1075">
        <f>INDEX('CBECS_Table B5'!$C$6:$K$6,1,MATCH('County Climates'!E1075,'CBECS_Table B5'!$C$1:$K$1,0))</f>
        <v>12742</v>
      </c>
    </row>
    <row r="1076" spans="1:6" x14ac:dyDescent="0.35">
      <c r="A1076" t="s">
        <v>1077</v>
      </c>
      <c r="B1076" t="s">
        <v>1078</v>
      </c>
      <c r="C1076" t="s">
        <v>1022</v>
      </c>
      <c r="D1076" t="s">
        <v>273</v>
      </c>
      <c r="E1076" t="str">
        <f>INDEX('State Codes'!$E$7:$E$70,MATCH(INDEX('State Codes'!$C$7:$C$70,MATCH('County Climates'!B1076,'State Codes'!$D$7:$D$70,0),1),'State Codes'!$C$7:$C$70,0),1)</f>
        <v>East North Central Division</v>
      </c>
      <c r="F1076">
        <f>INDEX('CBECS_Table B5'!$C$6:$K$6,1,MATCH('County Climates'!E1076,'CBECS_Table B5'!$C$1:$K$1,0))</f>
        <v>12742</v>
      </c>
    </row>
    <row r="1077" spans="1:6" x14ac:dyDescent="0.35">
      <c r="A1077" t="s">
        <v>1077</v>
      </c>
      <c r="B1077" t="s">
        <v>1078</v>
      </c>
      <c r="C1077" t="s">
        <v>346</v>
      </c>
      <c r="D1077" t="s">
        <v>273</v>
      </c>
      <c r="E1077" t="str">
        <f>INDEX('State Codes'!$E$7:$E$70,MATCH(INDEX('State Codes'!$C$7:$C$70,MATCH('County Climates'!B1077,'State Codes'!$D$7:$D$70,0),1),'State Codes'!$C$7:$C$70,0),1)</f>
        <v>East North Central Division</v>
      </c>
      <c r="F1077">
        <f>INDEX('CBECS_Table B5'!$C$6:$K$6,1,MATCH('County Climates'!E1077,'CBECS_Table B5'!$C$1:$K$1,0))</f>
        <v>12742</v>
      </c>
    </row>
    <row r="1078" spans="1:6" x14ac:dyDescent="0.35">
      <c r="A1078" t="s">
        <v>1077</v>
      </c>
      <c r="B1078" t="s">
        <v>1078</v>
      </c>
      <c r="C1078" t="s">
        <v>606</v>
      </c>
      <c r="D1078" t="s">
        <v>273</v>
      </c>
      <c r="E1078" t="str">
        <f>INDEX('State Codes'!$E$7:$E$70,MATCH(INDEX('State Codes'!$C$7:$C$70,MATCH('County Climates'!B1078,'State Codes'!$D$7:$D$70,0),1),'State Codes'!$C$7:$C$70,0),1)</f>
        <v>East North Central Division</v>
      </c>
      <c r="F1078">
        <f>INDEX('CBECS_Table B5'!$C$6:$K$6,1,MATCH('County Climates'!E1078,'CBECS_Table B5'!$C$1:$K$1,0))</f>
        <v>12742</v>
      </c>
    </row>
    <row r="1079" spans="1:6" x14ac:dyDescent="0.35">
      <c r="A1079" t="s">
        <v>1077</v>
      </c>
      <c r="B1079" t="s">
        <v>1078</v>
      </c>
      <c r="C1079" t="s">
        <v>449</v>
      </c>
      <c r="D1079" t="s">
        <v>273</v>
      </c>
      <c r="E1079" t="str">
        <f>INDEX('State Codes'!$E$7:$E$70,MATCH(INDEX('State Codes'!$C$7:$C$70,MATCH('County Climates'!B1079,'State Codes'!$D$7:$D$70,0),1),'State Codes'!$C$7:$C$70,0),1)</f>
        <v>East North Central Division</v>
      </c>
      <c r="F1079">
        <f>INDEX('CBECS_Table B5'!$C$6:$K$6,1,MATCH('County Climates'!E1079,'CBECS_Table B5'!$C$1:$K$1,0))</f>
        <v>12742</v>
      </c>
    </row>
    <row r="1080" spans="1:6" x14ac:dyDescent="0.35">
      <c r="A1080" t="s">
        <v>1077</v>
      </c>
      <c r="B1080" t="s">
        <v>1078</v>
      </c>
      <c r="C1080" t="s">
        <v>1097</v>
      </c>
      <c r="D1080" t="s">
        <v>273</v>
      </c>
      <c r="E1080" t="str">
        <f>INDEX('State Codes'!$E$7:$E$70,MATCH(INDEX('State Codes'!$C$7:$C$70,MATCH('County Climates'!B1080,'State Codes'!$D$7:$D$70,0),1),'State Codes'!$C$7:$C$70,0),1)</f>
        <v>East North Central Division</v>
      </c>
      <c r="F1080">
        <f>INDEX('CBECS_Table B5'!$C$6:$K$6,1,MATCH('County Climates'!E1080,'CBECS_Table B5'!$C$1:$K$1,0))</f>
        <v>12742</v>
      </c>
    </row>
    <row r="1081" spans="1:6" x14ac:dyDescent="0.35">
      <c r="A1081" t="s">
        <v>1077</v>
      </c>
      <c r="B1081" t="s">
        <v>1078</v>
      </c>
      <c r="C1081" t="s">
        <v>1098</v>
      </c>
      <c r="D1081" t="s">
        <v>273</v>
      </c>
      <c r="E1081" t="str">
        <f>INDEX('State Codes'!$E$7:$E$70,MATCH(INDEX('State Codes'!$C$7:$C$70,MATCH('County Climates'!B1081,'State Codes'!$D$7:$D$70,0),1),'State Codes'!$C$7:$C$70,0),1)</f>
        <v>East North Central Division</v>
      </c>
      <c r="F1081">
        <f>INDEX('CBECS_Table B5'!$C$6:$K$6,1,MATCH('County Climates'!E1081,'CBECS_Table B5'!$C$1:$K$1,0))</f>
        <v>12742</v>
      </c>
    </row>
    <row r="1082" spans="1:6" x14ac:dyDescent="0.35">
      <c r="A1082" t="s">
        <v>1077</v>
      </c>
      <c r="B1082" t="s">
        <v>1078</v>
      </c>
      <c r="C1082" t="s">
        <v>392</v>
      </c>
      <c r="D1082" t="s">
        <v>273</v>
      </c>
      <c r="E1082" t="str">
        <f>INDEX('State Codes'!$E$7:$E$70,MATCH(INDEX('State Codes'!$C$7:$C$70,MATCH('County Climates'!B1082,'State Codes'!$D$7:$D$70,0),1),'State Codes'!$C$7:$C$70,0),1)</f>
        <v>East North Central Division</v>
      </c>
      <c r="F1082">
        <f>INDEX('CBECS_Table B5'!$C$6:$K$6,1,MATCH('County Climates'!E1082,'CBECS_Table B5'!$C$1:$K$1,0))</f>
        <v>12742</v>
      </c>
    </row>
    <row r="1083" spans="1:6" x14ac:dyDescent="0.35">
      <c r="A1083" t="s">
        <v>1077</v>
      </c>
      <c r="B1083" t="s">
        <v>1078</v>
      </c>
      <c r="C1083" t="s">
        <v>1099</v>
      </c>
      <c r="D1083" t="s">
        <v>273</v>
      </c>
      <c r="E1083" t="str">
        <f>INDEX('State Codes'!$E$7:$E$70,MATCH(INDEX('State Codes'!$C$7:$C$70,MATCH('County Climates'!B1083,'State Codes'!$D$7:$D$70,0),1),'State Codes'!$C$7:$C$70,0),1)</f>
        <v>East North Central Division</v>
      </c>
      <c r="F1083">
        <f>INDEX('CBECS_Table B5'!$C$6:$K$6,1,MATCH('County Climates'!E1083,'CBECS_Table B5'!$C$1:$K$1,0))</f>
        <v>12742</v>
      </c>
    </row>
    <row r="1084" spans="1:6" x14ac:dyDescent="0.35">
      <c r="A1084" t="s">
        <v>1077</v>
      </c>
      <c r="B1084" t="s">
        <v>1078</v>
      </c>
      <c r="C1084" t="s">
        <v>1100</v>
      </c>
      <c r="D1084" t="s">
        <v>273</v>
      </c>
      <c r="E1084" t="str">
        <f>INDEX('State Codes'!$E$7:$E$70,MATCH(INDEX('State Codes'!$C$7:$C$70,MATCH('County Climates'!B1084,'State Codes'!$D$7:$D$70,0),1),'State Codes'!$C$7:$C$70,0),1)</f>
        <v>East North Central Division</v>
      </c>
      <c r="F1084">
        <f>INDEX('CBECS_Table B5'!$C$6:$K$6,1,MATCH('County Climates'!E1084,'CBECS_Table B5'!$C$1:$K$1,0))</f>
        <v>12742</v>
      </c>
    </row>
    <row r="1085" spans="1:6" x14ac:dyDescent="0.35">
      <c r="A1085" t="s">
        <v>1077</v>
      </c>
      <c r="B1085" t="s">
        <v>1078</v>
      </c>
      <c r="C1085" t="s">
        <v>542</v>
      </c>
      <c r="D1085" t="s">
        <v>273</v>
      </c>
      <c r="E1085" t="str">
        <f>INDEX('State Codes'!$E$7:$E$70,MATCH(INDEX('State Codes'!$C$7:$C$70,MATCH('County Climates'!B1085,'State Codes'!$D$7:$D$70,0),1),'State Codes'!$C$7:$C$70,0),1)</f>
        <v>East North Central Division</v>
      </c>
      <c r="F1085">
        <f>INDEX('CBECS_Table B5'!$C$6:$K$6,1,MATCH('County Climates'!E1085,'CBECS_Table B5'!$C$1:$K$1,0))</f>
        <v>12742</v>
      </c>
    </row>
    <row r="1086" spans="1:6" x14ac:dyDescent="0.35">
      <c r="A1086" t="s">
        <v>1077</v>
      </c>
      <c r="B1086" t="s">
        <v>1078</v>
      </c>
      <c r="C1086" t="s">
        <v>353</v>
      </c>
      <c r="D1086" t="s">
        <v>292</v>
      </c>
      <c r="E1086" t="str">
        <f>INDEX('State Codes'!$E$7:$E$70,MATCH(INDEX('State Codes'!$C$7:$C$70,MATCH('County Climates'!B1086,'State Codes'!$D$7:$D$70,0),1),'State Codes'!$C$7:$C$70,0),1)</f>
        <v>East North Central Division</v>
      </c>
      <c r="F1086">
        <f>INDEX('CBECS_Table B5'!$C$6:$K$6,1,MATCH('County Climates'!E1086,'CBECS_Table B5'!$C$1:$K$1,0))</f>
        <v>12742</v>
      </c>
    </row>
    <row r="1087" spans="1:6" x14ac:dyDescent="0.35">
      <c r="A1087" t="s">
        <v>1077</v>
      </c>
      <c r="B1087" t="s">
        <v>1078</v>
      </c>
      <c r="C1087" t="s">
        <v>543</v>
      </c>
      <c r="D1087" t="s">
        <v>273</v>
      </c>
      <c r="E1087" t="str">
        <f>INDEX('State Codes'!$E$7:$E$70,MATCH(INDEX('State Codes'!$C$7:$C$70,MATCH('County Climates'!B1087,'State Codes'!$D$7:$D$70,0),1),'State Codes'!$C$7:$C$70,0),1)</f>
        <v>East North Central Division</v>
      </c>
      <c r="F1087">
        <f>INDEX('CBECS_Table B5'!$C$6:$K$6,1,MATCH('County Climates'!E1087,'CBECS_Table B5'!$C$1:$K$1,0))</f>
        <v>12742</v>
      </c>
    </row>
    <row r="1088" spans="1:6" x14ac:dyDescent="0.35">
      <c r="A1088" t="s">
        <v>1077</v>
      </c>
      <c r="B1088" t="s">
        <v>1078</v>
      </c>
      <c r="C1088" t="s">
        <v>1101</v>
      </c>
      <c r="D1088" t="s">
        <v>273</v>
      </c>
      <c r="E1088" t="str">
        <f>INDEX('State Codes'!$E$7:$E$70,MATCH(INDEX('State Codes'!$C$7:$C$70,MATCH('County Climates'!B1088,'State Codes'!$D$7:$D$70,0),1),'State Codes'!$C$7:$C$70,0),1)</f>
        <v>East North Central Division</v>
      </c>
      <c r="F1088">
        <f>INDEX('CBECS_Table B5'!$C$6:$K$6,1,MATCH('County Climates'!E1088,'CBECS_Table B5'!$C$1:$K$1,0))</f>
        <v>12742</v>
      </c>
    </row>
    <row r="1089" spans="1:6" x14ac:dyDescent="0.35">
      <c r="A1089" t="s">
        <v>1077</v>
      </c>
      <c r="B1089" t="s">
        <v>1078</v>
      </c>
      <c r="C1089" t="s">
        <v>1102</v>
      </c>
      <c r="D1089" t="s">
        <v>273</v>
      </c>
      <c r="E1089" t="str">
        <f>INDEX('State Codes'!$E$7:$E$70,MATCH(INDEX('State Codes'!$C$7:$C$70,MATCH('County Climates'!B1089,'State Codes'!$D$7:$D$70,0),1),'State Codes'!$C$7:$C$70,0),1)</f>
        <v>East North Central Division</v>
      </c>
      <c r="F1089">
        <f>INDEX('CBECS_Table B5'!$C$6:$K$6,1,MATCH('County Climates'!E1089,'CBECS_Table B5'!$C$1:$K$1,0))</f>
        <v>12742</v>
      </c>
    </row>
    <row r="1090" spans="1:6" x14ac:dyDescent="0.35">
      <c r="A1090" t="s">
        <v>1077</v>
      </c>
      <c r="B1090" t="s">
        <v>1078</v>
      </c>
      <c r="C1090" t="s">
        <v>1103</v>
      </c>
      <c r="D1090" t="s">
        <v>273</v>
      </c>
      <c r="E1090" t="str">
        <f>INDEX('State Codes'!$E$7:$E$70,MATCH(INDEX('State Codes'!$C$7:$C$70,MATCH('County Climates'!B1090,'State Codes'!$D$7:$D$70,0),1),'State Codes'!$C$7:$C$70,0),1)</f>
        <v>East North Central Division</v>
      </c>
      <c r="F1090">
        <f>INDEX('CBECS_Table B5'!$C$6:$K$6,1,MATCH('County Climates'!E1090,'CBECS_Table B5'!$C$1:$K$1,0))</f>
        <v>12742</v>
      </c>
    </row>
    <row r="1091" spans="1:6" x14ac:dyDescent="0.35">
      <c r="A1091" t="s">
        <v>1104</v>
      </c>
      <c r="B1091" t="s">
        <v>1105</v>
      </c>
      <c r="C1091" t="s">
        <v>636</v>
      </c>
      <c r="D1091" t="s">
        <v>292</v>
      </c>
      <c r="E1091" t="str">
        <f>INDEX('State Codes'!$E$7:$E$70,MATCH(INDEX('State Codes'!$C$7:$C$70,MATCH('County Climates'!B1091,'State Codes'!$D$7:$D$70,0),1),'State Codes'!$C$7:$C$70,0),1)</f>
        <v>West South Central Division</v>
      </c>
      <c r="F1091">
        <f>INDEX('CBECS_Table B5'!$C$6:$K$6,1,MATCH('County Climates'!E1091,'CBECS_Table B5'!$C$1:$K$1,0))</f>
        <v>11394</v>
      </c>
    </row>
    <row r="1092" spans="1:6" x14ac:dyDescent="0.35">
      <c r="A1092" t="s">
        <v>1104</v>
      </c>
      <c r="B1092" t="s">
        <v>1105</v>
      </c>
      <c r="C1092" t="s">
        <v>1106</v>
      </c>
      <c r="D1092" t="s">
        <v>292</v>
      </c>
      <c r="E1092" t="str">
        <f>INDEX('State Codes'!$E$7:$E$70,MATCH(INDEX('State Codes'!$C$7:$C$70,MATCH('County Climates'!B1092,'State Codes'!$D$7:$D$70,0),1),'State Codes'!$C$7:$C$70,0),1)</f>
        <v>West South Central Division</v>
      </c>
      <c r="F1092">
        <f>INDEX('CBECS_Table B5'!$C$6:$K$6,1,MATCH('County Climates'!E1092,'CBECS_Table B5'!$C$1:$K$1,0))</f>
        <v>11394</v>
      </c>
    </row>
    <row r="1093" spans="1:6" x14ac:dyDescent="0.35">
      <c r="A1093" t="s">
        <v>1104</v>
      </c>
      <c r="B1093" t="s">
        <v>1105</v>
      </c>
      <c r="C1093" t="s">
        <v>1107</v>
      </c>
      <c r="D1093" t="s">
        <v>292</v>
      </c>
      <c r="E1093" t="str">
        <f>INDEX('State Codes'!$E$7:$E$70,MATCH(INDEX('State Codes'!$C$7:$C$70,MATCH('County Climates'!B1093,'State Codes'!$D$7:$D$70,0),1),'State Codes'!$C$7:$C$70,0),1)</f>
        <v>West South Central Division</v>
      </c>
      <c r="F1093">
        <f>INDEX('CBECS_Table B5'!$C$6:$K$6,1,MATCH('County Climates'!E1093,'CBECS_Table B5'!$C$1:$K$1,0))</f>
        <v>11394</v>
      </c>
    </row>
    <row r="1094" spans="1:6" x14ac:dyDescent="0.35">
      <c r="A1094" t="s">
        <v>1104</v>
      </c>
      <c r="B1094" t="s">
        <v>1105</v>
      </c>
      <c r="C1094" t="s">
        <v>1108</v>
      </c>
      <c r="D1094" t="s">
        <v>402</v>
      </c>
      <c r="E1094" t="str">
        <f>INDEX('State Codes'!$E$7:$E$70,MATCH(INDEX('State Codes'!$C$7:$C$70,MATCH('County Climates'!B1094,'State Codes'!$D$7:$D$70,0),1),'State Codes'!$C$7:$C$70,0),1)</f>
        <v>West South Central Division</v>
      </c>
      <c r="F1094">
        <f>INDEX('CBECS_Table B5'!$C$6:$K$6,1,MATCH('County Climates'!E1094,'CBECS_Table B5'!$C$1:$K$1,0))</f>
        <v>11394</v>
      </c>
    </row>
    <row r="1095" spans="1:6" x14ac:dyDescent="0.35">
      <c r="A1095" t="s">
        <v>1104</v>
      </c>
      <c r="B1095" t="s">
        <v>1105</v>
      </c>
      <c r="C1095" t="s">
        <v>1109</v>
      </c>
      <c r="D1095" t="s">
        <v>292</v>
      </c>
      <c r="E1095" t="str">
        <f>INDEX('State Codes'!$E$7:$E$70,MATCH(INDEX('State Codes'!$C$7:$C$70,MATCH('County Climates'!B1095,'State Codes'!$D$7:$D$70,0),1),'State Codes'!$C$7:$C$70,0),1)</f>
        <v>West South Central Division</v>
      </c>
      <c r="F1095">
        <f>INDEX('CBECS_Table B5'!$C$6:$K$6,1,MATCH('County Climates'!E1095,'CBECS_Table B5'!$C$1:$K$1,0))</f>
        <v>11394</v>
      </c>
    </row>
    <row r="1096" spans="1:6" x14ac:dyDescent="0.35">
      <c r="A1096" t="s">
        <v>1104</v>
      </c>
      <c r="B1096" t="s">
        <v>1105</v>
      </c>
      <c r="C1096" t="s">
        <v>566</v>
      </c>
      <c r="D1096" t="s">
        <v>292</v>
      </c>
      <c r="E1096" t="str">
        <f>INDEX('State Codes'!$E$7:$E$70,MATCH(INDEX('State Codes'!$C$7:$C$70,MATCH('County Climates'!B1096,'State Codes'!$D$7:$D$70,0),1),'State Codes'!$C$7:$C$70,0),1)</f>
        <v>West South Central Division</v>
      </c>
      <c r="F1096">
        <f>INDEX('CBECS_Table B5'!$C$6:$K$6,1,MATCH('County Climates'!E1096,'CBECS_Table B5'!$C$1:$K$1,0))</f>
        <v>11394</v>
      </c>
    </row>
    <row r="1097" spans="1:6" x14ac:dyDescent="0.35">
      <c r="A1097" t="s">
        <v>1104</v>
      </c>
      <c r="B1097" t="s">
        <v>1105</v>
      </c>
      <c r="C1097" t="s">
        <v>486</v>
      </c>
      <c r="D1097" t="s">
        <v>292</v>
      </c>
      <c r="E1097" t="str">
        <f>INDEX('State Codes'!$E$7:$E$70,MATCH(INDEX('State Codes'!$C$7:$C$70,MATCH('County Climates'!B1097,'State Codes'!$D$7:$D$70,0),1),'State Codes'!$C$7:$C$70,0),1)</f>
        <v>West South Central Division</v>
      </c>
      <c r="F1097">
        <f>INDEX('CBECS_Table B5'!$C$6:$K$6,1,MATCH('County Climates'!E1097,'CBECS_Table B5'!$C$1:$K$1,0))</f>
        <v>11394</v>
      </c>
    </row>
    <row r="1098" spans="1:6" x14ac:dyDescent="0.35">
      <c r="A1098" t="s">
        <v>1104</v>
      </c>
      <c r="B1098" t="s">
        <v>1105</v>
      </c>
      <c r="C1098" t="s">
        <v>1110</v>
      </c>
      <c r="D1098" t="s">
        <v>292</v>
      </c>
      <c r="E1098" t="str">
        <f>INDEX('State Codes'!$E$7:$E$70,MATCH(INDEX('State Codes'!$C$7:$C$70,MATCH('County Climates'!B1098,'State Codes'!$D$7:$D$70,0),1),'State Codes'!$C$7:$C$70,0),1)</f>
        <v>West South Central Division</v>
      </c>
      <c r="F1098">
        <f>INDEX('CBECS_Table B5'!$C$6:$K$6,1,MATCH('County Climates'!E1098,'CBECS_Table B5'!$C$1:$K$1,0))</f>
        <v>11394</v>
      </c>
    </row>
    <row r="1099" spans="1:6" x14ac:dyDescent="0.35">
      <c r="A1099" t="s">
        <v>1104</v>
      </c>
      <c r="B1099" t="s">
        <v>1105</v>
      </c>
      <c r="C1099" t="s">
        <v>1111</v>
      </c>
      <c r="D1099" t="s">
        <v>292</v>
      </c>
      <c r="E1099" t="str">
        <f>INDEX('State Codes'!$E$7:$E$70,MATCH(INDEX('State Codes'!$C$7:$C$70,MATCH('County Climates'!B1099,'State Codes'!$D$7:$D$70,0),1),'State Codes'!$C$7:$C$70,0),1)</f>
        <v>West South Central Division</v>
      </c>
      <c r="F1099">
        <f>INDEX('CBECS_Table B5'!$C$6:$K$6,1,MATCH('County Climates'!E1099,'CBECS_Table B5'!$C$1:$K$1,0))</f>
        <v>11394</v>
      </c>
    </row>
    <row r="1100" spans="1:6" x14ac:dyDescent="0.35">
      <c r="A1100" t="s">
        <v>1104</v>
      </c>
      <c r="B1100" t="s">
        <v>1105</v>
      </c>
      <c r="C1100" t="s">
        <v>922</v>
      </c>
      <c r="D1100" t="s">
        <v>292</v>
      </c>
      <c r="E1100" t="str">
        <f>INDEX('State Codes'!$E$7:$E$70,MATCH(INDEX('State Codes'!$C$7:$C$70,MATCH('County Climates'!B1100,'State Codes'!$D$7:$D$70,0),1),'State Codes'!$C$7:$C$70,0),1)</f>
        <v>West South Central Division</v>
      </c>
      <c r="F1100">
        <f>INDEX('CBECS_Table B5'!$C$6:$K$6,1,MATCH('County Climates'!E1100,'CBECS_Table B5'!$C$1:$K$1,0))</f>
        <v>11394</v>
      </c>
    </row>
    <row r="1101" spans="1:6" x14ac:dyDescent="0.35">
      <c r="A1101" t="s">
        <v>1104</v>
      </c>
      <c r="B1101" t="s">
        <v>1105</v>
      </c>
      <c r="C1101" t="s">
        <v>298</v>
      </c>
      <c r="D1101" t="s">
        <v>292</v>
      </c>
      <c r="E1101" t="str">
        <f>INDEX('State Codes'!$E$7:$E$70,MATCH(INDEX('State Codes'!$C$7:$C$70,MATCH('County Climates'!B1101,'State Codes'!$D$7:$D$70,0),1),'State Codes'!$C$7:$C$70,0),1)</f>
        <v>West South Central Division</v>
      </c>
      <c r="F1101">
        <f>INDEX('CBECS_Table B5'!$C$6:$K$6,1,MATCH('County Climates'!E1101,'CBECS_Table B5'!$C$1:$K$1,0))</f>
        <v>11394</v>
      </c>
    </row>
    <row r="1102" spans="1:6" x14ac:dyDescent="0.35">
      <c r="A1102" t="s">
        <v>1104</v>
      </c>
      <c r="B1102" t="s">
        <v>1105</v>
      </c>
      <c r="C1102" t="s">
        <v>300</v>
      </c>
      <c r="D1102" t="s">
        <v>292</v>
      </c>
      <c r="E1102" t="str">
        <f>INDEX('State Codes'!$E$7:$E$70,MATCH(INDEX('State Codes'!$C$7:$C$70,MATCH('County Climates'!B1102,'State Codes'!$D$7:$D$70,0),1),'State Codes'!$C$7:$C$70,0),1)</f>
        <v>West South Central Division</v>
      </c>
      <c r="F1102">
        <f>INDEX('CBECS_Table B5'!$C$6:$K$6,1,MATCH('County Climates'!E1102,'CBECS_Table B5'!$C$1:$K$1,0))</f>
        <v>11394</v>
      </c>
    </row>
    <row r="1103" spans="1:6" x14ac:dyDescent="0.35">
      <c r="A1103" t="s">
        <v>1104</v>
      </c>
      <c r="B1103" t="s">
        <v>1105</v>
      </c>
      <c r="C1103" t="s">
        <v>1112</v>
      </c>
      <c r="D1103" t="s">
        <v>402</v>
      </c>
      <c r="E1103" t="str">
        <f>INDEX('State Codes'!$E$7:$E$70,MATCH(INDEX('State Codes'!$C$7:$C$70,MATCH('County Climates'!B1103,'State Codes'!$D$7:$D$70,0),1),'State Codes'!$C$7:$C$70,0),1)</f>
        <v>West South Central Division</v>
      </c>
      <c r="F1103">
        <f>INDEX('CBECS_Table B5'!$C$6:$K$6,1,MATCH('County Climates'!E1103,'CBECS_Table B5'!$C$1:$K$1,0))</f>
        <v>11394</v>
      </c>
    </row>
    <row r="1104" spans="1:6" x14ac:dyDescent="0.35">
      <c r="A1104" t="s">
        <v>1104</v>
      </c>
      <c r="B1104" t="s">
        <v>1105</v>
      </c>
      <c r="C1104" t="s">
        <v>1113</v>
      </c>
      <c r="D1104" t="s">
        <v>292</v>
      </c>
      <c r="E1104" t="str">
        <f>INDEX('State Codes'!$E$7:$E$70,MATCH(INDEX('State Codes'!$C$7:$C$70,MATCH('County Climates'!B1104,'State Codes'!$D$7:$D$70,0),1),'State Codes'!$C$7:$C$70,0),1)</f>
        <v>West South Central Division</v>
      </c>
      <c r="F1104">
        <f>INDEX('CBECS_Table B5'!$C$6:$K$6,1,MATCH('County Climates'!E1104,'CBECS_Table B5'!$C$1:$K$1,0))</f>
        <v>11394</v>
      </c>
    </row>
    <row r="1105" spans="1:6" x14ac:dyDescent="0.35">
      <c r="A1105" t="s">
        <v>1114</v>
      </c>
      <c r="B1105" t="s">
        <v>1115</v>
      </c>
      <c r="C1105" t="s">
        <v>1116</v>
      </c>
      <c r="D1105" t="s">
        <v>272</v>
      </c>
      <c r="E1105" t="str">
        <f>INDEX('State Codes'!$E$7:$E$70,MATCH(INDEX('State Codes'!$C$7:$C$70,MATCH('County Climates'!B1105,'State Codes'!$D$7:$D$70,0),1),'State Codes'!$C$7:$C$70,0),1)</f>
        <v>Pacific Division</v>
      </c>
      <c r="F1105">
        <f>INDEX('CBECS_Table B5'!$C$6:$K$6,1,MATCH('County Climates'!E1105,'CBECS_Table B5'!$C$1:$K$1,0))</f>
        <v>13379</v>
      </c>
    </row>
    <row r="1106" spans="1:6" x14ac:dyDescent="0.35">
      <c r="A1106" t="s">
        <v>1114</v>
      </c>
      <c r="B1106" t="s">
        <v>1115</v>
      </c>
      <c r="C1106" t="s">
        <v>1117</v>
      </c>
      <c r="D1106" t="s">
        <v>272</v>
      </c>
      <c r="E1106" t="str">
        <f>INDEX('State Codes'!$E$7:$E$70,MATCH(INDEX('State Codes'!$C$7:$C$70,MATCH('County Climates'!B1106,'State Codes'!$D$7:$D$70,0),1),'State Codes'!$C$7:$C$70,0),1)</f>
        <v>Pacific Division</v>
      </c>
      <c r="F1106">
        <f>INDEX('CBECS_Table B5'!$C$6:$K$6,1,MATCH('County Climates'!E1106,'CBECS_Table B5'!$C$1:$K$1,0))</f>
        <v>13379</v>
      </c>
    </row>
    <row r="1107" spans="1:6" x14ac:dyDescent="0.35">
      <c r="A1107" t="s">
        <v>1114</v>
      </c>
      <c r="B1107" t="s">
        <v>1115</v>
      </c>
      <c r="C1107" t="s">
        <v>502</v>
      </c>
      <c r="D1107" t="s">
        <v>272</v>
      </c>
      <c r="E1107" t="str">
        <f>INDEX('State Codes'!$E$7:$E$70,MATCH(INDEX('State Codes'!$C$7:$C$70,MATCH('County Climates'!B1107,'State Codes'!$D$7:$D$70,0),1),'State Codes'!$C$7:$C$70,0),1)</f>
        <v>Pacific Division</v>
      </c>
      <c r="F1107">
        <f>INDEX('CBECS_Table B5'!$C$6:$K$6,1,MATCH('County Climates'!E1107,'CBECS_Table B5'!$C$1:$K$1,0))</f>
        <v>13379</v>
      </c>
    </row>
    <row r="1108" spans="1:6" x14ac:dyDescent="0.35">
      <c r="A1108" t="s">
        <v>1114</v>
      </c>
      <c r="B1108" t="s">
        <v>1115</v>
      </c>
      <c r="C1108" t="s">
        <v>1118</v>
      </c>
      <c r="D1108" t="s">
        <v>272</v>
      </c>
      <c r="E1108" t="str">
        <f>INDEX('State Codes'!$E$7:$E$70,MATCH(INDEX('State Codes'!$C$7:$C$70,MATCH('County Climates'!B1108,'State Codes'!$D$7:$D$70,0),1),'State Codes'!$C$7:$C$70,0),1)</f>
        <v>Pacific Division</v>
      </c>
      <c r="F1108">
        <f>INDEX('CBECS_Table B5'!$C$6:$K$6,1,MATCH('County Climates'!E1108,'CBECS_Table B5'!$C$1:$K$1,0))</f>
        <v>13379</v>
      </c>
    </row>
    <row r="1109" spans="1:6" x14ac:dyDescent="0.35">
      <c r="A1109" t="s">
        <v>1114</v>
      </c>
      <c r="B1109" t="s">
        <v>1115</v>
      </c>
      <c r="C1109" t="s">
        <v>1119</v>
      </c>
      <c r="D1109" t="s">
        <v>273</v>
      </c>
      <c r="E1109" t="str">
        <f>INDEX('State Codes'!$E$7:$E$70,MATCH(INDEX('State Codes'!$C$7:$C$70,MATCH('County Climates'!B1109,'State Codes'!$D$7:$D$70,0),1),'State Codes'!$C$7:$C$70,0),1)</f>
        <v>Pacific Division</v>
      </c>
      <c r="F1109">
        <f>INDEX('CBECS_Table B5'!$C$6:$K$6,1,MATCH('County Climates'!E1109,'CBECS_Table B5'!$C$1:$K$1,0))</f>
        <v>13379</v>
      </c>
    </row>
    <row r="1110" spans="1:6" x14ac:dyDescent="0.35">
      <c r="A1110" t="s">
        <v>1114</v>
      </c>
      <c r="B1110" t="s">
        <v>1115</v>
      </c>
      <c r="C1110" t="s">
        <v>1120</v>
      </c>
      <c r="D1110" t="s">
        <v>272</v>
      </c>
      <c r="E1110" t="str">
        <f>INDEX('State Codes'!$E$7:$E$70,MATCH(INDEX('State Codes'!$C$7:$C$70,MATCH('County Climates'!B1110,'State Codes'!$D$7:$D$70,0),1),'State Codes'!$C$7:$C$70,0),1)</f>
        <v>Pacific Division</v>
      </c>
      <c r="F1110">
        <f>INDEX('CBECS_Table B5'!$C$6:$K$6,1,MATCH('County Climates'!E1110,'CBECS_Table B5'!$C$1:$K$1,0))</f>
        <v>13379</v>
      </c>
    </row>
    <row r="1111" spans="1:6" x14ac:dyDescent="0.35">
      <c r="A1111" t="s">
        <v>1114</v>
      </c>
      <c r="B1111" t="s">
        <v>1115</v>
      </c>
      <c r="C1111" t="s">
        <v>1121</v>
      </c>
      <c r="D1111" t="s">
        <v>273</v>
      </c>
      <c r="E1111" t="str">
        <f>INDEX('State Codes'!$E$7:$E$70,MATCH(INDEX('State Codes'!$C$7:$C$70,MATCH('County Climates'!B1111,'State Codes'!$D$7:$D$70,0),1),'State Codes'!$C$7:$C$70,0),1)</f>
        <v>Pacific Division</v>
      </c>
      <c r="F1111">
        <f>INDEX('CBECS_Table B5'!$C$6:$K$6,1,MATCH('County Climates'!E1111,'CBECS_Table B5'!$C$1:$K$1,0))</f>
        <v>13379</v>
      </c>
    </row>
    <row r="1112" spans="1:6" x14ac:dyDescent="0.35">
      <c r="A1112" t="s">
        <v>1114</v>
      </c>
      <c r="B1112" t="s">
        <v>1115</v>
      </c>
      <c r="C1112" t="s">
        <v>414</v>
      </c>
      <c r="D1112" t="s">
        <v>272</v>
      </c>
      <c r="E1112" t="str">
        <f>INDEX('State Codes'!$E$7:$E$70,MATCH(INDEX('State Codes'!$C$7:$C$70,MATCH('County Climates'!B1112,'State Codes'!$D$7:$D$70,0),1),'State Codes'!$C$7:$C$70,0),1)</f>
        <v>Pacific Division</v>
      </c>
      <c r="F1112">
        <f>INDEX('CBECS_Table B5'!$C$6:$K$6,1,MATCH('County Climates'!E1112,'CBECS_Table B5'!$C$1:$K$1,0))</f>
        <v>13379</v>
      </c>
    </row>
    <row r="1113" spans="1:6" x14ac:dyDescent="0.35">
      <c r="A1113" t="s">
        <v>1114</v>
      </c>
      <c r="B1113" t="s">
        <v>1115</v>
      </c>
      <c r="C1113" t="s">
        <v>1122</v>
      </c>
      <c r="D1113" t="s">
        <v>273</v>
      </c>
      <c r="E1113" t="str">
        <f>INDEX('State Codes'!$E$7:$E$70,MATCH(INDEX('State Codes'!$C$7:$C$70,MATCH('County Climates'!B1113,'State Codes'!$D$7:$D$70,0),1),'State Codes'!$C$7:$C$70,0),1)</f>
        <v>Pacific Division</v>
      </c>
      <c r="F1113">
        <f>INDEX('CBECS_Table B5'!$C$6:$K$6,1,MATCH('County Climates'!E1113,'CBECS_Table B5'!$C$1:$K$1,0))</f>
        <v>13379</v>
      </c>
    </row>
    <row r="1114" spans="1:6" x14ac:dyDescent="0.35">
      <c r="A1114" t="s">
        <v>1114</v>
      </c>
      <c r="B1114" t="s">
        <v>1115</v>
      </c>
      <c r="C1114" t="s">
        <v>361</v>
      </c>
      <c r="D1114" t="s">
        <v>273</v>
      </c>
      <c r="E1114" t="str">
        <f>INDEX('State Codes'!$E$7:$E$70,MATCH(INDEX('State Codes'!$C$7:$C$70,MATCH('County Climates'!B1114,'State Codes'!$D$7:$D$70,0),1),'State Codes'!$C$7:$C$70,0),1)</f>
        <v>Pacific Division</v>
      </c>
      <c r="F1114">
        <f>INDEX('CBECS_Table B5'!$C$6:$K$6,1,MATCH('County Climates'!E1114,'CBECS_Table B5'!$C$1:$K$1,0))</f>
        <v>13379</v>
      </c>
    </row>
    <row r="1115" spans="1:6" x14ac:dyDescent="0.35">
      <c r="A1115" t="s">
        <v>1114</v>
      </c>
      <c r="B1115" t="s">
        <v>1115</v>
      </c>
      <c r="C1115" t="s">
        <v>1123</v>
      </c>
      <c r="D1115" t="s">
        <v>273</v>
      </c>
      <c r="E1115" t="str">
        <f>INDEX('State Codes'!$E$7:$E$70,MATCH(INDEX('State Codes'!$C$7:$C$70,MATCH('County Climates'!B1115,'State Codes'!$D$7:$D$70,0),1),'State Codes'!$C$7:$C$70,0),1)</f>
        <v>Pacific Division</v>
      </c>
      <c r="F1115">
        <f>INDEX('CBECS_Table B5'!$C$6:$K$6,1,MATCH('County Climates'!E1115,'CBECS_Table B5'!$C$1:$K$1,0))</f>
        <v>13379</v>
      </c>
    </row>
    <row r="1116" spans="1:6" x14ac:dyDescent="0.35">
      <c r="A1116" t="s">
        <v>1114</v>
      </c>
      <c r="B1116" t="s">
        <v>1115</v>
      </c>
      <c r="C1116" t="s">
        <v>1124</v>
      </c>
      <c r="D1116" t="s">
        <v>273</v>
      </c>
      <c r="E1116" t="str">
        <f>INDEX('State Codes'!$E$7:$E$70,MATCH(INDEX('State Codes'!$C$7:$C$70,MATCH('County Climates'!B1116,'State Codes'!$D$7:$D$70,0),1),'State Codes'!$C$7:$C$70,0),1)</f>
        <v>Pacific Division</v>
      </c>
      <c r="F1116">
        <f>INDEX('CBECS_Table B5'!$C$6:$K$6,1,MATCH('County Climates'!E1116,'CBECS_Table B5'!$C$1:$K$1,0))</f>
        <v>13379</v>
      </c>
    </row>
    <row r="1117" spans="1:6" x14ac:dyDescent="0.35">
      <c r="A1117" t="s">
        <v>1114</v>
      </c>
      <c r="B1117" t="s">
        <v>1115</v>
      </c>
      <c r="C1117" t="s">
        <v>324</v>
      </c>
      <c r="D1117" t="s">
        <v>272</v>
      </c>
      <c r="E1117" t="str">
        <f>INDEX('State Codes'!$E$7:$E$70,MATCH(INDEX('State Codes'!$C$7:$C$70,MATCH('County Climates'!B1117,'State Codes'!$D$7:$D$70,0),1),'State Codes'!$C$7:$C$70,0),1)</f>
        <v>Pacific Division</v>
      </c>
      <c r="F1117">
        <f>INDEX('CBECS_Table B5'!$C$6:$K$6,1,MATCH('County Climates'!E1117,'CBECS_Table B5'!$C$1:$K$1,0))</f>
        <v>13379</v>
      </c>
    </row>
    <row r="1118" spans="1:6" x14ac:dyDescent="0.35">
      <c r="A1118" t="s">
        <v>1114</v>
      </c>
      <c r="B1118" t="s">
        <v>1115</v>
      </c>
      <c r="C1118" t="s">
        <v>325</v>
      </c>
      <c r="D1118" t="s">
        <v>273</v>
      </c>
      <c r="E1118" t="str">
        <f>INDEX('State Codes'!$E$7:$E$70,MATCH(INDEX('State Codes'!$C$7:$C$70,MATCH('County Climates'!B1118,'State Codes'!$D$7:$D$70,0),1),'State Codes'!$C$7:$C$70,0),1)</f>
        <v>Pacific Division</v>
      </c>
      <c r="F1118">
        <f>INDEX('CBECS_Table B5'!$C$6:$K$6,1,MATCH('County Climates'!E1118,'CBECS_Table B5'!$C$1:$K$1,0))</f>
        <v>13379</v>
      </c>
    </row>
    <row r="1119" spans="1:6" x14ac:dyDescent="0.35">
      <c r="A1119" t="s">
        <v>1114</v>
      </c>
      <c r="B1119" t="s">
        <v>1115</v>
      </c>
      <c r="C1119" t="s">
        <v>1125</v>
      </c>
      <c r="D1119" t="s">
        <v>272</v>
      </c>
      <c r="E1119" t="str">
        <f>INDEX('State Codes'!$E$7:$E$70,MATCH(INDEX('State Codes'!$C$7:$C$70,MATCH('County Climates'!B1119,'State Codes'!$D$7:$D$70,0),1),'State Codes'!$C$7:$C$70,0),1)</f>
        <v>Pacific Division</v>
      </c>
      <c r="F1119">
        <f>INDEX('CBECS_Table B5'!$C$6:$K$6,1,MATCH('County Climates'!E1119,'CBECS_Table B5'!$C$1:$K$1,0))</f>
        <v>13379</v>
      </c>
    </row>
    <row r="1120" spans="1:6" x14ac:dyDescent="0.35">
      <c r="A1120" t="s">
        <v>1114</v>
      </c>
      <c r="B1120" t="s">
        <v>1115</v>
      </c>
      <c r="C1120" t="s">
        <v>1126</v>
      </c>
      <c r="D1120" t="s">
        <v>273</v>
      </c>
      <c r="E1120" t="str">
        <f>INDEX('State Codes'!$E$7:$E$70,MATCH(INDEX('State Codes'!$C$7:$C$70,MATCH('County Climates'!B1120,'State Codes'!$D$7:$D$70,0),1),'State Codes'!$C$7:$C$70,0),1)</f>
        <v>Pacific Division</v>
      </c>
      <c r="F1120">
        <f>INDEX('CBECS_Table B5'!$C$6:$K$6,1,MATCH('County Climates'!E1120,'CBECS_Table B5'!$C$1:$K$1,0))</f>
        <v>13379</v>
      </c>
    </row>
    <row r="1121" spans="1:6" x14ac:dyDescent="0.35">
      <c r="A1121" t="s">
        <v>1114</v>
      </c>
      <c r="B1121" t="s">
        <v>1115</v>
      </c>
      <c r="C1121" t="s">
        <v>428</v>
      </c>
      <c r="D1121" t="s">
        <v>273</v>
      </c>
      <c r="E1121" t="str">
        <f>INDEX('State Codes'!$E$7:$E$70,MATCH(INDEX('State Codes'!$C$7:$C$70,MATCH('County Climates'!B1121,'State Codes'!$D$7:$D$70,0),1),'State Codes'!$C$7:$C$70,0),1)</f>
        <v>Pacific Division</v>
      </c>
      <c r="F1121">
        <f>INDEX('CBECS_Table B5'!$C$6:$K$6,1,MATCH('County Climates'!E1121,'CBECS_Table B5'!$C$1:$K$1,0))</f>
        <v>13379</v>
      </c>
    </row>
    <row r="1122" spans="1:6" x14ac:dyDescent="0.35">
      <c r="A1122" t="s">
        <v>1114</v>
      </c>
      <c r="B1122" t="s">
        <v>1115</v>
      </c>
      <c r="C1122" t="s">
        <v>687</v>
      </c>
      <c r="D1122" t="s">
        <v>272</v>
      </c>
      <c r="E1122" t="str">
        <f>INDEX('State Codes'!$E$7:$E$70,MATCH(INDEX('State Codes'!$C$7:$C$70,MATCH('County Climates'!B1122,'State Codes'!$D$7:$D$70,0),1),'State Codes'!$C$7:$C$70,0),1)</f>
        <v>Pacific Division</v>
      </c>
      <c r="F1122">
        <f>INDEX('CBECS_Table B5'!$C$6:$K$6,1,MATCH('County Climates'!E1122,'CBECS_Table B5'!$C$1:$K$1,0))</f>
        <v>13379</v>
      </c>
    </row>
    <row r="1123" spans="1:6" x14ac:dyDescent="0.35">
      <c r="A1123" t="s">
        <v>1114</v>
      </c>
      <c r="B1123" t="s">
        <v>1115</v>
      </c>
      <c r="C1123" t="s">
        <v>369</v>
      </c>
      <c r="D1123" t="s">
        <v>272</v>
      </c>
      <c r="E1123" t="str">
        <f>INDEX('State Codes'!$E$7:$E$70,MATCH(INDEX('State Codes'!$C$7:$C$70,MATCH('County Climates'!B1123,'State Codes'!$D$7:$D$70,0),1),'State Codes'!$C$7:$C$70,0),1)</f>
        <v>Pacific Division</v>
      </c>
      <c r="F1123">
        <f>INDEX('CBECS_Table B5'!$C$6:$K$6,1,MATCH('County Climates'!E1123,'CBECS_Table B5'!$C$1:$K$1,0))</f>
        <v>13379</v>
      </c>
    </row>
    <row r="1124" spans="1:6" x14ac:dyDescent="0.35">
      <c r="A1124" t="s">
        <v>1114</v>
      </c>
      <c r="B1124" t="s">
        <v>1115</v>
      </c>
      <c r="C1124" t="s">
        <v>689</v>
      </c>
      <c r="D1124" t="s">
        <v>272</v>
      </c>
      <c r="E1124" t="str">
        <f>INDEX('State Codes'!$E$7:$E$70,MATCH(INDEX('State Codes'!$C$7:$C$70,MATCH('County Climates'!B1124,'State Codes'!$D$7:$D$70,0),1),'State Codes'!$C$7:$C$70,0),1)</f>
        <v>Pacific Division</v>
      </c>
      <c r="F1124">
        <f>INDEX('CBECS_Table B5'!$C$6:$K$6,1,MATCH('County Climates'!E1124,'CBECS_Table B5'!$C$1:$K$1,0))</f>
        <v>13379</v>
      </c>
    </row>
    <row r="1125" spans="1:6" x14ac:dyDescent="0.35">
      <c r="A1125" t="s">
        <v>1114</v>
      </c>
      <c r="B1125" t="s">
        <v>1115</v>
      </c>
      <c r="C1125" t="s">
        <v>1127</v>
      </c>
      <c r="D1125" t="s">
        <v>273</v>
      </c>
      <c r="E1125" t="str">
        <f>INDEX('State Codes'!$E$7:$E$70,MATCH(INDEX('State Codes'!$C$7:$C$70,MATCH('County Climates'!B1125,'State Codes'!$D$7:$D$70,0),1),'State Codes'!$C$7:$C$70,0),1)</f>
        <v>Pacific Division</v>
      </c>
      <c r="F1125">
        <f>INDEX('CBECS_Table B5'!$C$6:$K$6,1,MATCH('County Climates'!E1125,'CBECS_Table B5'!$C$1:$K$1,0))</f>
        <v>13379</v>
      </c>
    </row>
    <row r="1126" spans="1:6" x14ac:dyDescent="0.35">
      <c r="A1126" t="s">
        <v>1114</v>
      </c>
      <c r="B1126" t="s">
        <v>1115</v>
      </c>
      <c r="C1126" t="s">
        <v>335</v>
      </c>
      <c r="D1126" t="s">
        <v>272</v>
      </c>
      <c r="E1126" t="str">
        <f>INDEX('State Codes'!$E$7:$E$70,MATCH(INDEX('State Codes'!$C$7:$C$70,MATCH('County Climates'!B1126,'State Codes'!$D$7:$D$70,0),1),'State Codes'!$C$7:$C$70,0),1)</f>
        <v>Pacific Division</v>
      </c>
      <c r="F1126">
        <f>INDEX('CBECS_Table B5'!$C$6:$K$6,1,MATCH('County Climates'!E1126,'CBECS_Table B5'!$C$1:$K$1,0))</f>
        <v>13379</v>
      </c>
    </row>
    <row r="1127" spans="1:6" x14ac:dyDescent="0.35">
      <c r="A1127" t="s">
        <v>1114</v>
      </c>
      <c r="B1127" t="s">
        <v>1115</v>
      </c>
      <c r="C1127" t="s">
        <v>1087</v>
      </c>
      <c r="D1127" t="s">
        <v>273</v>
      </c>
      <c r="E1127" t="str">
        <f>INDEX('State Codes'!$E$7:$E$70,MATCH(INDEX('State Codes'!$C$7:$C$70,MATCH('County Climates'!B1127,'State Codes'!$D$7:$D$70,0),1),'State Codes'!$C$7:$C$70,0),1)</f>
        <v>Pacific Division</v>
      </c>
      <c r="F1127">
        <f>INDEX('CBECS_Table B5'!$C$6:$K$6,1,MATCH('County Climates'!E1127,'CBECS_Table B5'!$C$1:$K$1,0))</f>
        <v>13379</v>
      </c>
    </row>
    <row r="1128" spans="1:6" x14ac:dyDescent="0.35">
      <c r="A1128" t="s">
        <v>1114</v>
      </c>
      <c r="B1128" t="s">
        <v>1115</v>
      </c>
      <c r="C1128" t="s">
        <v>1128</v>
      </c>
      <c r="D1128" t="s">
        <v>272</v>
      </c>
      <c r="E1128" t="str">
        <f>INDEX('State Codes'!$E$7:$E$70,MATCH(INDEX('State Codes'!$C$7:$C$70,MATCH('County Climates'!B1128,'State Codes'!$D$7:$D$70,0),1),'State Codes'!$C$7:$C$70,0),1)</f>
        <v>Pacific Division</v>
      </c>
      <c r="F1128">
        <f>INDEX('CBECS_Table B5'!$C$6:$K$6,1,MATCH('County Climates'!E1128,'CBECS_Table B5'!$C$1:$K$1,0))</f>
        <v>13379</v>
      </c>
    </row>
    <row r="1129" spans="1:6" x14ac:dyDescent="0.35">
      <c r="A1129" t="s">
        <v>1114</v>
      </c>
      <c r="B1129" t="s">
        <v>1115</v>
      </c>
      <c r="C1129" t="s">
        <v>380</v>
      </c>
      <c r="D1129" t="s">
        <v>272</v>
      </c>
      <c r="E1129" t="str">
        <f>INDEX('State Codes'!$E$7:$E$70,MATCH(INDEX('State Codes'!$C$7:$C$70,MATCH('County Climates'!B1129,'State Codes'!$D$7:$D$70,0),1),'State Codes'!$C$7:$C$70,0),1)</f>
        <v>Pacific Division</v>
      </c>
      <c r="F1129">
        <f>INDEX('CBECS_Table B5'!$C$6:$K$6,1,MATCH('County Climates'!E1129,'CBECS_Table B5'!$C$1:$K$1,0))</f>
        <v>13379</v>
      </c>
    </row>
    <row r="1130" spans="1:6" x14ac:dyDescent="0.35">
      <c r="A1130" t="s">
        <v>1114</v>
      </c>
      <c r="B1130" t="s">
        <v>1115</v>
      </c>
      <c r="C1130" t="s">
        <v>967</v>
      </c>
      <c r="D1130" t="s">
        <v>273</v>
      </c>
      <c r="E1130" t="str">
        <f>INDEX('State Codes'!$E$7:$E$70,MATCH(INDEX('State Codes'!$C$7:$C$70,MATCH('County Climates'!B1130,'State Codes'!$D$7:$D$70,0),1),'State Codes'!$C$7:$C$70,0),1)</f>
        <v>Pacific Division</v>
      </c>
      <c r="F1130">
        <f>INDEX('CBECS_Table B5'!$C$6:$K$6,1,MATCH('County Climates'!E1130,'CBECS_Table B5'!$C$1:$K$1,0))</f>
        <v>13379</v>
      </c>
    </row>
    <row r="1131" spans="1:6" x14ac:dyDescent="0.35">
      <c r="A1131" t="s">
        <v>1114</v>
      </c>
      <c r="B1131" t="s">
        <v>1115</v>
      </c>
      <c r="C1131" t="s">
        <v>1129</v>
      </c>
      <c r="D1131" t="s">
        <v>272</v>
      </c>
      <c r="E1131" t="str">
        <f>INDEX('State Codes'!$E$7:$E$70,MATCH(INDEX('State Codes'!$C$7:$C$70,MATCH('County Climates'!B1131,'State Codes'!$D$7:$D$70,0),1),'State Codes'!$C$7:$C$70,0),1)</f>
        <v>Pacific Division</v>
      </c>
      <c r="F1131">
        <f>INDEX('CBECS_Table B5'!$C$6:$K$6,1,MATCH('County Climates'!E1131,'CBECS_Table B5'!$C$1:$K$1,0))</f>
        <v>13379</v>
      </c>
    </row>
    <row r="1132" spans="1:6" x14ac:dyDescent="0.35">
      <c r="A1132" t="s">
        <v>1114</v>
      </c>
      <c r="B1132" t="s">
        <v>1115</v>
      </c>
      <c r="C1132" t="s">
        <v>1130</v>
      </c>
      <c r="D1132" t="s">
        <v>273</v>
      </c>
      <c r="E1132" t="str">
        <f>INDEX('State Codes'!$E$7:$E$70,MATCH(INDEX('State Codes'!$C$7:$C$70,MATCH('County Climates'!B1132,'State Codes'!$D$7:$D$70,0),1),'State Codes'!$C$7:$C$70,0),1)</f>
        <v>Pacific Division</v>
      </c>
      <c r="F1132">
        <f>INDEX('CBECS_Table B5'!$C$6:$K$6,1,MATCH('County Climates'!E1132,'CBECS_Table B5'!$C$1:$K$1,0))</f>
        <v>13379</v>
      </c>
    </row>
    <row r="1133" spans="1:6" x14ac:dyDescent="0.35">
      <c r="A1133" t="s">
        <v>1114</v>
      </c>
      <c r="B1133" t="s">
        <v>1115</v>
      </c>
      <c r="C1133" t="s">
        <v>392</v>
      </c>
      <c r="D1133" t="s">
        <v>273</v>
      </c>
      <c r="E1133" t="str">
        <f>INDEX('State Codes'!$E$7:$E$70,MATCH(INDEX('State Codes'!$C$7:$C$70,MATCH('County Climates'!B1133,'State Codes'!$D$7:$D$70,0),1),'State Codes'!$C$7:$C$70,0),1)</f>
        <v>Pacific Division</v>
      </c>
      <c r="F1133">
        <f>INDEX('CBECS_Table B5'!$C$6:$K$6,1,MATCH('County Climates'!E1133,'CBECS_Table B5'!$C$1:$K$1,0))</f>
        <v>13379</v>
      </c>
    </row>
    <row r="1134" spans="1:6" x14ac:dyDescent="0.35">
      <c r="A1134" t="s">
        <v>1114</v>
      </c>
      <c r="B1134" t="s">
        <v>1115</v>
      </c>
      <c r="C1134" t="s">
        <v>1131</v>
      </c>
      <c r="D1134" t="s">
        <v>273</v>
      </c>
      <c r="E1134" t="str">
        <f>INDEX('State Codes'!$E$7:$E$70,MATCH(INDEX('State Codes'!$C$7:$C$70,MATCH('County Climates'!B1134,'State Codes'!$D$7:$D$70,0),1),'State Codes'!$C$7:$C$70,0),1)</f>
        <v>Pacific Division</v>
      </c>
      <c r="F1134">
        <f>INDEX('CBECS_Table B5'!$C$6:$K$6,1,MATCH('County Climates'!E1134,'CBECS_Table B5'!$C$1:$K$1,0))</f>
        <v>13379</v>
      </c>
    </row>
    <row r="1135" spans="1:6" x14ac:dyDescent="0.35">
      <c r="A1135" t="s">
        <v>1114</v>
      </c>
      <c r="B1135" t="s">
        <v>1115</v>
      </c>
      <c r="C1135" t="s">
        <v>1132</v>
      </c>
      <c r="D1135" t="s">
        <v>273</v>
      </c>
      <c r="E1135" t="str">
        <f>INDEX('State Codes'!$E$7:$E$70,MATCH(INDEX('State Codes'!$C$7:$C$70,MATCH('County Climates'!B1135,'State Codes'!$D$7:$D$70,0),1),'State Codes'!$C$7:$C$70,0),1)</f>
        <v>Pacific Division</v>
      </c>
      <c r="F1135">
        <f>INDEX('CBECS_Table B5'!$C$6:$K$6,1,MATCH('County Climates'!E1135,'CBECS_Table B5'!$C$1:$K$1,0))</f>
        <v>13379</v>
      </c>
    </row>
    <row r="1136" spans="1:6" x14ac:dyDescent="0.35">
      <c r="A1136" t="s">
        <v>1114</v>
      </c>
      <c r="B1136" t="s">
        <v>1115</v>
      </c>
      <c r="C1136" t="s">
        <v>353</v>
      </c>
      <c r="D1136" t="s">
        <v>272</v>
      </c>
      <c r="E1136" t="str">
        <f>INDEX('State Codes'!$E$7:$E$70,MATCH(INDEX('State Codes'!$C$7:$C$70,MATCH('County Climates'!B1136,'State Codes'!$D$7:$D$70,0),1),'State Codes'!$C$7:$C$70,0),1)</f>
        <v>Pacific Division</v>
      </c>
      <c r="F1136">
        <f>INDEX('CBECS_Table B5'!$C$6:$K$6,1,MATCH('County Climates'!E1136,'CBECS_Table B5'!$C$1:$K$1,0))</f>
        <v>13379</v>
      </c>
    </row>
    <row r="1137" spans="1:6" x14ac:dyDescent="0.35">
      <c r="A1137" t="s">
        <v>1114</v>
      </c>
      <c r="B1137" t="s">
        <v>1115</v>
      </c>
      <c r="C1137" t="s">
        <v>545</v>
      </c>
      <c r="D1137" t="s">
        <v>273</v>
      </c>
      <c r="E1137" t="str">
        <f>INDEX('State Codes'!$E$7:$E$70,MATCH(INDEX('State Codes'!$C$7:$C$70,MATCH('County Climates'!B1137,'State Codes'!$D$7:$D$70,0),1),'State Codes'!$C$7:$C$70,0),1)</f>
        <v>Pacific Division</v>
      </c>
      <c r="F1137">
        <f>INDEX('CBECS_Table B5'!$C$6:$K$6,1,MATCH('County Climates'!E1137,'CBECS_Table B5'!$C$1:$K$1,0))</f>
        <v>13379</v>
      </c>
    </row>
    <row r="1138" spans="1:6" x14ac:dyDescent="0.35">
      <c r="A1138" t="s">
        <v>1114</v>
      </c>
      <c r="B1138" t="s">
        <v>1115</v>
      </c>
      <c r="C1138" t="s">
        <v>1133</v>
      </c>
      <c r="D1138" t="s">
        <v>272</v>
      </c>
      <c r="E1138" t="str">
        <f>INDEX('State Codes'!$E$7:$E$70,MATCH(INDEX('State Codes'!$C$7:$C$70,MATCH('County Climates'!B1138,'State Codes'!$D$7:$D$70,0),1),'State Codes'!$C$7:$C$70,0),1)</f>
        <v>Pacific Division</v>
      </c>
      <c r="F1138">
        <f>INDEX('CBECS_Table B5'!$C$6:$K$6,1,MATCH('County Climates'!E1138,'CBECS_Table B5'!$C$1:$K$1,0))</f>
        <v>13379</v>
      </c>
    </row>
    <row r="1139" spans="1:6" x14ac:dyDescent="0.35">
      <c r="A1139" t="s">
        <v>1134</v>
      </c>
      <c r="B1139" t="s">
        <v>1135</v>
      </c>
      <c r="C1139" t="s">
        <v>561</v>
      </c>
      <c r="D1139" t="s">
        <v>273</v>
      </c>
      <c r="E1139" t="str">
        <f>INDEX('State Codes'!$E$7:$E$70,MATCH(INDEX('State Codes'!$C$7:$C$70,MATCH('County Climates'!B1139,'State Codes'!$D$7:$D$70,0),1),'State Codes'!$C$7:$C$70,0),1)</f>
        <v>Middle Atlantic Division</v>
      </c>
      <c r="F1139">
        <f>INDEX('CBECS_Table B5'!$C$6:$K$6,1,MATCH('County Climates'!E1139,'CBECS_Table B5'!$C$1:$K$1,0))</f>
        <v>11232</v>
      </c>
    </row>
    <row r="1140" spans="1:6" x14ac:dyDescent="0.35">
      <c r="A1140" t="s">
        <v>1134</v>
      </c>
      <c r="B1140" t="s">
        <v>1135</v>
      </c>
      <c r="C1140" t="s">
        <v>1136</v>
      </c>
      <c r="D1140" t="s">
        <v>273</v>
      </c>
      <c r="E1140" t="str">
        <f>INDEX('State Codes'!$E$7:$E$70,MATCH(INDEX('State Codes'!$C$7:$C$70,MATCH('County Climates'!B1140,'State Codes'!$D$7:$D$70,0),1),'State Codes'!$C$7:$C$70,0),1)</f>
        <v>Middle Atlantic Division</v>
      </c>
      <c r="F1140">
        <f>INDEX('CBECS_Table B5'!$C$6:$K$6,1,MATCH('County Climates'!E1140,'CBECS_Table B5'!$C$1:$K$1,0))</f>
        <v>11232</v>
      </c>
    </row>
    <row r="1141" spans="1:6" x14ac:dyDescent="0.35">
      <c r="A1141" t="s">
        <v>1134</v>
      </c>
      <c r="B1141" t="s">
        <v>1135</v>
      </c>
      <c r="C1141" t="s">
        <v>1137</v>
      </c>
      <c r="D1141" t="s">
        <v>273</v>
      </c>
      <c r="E1141" t="str">
        <f>INDEX('State Codes'!$E$7:$E$70,MATCH(INDEX('State Codes'!$C$7:$C$70,MATCH('County Climates'!B1141,'State Codes'!$D$7:$D$70,0),1),'State Codes'!$C$7:$C$70,0),1)</f>
        <v>Middle Atlantic Division</v>
      </c>
      <c r="F1141">
        <f>INDEX('CBECS_Table B5'!$C$6:$K$6,1,MATCH('County Climates'!E1141,'CBECS_Table B5'!$C$1:$K$1,0))</f>
        <v>11232</v>
      </c>
    </row>
    <row r="1142" spans="1:6" x14ac:dyDescent="0.35">
      <c r="A1142" t="s">
        <v>1134</v>
      </c>
      <c r="B1142" t="s">
        <v>1135</v>
      </c>
      <c r="C1142" t="s">
        <v>1108</v>
      </c>
      <c r="D1142" t="s">
        <v>273</v>
      </c>
      <c r="E1142" t="str">
        <f>INDEX('State Codes'!$E$7:$E$70,MATCH(INDEX('State Codes'!$C$7:$C$70,MATCH('County Climates'!B1142,'State Codes'!$D$7:$D$70,0),1),'State Codes'!$C$7:$C$70,0),1)</f>
        <v>Middle Atlantic Division</v>
      </c>
      <c r="F1142">
        <f>INDEX('CBECS_Table B5'!$C$6:$K$6,1,MATCH('County Climates'!E1142,'CBECS_Table B5'!$C$1:$K$1,0))</f>
        <v>11232</v>
      </c>
    </row>
    <row r="1143" spans="1:6" x14ac:dyDescent="0.35">
      <c r="A1143" t="s">
        <v>1134</v>
      </c>
      <c r="B1143" t="s">
        <v>1135</v>
      </c>
      <c r="C1143" t="s">
        <v>1138</v>
      </c>
      <c r="D1143" t="s">
        <v>273</v>
      </c>
      <c r="E1143" t="str">
        <f>INDEX('State Codes'!$E$7:$E$70,MATCH(INDEX('State Codes'!$C$7:$C$70,MATCH('County Climates'!B1143,'State Codes'!$D$7:$D$70,0),1),'State Codes'!$C$7:$C$70,0),1)</f>
        <v>Middle Atlantic Division</v>
      </c>
      <c r="F1143">
        <f>INDEX('CBECS_Table B5'!$C$6:$K$6,1,MATCH('County Climates'!E1143,'CBECS_Table B5'!$C$1:$K$1,0))</f>
        <v>11232</v>
      </c>
    </row>
    <row r="1144" spans="1:6" x14ac:dyDescent="0.35">
      <c r="A1144" t="s">
        <v>1134</v>
      </c>
      <c r="B1144" t="s">
        <v>1135</v>
      </c>
      <c r="C1144" t="s">
        <v>1139</v>
      </c>
      <c r="D1144" t="s">
        <v>273</v>
      </c>
      <c r="E1144" t="str">
        <f>INDEX('State Codes'!$E$7:$E$70,MATCH(INDEX('State Codes'!$C$7:$C$70,MATCH('County Climates'!B1144,'State Codes'!$D$7:$D$70,0),1),'State Codes'!$C$7:$C$70,0),1)</f>
        <v>Middle Atlantic Division</v>
      </c>
      <c r="F1144">
        <f>INDEX('CBECS_Table B5'!$C$6:$K$6,1,MATCH('County Climates'!E1144,'CBECS_Table B5'!$C$1:$K$1,0))</f>
        <v>11232</v>
      </c>
    </row>
    <row r="1145" spans="1:6" x14ac:dyDescent="0.35">
      <c r="A1145" t="s">
        <v>1134</v>
      </c>
      <c r="B1145" t="s">
        <v>1135</v>
      </c>
      <c r="C1145" t="s">
        <v>1140</v>
      </c>
      <c r="D1145" t="s">
        <v>273</v>
      </c>
      <c r="E1145" t="str">
        <f>INDEX('State Codes'!$E$7:$E$70,MATCH(INDEX('State Codes'!$C$7:$C$70,MATCH('County Climates'!B1145,'State Codes'!$D$7:$D$70,0),1),'State Codes'!$C$7:$C$70,0),1)</f>
        <v>Middle Atlantic Division</v>
      </c>
      <c r="F1145">
        <f>INDEX('CBECS_Table B5'!$C$6:$K$6,1,MATCH('County Climates'!E1145,'CBECS_Table B5'!$C$1:$K$1,0))</f>
        <v>11232</v>
      </c>
    </row>
    <row r="1146" spans="1:6" x14ac:dyDescent="0.35">
      <c r="A1146" t="s">
        <v>1134</v>
      </c>
      <c r="B1146" t="s">
        <v>1135</v>
      </c>
      <c r="C1146" t="s">
        <v>474</v>
      </c>
      <c r="D1146" t="s">
        <v>273</v>
      </c>
      <c r="E1146" t="str">
        <f>INDEX('State Codes'!$E$7:$E$70,MATCH(INDEX('State Codes'!$C$7:$C$70,MATCH('County Climates'!B1146,'State Codes'!$D$7:$D$70,0),1),'State Codes'!$C$7:$C$70,0),1)</f>
        <v>Middle Atlantic Division</v>
      </c>
      <c r="F1146">
        <f>INDEX('CBECS_Table B5'!$C$6:$K$6,1,MATCH('County Climates'!E1146,'CBECS_Table B5'!$C$1:$K$1,0))</f>
        <v>11232</v>
      </c>
    </row>
    <row r="1147" spans="1:6" x14ac:dyDescent="0.35">
      <c r="A1147" t="s">
        <v>1134</v>
      </c>
      <c r="B1147" t="s">
        <v>1135</v>
      </c>
      <c r="C1147" t="s">
        <v>1141</v>
      </c>
      <c r="D1147" t="s">
        <v>292</v>
      </c>
      <c r="E1147" t="str">
        <f>INDEX('State Codes'!$E$7:$E$70,MATCH(INDEX('State Codes'!$C$7:$C$70,MATCH('County Climates'!B1147,'State Codes'!$D$7:$D$70,0),1),'State Codes'!$C$7:$C$70,0),1)</f>
        <v>Middle Atlantic Division</v>
      </c>
      <c r="F1147">
        <f>INDEX('CBECS_Table B5'!$C$6:$K$6,1,MATCH('County Climates'!E1147,'CBECS_Table B5'!$C$1:$K$1,0))</f>
        <v>11232</v>
      </c>
    </row>
    <row r="1148" spans="1:6" x14ac:dyDescent="0.35">
      <c r="A1148" t="s">
        <v>1134</v>
      </c>
      <c r="B1148" t="s">
        <v>1135</v>
      </c>
      <c r="C1148" t="s">
        <v>295</v>
      </c>
      <c r="D1148" t="s">
        <v>273</v>
      </c>
      <c r="E1148" t="str">
        <f>INDEX('State Codes'!$E$7:$E$70,MATCH(INDEX('State Codes'!$C$7:$C$70,MATCH('County Climates'!B1148,'State Codes'!$D$7:$D$70,0),1),'State Codes'!$C$7:$C$70,0),1)</f>
        <v>Middle Atlantic Division</v>
      </c>
      <c r="F1148">
        <f>INDEX('CBECS_Table B5'!$C$6:$K$6,1,MATCH('County Climates'!E1148,'CBECS_Table B5'!$C$1:$K$1,0))</f>
        <v>11232</v>
      </c>
    </row>
    <row r="1149" spans="1:6" x14ac:dyDescent="0.35">
      <c r="A1149" t="s">
        <v>1134</v>
      </c>
      <c r="B1149" t="s">
        <v>1135</v>
      </c>
      <c r="C1149" t="s">
        <v>1142</v>
      </c>
      <c r="D1149" t="s">
        <v>273</v>
      </c>
      <c r="E1149" t="str">
        <f>INDEX('State Codes'!$E$7:$E$70,MATCH(INDEX('State Codes'!$C$7:$C$70,MATCH('County Climates'!B1149,'State Codes'!$D$7:$D$70,0),1),'State Codes'!$C$7:$C$70,0),1)</f>
        <v>Middle Atlantic Division</v>
      </c>
      <c r="F1149">
        <f>INDEX('CBECS_Table B5'!$C$6:$K$6,1,MATCH('County Climates'!E1149,'CBECS_Table B5'!$C$1:$K$1,0))</f>
        <v>11232</v>
      </c>
    </row>
    <row r="1150" spans="1:6" x14ac:dyDescent="0.35">
      <c r="A1150" t="s">
        <v>1134</v>
      </c>
      <c r="B1150" t="s">
        <v>1135</v>
      </c>
      <c r="C1150" t="s">
        <v>1143</v>
      </c>
      <c r="D1150" t="s">
        <v>273</v>
      </c>
      <c r="E1150" t="str">
        <f>INDEX('State Codes'!$E$7:$E$70,MATCH(INDEX('State Codes'!$C$7:$C$70,MATCH('County Climates'!B1150,'State Codes'!$D$7:$D$70,0),1),'State Codes'!$C$7:$C$70,0),1)</f>
        <v>Middle Atlantic Division</v>
      </c>
      <c r="F1150">
        <f>INDEX('CBECS_Table B5'!$C$6:$K$6,1,MATCH('County Climates'!E1150,'CBECS_Table B5'!$C$1:$K$1,0))</f>
        <v>11232</v>
      </c>
    </row>
    <row r="1151" spans="1:6" x14ac:dyDescent="0.35">
      <c r="A1151" t="s">
        <v>1134</v>
      </c>
      <c r="B1151" t="s">
        <v>1135</v>
      </c>
      <c r="C1151" t="s">
        <v>921</v>
      </c>
      <c r="D1151" t="s">
        <v>273</v>
      </c>
      <c r="E1151" t="str">
        <f>INDEX('State Codes'!$E$7:$E$70,MATCH(INDEX('State Codes'!$C$7:$C$70,MATCH('County Climates'!B1151,'State Codes'!$D$7:$D$70,0),1),'State Codes'!$C$7:$C$70,0),1)</f>
        <v>Middle Atlantic Division</v>
      </c>
      <c r="F1151">
        <f>INDEX('CBECS_Table B5'!$C$6:$K$6,1,MATCH('County Climates'!E1151,'CBECS_Table B5'!$C$1:$K$1,0))</f>
        <v>11232</v>
      </c>
    </row>
    <row r="1152" spans="1:6" x14ac:dyDescent="0.35">
      <c r="A1152" t="s">
        <v>1134</v>
      </c>
      <c r="B1152" t="s">
        <v>1135</v>
      </c>
      <c r="C1152" t="s">
        <v>1144</v>
      </c>
      <c r="D1152" t="s">
        <v>273</v>
      </c>
      <c r="E1152" t="str">
        <f>INDEX('State Codes'!$E$7:$E$70,MATCH(INDEX('State Codes'!$C$7:$C$70,MATCH('County Climates'!B1152,'State Codes'!$D$7:$D$70,0),1),'State Codes'!$C$7:$C$70,0),1)</f>
        <v>Middle Atlantic Division</v>
      </c>
      <c r="F1152">
        <f>INDEX('CBECS_Table B5'!$C$6:$K$6,1,MATCH('County Climates'!E1152,'CBECS_Table B5'!$C$1:$K$1,0))</f>
        <v>11232</v>
      </c>
    </row>
    <row r="1153" spans="1:6" x14ac:dyDescent="0.35">
      <c r="A1153" t="s">
        <v>1134</v>
      </c>
      <c r="B1153" t="s">
        <v>1135</v>
      </c>
      <c r="C1153" t="s">
        <v>1145</v>
      </c>
      <c r="D1153" t="s">
        <v>292</v>
      </c>
      <c r="E1153" t="str">
        <f>INDEX('State Codes'!$E$7:$E$70,MATCH(INDEX('State Codes'!$C$7:$C$70,MATCH('County Climates'!B1153,'State Codes'!$D$7:$D$70,0),1),'State Codes'!$C$7:$C$70,0),1)</f>
        <v>Middle Atlantic Division</v>
      </c>
      <c r="F1153">
        <f>INDEX('CBECS_Table B5'!$C$6:$K$6,1,MATCH('County Climates'!E1153,'CBECS_Table B5'!$C$1:$K$1,0))</f>
        <v>11232</v>
      </c>
    </row>
    <row r="1154" spans="1:6" x14ac:dyDescent="0.35">
      <c r="A1154" t="s">
        <v>1134</v>
      </c>
      <c r="B1154" t="s">
        <v>1135</v>
      </c>
      <c r="C1154" t="s">
        <v>1146</v>
      </c>
      <c r="D1154" t="s">
        <v>273</v>
      </c>
      <c r="E1154" t="str">
        <f>INDEX('State Codes'!$E$7:$E$70,MATCH(INDEX('State Codes'!$C$7:$C$70,MATCH('County Climates'!B1154,'State Codes'!$D$7:$D$70,0),1),'State Codes'!$C$7:$C$70,0),1)</f>
        <v>Middle Atlantic Division</v>
      </c>
      <c r="F1154">
        <f>INDEX('CBECS_Table B5'!$C$6:$K$6,1,MATCH('County Climates'!E1154,'CBECS_Table B5'!$C$1:$K$1,0))</f>
        <v>11232</v>
      </c>
    </row>
    <row r="1155" spans="1:6" x14ac:dyDescent="0.35">
      <c r="A1155" t="s">
        <v>1134</v>
      </c>
      <c r="B1155" t="s">
        <v>1135</v>
      </c>
      <c r="C1155" t="s">
        <v>1147</v>
      </c>
      <c r="D1155" t="s">
        <v>273</v>
      </c>
      <c r="E1155" t="str">
        <f>INDEX('State Codes'!$E$7:$E$70,MATCH(INDEX('State Codes'!$C$7:$C$70,MATCH('County Climates'!B1155,'State Codes'!$D$7:$D$70,0),1),'State Codes'!$C$7:$C$70,0),1)</f>
        <v>Middle Atlantic Division</v>
      </c>
      <c r="F1155">
        <f>INDEX('CBECS_Table B5'!$C$6:$K$6,1,MATCH('County Climates'!E1155,'CBECS_Table B5'!$C$1:$K$1,0))</f>
        <v>11232</v>
      </c>
    </row>
    <row r="1156" spans="1:6" x14ac:dyDescent="0.35">
      <c r="A1156" t="s">
        <v>1134</v>
      </c>
      <c r="B1156" t="s">
        <v>1135</v>
      </c>
      <c r="C1156" t="s">
        <v>625</v>
      </c>
      <c r="D1156" t="s">
        <v>273</v>
      </c>
      <c r="E1156" t="str">
        <f>INDEX('State Codes'!$E$7:$E$70,MATCH(INDEX('State Codes'!$C$7:$C$70,MATCH('County Climates'!B1156,'State Codes'!$D$7:$D$70,0),1),'State Codes'!$C$7:$C$70,0),1)</f>
        <v>Middle Atlantic Division</v>
      </c>
      <c r="F1156">
        <f>INDEX('CBECS_Table B5'!$C$6:$K$6,1,MATCH('County Climates'!E1156,'CBECS_Table B5'!$C$1:$K$1,0))</f>
        <v>11232</v>
      </c>
    </row>
    <row r="1157" spans="1:6" x14ac:dyDescent="0.35">
      <c r="A1157" t="s">
        <v>1134</v>
      </c>
      <c r="B1157" t="s">
        <v>1135</v>
      </c>
      <c r="C1157" t="s">
        <v>502</v>
      </c>
      <c r="D1157" t="s">
        <v>273</v>
      </c>
      <c r="E1157" t="str">
        <f>INDEX('State Codes'!$E$7:$E$70,MATCH(INDEX('State Codes'!$C$7:$C$70,MATCH('County Climates'!B1157,'State Codes'!$D$7:$D$70,0),1),'State Codes'!$C$7:$C$70,0),1)</f>
        <v>Middle Atlantic Division</v>
      </c>
      <c r="F1157">
        <f>INDEX('CBECS_Table B5'!$C$6:$K$6,1,MATCH('County Climates'!E1157,'CBECS_Table B5'!$C$1:$K$1,0))</f>
        <v>11232</v>
      </c>
    </row>
    <row r="1158" spans="1:6" x14ac:dyDescent="0.35">
      <c r="A1158" t="s">
        <v>1134</v>
      </c>
      <c r="B1158" t="s">
        <v>1135</v>
      </c>
      <c r="C1158" t="s">
        <v>505</v>
      </c>
      <c r="D1158" t="s">
        <v>273</v>
      </c>
      <c r="E1158" t="str">
        <f>INDEX('State Codes'!$E$7:$E$70,MATCH(INDEX('State Codes'!$C$7:$C$70,MATCH('County Climates'!B1158,'State Codes'!$D$7:$D$70,0),1),'State Codes'!$C$7:$C$70,0),1)</f>
        <v>Middle Atlantic Division</v>
      </c>
      <c r="F1158">
        <f>INDEX('CBECS_Table B5'!$C$6:$K$6,1,MATCH('County Climates'!E1158,'CBECS_Table B5'!$C$1:$K$1,0))</f>
        <v>11232</v>
      </c>
    </row>
    <row r="1159" spans="1:6" x14ac:dyDescent="0.35">
      <c r="A1159" t="s">
        <v>1134</v>
      </c>
      <c r="B1159" t="s">
        <v>1135</v>
      </c>
      <c r="C1159" t="s">
        <v>765</v>
      </c>
      <c r="D1159" t="s">
        <v>273</v>
      </c>
      <c r="E1159" t="str">
        <f>INDEX('State Codes'!$E$7:$E$70,MATCH(INDEX('State Codes'!$C$7:$C$70,MATCH('County Climates'!B1159,'State Codes'!$D$7:$D$70,0),1),'State Codes'!$C$7:$C$70,0),1)</f>
        <v>Middle Atlantic Division</v>
      </c>
      <c r="F1159">
        <f>INDEX('CBECS_Table B5'!$C$6:$K$6,1,MATCH('County Climates'!E1159,'CBECS_Table B5'!$C$1:$K$1,0))</f>
        <v>11232</v>
      </c>
    </row>
    <row r="1160" spans="1:6" x14ac:dyDescent="0.35">
      <c r="A1160" t="s">
        <v>1134</v>
      </c>
      <c r="B1160" t="s">
        <v>1135</v>
      </c>
      <c r="C1160" t="s">
        <v>1148</v>
      </c>
      <c r="D1160" t="s">
        <v>273</v>
      </c>
      <c r="E1160" t="str">
        <f>INDEX('State Codes'!$E$7:$E$70,MATCH(INDEX('State Codes'!$C$7:$C$70,MATCH('County Climates'!B1160,'State Codes'!$D$7:$D$70,0),1),'State Codes'!$C$7:$C$70,0),1)</f>
        <v>Middle Atlantic Division</v>
      </c>
      <c r="F1160">
        <f>INDEX('CBECS_Table B5'!$C$6:$K$6,1,MATCH('County Climates'!E1160,'CBECS_Table B5'!$C$1:$K$1,0))</f>
        <v>11232</v>
      </c>
    </row>
    <row r="1161" spans="1:6" x14ac:dyDescent="0.35">
      <c r="A1161" t="s">
        <v>1134</v>
      </c>
      <c r="B1161" t="s">
        <v>1135</v>
      </c>
      <c r="C1161" t="s">
        <v>629</v>
      </c>
      <c r="D1161" t="s">
        <v>292</v>
      </c>
      <c r="E1161" t="str">
        <f>INDEX('State Codes'!$E$7:$E$70,MATCH(INDEX('State Codes'!$C$7:$C$70,MATCH('County Climates'!B1161,'State Codes'!$D$7:$D$70,0),1),'State Codes'!$C$7:$C$70,0),1)</f>
        <v>Middle Atlantic Division</v>
      </c>
      <c r="F1161">
        <f>INDEX('CBECS_Table B5'!$C$6:$K$6,1,MATCH('County Climates'!E1161,'CBECS_Table B5'!$C$1:$K$1,0))</f>
        <v>11232</v>
      </c>
    </row>
    <row r="1162" spans="1:6" x14ac:dyDescent="0.35">
      <c r="A1162" t="s">
        <v>1134</v>
      </c>
      <c r="B1162" t="s">
        <v>1135</v>
      </c>
      <c r="C1162" t="s">
        <v>668</v>
      </c>
      <c r="D1162" t="s">
        <v>273</v>
      </c>
      <c r="E1162" t="str">
        <f>INDEX('State Codes'!$E$7:$E$70,MATCH(INDEX('State Codes'!$C$7:$C$70,MATCH('County Climates'!B1162,'State Codes'!$D$7:$D$70,0),1),'State Codes'!$C$7:$C$70,0),1)</f>
        <v>Middle Atlantic Division</v>
      </c>
      <c r="F1162">
        <f>INDEX('CBECS_Table B5'!$C$6:$K$6,1,MATCH('County Climates'!E1162,'CBECS_Table B5'!$C$1:$K$1,0))</f>
        <v>11232</v>
      </c>
    </row>
    <row r="1163" spans="1:6" x14ac:dyDescent="0.35">
      <c r="A1163" t="s">
        <v>1134</v>
      </c>
      <c r="B1163" t="s">
        <v>1135</v>
      </c>
      <c r="C1163" t="s">
        <v>1001</v>
      </c>
      <c r="D1163" t="s">
        <v>273</v>
      </c>
      <c r="E1163" t="str">
        <f>INDEX('State Codes'!$E$7:$E$70,MATCH(INDEX('State Codes'!$C$7:$C$70,MATCH('County Climates'!B1163,'State Codes'!$D$7:$D$70,0),1),'State Codes'!$C$7:$C$70,0),1)</f>
        <v>Middle Atlantic Division</v>
      </c>
      <c r="F1163">
        <f>INDEX('CBECS_Table B5'!$C$6:$K$6,1,MATCH('County Climates'!E1163,'CBECS_Table B5'!$C$1:$K$1,0))</f>
        <v>11232</v>
      </c>
    </row>
    <row r="1164" spans="1:6" x14ac:dyDescent="0.35">
      <c r="A1164" t="s">
        <v>1134</v>
      </c>
      <c r="B1164" t="s">
        <v>1135</v>
      </c>
      <c r="C1164" t="s">
        <v>317</v>
      </c>
      <c r="D1164" t="s">
        <v>273</v>
      </c>
      <c r="E1164" t="str">
        <f>INDEX('State Codes'!$E$7:$E$70,MATCH(INDEX('State Codes'!$C$7:$C$70,MATCH('County Climates'!B1164,'State Codes'!$D$7:$D$70,0),1),'State Codes'!$C$7:$C$70,0),1)</f>
        <v>Middle Atlantic Division</v>
      </c>
      <c r="F1164">
        <f>INDEX('CBECS_Table B5'!$C$6:$K$6,1,MATCH('County Climates'!E1164,'CBECS_Table B5'!$C$1:$K$1,0))</f>
        <v>11232</v>
      </c>
    </row>
    <row r="1165" spans="1:6" x14ac:dyDescent="0.35">
      <c r="A1165" t="s">
        <v>1134</v>
      </c>
      <c r="B1165" t="s">
        <v>1135</v>
      </c>
      <c r="C1165" t="s">
        <v>1149</v>
      </c>
      <c r="D1165" t="s">
        <v>273</v>
      </c>
      <c r="E1165" t="str">
        <f>INDEX('State Codes'!$E$7:$E$70,MATCH(INDEX('State Codes'!$C$7:$C$70,MATCH('County Climates'!B1165,'State Codes'!$D$7:$D$70,0),1),'State Codes'!$C$7:$C$70,0),1)</f>
        <v>Middle Atlantic Division</v>
      </c>
      <c r="F1165">
        <f>INDEX('CBECS_Table B5'!$C$6:$K$6,1,MATCH('County Climates'!E1165,'CBECS_Table B5'!$C$1:$K$1,0))</f>
        <v>11232</v>
      </c>
    </row>
    <row r="1166" spans="1:6" x14ac:dyDescent="0.35">
      <c r="A1166" t="s">
        <v>1134</v>
      </c>
      <c r="B1166" t="s">
        <v>1135</v>
      </c>
      <c r="C1166" t="s">
        <v>318</v>
      </c>
      <c r="D1166" t="s">
        <v>273</v>
      </c>
      <c r="E1166" t="str">
        <f>INDEX('State Codes'!$E$7:$E$70,MATCH(INDEX('State Codes'!$C$7:$C$70,MATCH('County Climates'!B1166,'State Codes'!$D$7:$D$70,0),1),'State Codes'!$C$7:$C$70,0),1)</f>
        <v>Middle Atlantic Division</v>
      </c>
      <c r="F1166">
        <f>INDEX('CBECS_Table B5'!$C$6:$K$6,1,MATCH('County Climates'!E1166,'CBECS_Table B5'!$C$1:$K$1,0))</f>
        <v>11232</v>
      </c>
    </row>
    <row r="1167" spans="1:6" x14ac:dyDescent="0.35">
      <c r="A1167" t="s">
        <v>1134</v>
      </c>
      <c r="B1167" t="s">
        <v>1135</v>
      </c>
      <c r="C1167" t="s">
        <v>359</v>
      </c>
      <c r="D1167" t="s">
        <v>273</v>
      </c>
      <c r="E1167" t="str">
        <f>INDEX('State Codes'!$E$7:$E$70,MATCH(INDEX('State Codes'!$C$7:$C$70,MATCH('County Climates'!B1167,'State Codes'!$D$7:$D$70,0),1),'State Codes'!$C$7:$C$70,0),1)</f>
        <v>Middle Atlantic Division</v>
      </c>
      <c r="F1167">
        <f>INDEX('CBECS_Table B5'!$C$6:$K$6,1,MATCH('County Climates'!E1167,'CBECS_Table B5'!$C$1:$K$1,0))</f>
        <v>11232</v>
      </c>
    </row>
    <row r="1168" spans="1:6" x14ac:dyDescent="0.35">
      <c r="A1168" t="s">
        <v>1134</v>
      </c>
      <c r="B1168" t="s">
        <v>1135</v>
      </c>
      <c r="C1168" t="s">
        <v>320</v>
      </c>
      <c r="D1168" t="s">
        <v>273</v>
      </c>
      <c r="E1168" t="str">
        <f>INDEX('State Codes'!$E$7:$E$70,MATCH(INDEX('State Codes'!$C$7:$C$70,MATCH('County Climates'!B1168,'State Codes'!$D$7:$D$70,0),1),'State Codes'!$C$7:$C$70,0),1)</f>
        <v>Middle Atlantic Division</v>
      </c>
      <c r="F1168">
        <f>INDEX('CBECS_Table B5'!$C$6:$K$6,1,MATCH('County Climates'!E1168,'CBECS_Table B5'!$C$1:$K$1,0))</f>
        <v>11232</v>
      </c>
    </row>
    <row r="1169" spans="1:6" x14ac:dyDescent="0.35">
      <c r="A1169" t="s">
        <v>1134</v>
      </c>
      <c r="B1169" t="s">
        <v>1135</v>
      </c>
      <c r="C1169" t="s">
        <v>1150</v>
      </c>
      <c r="D1169" t="s">
        <v>273</v>
      </c>
      <c r="E1169" t="str">
        <f>INDEX('State Codes'!$E$7:$E$70,MATCH(INDEX('State Codes'!$C$7:$C$70,MATCH('County Climates'!B1169,'State Codes'!$D$7:$D$70,0),1),'State Codes'!$C$7:$C$70,0),1)</f>
        <v>Middle Atlantic Division</v>
      </c>
      <c r="F1169">
        <f>INDEX('CBECS_Table B5'!$C$6:$K$6,1,MATCH('County Climates'!E1169,'CBECS_Table B5'!$C$1:$K$1,0))</f>
        <v>11232</v>
      </c>
    </row>
    <row r="1170" spans="1:6" x14ac:dyDescent="0.35">
      <c r="A1170" t="s">
        <v>1151</v>
      </c>
      <c r="B1170" t="s">
        <v>1152</v>
      </c>
      <c r="C1170" t="s">
        <v>1153</v>
      </c>
      <c r="D1170" t="s">
        <v>288</v>
      </c>
      <c r="E1170" t="str">
        <f>INDEX('State Codes'!$E$7:$E$70,MATCH(INDEX('State Codes'!$C$7:$C$70,MATCH('County Climates'!B1170,'State Codes'!$D$7:$D$70,0),1),'State Codes'!$C$7:$C$70,0),1)</f>
        <v>South Atlantic Division</v>
      </c>
      <c r="F1170">
        <f>INDEX('CBECS_Table B5'!$C$6:$K$6,1,MATCH('County Climates'!E1170,'CBECS_Table B5'!$C$1:$K$1,0))</f>
        <v>17981</v>
      </c>
    </row>
    <row r="1171" spans="1:6" x14ac:dyDescent="0.35">
      <c r="A1171" t="s">
        <v>1151</v>
      </c>
      <c r="B1171" t="s">
        <v>1152</v>
      </c>
      <c r="C1171" t="s">
        <v>1154</v>
      </c>
      <c r="D1171" t="s">
        <v>288</v>
      </c>
      <c r="E1171" t="str">
        <f>INDEX('State Codes'!$E$7:$E$70,MATCH(INDEX('State Codes'!$C$7:$C$70,MATCH('County Climates'!B1171,'State Codes'!$D$7:$D$70,0),1),'State Codes'!$C$7:$C$70,0),1)</f>
        <v>South Atlantic Division</v>
      </c>
      <c r="F1171">
        <f>INDEX('CBECS_Table B5'!$C$6:$K$6,1,MATCH('County Climates'!E1171,'CBECS_Table B5'!$C$1:$K$1,0))</f>
        <v>17981</v>
      </c>
    </row>
    <row r="1172" spans="1:6" x14ac:dyDescent="0.35">
      <c r="A1172" t="s">
        <v>1151</v>
      </c>
      <c r="B1172" t="s">
        <v>1152</v>
      </c>
      <c r="C1172" t="s">
        <v>661</v>
      </c>
      <c r="D1172" t="s">
        <v>288</v>
      </c>
      <c r="E1172" t="str">
        <f>INDEX('State Codes'!$E$7:$E$70,MATCH(INDEX('State Codes'!$C$7:$C$70,MATCH('County Climates'!B1172,'State Codes'!$D$7:$D$70,0),1),'State Codes'!$C$7:$C$70,0),1)</f>
        <v>South Atlantic Division</v>
      </c>
      <c r="F1172">
        <f>INDEX('CBECS_Table B5'!$C$6:$K$6,1,MATCH('County Climates'!E1172,'CBECS_Table B5'!$C$1:$K$1,0))</f>
        <v>17981</v>
      </c>
    </row>
    <row r="1173" spans="1:6" x14ac:dyDescent="0.35">
      <c r="A1173" t="s">
        <v>1151</v>
      </c>
      <c r="B1173" t="s">
        <v>1152</v>
      </c>
      <c r="C1173" t="s">
        <v>1155</v>
      </c>
      <c r="D1173" t="s">
        <v>292</v>
      </c>
      <c r="E1173" t="str">
        <f>INDEX('State Codes'!$E$7:$E$70,MATCH(INDEX('State Codes'!$C$7:$C$70,MATCH('County Climates'!B1173,'State Codes'!$D$7:$D$70,0),1),'State Codes'!$C$7:$C$70,0),1)</f>
        <v>South Atlantic Division</v>
      </c>
      <c r="F1173">
        <f>INDEX('CBECS_Table B5'!$C$6:$K$6,1,MATCH('County Climates'!E1173,'CBECS_Table B5'!$C$1:$K$1,0))</f>
        <v>17981</v>
      </c>
    </row>
    <row r="1174" spans="1:6" x14ac:dyDescent="0.35">
      <c r="A1174" t="s">
        <v>1151</v>
      </c>
      <c r="B1174" t="s">
        <v>1152</v>
      </c>
      <c r="C1174" t="s">
        <v>950</v>
      </c>
      <c r="D1174" t="s">
        <v>292</v>
      </c>
      <c r="E1174" t="str">
        <f>INDEX('State Codes'!$E$7:$E$70,MATCH(INDEX('State Codes'!$C$7:$C$70,MATCH('County Climates'!B1174,'State Codes'!$D$7:$D$70,0),1),'State Codes'!$C$7:$C$70,0),1)</f>
        <v>South Atlantic Division</v>
      </c>
      <c r="F1174">
        <f>INDEX('CBECS_Table B5'!$C$6:$K$6,1,MATCH('County Climates'!E1174,'CBECS_Table B5'!$C$1:$K$1,0))</f>
        <v>17981</v>
      </c>
    </row>
    <row r="1175" spans="1:6" x14ac:dyDescent="0.35">
      <c r="A1175" t="s">
        <v>1151</v>
      </c>
      <c r="B1175" t="s">
        <v>1152</v>
      </c>
      <c r="C1175" t="s">
        <v>1156</v>
      </c>
      <c r="D1175" t="s">
        <v>292</v>
      </c>
      <c r="E1175" t="str">
        <f>INDEX('State Codes'!$E$7:$E$70,MATCH(INDEX('State Codes'!$C$7:$C$70,MATCH('County Climates'!B1175,'State Codes'!$D$7:$D$70,0),1),'State Codes'!$C$7:$C$70,0),1)</f>
        <v>South Atlantic Division</v>
      </c>
      <c r="F1175">
        <f>INDEX('CBECS_Table B5'!$C$6:$K$6,1,MATCH('County Climates'!E1175,'CBECS_Table B5'!$C$1:$K$1,0))</f>
        <v>17981</v>
      </c>
    </row>
    <row r="1176" spans="1:6" x14ac:dyDescent="0.35">
      <c r="A1176" t="s">
        <v>1151</v>
      </c>
      <c r="B1176" t="s">
        <v>1152</v>
      </c>
      <c r="C1176" t="s">
        <v>329</v>
      </c>
      <c r="D1176" t="s">
        <v>292</v>
      </c>
      <c r="E1176" t="str">
        <f>INDEX('State Codes'!$E$7:$E$70,MATCH(INDEX('State Codes'!$C$7:$C$70,MATCH('County Climates'!B1176,'State Codes'!$D$7:$D$70,0),1),'State Codes'!$C$7:$C$70,0),1)</f>
        <v>South Atlantic Division</v>
      </c>
      <c r="F1176">
        <f>INDEX('CBECS_Table B5'!$C$6:$K$6,1,MATCH('County Climates'!E1176,'CBECS_Table B5'!$C$1:$K$1,0))</f>
        <v>17981</v>
      </c>
    </row>
    <row r="1177" spans="1:6" x14ac:dyDescent="0.35">
      <c r="A1177" t="s">
        <v>1151</v>
      </c>
      <c r="B1177" t="s">
        <v>1152</v>
      </c>
      <c r="C1177" t="s">
        <v>1157</v>
      </c>
      <c r="D1177" t="s">
        <v>292</v>
      </c>
      <c r="E1177" t="str">
        <f>INDEX('State Codes'!$E$7:$E$70,MATCH(INDEX('State Codes'!$C$7:$C$70,MATCH('County Climates'!B1177,'State Codes'!$D$7:$D$70,0),1),'State Codes'!$C$7:$C$70,0),1)</f>
        <v>South Atlantic Division</v>
      </c>
      <c r="F1177">
        <f>INDEX('CBECS_Table B5'!$C$6:$K$6,1,MATCH('County Climates'!E1177,'CBECS_Table B5'!$C$1:$K$1,0))</f>
        <v>17981</v>
      </c>
    </row>
    <row r="1178" spans="1:6" x14ac:dyDescent="0.35">
      <c r="A1178" t="s">
        <v>1151</v>
      </c>
      <c r="B1178" t="s">
        <v>1152</v>
      </c>
      <c r="C1178" t="s">
        <v>335</v>
      </c>
      <c r="D1178" t="s">
        <v>292</v>
      </c>
      <c r="E1178" t="str">
        <f>INDEX('State Codes'!$E$7:$E$70,MATCH(INDEX('State Codes'!$C$7:$C$70,MATCH('County Climates'!B1178,'State Codes'!$D$7:$D$70,0),1),'State Codes'!$C$7:$C$70,0),1)</f>
        <v>South Atlantic Division</v>
      </c>
      <c r="F1178">
        <f>INDEX('CBECS_Table B5'!$C$6:$K$6,1,MATCH('County Climates'!E1178,'CBECS_Table B5'!$C$1:$K$1,0))</f>
        <v>17981</v>
      </c>
    </row>
    <row r="1179" spans="1:6" x14ac:dyDescent="0.35">
      <c r="A1179" t="s">
        <v>1151</v>
      </c>
      <c r="B1179" t="s">
        <v>1152</v>
      </c>
      <c r="C1179" t="s">
        <v>1158</v>
      </c>
      <c r="D1179" t="s">
        <v>292</v>
      </c>
      <c r="E1179" t="str">
        <f>INDEX('State Codes'!$E$7:$E$70,MATCH(INDEX('State Codes'!$C$7:$C$70,MATCH('County Climates'!B1179,'State Codes'!$D$7:$D$70,0),1),'State Codes'!$C$7:$C$70,0),1)</f>
        <v>South Atlantic Division</v>
      </c>
      <c r="F1179">
        <f>INDEX('CBECS_Table B5'!$C$6:$K$6,1,MATCH('County Climates'!E1179,'CBECS_Table B5'!$C$1:$K$1,0))</f>
        <v>17981</v>
      </c>
    </row>
    <row r="1180" spans="1:6" x14ac:dyDescent="0.35">
      <c r="A1180" t="s">
        <v>1151</v>
      </c>
      <c r="B1180" t="s">
        <v>1152</v>
      </c>
      <c r="C1180" t="s">
        <v>1159</v>
      </c>
      <c r="D1180" t="s">
        <v>292</v>
      </c>
      <c r="E1180" t="str">
        <f>INDEX('State Codes'!$E$7:$E$70,MATCH(INDEX('State Codes'!$C$7:$C$70,MATCH('County Climates'!B1180,'State Codes'!$D$7:$D$70,0),1),'State Codes'!$C$7:$C$70,0),1)</f>
        <v>South Atlantic Division</v>
      </c>
      <c r="F1180">
        <f>INDEX('CBECS_Table B5'!$C$6:$K$6,1,MATCH('County Climates'!E1180,'CBECS_Table B5'!$C$1:$K$1,0))</f>
        <v>17981</v>
      </c>
    </row>
    <row r="1181" spans="1:6" x14ac:dyDescent="0.35">
      <c r="A1181" t="s">
        <v>1151</v>
      </c>
      <c r="B1181" t="s">
        <v>1152</v>
      </c>
      <c r="C1181" t="s">
        <v>1160</v>
      </c>
      <c r="D1181" t="s">
        <v>292</v>
      </c>
      <c r="E1181" t="str">
        <f>INDEX('State Codes'!$E$7:$E$70,MATCH(INDEX('State Codes'!$C$7:$C$70,MATCH('County Climates'!B1181,'State Codes'!$D$7:$D$70,0),1),'State Codes'!$C$7:$C$70,0),1)</f>
        <v>South Atlantic Division</v>
      </c>
      <c r="F1181">
        <f>INDEX('CBECS_Table B5'!$C$6:$K$6,1,MATCH('County Climates'!E1181,'CBECS_Table B5'!$C$1:$K$1,0))</f>
        <v>17981</v>
      </c>
    </row>
    <row r="1182" spans="1:6" x14ac:dyDescent="0.35">
      <c r="A1182" t="s">
        <v>1151</v>
      </c>
      <c r="B1182" t="s">
        <v>1152</v>
      </c>
      <c r="C1182" t="s">
        <v>1161</v>
      </c>
      <c r="D1182" t="s">
        <v>292</v>
      </c>
      <c r="E1182" t="str">
        <f>INDEX('State Codes'!$E$7:$E$70,MATCH(INDEX('State Codes'!$C$7:$C$70,MATCH('County Climates'!B1182,'State Codes'!$D$7:$D$70,0),1),'State Codes'!$C$7:$C$70,0),1)</f>
        <v>South Atlantic Division</v>
      </c>
      <c r="F1182">
        <f>INDEX('CBECS_Table B5'!$C$6:$K$6,1,MATCH('County Climates'!E1182,'CBECS_Table B5'!$C$1:$K$1,0))</f>
        <v>17981</v>
      </c>
    </row>
    <row r="1183" spans="1:6" x14ac:dyDescent="0.35">
      <c r="A1183" t="s">
        <v>1151</v>
      </c>
      <c r="B1183" t="s">
        <v>1152</v>
      </c>
      <c r="C1183" t="s">
        <v>1162</v>
      </c>
      <c r="D1183" t="s">
        <v>292</v>
      </c>
      <c r="E1183" t="str">
        <f>INDEX('State Codes'!$E$7:$E$70,MATCH(INDEX('State Codes'!$C$7:$C$70,MATCH('County Climates'!B1183,'State Codes'!$D$7:$D$70,0),1),'State Codes'!$C$7:$C$70,0),1)</f>
        <v>South Atlantic Division</v>
      </c>
      <c r="F1183">
        <f>INDEX('CBECS_Table B5'!$C$6:$K$6,1,MATCH('County Climates'!E1183,'CBECS_Table B5'!$C$1:$K$1,0))</f>
        <v>17981</v>
      </c>
    </row>
    <row r="1184" spans="1:6" x14ac:dyDescent="0.35">
      <c r="A1184" t="s">
        <v>1151</v>
      </c>
      <c r="B1184" t="s">
        <v>1152</v>
      </c>
      <c r="C1184" t="s">
        <v>342</v>
      </c>
      <c r="D1184" t="s">
        <v>292</v>
      </c>
      <c r="E1184" t="str">
        <f>INDEX('State Codes'!$E$7:$E$70,MATCH(INDEX('State Codes'!$C$7:$C$70,MATCH('County Climates'!B1184,'State Codes'!$D$7:$D$70,0),1),'State Codes'!$C$7:$C$70,0),1)</f>
        <v>South Atlantic Division</v>
      </c>
      <c r="F1184">
        <f>INDEX('CBECS_Table B5'!$C$6:$K$6,1,MATCH('County Climates'!E1184,'CBECS_Table B5'!$C$1:$K$1,0))</f>
        <v>17981</v>
      </c>
    </row>
    <row r="1185" spans="1:6" x14ac:dyDescent="0.35">
      <c r="A1185" t="s">
        <v>1151</v>
      </c>
      <c r="B1185" t="s">
        <v>1152</v>
      </c>
      <c r="C1185" t="s">
        <v>602</v>
      </c>
      <c r="D1185" t="s">
        <v>292</v>
      </c>
      <c r="E1185" t="str">
        <f>INDEX('State Codes'!$E$7:$E$70,MATCH(INDEX('State Codes'!$C$7:$C$70,MATCH('County Climates'!B1185,'State Codes'!$D$7:$D$70,0),1),'State Codes'!$C$7:$C$70,0),1)</f>
        <v>South Atlantic Division</v>
      </c>
      <c r="F1185">
        <f>INDEX('CBECS_Table B5'!$C$6:$K$6,1,MATCH('County Climates'!E1185,'CBECS_Table B5'!$C$1:$K$1,0))</f>
        <v>17981</v>
      </c>
    </row>
    <row r="1186" spans="1:6" x14ac:dyDescent="0.35">
      <c r="A1186" t="s">
        <v>1151</v>
      </c>
      <c r="B1186" t="s">
        <v>1152</v>
      </c>
      <c r="C1186" t="s">
        <v>1163</v>
      </c>
      <c r="D1186" t="s">
        <v>292</v>
      </c>
      <c r="E1186" t="str">
        <f>INDEX('State Codes'!$E$7:$E$70,MATCH(INDEX('State Codes'!$C$7:$C$70,MATCH('County Climates'!B1186,'State Codes'!$D$7:$D$70,0),1),'State Codes'!$C$7:$C$70,0),1)</f>
        <v>South Atlantic Division</v>
      </c>
      <c r="F1186">
        <f>INDEX('CBECS_Table B5'!$C$6:$K$6,1,MATCH('County Climates'!E1186,'CBECS_Table B5'!$C$1:$K$1,0))</f>
        <v>17981</v>
      </c>
    </row>
    <row r="1187" spans="1:6" x14ac:dyDescent="0.35">
      <c r="A1187" t="s">
        <v>1151</v>
      </c>
      <c r="B1187" t="s">
        <v>1152</v>
      </c>
      <c r="C1187" t="s">
        <v>1164</v>
      </c>
      <c r="D1187" t="s">
        <v>292</v>
      </c>
      <c r="E1187" t="str">
        <f>INDEX('State Codes'!$E$7:$E$70,MATCH(INDEX('State Codes'!$C$7:$C$70,MATCH('County Climates'!B1187,'State Codes'!$D$7:$D$70,0),1),'State Codes'!$C$7:$C$70,0),1)</f>
        <v>South Atlantic Division</v>
      </c>
      <c r="F1187">
        <f>INDEX('CBECS_Table B5'!$C$6:$K$6,1,MATCH('County Climates'!E1187,'CBECS_Table B5'!$C$1:$K$1,0))</f>
        <v>17981</v>
      </c>
    </row>
    <row r="1188" spans="1:6" x14ac:dyDescent="0.35">
      <c r="A1188" t="s">
        <v>1151</v>
      </c>
      <c r="B1188" t="s">
        <v>1152</v>
      </c>
      <c r="C1188" t="s">
        <v>348</v>
      </c>
      <c r="D1188" t="s">
        <v>292</v>
      </c>
      <c r="E1188" t="str">
        <f>INDEX('State Codes'!$E$7:$E$70,MATCH(INDEX('State Codes'!$C$7:$C$70,MATCH('County Climates'!B1188,'State Codes'!$D$7:$D$70,0),1),'State Codes'!$C$7:$C$70,0),1)</f>
        <v>South Atlantic Division</v>
      </c>
      <c r="F1188">
        <f>INDEX('CBECS_Table B5'!$C$6:$K$6,1,MATCH('County Climates'!E1188,'CBECS_Table B5'!$C$1:$K$1,0))</f>
        <v>17981</v>
      </c>
    </row>
    <row r="1189" spans="1:6" x14ac:dyDescent="0.35">
      <c r="A1189" t="s">
        <v>1151</v>
      </c>
      <c r="B1189" t="s">
        <v>1152</v>
      </c>
      <c r="C1189" t="s">
        <v>392</v>
      </c>
      <c r="D1189" t="s">
        <v>292</v>
      </c>
      <c r="E1189" t="str">
        <f>INDEX('State Codes'!$E$7:$E$70,MATCH(INDEX('State Codes'!$C$7:$C$70,MATCH('County Climates'!B1189,'State Codes'!$D$7:$D$70,0),1),'State Codes'!$C$7:$C$70,0),1)</f>
        <v>South Atlantic Division</v>
      </c>
      <c r="F1189">
        <f>INDEX('CBECS_Table B5'!$C$6:$K$6,1,MATCH('County Climates'!E1189,'CBECS_Table B5'!$C$1:$K$1,0))</f>
        <v>17981</v>
      </c>
    </row>
    <row r="1190" spans="1:6" x14ac:dyDescent="0.35">
      <c r="A1190" t="s">
        <v>1151</v>
      </c>
      <c r="B1190" t="s">
        <v>1152</v>
      </c>
      <c r="C1190" t="s">
        <v>1165</v>
      </c>
      <c r="D1190" t="s">
        <v>292</v>
      </c>
      <c r="E1190" t="str">
        <f>INDEX('State Codes'!$E$7:$E$70,MATCH(INDEX('State Codes'!$C$7:$C$70,MATCH('County Climates'!B1190,'State Codes'!$D$7:$D$70,0),1),'State Codes'!$C$7:$C$70,0),1)</f>
        <v>South Atlantic Division</v>
      </c>
      <c r="F1190">
        <f>INDEX('CBECS_Table B5'!$C$6:$K$6,1,MATCH('County Climates'!E1190,'CBECS_Table B5'!$C$1:$K$1,0))</f>
        <v>17981</v>
      </c>
    </row>
    <row r="1191" spans="1:6" x14ac:dyDescent="0.35">
      <c r="A1191" t="s">
        <v>1151</v>
      </c>
      <c r="B1191" t="s">
        <v>1152</v>
      </c>
      <c r="C1191" t="s">
        <v>773</v>
      </c>
      <c r="D1191" t="s">
        <v>292</v>
      </c>
      <c r="E1191" t="str">
        <f>INDEX('State Codes'!$E$7:$E$70,MATCH(INDEX('State Codes'!$C$7:$C$70,MATCH('County Climates'!B1191,'State Codes'!$D$7:$D$70,0),1),'State Codes'!$C$7:$C$70,0),1)</f>
        <v>South Atlantic Division</v>
      </c>
      <c r="F1191">
        <f>INDEX('CBECS_Table B5'!$C$6:$K$6,1,MATCH('County Climates'!E1191,'CBECS_Table B5'!$C$1:$K$1,0))</f>
        <v>17981</v>
      </c>
    </row>
    <row r="1192" spans="1:6" x14ac:dyDescent="0.35">
      <c r="A1192" t="s">
        <v>1166</v>
      </c>
      <c r="B1192" t="s">
        <v>1167</v>
      </c>
      <c r="C1192" t="s">
        <v>1168</v>
      </c>
      <c r="D1192" t="s">
        <v>273</v>
      </c>
      <c r="E1192" t="str">
        <f>INDEX('State Codes'!$E$7:$E$70,MATCH(INDEX('State Codes'!$C$7:$C$70,MATCH('County Climates'!B1192,'State Codes'!$D$7:$D$70,0),1),'State Codes'!$C$7:$C$70,0),1)</f>
        <v>West North Central Division</v>
      </c>
      <c r="F1192">
        <f>INDEX('CBECS_Table B5'!$C$6:$K$6,1,MATCH('County Climates'!E1192,'CBECS_Table B5'!$C$1:$K$1,0))</f>
        <v>6178</v>
      </c>
    </row>
    <row r="1193" spans="1:6" x14ac:dyDescent="0.35">
      <c r="A1193" t="s">
        <v>1166</v>
      </c>
      <c r="B1193" t="s">
        <v>1167</v>
      </c>
      <c r="C1193" t="s">
        <v>1169</v>
      </c>
      <c r="D1193" t="s">
        <v>273</v>
      </c>
      <c r="E1193" t="str">
        <f>INDEX('State Codes'!$E$7:$E$70,MATCH(INDEX('State Codes'!$C$7:$C$70,MATCH('County Climates'!B1193,'State Codes'!$D$7:$D$70,0),1),'State Codes'!$C$7:$C$70,0),1)</f>
        <v>West North Central Division</v>
      </c>
      <c r="F1193">
        <f>INDEX('CBECS_Table B5'!$C$6:$K$6,1,MATCH('County Climates'!E1193,'CBECS_Table B5'!$C$1:$K$1,0))</f>
        <v>6178</v>
      </c>
    </row>
    <row r="1194" spans="1:6" x14ac:dyDescent="0.35">
      <c r="A1194" t="s">
        <v>1166</v>
      </c>
      <c r="B1194" t="s">
        <v>1167</v>
      </c>
      <c r="C1194" t="s">
        <v>1170</v>
      </c>
      <c r="D1194" t="s">
        <v>273</v>
      </c>
      <c r="E1194" t="str">
        <f>INDEX('State Codes'!$E$7:$E$70,MATCH(INDEX('State Codes'!$C$7:$C$70,MATCH('County Climates'!B1194,'State Codes'!$D$7:$D$70,0),1),'State Codes'!$C$7:$C$70,0),1)</f>
        <v>West North Central Division</v>
      </c>
      <c r="F1194">
        <f>INDEX('CBECS_Table B5'!$C$6:$K$6,1,MATCH('County Climates'!E1194,'CBECS_Table B5'!$C$1:$K$1,0))</f>
        <v>6178</v>
      </c>
    </row>
    <row r="1195" spans="1:6" x14ac:dyDescent="0.35">
      <c r="A1195" t="s">
        <v>1166</v>
      </c>
      <c r="B1195" t="s">
        <v>1167</v>
      </c>
      <c r="C1195" t="s">
        <v>1171</v>
      </c>
      <c r="D1195" t="s">
        <v>273</v>
      </c>
      <c r="E1195" t="str">
        <f>INDEX('State Codes'!$E$7:$E$70,MATCH(INDEX('State Codes'!$C$7:$C$70,MATCH('County Climates'!B1195,'State Codes'!$D$7:$D$70,0),1),'State Codes'!$C$7:$C$70,0),1)</f>
        <v>West North Central Division</v>
      </c>
      <c r="F1195">
        <f>INDEX('CBECS_Table B5'!$C$6:$K$6,1,MATCH('County Climates'!E1195,'CBECS_Table B5'!$C$1:$K$1,0))</f>
        <v>6178</v>
      </c>
    </row>
    <row r="1196" spans="1:6" x14ac:dyDescent="0.35">
      <c r="A1196" t="s">
        <v>1166</v>
      </c>
      <c r="B1196" t="s">
        <v>1167</v>
      </c>
      <c r="C1196" t="s">
        <v>1172</v>
      </c>
      <c r="D1196" t="s">
        <v>273</v>
      </c>
      <c r="E1196" t="str">
        <f>INDEX('State Codes'!$E$7:$E$70,MATCH(INDEX('State Codes'!$C$7:$C$70,MATCH('County Climates'!B1196,'State Codes'!$D$7:$D$70,0),1),'State Codes'!$C$7:$C$70,0),1)</f>
        <v>West North Central Division</v>
      </c>
      <c r="F1196">
        <f>INDEX('CBECS_Table B5'!$C$6:$K$6,1,MATCH('County Climates'!E1196,'CBECS_Table B5'!$C$1:$K$1,0))</f>
        <v>6178</v>
      </c>
    </row>
    <row r="1197" spans="1:6" x14ac:dyDescent="0.35">
      <c r="A1197" t="s">
        <v>1166</v>
      </c>
      <c r="B1197" t="s">
        <v>1167</v>
      </c>
      <c r="C1197" t="s">
        <v>623</v>
      </c>
      <c r="D1197" t="s">
        <v>273</v>
      </c>
      <c r="E1197" t="str">
        <f>INDEX('State Codes'!$E$7:$E$70,MATCH(INDEX('State Codes'!$C$7:$C$70,MATCH('County Climates'!B1197,'State Codes'!$D$7:$D$70,0),1),'State Codes'!$C$7:$C$70,0),1)</f>
        <v>West North Central Division</v>
      </c>
      <c r="F1197">
        <f>INDEX('CBECS_Table B5'!$C$6:$K$6,1,MATCH('County Climates'!E1197,'CBECS_Table B5'!$C$1:$K$1,0))</f>
        <v>6178</v>
      </c>
    </row>
    <row r="1198" spans="1:6" x14ac:dyDescent="0.35">
      <c r="A1198" t="s">
        <v>1166</v>
      </c>
      <c r="B1198" t="s">
        <v>1167</v>
      </c>
      <c r="C1198" t="s">
        <v>1173</v>
      </c>
      <c r="D1198" t="s">
        <v>273</v>
      </c>
      <c r="E1198" t="str">
        <f>INDEX('State Codes'!$E$7:$E$70,MATCH(INDEX('State Codes'!$C$7:$C$70,MATCH('County Climates'!B1198,'State Codes'!$D$7:$D$70,0),1),'State Codes'!$C$7:$C$70,0),1)</f>
        <v>West North Central Division</v>
      </c>
      <c r="F1198">
        <f>INDEX('CBECS_Table B5'!$C$6:$K$6,1,MATCH('County Climates'!E1198,'CBECS_Table B5'!$C$1:$K$1,0))</f>
        <v>6178</v>
      </c>
    </row>
    <row r="1199" spans="1:6" x14ac:dyDescent="0.35">
      <c r="A1199" t="s">
        <v>1166</v>
      </c>
      <c r="B1199" t="s">
        <v>1167</v>
      </c>
      <c r="C1199" t="s">
        <v>1174</v>
      </c>
      <c r="D1199" t="s">
        <v>273</v>
      </c>
      <c r="E1199" t="str">
        <f>INDEX('State Codes'!$E$7:$E$70,MATCH(INDEX('State Codes'!$C$7:$C$70,MATCH('County Climates'!B1199,'State Codes'!$D$7:$D$70,0),1),'State Codes'!$C$7:$C$70,0),1)</f>
        <v>West North Central Division</v>
      </c>
      <c r="F1199">
        <f>INDEX('CBECS_Table B5'!$C$6:$K$6,1,MATCH('County Climates'!E1199,'CBECS_Table B5'!$C$1:$K$1,0))</f>
        <v>6178</v>
      </c>
    </row>
    <row r="1200" spans="1:6" x14ac:dyDescent="0.35">
      <c r="A1200" t="s">
        <v>1166</v>
      </c>
      <c r="B1200" t="s">
        <v>1167</v>
      </c>
      <c r="C1200" t="s">
        <v>403</v>
      </c>
      <c r="D1200" t="s">
        <v>273</v>
      </c>
      <c r="E1200" t="str">
        <f>INDEX('State Codes'!$E$7:$E$70,MATCH(INDEX('State Codes'!$C$7:$C$70,MATCH('County Climates'!B1200,'State Codes'!$D$7:$D$70,0),1),'State Codes'!$C$7:$C$70,0),1)</f>
        <v>West North Central Division</v>
      </c>
      <c r="F1200">
        <f>INDEX('CBECS_Table B5'!$C$6:$K$6,1,MATCH('County Climates'!E1200,'CBECS_Table B5'!$C$1:$K$1,0))</f>
        <v>6178</v>
      </c>
    </row>
    <row r="1201" spans="1:6" x14ac:dyDescent="0.35">
      <c r="A1201" t="s">
        <v>1166</v>
      </c>
      <c r="B1201" t="s">
        <v>1167</v>
      </c>
      <c r="C1201" t="s">
        <v>1175</v>
      </c>
      <c r="D1201" t="s">
        <v>273</v>
      </c>
      <c r="E1201" t="str">
        <f>INDEX('State Codes'!$E$7:$E$70,MATCH(INDEX('State Codes'!$C$7:$C$70,MATCH('County Climates'!B1201,'State Codes'!$D$7:$D$70,0),1),'State Codes'!$C$7:$C$70,0),1)</f>
        <v>West North Central Division</v>
      </c>
      <c r="F1201">
        <f>INDEX('CBECS_Table B5'!$C$6:$K$6,1,MATCH('County Climates'!E1201,'CBECS_Table B5'!$C$1:$K$1,0))</f>
        <v>6178</v>
      </c>
    </row>
    <row r="1202" spans="1:6" x14ac:dyDescent="0.35">
      <c r="A1202" t="s">
        <v>1166</v>
      </c>
      <c r="B1202" t="s">
        <v>1167</v>
      </c>
      <c r="C1202" t="s">
        <v>1176</v>
      </c>
      <c r="D1202" t="s">
        <v>273</v>
      </c>
      <c r="E1202" t="str">
        <f>INDEX('State Codes'!$E$7:$E$70,MATCH(INDEX('State Codes'!$C$7:$C$70,MATCH('County Climates'!B1202,'State Codes'!$D$7:$D$70,0),1),'State Codes'!$C$7:$C$70,0),1)</f>
        <v>West North Central Division</v>
      </c>
      <c r="F1202">
        <f>INDEX('CBECS_Table B5'!$C$6:$K$6,1,MATCH('County Climates'!E1202,'CBECS_Table B5'!$C$1:$K$1,0))</f>
        <v>6178</v>
      </c>
    </row>
    <row r="1203" spans="1:6" x14ac:dyDescent="0.35">
      <c r="A1203" t="s">
        <v>1166</v>
      </c>
      <c r="B1203" t="s">
        <v>1167</v>
      </c>
      <c r="C1203" t="s">
        <v>575</v>
      </c>
      <c r="D1203" t="s">
        <v>273</v>
      </c>
      <c r="E1203" t="str">
        <f>INDEX('State Codes'!$E$7:$E$70,MATCH(INDEX('State Codes'!$C$7:$C$70,MATCH('County Climates'!B1203,'State Codes'!$D$7:$D$70,0),1),'State Codes'!$C$7:$C$70,0),1)</f>
        <v>West North Central Division</v>
      </c>
      <c r="F1203">
        <f>INDEX('CBECS_Table B5'!$C$6:$K$6,1,MATCH('County Climates'!E1203,'CBECS_Table B5'!$C$1:$K$1,0))</f>
        <v>6178</v>
      </c>
    </row>
    <row r="1204" spans="1:6" x14ac:dyDescent="0.35">
      <c r="A1204" t="s">
        <v>1166</v>
      </c>
      <c r="B1204" t="s">
        <v>1167</v>
      </c>
      <c r="C1204" t="s">
        <v>302</v>
      </c>
      <c r="D1204" t="s">
        <v>273</v>
      </c>
      <c r="E1204" t="str">
        <f>INDEX('State Codes'!$E$7:$E$70,MATCH(INDEX('State Codes'!$C$7:$C$70,MATCH('County Climates'!B1204,'State Codes'!$D$7:$D$70,0),1),'State Codes'!$C$7:$C$70,0),1)</f>
        <v>West North Central Division</v>
      </c>
      <c r="F1204">
        <f>INDEX('CBECS_Table B5'!$C$6:$K$6,1,MATCH('County Climates'!E1204,'CBECS_Table B5'!$C$1:$K$1,0))</f>
        <v>6178</v>
      </c>
    </row>
    <row r="1205" spans="1:6" x14ac:dyDescent="0.35">
      <c r="A1205" t="s">
        <v>1166</v>
      </c>
      <c r="B1205" t="s">
        <v>1167</v>
      </c>
      <c r="C1205" t="s">
        <v>1177</v>
      </c>
      <c r="D1205" t="s">
        <v>273</v>
      </c>
      <c r="E1205" t="str">
        <f>INDEX('State Codes'!$E$7:$E$70,MATCH(INDEX('State Codes'!$C$7:$C$70,MATCH('County Climates'!B1205,'State Codes'!$D$7:$D$70,0),1),'State Codes'!$C$7:$C$70,0),1)</f>
        <v>West North Central Division</v>
      </c>
      <c r="F1205">
        <f>INDEX('CBECS_Table B5'!$C$6:$K$6,1,MATCH('County Climates'!E1205,'CBECS_Table B5'!$C$1:$K$1,0))</f>
        <v>6178</v>
      </c>
    </row>
    <row r="1206" spans="1:6" x14ac:dyDescent="0.35">
      <c r="A1206" t="s">
        <v>1166</v>
      </c>
      <c r="B1206" t="s">
        <v>1167</v>
      </c>
      <c r="C1206" t="s">
        <v>1178</v>
      </c>
      <c r="D1206" t="s">
        <v>273</v>
      </c>
      <c r="E1206" t="str">
        <f>INDEX('State Codes'!$E$7:$E$70,MATCH(INDEX('State Codes'!$C$7:$C$70,MATCH('County Climates'!B1206,'State Codes'!$D$7:$D$70,0),1),'State Codes'!$C$7:$C$70,0),1)</f>
        <v>West North Central Division</v>
      </c>
      <c r="F1206">
        <f>INDEX('CBECS_Table B5'!$C$6:$K$6,1,MATCH('County Climates'!E1206,'CBECS_Table B5'!$C$1:$K$1,0))</f>
        <v>6178</v>
      </c>
    </row>
    <row r="1207" spans="1:6" x14ac:dyDescent="0.35">
      <c r="A1207" t="s">
        <v>1166</v>
      </c>
      <c r="B1207" t="s">
        <v>1167</v>
      </c>
      <c r="C1207" t="s">
        <v>577</v>
      </c>
      <c r="D1207" t="s">
        <v>273</v>
      </c>
      <c r="E1207" t="str">
        <f>INDEX('State Codes'!$E$7:$E$70,MATCH(INDEX('State Codes'!$C$7:$C$70,MATCH('County Climates'!B1207,'State Codes'!$D$7:$D$70,0),1),'State Codes'!$C$7:$C$70,0),1)</f>
        <v>West North Central Division</v>
      </c>
      <c r="F1207">
        <f>INDEX('CBECS_Table B5'!$C$6:$K$6,1,MATCH('County Climates'!E1207,'CBECS_Table B5'!$C$1:$K$1,0))</f>
        <v>6178</v>
      </c>
    </row>
    <row r="1208" spans="1:6" x14ac:dyDescent="0.35">
      <c r="A1208" t="s">
        <v>1166</v>
      </c>
      <c r="B1208" t="s">
        <v>1167</v>
      </c>
      <c r="C1208" t="s">
        <v>1179</v>
      </c>
      <c r="D1208" t="s">
        <v>273</v>
      </c>
      <c r="E1208" t="str">
        <f>INDEX('State Codes'!$E$7:$E$70,MATCH(INDEX('State Codes'!$C$7:$C$70,MATCH('County Climates'!B1208,'State Codes'!$D$7:$D$70,0),1),'State Codes'!$C$7:$C$70,0),1)</f>
        <v>West North Central Division</v>
      </c>
      <c r="F1208">
        <f>INDEX('CBECS_Table B5'!$C$6:$K$6,1,MATCH('County Climates'!E1208,'CBECS_Table B5'!$C$1:$K$1,0))</f>
        <v>6178</v>
      </c>
    </row>
    <row r="1209" spans="1:6" x14ac:dyDescent="0.35">
      <c r="A1209" t="s">
        <v>1166</v>
      </c>
      <c r="B1209" t="s">
        <v>1167</v>
      </c>
      <c r="C1209" t="s">
        <v>1180</v>
      </c>
      <c r="D1209" t="s">
        <v>273</v>
      </c>
      <c r="E1209" t="str">
        <f>INDEX('State Codes'!$E$7:$E$70,MATCH(INDEX('State Codes'!$C$7:$C$70,MATCH('County Climates'!B1209,'State Codes'!$D$7:$D$70,0),1),'State Codes'!$C$7:$C$70,0),1)</f>
        <v>West North Central Division</v>
      </c>
      <c r="F1209">
        <f>INDEX('CBECS_Table B5'!$C$6:$K$6,1,MATCH('County Climates'!E1209,'CBECS_Table B5'!$C$1:$K$1,0))</f>
        <v>6178</v>
      </c>
    </row>
    <row r="1210" spans="1:6" x14ac:dyDescent="0.35">
      <c r="A1210" t="s">
        <v>1166</v>
      </c>
      <c r="B1210" t="s">
        <v>1167</v>
      </c>
      <c r="C1210" t="s">
        <v>1181</v>
      </c>
      <c r="D1210" t="s">
        <v>273</v>
      </c>
      <c r="E1210" t="str">
        <f>INDEX('State Codes'!$E$7:$E$70,MATCH(INDEX('State Codes'!$C$7:$C$70,MATCH('County Climates'!B1210,'State Codes'!$D$7:$D$70,0),1),'State Codes'!$C$7:$C$70,0),1)</f>
        <v>West North Central Division</v>
      </c>
      <c r="F1210">
        <f>INDEX('CBECS_Table B5'!$C$6:$K$6,1,MATCH('County Climates'!E1210,'CBECS_Table B5'!$C$1:$K$1,0))</f>
        <v>6178</v>
      </c>
    </row>
    <row r="1211" spans="1:6" x14ac:dyDescent="0.35">
      <c r="A1211" t="s">
        <v>1166</v>
      </c>
      <c r="B1211" t="s">
        <v>1167</v>
      </c>
      <c r="C1211" t="s">
        <v>1182</v>
      </c>
      <c r="D1211" t="s">
        <v>273</v>
      </c>
      <c r="E1211" t="str">
        <f>INDEX('State Codes'!$E$7:$E$70,MATCH(INDEX('State Codes'!$C$7:$C$70,MATCH('County Climates'!B1211,'State Codes'!$D$7:$D$70,0),1),'State Codes'!$C$7:$C$70,0),1)</f>
        <v>West North Central Division</v>
      </c>
      <c r="F1211">
        <f>INDEX('CBECS_Table B5'!$C$6:$K$6,1,MATCH('County Climates'!E1211,'CBECS_Table B5'!$C$1:$K$1,0))</f>
        <v>6178</v>
      </c>
    </row>
    <row r="1212" spans="1:6" x14ac:dyDescent="0.35">
      <c r="A1212" t="s">
        <v>1166</v>
      </c>
      <c r="B1212" t="s">
        <v>1167</v>
      </c>
      <c r="C1212" t="s">
        <v>414</v>
      </c>
      <c r="D1212" t="s">
        <v>273</v>
      </c>
      <c r="E1212" t="str">
        <f>INDEX('State Codes'!$E$7:$E$70,MATCH(INDEX('State Codes'!$C$7:$C$70,MATCH('County Climates'!B1212,'State Codes'!$D$7:$D$70,0),1),'State Codes'!$C$7:$C$70,0),1)</f>
        <v>West North Central Division</v>
      </c>
      <c r="F1212">
        <f>INDEX('CBECS_Table B5'!$C$6:$K$6,1,MATCH('County Climates'!E1212,'CBECS_Table B5'!$C$1:$K$1,0))</f>
        <v>6178</v>
      </c>
    </row>
    <row r="1213" spans="1:6" x14ac:dyDescent="0.35">
      <c r="A1213" t="s">
        <v>1166</v>
      </c>
      <c r="B1213" t="s">
        <v>1167</v>
      </c>
      <c r="C1213" t="s">
        <v>1183</v>
      </c>
      <c r="D1213" t="s">
        <v>273</v>
      </c>
      <c r="E1213" t="str">
        <f>INDEX('State Codes'!$E$7:$E$70,MATCH(INDEX('State Codes'!$C$7:$C$70,MATCH('County Climates'!B1213,'State Codes'!$D$7:$D$70,0),1),'State Codes'!$C$7:$C$70,0),1)</f>
        <v>West North Central Division</v>
      </c>
      <c r="F1213">
        <f>INDEX('CBECS_Table B5'!$C$6:$K$6,1,MATCH('County Climates'!E1213,'CBECS_Table B5'!$C$1:$K$1,0))</f>
        <v>6178</v>
      </c>
    </row>
    <row r="1214" spans="1:6" x14ac:dyDescent="0.35">
      <c r="A1214" t="s">
        <v>1166</v>
      </c>
      <c r="B1214" t="s">
        <v>1167</v>
      </c>
      <c r="C1214" t="s">
        <v>1184</v>
      </c>
      <c r="D1214" t="s">
        <v>273</v>
      </c>
      <c r="E1214" t="str">
        <f>INDEX('State Codes'!$E$7:$E$70,MATCH(INDEX('State Codes'!$C$7:$C$70,MATCH('County Climates'!B1214,'State Codes'!$D$7:$D$70,0),1),'State Codes'!$C$7:$C$70,0),1)</f>
        <v>West North Central Division</v>
      </c>
      <c r="F1214">
        <f>INDEX('CBECS_Table B5'!$C$6:$K$6,1,MATCH('County Climates'!E1214,'CBECS_Table B5'!$C$1:$K$1,0))</f>
        <v>6178</v>
      </c>
    </row>
    <row r="1215" spans="1:6" x14ac:dyDescent="0.35">
      <c r="A1215" t="s">
        <v>1166</v>
      </c>
      <c r="B1215" t="s">
        <v>1167</v>
      </c>
      <c r="C1215" t="s">
        <v>1185</v>
      </c>
      <c r="D1215" t="s">
        <v>273</v>
      </c>
      <c r="E1215" t="str">
        <f>INDEX('State Codes'!$E$7:$E$70,MATCH(INDEX('State Codes'!$C$7:$C$70,MATCH('County Climates'!B1215,'State Codes'!$D$7:$D$70,0),1),'State Codes'!$C$7:$C$70,0),1)</f>
        <v>West North Central Division</v>
      </c>
      <c r="F1215">
        <f>INDEX('CBECS_Table B5'!$C$6:$K$6,1,MATCH('County Climates'!E1215,'CBECS_Table B5'!$C$1:$K$1,0))</f>
        <v>6178</v>
      </c>
    </row>
    <row r="1216" spans="1:6" x14ac:dyDescent="0.35">
      <c r="A1216" t="s">
        <v>1166</v>
      </c>
      <c r="B1216" t="s">
        <v>1167</v>
      </c>
      <c r="C1216" t="s">
        <v>361</v>
      </c>
      <c r="D1216" t="s">
        <v>273</v>
      </c>
      <c r="E1216" t="str">
        <f>INDEX('State Codes'!$E$7:$E$70,MATCH(INDEX('State Codes'!$C$7:$C$70,MATCH('County Climates'!B1216,'State Codes'!$D$7:$D$70,0),1),'State Codes'!$C$7:$C$70,0),1)</f>
        <v>West North Central Division</v>
      </c>
      <c r="F1216">
        <f>INDEX('CBECS_Table B5'!$C$6:$K$6,1,MATCH('County Climates'!E1216,'CBECS_Table B5'!$C$1:$K$1,0))</f>
        <v>6178</v>
      </c>
    </row>
    <row r="1217" spans="1:6" x14ac:dyDescent="0.35">
      <c r="A1217" t="s">
        <v>1166</v>
      </c>
      <c r="B1217" t="s">
        <v>1167</v>
      </c>
      <c r="C1217" t="s">
        <v>1186</v>
      </c>
      <c r="D1217" t="s">
        <v>273</v>
      </c>
      <c r="E1217" t="str">
        <f>INDEX('State Codes'!$E$7:$E$70,MATCH(INDEX('State Codes'!$C$7:$C$70,MATCH('County Climates'!B1217,'State Codes'!$D$7:$D$70,0),1),'State Codes'!$C$7:$C$70,0),1)</f>
        <v>West North Central Division</v>
      </c>
      <c r="F1217">
        <f>INDEX('CBECS_Table B5'!$C$6:$K$6,1,MATCH('County Climates'!E1217,'CBECS_Table B5'!$C$1:$K$1,0))</f>
        <v>6178</v>
      </c>
    </row>
    <row r="1218" spans="1:6" x14ac:dyDescent="0.35">
      <c r="A1218" t="s">
        <v>1166</v>
      </c>
      <c r="B1218" t="s">
        <v>1167</v>
      </c>
      <c r="C1218" t="s">
        <v>1187</v>
      </c>
      <c r="D1218" t="s">
        <v>273</v>
      </c>
      <c r="E1218" t="str">
        <f>INDEX('State Codes'!$E$7:$E$70,MATCH(INDEX('State Codes'!$C$7:$C$70,MATCH('County Climates'!B1218,'State Codes'!$D$7:$D$70,0),1),'State Codes'!$C$7:$C$70,0),1)</f>
        <v>West North Central Division</v>
      </c>
      <c r="F1218">
        <f>INDEX('CBECS_Table B5'!$C$6:$K$6,1,MATCH('County Climates'!E1218,'CBECS_Table B5'!$C$1:$K$1,0))</f>
        <v>6178</v>
      </c>
    </row>
    <row r="1219" spans="1:6" x14ac:dyDescent="0.35">
      <c r="A1219" t="s">
        <v>1166</v>
      </c>
      <c r="B1219" t="s">
        <v>1167</v>
      </c>
      <c r="C1219" t="s">
        <v>1188</v>
      </c>
      <c r="D1219" t="s">
        <v>273</v>
      </c>
      <c r="E1219" t="str">
        <f>INDEX('State Codes'!$E$7:$E$70,MATCH(INDEX('State Codes'!$C$7:$C$70,MATCH('County Climates'!B1219,'State Codes'!$D$7:$D$70,0),1),'State Codes'!$C$7:$C$70,0),1)</f>
        <v>West North Central Division</v>
      </c>
      <c r="F1219">
        <f>INDEX('CBECS_Table B5'!$C$6:$K$6,1,MATCH('County Climates'!E1219,'CBECS_Table B5'!$C$1:$K$1,0))</f>
        <v>6178</v>
      </c>
    </row>
    <row r="1220" spans="1:6" x14ac:dyDescent="0.35">
      <c r="A1220" t="s">
        <v>1166</v>
      </c>
      <c r="B1220" t="s">
        <v>1167</v>
      </c>
      <c r="C1220" t="s">
        <v>1189</v>
      </c>
      <c r="D1220" t="s">
        <v>273</v>
      </c>
      <c r="E1220" t="str">
        <f>INDEX('State Codes'!$E$7:$E$70,MATCH(INDEX('State Codes'!$C$7:$C$70,MATCH('County Climates'!B1220,'State Codes'!$D$7:$D$70,0),1),'State Codes'!$C$7:$C$70,0),1)</f>
        <v>West North Central Division</v>
      </c>
      <c r="F1220">
        <f>INDEX('CBECS_Table B5'!$C$6:$K$6,1,MATCH('County Climates'!E1220,'CBECS_Table B5'!$C$1:$K$1,0))</f>
        <v>6178</v>
      </c>
    </row>
    <row r="1221" spans="1:6" x14ac:dyDescent="0.35">
      <c r="A1221" t="s">
        <v>1166</v>
      </c>
      <c r="B1221" t="s">
        <v>1167</v>
      </c>
      <c r="C1221" t="s">
        <v>1190</v>
      </c>
      <c r="D1221" t="s">
        <v>273</v>
      </c>
      <c r="E1221" t="str">
        <f>INDEX('State Codes'!$E$7:$E$70,MATCH(INDEX('State Codes'!$C$7:$C$70,MATCH('County Climates'!B1221,'State Codes'!$D$7:$D$70,0),1),'State Codes'!$C$7:$C$70,0),1)</f>
        <v>West North Central Division</v>
      </c>
      <c r="F1221">
        <f>INDEX('CBECS_Table B5'!$C$6:$K$6,1,MATCH('County Climates'!E1221,'CBECS_Table B5'!$C$1:$K$1,0))</f>
        <v>6178</v>
      </c>
    </row>
    <row r="1222" spans="1:6" x14ac:dyDescent="0.35">
      <c r="A1222" t="s">
        <v>1166</v>
      </c>
      <c r="B1222" t="s">
        <v>1167</v>
      </c>
      <c r="C1222" t="s">
        <v>1191</v>
      </c>
      <c r="D1222" t="s">
        <v>273</v>
      </c>
      <c r="E1222" t="str">
        <f>INDEX('State Codes'!$E$7:$E$70,MATCH(INDEX('State Codes'!$C$7:$C$70,MATCH('County Climates'!B1222,'State Codes'!$D$7:$D$70,0),1),'State Codes'!$C$7:$C$70,0),1)</f>
        <v>West North Central Division</v>
      </c>
      <c r="F1222">
        <f>INDEX('CBECS_Table B5'!$C$6:$K$6,1,MATCH('County Climates'!E1222,'CBECS_Table B5'!$C$1:$K$1,0))</f>
        <v>6178</v>
      </c>
    </row>
    <row r="1223" spans="1:6" x14ac:dyDescent="0.35">
      <c r="A1223" t="s">
        <v>1166</v>
      </c>
      <c r="B1223" t="s">
        <v>1167</v>
      </c>
      <c r="C1223" t="s">
        <v>1192</v>
      </c>
      <c r="D1223" t="s">
        <v>273</v>
      </c>
      <c r="E1223" t="str">
        <f>INDEX('State Codes'!$E$7:$E$70,MATCH(INDEX('State Codes'!$C$7:$C$70,MATCH('County Climates'!B1223,'State Codes'!$D$7:$D$70,0),1),'State Codes'!$C$7:$C$70,0),1)</f>
        <v>West North Central Division</v>
      </c>
      <c r="F1223">
        <f>INDEX('CBECS_Table B5'!$C$6:$K$6,1,MATCH('County Climates'!E1223,'CBECS_Table B5'!$C$1:$K$1,0))</f>
        <v>6178</v>
      </c>
    </row>
    <row r="1224" spans="1:6" x14ac:dyDescent="0.35">
      <c r="A1224" t="s">
        <v>1166</v>
      </c>
      <c r="B1224" t="s">
        <v>1167</v>
      </c>
      <c r="C1224" t="s">
        <v>1193</v>
      </c>
      <c r="D1224" t="s">
        <v>273</v>
      </c>
      <c r="E1224" t="str">
        <f>INDEX('State Codes'!$E$7:$E$70,MATCH(INDEX('State Codes'!$C$7:$C$70,MATCH('County Climates'!B1224,'State Codes'!$D$7:$D$70,0),1),'State Codes'!$C$7:$C$70,0),1)</f>
        <v>West North Central Division</v>
      </c>
      <c r="F1224">
        <f>INDEX('CBECS_Table B5'!$C$6:$K$6,1,MATCH('County Climates'!E1224,'CBECS_Table B5'!$C$1:$K$1,0))</f>
        <v>6178</v>
      </c>
    </row>
    <row r="1225" spans="1:6" x14ac:dyDescent="0.35">
      <c r="A1225" t="s">
        <v>1166</v>
      </c>
      <c r="B1225" t="s">
        <v>1167</v>
      </c>
      <c r="C1225" t="s">
        <v>1194</v>
      </c>
      <c r="D1225" t="s">
        <v>273</v>
      </c>
      <c r="E1225" t="str">
        <f>INDEX('State Codes'!$E$7:$E$70,MATCH(INDEX('State Codes'!$C$7:$C$70,MATCH('County Climates'!B1225,'State Codes'!$D$7:$D$70,0),1),'State Codes'!$C$7:$C$70,0),1)</f>
        <v>West North Central Division</v>
      </c>
      <c r="F1225">
        <f>INDEX('CBECS_Table B5'!$C$6:$K$6,1,MATCH('County Climates'!E1225,'CBECS_Table B5'!$C$1:$K$1,0))</f>
        <v>6178</v>
      </c>
    </row>
    <row r="1226" spans="1:6" x14ac:dyDescent="0.35">
      <c r="A1226" t="s">
        <v>1166</v>
      </c>
      <c r="B1226" t="s">
        <v>1167</v>
      </c>
      <c r="C1226" t="s">
        <v>324</v>
      </c>
      <c r="D1226" t="s">
        <v>273</v>
      </c>
      <c r="E1226" t="str">
        <f>INDEX('State Codes'!$E$7:$E$70,MATCH(INDEX('State Codes'!$C$7:$C$70,MATCH('County Climates'!B1226,'State Codes'!$D$7:$D$70,0),1),'State Codes'!$C$7:$C$70,0),1)</f>
        <v>West North Central Division</v>
      </c>
      <c r="F1226">
        <f>INDEX('CBECS_Table B5'!$C$6:$K$6,1,MATCH('County Climates'!E1226,'CBECS_Table B5'!$C$1:$K$1,0))</f>
        <v>6178</v>
      </c>
    </row>
    <row r="1227" spans="1:6" x14ac:dyDescent="0.35">
      <c r="A1227" t="s">
        <v>1166</v>
      </c>
      <c r="B1227" t="s">
        <v>1167</v>
      </c>
      <c r="C1227" t="s">
        <v>1195</v>
      </c>
      <c r="D1227" t="s">
        <v>273</v>
      </c>
      <c r="E1227" t="str">
        <f>INDEX('State Codes'!$E$7:$E$70,MATCH(INDEX('State Codes'!$C$7:$C$70,MATCH('County Climates'!B1227,'State Codes'!$D$7:$D$70,0),1),'State Codes'!$C$7:$C$70,0),1)</f>
        <v>West North Central Division</v>
      </c>
      <c r="F1227">
        <f>INDEX('CBECS_Table B5'!$C$6:$K$6,1,MATCH('County Climates'!E1227,'CBECS_Table B5'!$C$1:$K$1,0))</f>
        <v>6178</v>
      </c>
    </row>
    <row r="1228" spans="1:6" x14ac:dyDescent="0.35">
      <c r="A1228" t="s">
        <v>1166</v>
      </c>
      <c r="B1228" t="s">
        <v>1167</v>
      </c>
      <c r="C1228" t="s">
        <v>662</v>
      </c>
      <c r="D1228" t="s">
        <v>273</v>
      </c>
      <c r="E1228" t="str">
        <f>INDEX('State Codes'!$E$7:$E$70,MATCH(INDEX('State Codes'!$C$7:$C$70,MATCH('County Climates'!B1228,'State Codes'!$D$7:$D$70,0),1),'State Codes'!$C$7:$C$70,0),1)</f>
        <v>West North Central Division</v>
      </c>
      <c r="F1228">
        <f>INDEX('CBECS_Table B5'!$C$6:$K$6,1,MATCH('County Climates'!E1228,'CBECS_Table B5'!$C$1:$K$1,0))</f>
        <v>6178</v>
      </c>
    </row>
    <row r="1229" spans="1:6" x14ac:dyDescent="0.35">
      <c r="A1229" t="s">
        <v>1166</v>
      </c>
      <c r="B1229" t="s">
        <v>1167</v>
      </c>
      <c r="C1229" t="s">
        <v>1196</v>
      </c>
      <c r="D1229" t="s">
        <v>273</v>
      </c>
      <c r="E1229" t="str">
        <f>INDEX('State Codes'!$E$7:$E$70,MATCH(INDEX('State Codes'!$C$7:$C$70,MATCH('County Climates'!B1229,'State Codes'!$D$7:$D$70,0),1),'State Codes'!$C$7:$C$70,0),1)</f>
        <v>West North Central Division</v>
      </c>
      <c r="F1229">
        <f>INDEX('CBECS_Table B5'!$C$6:$K$6,1,MATCH('County Climates'!E1229,'CBECS_Table B5'!$C$1:$K$1,0))</f>
        <v>6178</v>
      </c>
    </row>
    <row r="1230" spans="1:6" x14ac:dyDescent="0.35">
      <c r="A1230" t="s">
        <v>1166</v>
      </c>
      <c r="B1230" t="s">
        <v>1167</v>
      </c>
      <c r="C1230" t="s">
        <v>428</v>
      </c>
      <c r="D1230" t="s">
        <v>273</v>
      </c>
      <c r="E1230" t="str">
        <f>INDEX('State Codes'!$E$7:$E$70,MATCH(INDEX('State Codes'!$C$7:$C$70,MATCH('County Climates'!B1230,'State Codes'!$D$7:$D$70,0),1),'State Codes'!$C$7:$C$70,0),1)</f>
        <v>West North Central Division</v>
      </c>
      <c r="F1230">
        <f>INDEX('CBECS_Table B5'!$C$6:$K$6,1,MATCH('County Climates'!E1230,'CBECS_Table B5'!$C$1:$K$1,0))</f>
        <v>6178</v>
      </c>
    </row>
    <row r="1231" spans="1:6" x14ac:dyDescent="0.35">
      <c r="A1231" t="s">
        <v>1166</v>
      </c>
      <c r="B1231" t="s">
        <v>1167</v>
      </c>
      <c r="C1231" t="s">
        <v>328</v>
      </c>
      <c r="D1231" t="s">
        <v>273</v>
      </c>
      <c r="E1231" t="str">
        <f>INDEX('State Codes'!$E$7:$E$70,MATCH(INDEX('State Codes'!$C$7:$C$70,MATCH('County Climates'!B1231,'State Codes'!$D$7:$D$70,0),1),'State Codes'!$C$7:$C$70,0),1)</f>
        <v>West North Central Division</v>
      </c>
      <c r="F1231">
        <f>INDEX('CBECS_Table B5'!$C$6:$K$6,1,MATCH('County Climates'!E1231,'CBECS_Table B5'!$C$1:$K$1,0))</f>
        <v>6178</v>
      </c>
    </row>
    <row r="1232" spans="1:6" x14ac:dyDescent="0.35">
      <c r="A1232" t="s">
        <v>1166</v>
      </c>
      <c r="B1232" t="s">
        <v>1167</v>
      </c>
      <c r="C1232" t="s">
        <v>369</v>
      </c>
      <c r="D1232" t="s">
        <v>273</v>
      </c>
      <c r="E1232" t="str">
        <f>INDEX('State Codes'!$E$7:$E$70,MATCH(INDEX('State Codes'!$C$7:$C$70,MATCH('County Climates'!B1232,'State Codes'!$D$7:$D$70,0),1),'State Codes'!$C$7:$C$70,0),1)</f>
        <v>West North Central Division</v>
      </c>
      <c r="F1232">
        <f>INDEX('CBECS_Table B5'!$C$6:$K$6,1,MATCH('County Climates'!E1232,'CBECS_Table B5'!$C$1:$K$1,0))</f>
        <v>6178</v>
      </c>
    </row>
    <row r="1233" spans="1:6" x14ac:dyDescent="0.35">
      <c r="A1233" t="s">
        <v>1166</v>
      </c>
      <c r="B1233" t="s">
        <v>1167</v>
      </c>
      <c r="C1233" t="s">
        <v>1197</v>
      </c>
      <c r="D1233" t="s">
        <v>273</v>
      </c>
      <c r="E1233" t="str">
        <f>INDEX('State Codes'!$E$7:$E$70,MATCH(INDEX('State Codes'!$C$7:$C$70,MATCH('County Climates'!B1233,'State Codes'!$D$7:$D$70,0),1),'State Codes'!$C$7:$C$70,0),1)</f>
        <v>West North Central Division</v>
      </c>
      <c r="F1233">
        <f>INDEX('CBECS_Table B5'!$C$6:$K$6,1,MATCH('County Climates'!E1233,'CBECS_Table B5'!$C$1:$K$1,0))</f>
        <v>6178</v>
      </c>
    </row>
    <row r="1234" spans="1:6" x14ac:dyDescent="0.35">
      <c r="A1234" t="s">
        <v>1166</v>
      </c>
      <c r="B1234" t="s">
        <v>1167</v>
      </c>
      <c r="C1234" t="s">
        <v>336</v>
      </c>
      <c r="D1234" t="s">
        <v>273</v>
      </c>
      <c r="E1234" t="str">
        <f>INDEX('State Codes'!$E$7:$E$70,MATCH(INDEX('State Codes'!$C$7:$C$70,MATCH('County Climates'!B1234,'State Codes'!$D$7:$D$70,0),1),'State Codes'!$C$7:$C$70,0),1)</f>
        <v>West North Central Division</v>
      </c>
      <c r="F1234">
        <f>INDEX('CBECS_Table B5'!$C$6:$K$6,1,MATCH('County Climates'!E1234,'CBECS_Table B5'!$C$1:$K$1,0))</f>
        <v>6178</v>
      </c>
    </row>
    <row r="1235" spans="1:6" x14ac:dyDescent="0.35">
      <c r="A1235" t="s">
        <v>1198</v>
      </c>
      <c r="B1235" t="s">
        <v>1199</v>
      </c>
      <c r="C1235" t="s">
        <v>1200</v>
      </c>
      <c r="D1235" t="s">
        <v>292</v>
      </c>
      <c r="E1235" t="str">
        <f>INDEX('State Codes'!$E$7:$E$70,MATCH(INDEX('State Codes'!$C$7:$C$70,MATCH('County Climates'!B1235,'State Codes'!$D$7:$D$70,0),1),'State Codes'!$C$7:$C$70,0),1)</f>
        <v>East South Central Division</v>
      </c>
      <c r="F1235">
        <f>INDEX('CBECS_Table B5'!$C$6:$K$6,1,MATCH('County Climates'!E1235,'CBECS_Table B5'!$C$1:$K$1,0))</f>
        <v>4904</v>
      </c>
    </row>
    <row r="1236" spans="1:6" x14ac:dyDescent="0.35">
      <c r="A1236" t="s">
        <v>1198</v>
      </c>
      <c r="B1236" t="s">
        <v>1199</v>
      </c>
      <c r="C1236" t="s">
        <v>324</v>
      </c>
      <c r="D1236" t="s">
        <v>292</v>
      </c>
      <c r="E1236" t="str">
        <f>INDEX('State Codes'!$E$7:$E$70,MATCH(INDEX('State Codes'!$C$7:$C$70,MATCH('County Climates'!B1236,'State Codes'!$D$7:$D$70,0),1),'State Codes'!$C$7:$C$70,0),1)</f>
        <v>East South Central Division</v>
      </c>
      <c r="F1236">
        <f>INDEX('CBECS_Table B5'!$C$6:$K$6,1,MATCH('County Climates'!E1236,'CBECS_Table B5'!$C$1:$K$1,0))</f>
        <v>4904</v>
      </c>
    </row>
    <row r="1237" spans="1:6" x14ac:dyDescent="0.35">
      <c r="A1237" t="s">
        <v>1198</v>
      </c>
      <c r="B1237" t="s">
        <v>1199</v>
      </c>
      <c r="C1237" t="s">
        <v>325</v>
      </c>
      <c r="D1237" t="s">
        <v>292</v>
      </c>
      <c r="E1237" t="str">
        <f>INDEX('State Codes'!$E$7:$E$70,MATCH(INDEX('State Codes'!$C$7:$C$70,MATCH('County Climates'!B1237,'State Codes'!$D$7:$D$70,0),1),'State Codes'!$C$7:$C$70,0),1)</f>
        <v>East South Central Division</v>
      </c>
      <c r="F1237">
        <f>INDEX('CBECS_Table B5'!$C$6:$K$6,1,MATCH('County Climates'!E1237,'CBECS_Table B5'!$C$1:$K$1,0))</f>
        <v>4904</v>
      </c>
    </row>
    <row r="1238" spans="1:6" x14ac:dyDescent="0.35">
      <c r="A1238" t="s">
        <v>1198</v>
      </c>
      <c r="B1238" t="s">
        <v>1199</v>
      </c>
      <c r="C1238" t="s">
        <v>367</v>
      </c>
      <c r="D1238" t="s">
        <v>292</v>
      </c>
      <c r="E1238" t="str">
        <f>INDEX('State Codes'!$E$7:$E$70,MATCH(INDEX('State Codes'!$C$7:$C$70,MATCH('County Climates'!B1238,'State Codes'!$D$7:$D$70,0),1),'State Codes'!$C$7:$C$70,0),1)</f>
        <v>East South Central Division</v>
      </c>
      <c r="F1238">
        <f>INDEX('CBECS_Table B5'!$C$6:$K$6,1,MATCH('County Climates'!E1238,'CBECS_Table B5'!$C$1:$K$1,0))</f>
        <v>4904</v>
      </c>
    </row>
    <row r="1239" spans="1:6" x14ac:dyDescent="0.35">
      <c r="A1239" t="s">
        <v>1198</v>
      </c>
      <c r="B1239" t="s">
        <v>1199</v>
      </c>
      <c r="C1239" t="s">
        <v>724</v>
      </c>
      <c r="D1239" t="s">
        <v>292</v>
      </c>
      <c r="E1239" t="str">
        <f>INDEX('State Codes'!$E$7:$E$70,MATCH(INDEX('State Codes'!$C$7:$C$70,MATCH('County Climates'!B1239,'State Codes'!$D$7:$D$70,0),1),'State Codes'!$C$7:$C$70,0),1)</f>
        <v>East South Central Division</v>
      </c>
      <c r="F1239">
        <f>INDEX('CBECS_Table B5'!$C$6:$K$6,1,MATCH('County Climates'!E1239,'CBECS_Table B5'!$C$1:$K$1,0))</f>
        <v>4904</v>
      </c>
    </row>
    <row r="1240" spans="1:6" x14ac:dyDescent="0.35">
      <c r="A1240" t="s">
        <v>1198</v>
      </c>
      <c r="B1240" t="s">
        <v>1199</v>
      </c>
      <c r="C1240" t="s">
        <v>428</v>
      </c>
      <c r="D1240" t="s">
        <v>292</v>
      </c>
      <c r="E1240" t="str">
        <f>INDEX('State Codes'!$E$7:$E$70,MATCH(INDEX('State Codes'!$C$7:$C$70,MATCH('County Climates'!B1240,'State Codes'!$D$7:$D$70,0),1),'State Codes'!$C$7:$C$70,0),1)</f>
        <v>East South Central Division</v>
      </c>
      <c r="F1240">
        <f>INDEX('CBECS_Table B5'!$C$6:$K$6,1,MATCH('County Climates'!E1240,'CBECS_Table B5'!$C$1:$K$1,0))</f>
        <v>4904</v>
      </c>
    </row>
    <row r="1241" spans="1:6" x14ac:dyDescent="0.35">
      <c r="A1241" t="s">
        <v>1198</v>
      </c>
      <c r="B1241" t="s">
        <v>1199</v>
      </c>
      <c r="C1241" t="s">
        <v>327</v>
      </c>
      <c r="D1241" t="s">
        <v>292</v>
      </c>
      <c r="E1241" t="str">
        <f>INDEX('State Codes'!$E$7:$E$70,MATCH(INDEX('State Codes'!$C$7:$C$70,MATCH('County Climates'!B1241,'State Codes'!$D$7:$D$70,0),1),'State Codes'!$C$7:$C$70,0),1)</f>
        <v>East South Central Division</v>
      </c>
      <c r="F1241">
        <f>INDEX('CBECS_Table B5'!$C$6:$K$6,1,MATCH('County Climates'!E1241,'CBECS_Table B5'!$C$1:$K$1,0))</f>
        <v>4904</v>
      </c>
    </row>
    <row r="1242" spans="1:6" x14ac:dyDescent="0.35">
      <c r="A1242" t="s">
        <v>1198</v>
      </c>
      <c r="B1242" t="s">
        <v>1199</v>
      </c>
      <c r="C1242" t="s">
        <v>328</v>
      </c>
      <c r="D1242" t="s">
        <v>292</v>
      </c>
      <c r="E1242" t="str">
        <f>INDEX('State Codes'!$E$7:$E$70,MATCH(INDEX('State Codes'!$C$7:$C$70,MATCH('County Climates'!B1242,'State Codes'!$D$7:$D$70,0),1),'State Codes'!$C$7:$C$70,0),1)</f>
        <v>East South Central Division</v>
      </c>
      <c r="F1242">
        <f>INDEX('CBECS_Table B5'!$C$6:$K$6,1,MATCH('County Climates'!E1242,'CBECS_Table B5'!$C$1:$K$1,0))</f>
        <v>4904</v>
      </c>
    </row>
    <row r="1243" spans="1:6" x14ac:dyDescent="0.35">
      <c r="A1243" t="s">
        <v>1198</v>
      </c>
      <c r="B1243" t="s">
        <v>1199</v>
      </c>
      <c r="C1243" t="s">
        <v>585</v>
      </c>
      <c r="D1243" t="s">
        <v>292</v>
      </c>
      <c r="E1243" t="str">
        <f>INDEX('State Codes'!$E$7:$E$70,MATCH(INDEX('State Codes'!$C$7:$C$70,MATCH('County Climates'!B1243,'State Codes'!$D$7:$D$70,0),1),'State Codes'!$C$7:$C$70,0),1)</f>
        <v>East South Central Division</v>
      </c>
      <c r="F1243">
        <f>INDEX('CBECS_Table B5'!$C$6:$K$6,1,MATCH('County Climates'!E1243,'CBECS_Table B5'!$C$1:$K$1,0))</f>
        <v>4904</v>
      </c>
    </row>
    <row r="1244" spans="1:6" x14ac:dyDescent="0.35">
      <c r="A1244" t="s">
        <v>1198</v>
      </c>
      <c r="B1244" t="s">
        <v>1199</v>
      </c>
      <c r="C1244" t="s">
        <v>369</v>
      </c>
      <c r="D1244" t="s">
        <v>292</v>
      </c>
      <c r="E1244" t="str">
        <f>INDEX('State Codes'!$E$7:$E$70,MATCH(INDEX('State Codes'!$C$7:$C$70,MATCH('County Climates'!B1244,'State Codes'!$D$7:$D$70,0),1),'State Codes'!$C$7:$C$70,0),1)</f>
        <v>East South Central Division</v>
      </c>
      <c r="F1244">
        <f>INDEX('CBECS_Table B5'!$C$6:$K$6,1,MATCH('County Climates'!E1244,'CBECS_Table B5'!$C$1:$K$1,0))</f>
        <v>4904</v>
      </c>
    </row>
    <row r="1245" spans="1:6" x14ac:dyDescent="0.35">
      <c r="A1245" t="s">
        <v>1198</v>
      </c>
      <c r="B1245" t="s">
        <v>1199</v>
      </c>
      <c r="C1245" t="s">
        <v>1201</v>
      </c>
      <c r="D1245" t="s">
        <v>292</v>
      </c>
      <c r="E1245" t="str">
        <f>INDEX('State Codes'!$E$7:$E$70,MATCH(INDEX('State Codes'!$C$7:$C$70,MATCH('County Climates'!B1245,'State Codes'!$D$7:$D$70,0),1),'State Codes'!$C$7:$C$70,0),1)</f>
        <v>East South Central Division</v>
      </c>
      <c r="F1245">
        <f>INDEX('CBECS_Table B5'!$C$6:$K$6,1,MATCH('County Climates'!E1245,'CBECS_Table B5'!$C$1:$K$1,0))</f>
        <v>4904</v>
      </c>
    </row>
    <row r="1246" spans="1:6" x14ac:dyDescent="0.35">
      <c r="A1246" t="s">
        <v>1198</v>
      </c>
      <c r="B1246" t="s">
        <v>1199</v>
      </c>
      <c r="C1246" t="s">
        <v>332</v>
      </c>
      <c r="D1246" t="s">
        <v>292</v>
      </c>
      <c r="E1246" t="str">
        <f>INDEX('State Codes'!$E$7:$E$70,MATCH(INDEX('State Codes'!$C$7:$C$70,MATCH('County Climates'!B1246,'State Codes'!$D$7:$D$70,0),1),'State Codes'!$C$7:$C$70,0),1)</f>
        <v>East South Central Division</v>
      </c>
      <c r="F1246">
        <f>INDEX('CBECS_Table B5'!$C$6:$K$6,1,MATCH('County Climates'!E1246,'CBECS_Table B5'!$C$1:$K$1,0))</f>
        <v>4904</v>
      </c>
    </row>
    <row r="1247" spans="1:6" x14ac:dyDescent="0.35">
      <c r="A1247" t="s">
        <v>1198</v>
      </c>
      <c r="B1247" t="s">
        <v>1199</v>
      </c>
      <c r="C1247" t="s">
        <v>333</v>
      </c>
      <c r="D1247" t="s">
        <v>292</v>
      </c>
      <c r="E1247" t="str">
        <f>INDEX('State Codes'!$E$7:$E$70,MATCH(INDEX('State Codes'!$C$7:$C$70,MATCH('County Climates'!B1247,'State Codes'!$D$7:$D$70,0),1),'State Codes'!$C$7:$C$70,0),1)</f>
        <v>East South Central Division</v>
      </c>
      <c r="F1247">
        <f>INDEX('CBECS_Table B5'!$C$6:$K$6,1,MATCH('County Climates'!E1247,'CBECS_Table B5'!$C$1:$K$1,0))</f>
        <v>4904</v>
      </c>
    </row>
    <row r="1248" spans="1:6" x14ac:dyDescent="0.35">
      <c r="A1248" t="s">
        <v>1198</v>
      </c>
      <c r="B1248" t="s">
        <v>1199</v>
      </c>
      <c r="C1248" t="s">
        <v>335</v>
      </c>
      <c r="D1248" t="s">
        <v>292</v>
      </c>
      <c r="E1248" t="str">
        <f>INDEX('State Codes'!$E$7:$E$70,MATCH(INDEX('State Codes'!$C$7:$C$70,MATCH('County Climates'!B1248,'State Codes'!$D$7:$D$70,0),1),'State Codes'!$C$7:$C$70,0),1)</f>
        <v>East South Central Division</v>
      </c>
      <c r="F1248">
        <f>INDEX('CBECS_Table B5'!$C$6:$K$6,1,MATCH('County Climates'!E1248,'CBECS_Table B5'!$C$1:$K$1,0))</f>
        <v>4904</v>
      </c>
    </row>
    <row r="1249" spans="1:6" x14ac:dyDescent="0.35">
      <c r="A1249" t="s">
        <v>1198</v>
      </c>
      <c r="B1249" t="s">
        <v>1199</v>
      </c>
      <c r="C1249" t="s">
        <v>336</v>
      </c>
      <c r="D1249" t="s">
        <v>292</v>
      </c>
      <c r="E1249" t="str">
        <f>INDEX('State Codes'!$E$7:$E$70,MATCH(INDEX('State Codes'!$C$7:$C$70,MATCH('County Climates'!B1249,'State Codes'!$D$7:$D$70,0),1),'State Codes'!$C$7:$C$70,0),1)</f>
        <v>East South Central Division</v>
      </c>
      <c r="F1249">
        <f>INDEX('CBECS_Table B5'!$C$6:$K$6,1,MATCH('County Climates'!E1249,'CBECS_Table B5'!$C$1:$K$1,0))</f>
        <v>4904</v>
      </c>
    </row>
    <row r="1250" spans="1:6" x14ac:dyDescent="0.35">
      <c r="A1250" t="s">
        <v>1198</v>
      </c>
      <c r="B1250" t="s">
        <v>1199</v>
      </c>
      <c r="C1250" t="s">
        <v>1202</v>
      </c>
      <c r="D1250" t="s">
        <v>292</v>
      </c>
      <c r="E1250" t="str">
        <f>INDEX('State Codes'!$E$7:$E$70,MATCH(INDEX('State Codes'!$C$7:$C$70,MATCH('County Climates'!B1250,'State Codes'!$D$7:$D$70,0),1),'State Codes'!$C$7:$C$70,0),1)</f>
        <v>East South Central Division</v>
      </c>
      <c r="F1250">
        <f>INDEX('CBECS_Table B5'!$C$6:$K$6,1,MATCH('County Climates'!E1250,'CBECS_Table B5'!$C$1:$K$1,0))</f>
        <v>4904</v>
      </c>
    </row>
    <row r="1251" spans="1:6" x14ac:dyDescent="0.35">
      <c r="A1251" t="s">
        <v>1198</v>
      </c>
      <c r="B1251" t="s">
        <v>1199</v>
      </c>
      <c r="C1251" t="s">
        <v>1203</v>
      </c>
      <c r="D1251" t="s">
        <v>292</v>
      </c>
      <c r="E1251" t="str">
        <f>INDEX('State Codes'!$E$7:$E$70,MATCH(INDEX('State Codes'!$C$7:$C$70,MATCH('County Climates'!B1251,'State Codes'!$D$7:$D$70,0),1),'State Codes'!$C$7:$C$70,0),1)</f>
        <v>East South Central Division</v>
      </c>
      <c r="F1251">
        <f>INDEX('CBECS_Table B5'!$C$6:$K$6,1,MATCH('County Climates'!E1251,'CBECS_Table B5'!$C$1:$K$1,0))</f>
        <v>4904</v>
      </c>
    </row>
    <row r="1252" spans="1:6" x14ac:dyDescent="0.35">
      <c r="A1252" t="s">
        <v>1198</v>
      </c>
      <c r="B1252" t="s">
        <v>1199</v>
      </c>
      <c r="C1252" t="s">
        <v>1204</v>
      </c>
      <c r="D1252" t="s">
        <v>292</v>
      </c>
      <c r="E1252" t="str">
        <f>INDEX('State Codes'!$E$7:$E$70,MATCH(INDEX('State Codes'!$C$7:$C$70,MATCH('County Climates'!B1252,'State Codes'!$D$7:$D$70,0),1),'State Codes'!$C$7:$C$70,0),1)</f>
        <v>East South Central Division</v>
      </c>
      <c r="F1252">
        <f>INDEX('CBECS_Table B5'!$C$6:$K$6,1,MATCH('County Climates'!E1252,'CBECS_Table B5'!$C$1:$K$1,0))</f>
        <v>4904</v>
      </c>
    </row>
    <row r="1253" spans="1:6" x14ac:dyDescent="0.35">
      <c r="A1253" t="s">
        <v>1198</v>
      </c>
      <c r="B1253" t="s">
        <v>1199</v>
      </c>
      <c r="C1253" t="s">
        <v>1086</v>
      </c>
      <c r="D1253" t="s">
        <v>292</v>
      </c>
      <c r="E1253" t="str">
        <f>INDEX('State Codes'!$E$7:$E$70,MATCH(INDEX('State Codes'!$C$7:$C$70,MATCH('County Climates'!B1253,'State Codes'!$D$7:$D$70,0),1),'State Codes'!$C$7:$C$70,0),1)</f>
        <v>East South Central Division</v>
      </c>
      <c r="F1253">
        <f>INDEX('CBECS_Table B5'!$C$6:$K$6,1,MATCH('County Climates'!E1253,'CBECS_Table B5'!$C$1:$K$1,0))</f>
        <v>4904</v>
      </c>
    </row>
    <row r="1254" spans="1:6" x14ac:dyDescent="0.35">
      <c r="A1254" t="s">
        <v>1198</v>
      </c>
      <c r="B1254" t="s">
        <v>1199</v>
      </c>
      <c r="C1254" t="s">
        <v>338</v>
      </c>
      <c r="D1254" t="s">
        <v>292</v>
      </c>
      <c r="E1254" t="str">
        <f>INDEX('State Codes'!$E$7:$E$70,MATCH(INDEX('State Codes'!$C$7:$C$70,MATCH('County Climates'!B1254,'State Codes'!$D$7:$D$70,0),1),'State Codes'!$C$7:$C$70,0),1)</f>
        <v>East South Central Division</v>
      </c>
      <c r="F1254">
        <f>INDEX('CBECS_Table B5'!$C$6:$K$6,1,MATCH('County Climates'!E1254,'CBECS_Table B5'!$C$1:$K$1,0))</f>
        <v>4904</v>
      </c>
    </row>
    <row r="1255" spans="1:6" x14ac:dyDescent="0.35">
      <c r="A1255" t="s">
        <v>1198</v>
      </c>
      <c r="B1255" t="s">
        <v>1199</v>
      </c>
      <c r="C1255" t="s">
        <v>339</v>
      </c>
      <c r="D1255" t="s">
        <v>292</v>
      </c>
      <c r="E1255" t="str">
        <f>INDEX('State Codes'!$E$7:$E$70,MATCH(INDEX('State Codes'!$C$7:$C$70,MATCH('County Climates'!B1255,'State Codes'!$D$7:$D$70,0),1),'State Codes'!$C$7:$C$70,0),1)</f>
        <v>East South Central Division</v>
      </c>
      <c r="F1255">
        <f>INDEX('CBECS_Table B5'!$C$6:$K$6,1,MATCH('County Climates'!E1255,'CBECS_Table B5'!$C$1:$K$1,0))</f>
        <v>4904</v>
      </c>
    </row>
    <row r="1256" spans="1:6" x14ac:dyDescent="0.35">
      <c r="A1256" t="s">
        <v>1198</v>
      </c>
      <c r="B1256" t="s">
        <v>1199</v>
      </c>
      <c r="C1256" t="s">
        <v>1030</v>
      </c>
      <c r="D1256" t="s">
        <v>292</v>
      </c>
      <c r="E1256" t="str">
        <f>INDEX('State Codes'!$E$7:$E$70,MATCH(INDEX('State Codes'!$C$7:$C$70,MATCH('County Climates'!B1256,'State Codes'!$D$7:$D$70,0),1),'State Codes'!$C$7:$C$70,0),1)</f>
        <v>East South Central Division</v>
      </c>
      <c r="F1256">
        <f>INDEX('CBECS_Table B5'!$C$6:$K$6,1,MATCH('County Climates'!E1256,'CBECS_Table B5'!$C$1:$K$1,0))</f>
        <v>4904</v>
      </c>
    </row>
    <row r="1257" spans="1:6" x14ac:dyDescent="0.35">
      <c r="A1257" t="s">
        <v>1198</v>
      </c>
      <c r="B1257" t="s">
        <v>1199</v>
      </c>
      <c r="C1257" t="s">
        <v>340</v>
      </c>
      <c r="D1257" t="s">
        <v>292</v>
      </c>
      <c r="E1257" t="str">
        <f>INDEX('State Codes'!$E$7:$E$70,MATCH(INDEX('State Codes'!$C$7:$C$70,MATCH('County Climates'!B1257,'State Codes'!$D$7:$D$70,0),1),'State Codes'!$C$7:$C$70,0),1)</f>
        <v>East South Central Division</v>
      </c>
      <c r="F1257">
        <f>INDEX('CBECS_Table B5'!$C$6:$K$6,1,MATCH('County Climates'!E1257,'CBECS_Table B5'!$C$1:$K$1,0))</f>
        <v>4904</v>
      </c>
    </row>
    <row r="1258" spans="1:6" x14ac:dyDescent="0.35">
      <c r="A1258" t="s">
        <v>1198</v>
      </c>
      <c r="B1258" t="s">
        <v>1199</v>
      </c>
      <c r="C1258" t="s">
        <v>1205</v>
      </c>
      <c r="D1258" t="s">
        <v>292</v>
      </c>
      <c r="E1258" t="str">
        <f>INDEX('State Codes'!$E$7:$E$70,MATCH(INDEX('State Codes'!$C$7:$C$70,MATCH('County Climates'!B1258,'State Codes'!$D$7:$D$70,0),1),'State Codes'!$C$7:$C$70,0),1)</f>
        <v>East South Central Division</v>
      </c>
      <c r="F1258">
        <f>INDEX('CBECS_Table B5'!$C$6:$K$6,1,MATCH('County Climates'!E1258,'CBECS_Table B5'!$C$1:$K$1,0))</f>
        <v>4904</v>
      </c>
    </row>
    <row r="1259" spans="1:6" x14ac:dyDescent="0.35">
      <c r="A1259" t="s">
        <v>1198</v>
      </c>
      <c r="B1259" t="s">
        <v>1199</v>
      </c>
      <c r="C1259" t="s">
        <v>1206</v>
      </c>
      <c r="D1259" t="s">
        <v>292</v>
      </c>
      <c r="E1259" t="str">
        <f>INDEX('State Codes'!$E$7:$E$70,MATCH(INDEX('State Codes'!$C$7:$C$70,MATCH('County Climates'!B1259,'State Codes'!$D$7:$D$70,0),1),'State Codes'!$C$7:$C$70,0),1)</f>
        <v>East South Central Division</v>
      </c>
      <c r="F1259">
        <f>INDEX('CBECS_Table B5'!$C$6:$K$6,1,MATCH('County Climates'!E1259,'CBECS_Table B5'!$C$1:$K$1,0))</f>
        <v>4904</v>
      </c>
    </row>
    <row r="1260" spans="1:6" x14ac:dyDescent="0.35">
      <c r="A1260" t="s">
        <v>1198</v>
      </c>
      <c r="B1260" t="s">
        <v>1199</v>
      </c>
      <c r="C1260" t="s">
        <v>341</v>
      </c>
      <c r="D1260" t="s">
        <v>292</v>
      </c>
      <c r="E1260" t="str">
        <f>INDEX('State Codes'!$E$7:$E$70,MATCH(INDEX('State Codes'!$C$7:$C$70,MATCH('County Climates'!B1260,'State Codes'!$D$7:$D$70,0),1),'State Codes'!$C$7:$C$70,0),1)</f>
        <v>East South Central Division</v>
      </c>
      <c r="F1260">
        <f>INDEX('CBECS_Table B5'!$C$6:$K$6,1,MATCH('County Climates'!E1260,'CBECS_Table B5'!$C$1:$K$1,0))</f>
        <v>4904</v>
      </c>
    </row>
    <row r="1261" spans="1:6" x14ac:dyDescent="0.35">
      <c r="A1261" t="s">
        <v>1198</v>
      </c>
      <c r="B1261" t="s">
        <v>1199</v>
      </c>
      <c r="C1261" t="s">
        <v>1207</v>
      </c>
      <c r="D1261" t="s">
        <v>292</v>
      </c>
      <c r="E1261" t="str">
        <f>INDEX('State Codes'!$E$7:$E$70,MATCH(INDEX('State Codes'!$C$7:$C$70,MATCH('County Climates'!B1261,'State Codes'!$D$7:$D$70,0),1),'State Codes'!$C$7:$C$70,0),1)</f>
        <v>East South Central Division</v>
      </c>
      <c r="F1261">
        <f>INDEX('CBECS_Table B5'!$C$6:$K$6,1,MATCH('County Climates'!E1261,'CBECS_Table B5'!$C$1:$K$1,0))</f>
        <v>4904</v>
      </c>
    </row>
    <row r="1262" spans="1:6" x14ac:dyDescent="0.35">
      <c r="A1262" t="s">
        <v>1198</v>
      </c>
      <c r="B1262" t="s">
        <v>1199</v>
      </c>
      <c r="C1262" t="s">
        <v>380</v>
      </c>
      <c r="D1262" t="s">
        <v>292</v>
      </c>
      <c r="E1262" t="str">
        <f>INDEX('State Codes'!$E$7:$E$70,MATCH(INDEX('State Codes'!$C$7:$C$70,MATCH('County Climates'!B1262,'State Codes'!$D$7:$D$70,0),1),'State Codes'!$C$7:$C$70,0),1)</f>
        <v>East South Central Division</v>
      </c>
      <c r="F1262">
        <f>INDEX('CBECS_Table B5'!$C$6:$K$6,1,MATCH('County Climates'!E1262,'CBECS_Table B5'!$C$1:$K$1,0))</f>
        <v>4904</v>
      </c>
    </row>
    <row r="1263" spans="1:6" x14ac:dyDescent="0.35">
      <c r="A1263" t="s">
        <v>1198</v>
      </c>
      <c r="B1263" t="s">
        <v>1199</v>
      </c>
      <c r="C1263" t="s">
        <v>601</v>
      </c>
      <c r="D1263" t="s">
        <v>292</v>
      </c>
      <c r="E1263" t="str">
        <f>INDEX('State Codes'!$E$7:$E$70,MATCH(INDEX('State Codes'!$C$7:$C$70,MATCH('County Climates'!B1263,'State Codes'!$D$7:$D$70,0),1),'State Codes'!$C$7:$C$70,0),1)</f>
        <v>East South Central Division</v>
      </c>
      <c r="F1263">
        <f>INDEX('CBECS_Table B5'!$C$6:$K$6,1,MATCH('County Climates'!E1263,'CBECS_Table B5'!$C$1:$K$1,0))</f>
        <v>4904</v>
      </c>
    </row>
    <row r="1264" spans="1:6" x14ac:dyDescent="0.35">
      <c r="A1264" t="s">
        <v>1198</v>
      </c>
      <c r="B1264" t="s">
        <v>1199</v>
      </c>
      <c r="C1264" t="s">
        <v>1208</v>
      </c>
      <c r="D1264" t="s">
        <v>292</v>
      </c>
      <c r="E1264" t="str">
        <f>INDEX('State Codes'!$E$7:$E$70,MATCH(INDEX('State Codes'!$C$7:$C$70,MATCH('County Climates'!B1264,'State Codes'!$D$7:$D$70,0),1),'State Codes'!$C$7:$C$70,0),1)</f>
        <v>East South Central Division</v>
      </c>
      <c r="F1264">
        <f>INDEX('CBECS_Table B5'!$C$6:$K$6,1,MATCH('County Climates'!E1264,'CBECS_Table B5'!$C$1:$K$1,0))</f>
        <v>4904</v>
      </c>
    </row>
    <row r="1265" spans="1:6" x14ac:dyDescent="0.35">
      <c r="A1265" t="s">
        <v>1198</v>
      </c>
      <c r="B1265" t="s">
        <v>1199</v>
      </c>
      <c r="C1265" t="s">
        <v>1209</v>
      </c>
      <c r="D1265" t="s">
        <v>292</v>
      </c>
      <c r="E1265" t="str">
        <f>INDEX('State Codes'!$E$7:$E$70,MATCH(INDEX('State Codes'!$C$7:$C$70,MATCH('County Climates'!B1265,'State Codes'!$D$7:$D$70,0),1),'State Codes'!$C$7:$C$70,0),1)</f>
        <v>East South Central Division</v>
      </c>
      <c r="F1265">
        <f>INDEX('CBECS_Table B5'!$C$6:$K$6,1,MATCH('County Climates'!E1265,'CBECS_Table B5'!$C$1:$K$1,0))</f>
        <v>4904</v>
      </c>
    </row>
    <row r="1266" spans="1:6" x14ac:dyDescent="0.35">
      <c r="A1266" t="s">
        <v>1198</v>
      </c>
      <c r="B1266" t="s">
        <v>1199</v>
      </c>
      <c r="C1266" t="s">
        <v>745</v>
      </c>
      <c r="D1266" t="s">
        <v>292</v>
      </c>
      <c r="E1266" t="str">
        <f>INDEX('State Codes'!$E$7:$E$70,MATCH(INDEX('State Codes'!$C$7:$C$70,MATCH('County Climates'!B1266,'State Codes'!$D$7:$D$70,0),1),'State Codes'!$C$7:$C$70,0),1)</f>
        <v>East South Central Division</v>
      </c>
      <c r="F1266">
        <f>INDEX('CBECS_Table B5'!$C$6:$K$6,1,MATCH('County Climates'!E1266,'CBECS_Table B5'!$C$1:$K$1,0))</f>
        <v>4904</v>
      </c>
    </row>
    <row r="1267" spans="1:6" x14ac:dyDescent="0.35">
      <c r="A1267" t="s">
        <v>1198</v>
      </c>
      <c r="B1267" t="s">
        <v>1199</v>
      </c>
      <c r="C1267" t="s">
        <v>1043</v>
      </c>
      <c r="D1267" t="s">
        <v>292</v>
      </c>
      <c r="E1267" t="str">
        <f>INDEX('State Codes'!$E$7:$E$70,MATCH(INDEX('State Codes'!$C$7:$C$70,MATCH('County Climates'!B1267,'State Codes'!$D$7:$D$70,0),1),'State Codes'!$C$7:$C$70,0),1)</f>
        <v>East South Central Division</v>
      </c>
      <c r="F1267">
        <f>INDEX('CBECS_Table B5'!$C$6:$K$6,1,MATCH('County Climates'!E1267,'CBECS_Table B5'!$C$1:$K$1,0))</f>
        <v>4904</v>
      </c>
    </row>
    <row r="1268" spans="1:6" x14ac:dyDescent="0.35">
      <c r="A1268" t="s">
        <v>1198</v>
      </c>
      <c r="B1268" t="s">
        <v>1199</v>
      </c>
      <c r="C1268" t="s">
        <v>385</v>
      </c>
      <c r="D1268" t="s">
        <v>292</v>
      </c>
      <c r="E1268" t="str">
        <f>INDEX('State Codes'!$E$7:$E$70,MATCH(INDEX('State Codes'!$C$7:$C$70,MATCH('County Climates'!B1268,'State Codes'!$D$7:$D$70,0),1),'State Codes'!$C$7:$C$70,0),1)</f>
        <v>East South Central Division</v>
      </c>
      <c r="F1268">
        <f>INDEX('CBECS_Table B5'!$C$6:$K$6,1,MATCH('County Climates'!E1268,'CBECS_Table B5'!$C$1:$K$1,0))</f>
        <v>4904</v>
      </c>
    </row>
    <row r="1269" spans="1:6" x14ac:dyDescent="0.35">
      <c r="A1269" t="s">
        <v>1198</v>
      </c>
      <c r="B1269" t="s">
        <v>1199</v>
      </c>
      <c r="C1269" t="s">
        <v>1210</v>
      </c>
      <c r="D1269" t="s">
        <v>292</v>
      </c>
      <c r="E1269" t="str">
        <f>INDEX('State Codes'!$E$7:$E$70,MATCH(INDEX('State Codes'!$C$7:$C$70,MATCH('County Climates'!B1269,'State Codes'!$D$7:$D$70,0),1),'State Codes'!$C$7:$C$70,0),1)</f>
        <v>East South Central Division</v>
      </c>
      <c r="F1269">
        <f>INDEX('CBECS_Table B5'!$C$6:$K$6,1,MATCH('County Climates'!E1269,'CBECS_Table B5'!$C$1:$K$1,0))</f>
        <v>4904</v>
      </c>
    </row>
    <row r="1270" spans="1:6" x14ac:dyDescent="0.35">
      <c r="A1270" t="s">
        <v>1198</v>
      </c>
      <c r="B1270" t="s">
        <v>1199</v>
      </c>
      <c r="C1270" t="s">
        <v>388</v>
      </c>
      <c r="D1270" t="s">
        <v>292</v>
      </c>
      <c r="E1270" t="str">
        <f>INDEX('State Codes'!$E$7:$E$70,MATCH(INDEX('State Codes'!$C$7:$C$70,MATCH('County Climates'!B1270,'State Codes'!$D$7:$D$70,0),1),'State Codes'!$C$7:$C$70,0),1)</f>
        <v>East South Central Division</v>
      </c>
      <c r="F1270">
        <f>INDEX('CBECS_Table B5'!$C$6:$K$6,1,MATCH('County Climates'!E1270,'CBECS_Table B5'!$C$1:$K$1,0))</f>
        <v>4904</v>
      </c>
    </row>
    <row r="1271" spans="1:6" x14ac:dyDescent="0.35">
      <c r="A1271" t="s">
        <v>1198</v>
      </c>
      <c r="B1271" t="s">
        <v>1199</v>
      </c>
      <c r="C1271" t="s">
        <v>346</v>
      </c>
      <c r="D1271" t="s">
        <v>292</v>
      </c>
      <c r="E1271" t="str">
        <f>INDEX('State Codes'!$E$7:$E$70,MATCH(INDEX('State Codes'!$C$7:$C$70,MATCH('County Climates'!B1271,'State Codes'!$D$7:$D$70,0),1),'State Codes'!$C$7:$C$70,0),1)</f>
        <v>East South Central Division</v>
      </c>
      <c r="F1271">
        <f>INDEX('CBECS_Table B5'!$C$6:$K$6,1,MATCH('County Climates'!E1271,'CBECS_Table B5'!$C$1:$K$1,0))</f>
        <v>4904</v>
      </c>
    </row>
    <row r="1272" spans="1:6" x14ac:dyDescent="0.35">
      <c r="A1272" t="s">
        <v>1198</v>
      </c>
      <c r="B1272" t="s">
        <v>1199</v>
      </c>
      <c r="C1272" t="s">
        <v>876</v>
      </c>
      <c r="D1272" t="s">
        <v>292</v>
      </c>
      <c r="E1272" t="str">
        <f>INDEX('State Codes'!$E$7:$E$70,MATCH(INDEX('State Codes'!$C$7:$C$70,MATCH('County Climates'!B1272,'State Codes'!$D$7:$D$70,0),1),'State Codes'!$C$7:$C$70,0),1)</f>
        <v>East South Central Division</v>
      </c>
      <c r="F1272">
        <f>INDEX('CBECS_Table B5'!$C$6:$K$6,1,MATCH('County Climates'!E1272,'CBECS_Table B5'!$C$1:$K$1,0))</f>
        <v>4904</v>
      </c>
    </row>
    <row r="1273" spans="1:6" x14ac:dyDescent="0.35">
      <c r="A1273" t="s">
        <v>1198</v>
      </c>
      <c r="B1273" t="s">
        <v>1199</v>
      </c>
      <c r="C1273" t="s">
        <v>1211</v>
      </c>
      <c r="D1273" t="s">
        <v>292</v>
      </c>
      <c r="E1273" t="str">
        <f>INDEX('State Codes'!$E$7:$E$70,MATCH(INDEX('State Codes'!$C$7:$C$70,MATCH('County Climates'!B1273,'State Codes'!$D$7:$D$70,0),1),'State Codes'!$C$7:$C$70,0),1)</f>
        <v>East South Central Division</v>
      </c>
      <c r="F1273">
        <f>INDEX('CBECS_Table B5'!$C$6:$K$6,1,MATCH('County Climates'!E1273,'CBECS_Table B5'!$C$1:$K$1,0))</f>
        <v>4904</v>
      </c>
    </row>
    <row r="1274" spans="1:6" x14ac:dyDescent="0.35">
      <c r="A1274" t="s">
        <v>1198</v>
      </c>
      <c r="B1274" t="s">
        <v>1199</v>
      </c>
      <c r="C1274" t="s">
        <v>912</v>
      </c>
      <c r="D1274" t="s">
        <v>292</v>
      </c>
      <c r="E1274" t="str">
        <f>INDEX('State Codes'!$E$7:$E$70,MATCH(INDEX('State Codes'!$C$7:$C$70,MATCH('County Climates'!B1274,'State Codes'!$D$7:$D$70,0),1),'State Codes'!$C$7:$C$70,0),1)</f>
        <v>East South Central Division</v>
      </c>
      <c r="F1274">
        <f>INDEX('CBECS_Table B5'!$C$6:$K$6,1,MATCH('County Climates'!E1274,'CBECS_Table B5'!$C$1:$K$1,0))</f>
        <v>4904</v>
      </c>
    </row>
    <row r="1275" spans="1:6" x14ac:dyDescent="0.35">
      <c r="A1275" t="s">
        <v>1198</v>
      </c>
      <c r="B1275" t="s">
        <v>1199</v>
      </c>
      <c r="C1275" t="s">
        <v>1212</v>
      </c>
      <c r="D1275" t="s">
        <v>292</v>
      </c>
      <c r="E1275" t="str">
        <f>INDEX('State Codes'!$E$7:$E$70,MATCH(INDEX('State Codes'!$C$7:$C$70,MATCH('County Climates'!B1275,'State Codes'!$D$7:$D$70,0),1),'State Codes'!$C$7:$C$70,0),1)</f>
        <v>East South Central Division</v>
      </c>
      <c r="F1275">
        <f>INDEX('CBECS_Table B5'!$C$6:$K$6,1,MATCH('County Climates'!E1275,'CBECS_Table B5'!$C$1:$K$1,0))</f>
        <v>4904</v>
      </c>
    </row>
    <row r="1276" spans="1:6" x14ac:dyDescent="0.35">
      <c r="A1276" t="s">
        <v>1198</v>
      </c>
      <c r="B1276" t="s">
        <v>1199</v>
      </c>
      <c r="C1276" t="s">
        <v>1213</v>
      </c>
      <c r="D1276" t="s">
        <v>292</v>
      </c>
      <c r="E1276" t="str">
        <f>INDEX('State Codes'!$E$7:$E$70,MATCH(INDEX('State Codes'!$C$7:$C$70,MATCH('County Climates'!B1276,'State Codes'!$D$7:$D$70,0),1),'State Codes'!$C$7:$C$70,0),1)</f>
        <v>East South Central Division</v>
      </c>
      <c r="F1276">
        <f>INDEX('CBECS_Table B5'!$C$6:$K$6,1,MATCH('County Climates'!E1276,'CBECS_Table B5'!$C$1:$K$1,0))</f>
        <v>4904</v>
      </c>
    </row>
    <row r="1277" spans="1:6" x14ac:dyDescent="0.35">
      <c r="A1277" t="s">
        <v>1198</v>
      </c>
      <c r="B1277" t="s">
        <v>1199</v>
      </c>
      <c r="C1277" t="s">
        <v>1214</v>
      </c>
      <c r="D1277" t="s">
        <v>292</v>
      </c>
      <c r="E1277" t="str">
        <f>INDEX('State Codes'!$E$7:$E$70,MATCH(INDEX('State Codes'!$C$7:$C$70,MATCH('County Climates'!B1277,'State Codes'!$D$7:$D$70,0),1),'State Codes'!$C$7:$C$70,0),1)</f>
        <v>East South Central Division</v>
      </c>
      <c r="F1277">
        <f>INDEX('CBECS_Table B5'!$C$6:$K$6,1,MATCH('County Climates'!E1277,'CBECS_Table B5'!$C$1:$K$1,0))</f>
        <v>4904</v>
      </c>
    </row>
    <row r="1278" spans="1:6" x14ac:dyDescent="0.35">
      <c r="A1278" t="s">
        <v>1198</v>
      </c>
      <c r="B1278" t="s">
        <v>1199</v>
      </c>
      <c r="C1278" t="s">
        <v>1215</v>
      </c>
      <c r="D1278" t="s">
        <v>292</v>
      </c>
      <c r="E1278" t="str">
        <f>INDEX('State Codes'!$E$7:$E$70,MATCH(INDEX('State Codes'!$C$7:$C$70,MATCH('County Climates'!B1278,'State Codes'!$D$7:$D$70,0),1),'State Codes'!$C$7:$C$70,0),1)</f>
        <v>East South Central Division</v>
      </c>
      <c r="F1278">
        <f>INDEX('CBECS_Table B5'!$C$6:$K$6,1,MATCH('County Climates'!E1278,'CBECS_Table B5'!$C$1:$K$1,0))</f>
        <v>4904</v>
      </c>
    </row>
    <row r="1279" spans="1:6" x14ac:dyDescent="0.35">
      <c r="A1279" t="s">
        <v>1198</v>
      </c>
      <c r="B1279" t="s">
        <v>1199</v>
      </c>
      <c r="C1279" t="s">
        <v>392</v>
      </c>
      <c r="D1279" t="s">
        <v>292</v>
      </c>
      <c r="E1279" t="str">
        <f>INDEX('State Codes'!$E$7:$E$70,MATCH(INDEX('State Codes'!$C$7:$C$70,MATCH('County Climates'!B1279,'State Codes'!$D$7:$D$70,0),1),'State Codes'!$C$7:$C$70,0),1)</f>
        <v>East South Central Division</v>
      </c>
      <c r="F1279">
        <f>INDEX('CBECS_Table B5'!$C$6:$K$6,1,MATCH('County Climates'!E1279,'CBECS_Table B5'!$C$1:$K$1,0))</f>
        <v>4904</v>
      </c>
    </row>
    <row r="1280" spans="1:6" x14ac:dyDescent="0.35">
      <c r="A1280" t="s">
        <v>1198</v>
      </c>
      <c r="B1280" t="s">
        <v>1199</v>
      </c>
      <c r="C1280" t="s">
        <v>393</v>
      </c>
      <c r="D1280" t="s">
        <v>292</v>
      </c>
      <c r="E1280" t="str">
        <f>INDEX('State Codes'!$E$7:$E$70,MATCH(INDEX('State Codes'!$C$7:$C$70,MATCH('County Climates'!B1280,'State Codes'!$D$7:$D$70,0),1),'State Codes'!$C$7:$C$70,0),1)</f>
        <v>East South Central Division</v>
      </c>
      <c r="F1280">
        <f>INDEX('CBECS_Table B5'!$C$6:$K$6,1,MATCH('County Climates'!E1280,'CBECS_Table B5'!$C$1:$K$1,0))</f>
        <v>4904</v>
      </c>
    </row>
    <row r="1281" spans="1:6" x14ac:dyDescent="0.35">
      <c r="A1281" t="s">
        <v>1198</v>
      </c>
      <c r="B1281" t="s">
        <v>1199</v>
      </c>
      <c r="C1281" t="s">
        <v>542</v>
      </c>
      <c r="D1281" t="s">
        <v>292</v>
      </c>
      <c r="E1281" t="str">
        <f>INDEX('State Codes'!$E$7:$E$70,MATCH(INDEX('State Codes'!$C$7:$C$70,MATCH('County Climates'!B1281,'State Codes'!$D$7:$D$70,0),1),'State Codes'!$C$7:$C$70,0),1)</f>
        <v>East South Central Division</v>
      </c>
      <c r="F1281">
        <f>INDEX('CBECS_Table B5'!$C$6:$K$6,1,MATCH('County Climates'!E1281,'CBECS_Table B5'!$C$1:$K$1,0))</f>
        <v>4904</v>
      </c>
    </row>
    <row r="1282" spans="1:6" x14ac:dyDescent="0.35">
      <c r="A1282" t="s">
        <v>1198</v>
      </c>
      <c r="B1282" t="s">
        <v>1199</v>
      </c>
      <c r="C1282" t="s">
        <v>353</v>
      </c>
      <c r="D1282" t="s">
        <v>292</v>
      </c>
      <c r="E1282" t="str">
        <f>INDEX('State Codes'!$E$7:$E$70,MATCH(INDEX('State Codes'!$C$7:$C$70,MATCH('County Climates'!B1282,'State Codes'!$D$7:$D$70,0),1),'State Codes'!$C$7:$C$70,0),1)</f>
        <v>East South Central Division</v>
      </c>
      <c r="F1282">
        <f>INDEX('CBECS_Table B5'!$C$6:$K$6,1,MATCH('County Climates'!E1282,'CBECS_Table B5'!$C$1:$K$1,0))</f>
        <v>4904</v>
      </c>
    </row>
    <row r="1283" spans="1:6" x14ac:dyDescent="0.35">
      <c r="A1283" t="s">
        <v>1198</v>
      </c>
      <c r="B1283" t="s">
        <v>1199</v>
      </c>
      <c r="C1283" t="s">
        <v>543</v>
      </c>
      <c r="D1283" t="s">
        <v>292</v>
      </c>
      <c r="E1283" t="str">
        <f>INDEX('State Codes'!$E$7:$E$70,MATCH(INDEX('State Codes'!$C$7:$C$70,MATCH('County Climates'!B1283,'State Codes'!$D$7:$D$70,0),1),'State Codes'!$C$7:$C$70,0),1)</f>
        <v>East South Central Division</v>
      </c>
      <c r="F1283">
        <f>INDEX('CBECS_Table B5'!$C$6:$K$6,1,MATCH('County Climates'!E1283,'CBECS_Table B5'!$C$1:$K$1,0))</f>
        <v>4904</v>
      </c>
    </row>
    <row r="1284" spans="1:6" x14ac:dyDescent="0.35">
      <c r="A1284" t="s">
        <v>1198</v>
      </c>
      <c r="B1284" t="s">
        <v>1199</v>
      </c>
      <c r="C1284" t="s">
        <v>1216</v>
      </c>
      <c r="D1284" t="s">
        <v>292</v>
      </c>
      <c r="E1284" t="str">
        <f>INDEX('State Codes'!$E$7:$E$70,MATCH(INDEX('State Codes'!$C$7:$C$70,MATCH('County Climates'!B1284,'State Codes'!$D$7:$D$70,0),1),'State Codes'!$C$7:$C$70,0),1)</f>
        <v>East South Central Division</v>
      </c>
      <c r="F1284">
        <f>INDEX('CBECS_Table B5'!$C$6:$K$6,1,MATCH('County Climates'!E1284,'CBECS_Table B5'!$C$1:$K$1,0))</f>
        <v>4904</v>
      </c>
    </row>
    <row r="1285" spans="1:6" x14ac:dyDescent="0.35">
      <c r="A1285" t="s">
        <v>1198</v>
      </c>
      <c r="B1285" t="s">
        <v>1199</v>
      </c>
      <c r="C1285" t="s">
        <v>394</v>
      </c>
      <c r="D1285" t="s">
        <v>292</v>
      </c>
      <c r="E1285" t="str">
        <f>INDEX('State Codes'!$E$7:$E$70,MATCH(INDEX('State Codes'!$C$7:$C$70,MATCH('County Climates'!B1285,'State Codes'!$D$7:$D$70,0),1),'State Codes'!$C$7:$C$70,0),1)</f>
        <v>East South Central Division</v>
      </c>
      <c r="F1285">
        <f>INDEX('CBECS_Table B5'!$C$6:$K$6,1,MATCH('County Climates'!E1285,'CBECS_Table B5'!$C$1:$K$1,0))</f>
        <v>4904</v>
      </c>
    </row>
    <row r="1286" spans="1:6" x14ac:dyDescent="0.35">
      <c r="A1286" t="s">
        <v>1198</v>
      </c>
      <c r="B1286" t="s">
        <v>1199</v>
      </c>
      <c r="C1286" t="s">
        <v>613</v>
      </c>
      <c r="D1286" t="s">
        <v>292</v>
      </c>
      <c r="E1286" t="str">
        <f>INDEX('State Codes'!$E$7:$E$70,MATCH(INDEX('State Codes'!$C$7:$C$70,MATCH('County Climates'!B1286,'State Codes'!$D$7:$D$70,0),1),'State Codes'!$C$7:$C$70,0),1)</f>
        <v>East South Central Division</v>
      </c>
      <c r="F1286">
        <f>INDEX('CBECS_Table B5'!$C$6:$K$6,1,MATCH('County Climates'!E1286,'CBECS_Table B5'!$C$1:$K$1,0))</f>
        <v>4904</v>
      </c>
    </row>
    <row r="1287" spans="1:6" x14ac:dyDescent="0.35">
      <c r="A1287" t="s">
        <v>1198</v>
      </c>
      <c r="B1287" t="s">
        <v>1199</v>
      </c>
      <c r="C1287" t="s">
        <v>1054</v>
      </c>
      <c r="D1287" t="s">
        <v>292</v>
      </c>
      <c r="E1287" t="str">
        <f>INDEX('State Codes'!$E$7:$E$70,MATCH(INDEX('State Codes'!$C$7:$C$70,MATCH('County Climates'!B1287,'State Codes'!$D$7:$D$70,0),1),'State Codes'!$C$7:$C$70,0),1)</f>
        <v>East South Central Division</v>
      </c>
      <c r="F1287">
        <f>INDEX('CBECS_Table B5'!$C$6:$K$6,1,MATCH('County Climates'!E1287,'CBECS_Table B5'!$C$1:$K$1,0))</f>
        <v>4904</v>
      </c>
    </row>
    <row r="1288" spans="1:6" x14ac:dyDescent="0.35">
      <c r="A1288" t="s">
        <v>1217</v>
      </c>
      <c r="B1288" t="s">
        <v>1218</v>
      </c>
      <c r="C1288" t="s">
        <v>1219</v>
      </c>
      <c r="D1288" t="s">
        <v>288</v>
      </c>
      <c r="E1288" t="str">
        <f>INDEX('State Codes'!$E$7:$E$70,MATCH(INDEX('State Codes'!$C$7:$C$70,MATCH('County Climates'!B1288,'State Codes'!$D$7:$D$70,0),1),'State Codes'!$C$7:$C$70,0),1)</f>
        <v>West South Central Division</v>
      </c>
      <c r="F1288">
        <f>INDEX('CBECS_Table B5'!$C$6:$K$6,1,MATCH('County Climates'!E1288,'CBECS_Table B5'!$C$1:$K$1,0))</f>
        <v>11394</v>
      </c>
    </row>
    <row r="1289" spans="1:6" x14ac:dyDescent="0.35">
      <c r="A1289" t="s">
        <v>1217</v>
      </c>
      <c r="B1289" t="s">
        <v>1218</v>
      </c>
      <c r="C1289" t="s">
        <v>1220</v>
      </c>
      <c r="D1289" t="s">
        <v>404</v>
      </c>
      <c r="E1289" t="str">
        <f>INDEX('State Codes'!$E$7:$E$70,MATCH(INDEX('State Codes'!$C$7:$C$70,MATCH('County Climates'!B1289,'State Codes'!$D$7:$D$70,0),1),'State Codes'!$C$7:$C$70,0),1)</f>
        <v>West South Central Division</v>
      </c>
      <c r="F1289">
        <f>INDEX('CBECS_Table B5'!$C$6:$K$6,1,MATCH('County Climates'!E1289,'CBECS_Table B5'!$C$1:$K$1,0))</f>
        <v>11394</v>
      </c>
    </row>
    <row r="1290" spans="1:6" x14ac:dyDescent="0.35">
      <c r="A1290" t="s">
        <v>1217</v>
      </c>
      <c r="B1290" t="s">
        <v>1218</v>
      </c>
      <c r="C1290" t="s">
        <v>1221</v>
      </c>
      <c r="D1290" t="s">
        <v>288</v>
      </c>
      <c r="E1290" t="str">
        <f>INDEX('State Codes'!$E$7:$E$70,MATCH(INDEX('State Codes'!$C$7:$C$70,MATCH('County Climates'!B1290,'State Codes'!$D$7:$D$70,0),1),'State Codes'!$C$7:$C$70,0),1)</f>
        <v>West South Central Division</v>
      </c>
      <c r="F1290">
        <f>INDEX('CBECS_Table B5'!$C$6:$K$6,1,MATCH('County Climates'!E1290,'CBECS_Table B5'!$C$1:$K$1,0))</f>
        <v>11394</v>
      </c>
    </row>
    <row r="1291" spans="1:6" x14ac:dyDescent="0.35">
      <c r="A1291" t="s">
        <v>1217</v>
      </c>
      <c r="B1291" t="s">
        <v>1218</v>
      </c>
      <c r="C1291" t="s">
        <v>1222</v>
      </c>
      <c r="D1291" t="s">
        <v>288</v>
      </c>
      <c r="E1291" t="str">
        <f>INDEX('State Codes'!$E$7:$E$70,MATCH(INDEX('State Codes'!$C$7:$C$70,MATCH('County Climates'!B1291,'State Codes'!$D$7:$D$70,0),1),'State Codes'!$C$7:$C$70,0),1)</f>
        <v>West South Central Division</v>
      </c>
      <c r="F1291">
        <f>INDEX('CBECS_Table B5'!$C$6:$K$6,1,MATCH('County Climates'!E1291,'CBECS_Table B5'!$C$1:$K$1,0))</f>
        <v>11394</v>
      </c>
    </row>
    <row r="1292" spans="1:6" x14ac:dyDescent="0.35">
      <c r="A1292" t="s">
        <v>1217</v>
      </c>
      <c r="B1292" t="s">
        <v>1218</v>
      </c>
      <c r="C1292" t="s">
        <v>1223</v>
      </c>
      <c r="D1292" t="s">
        <v>292</v>
      </c>
      <c r="E1292" t="str">
        <f>INDEX('State Codes'!$E$7:$E$70,MATCH(INDEX('State Codes'!$C$7:$C$70,MATCH('County Climates'!B1292,'State Codes'!$D$7:$D$70,0),1),'State Codes'!$C$7:$C$70,0),1)</f>
        <v>West South Central Division</v>
      </c>
      <c r="F1292">
        <f>INDEX('CBECS_Table B5'!$C$6:$K$6,1,MATCH('County Climates'!E1292,'CBECS_Table B5'!$C$1:$K$1,0))</f>
        <v>11394</v>
      </c>
    </row>
    <row r="1293" spans="1:6" x14ac:dyDescent="0.35">
      <c r="A1293" t="s">
        <v>1217</v>
      </c>
      <c r="B1293" t="s">
        <v>1218</v>
      </c>
      <c r="C1293" t="s">
        <v>1137</v>
      </c>
      <c r="D1293" t="s">
        <v>402</v>
      </c>
      <c r="E1293" t="str">
        <f>INDEX('State Codes'!$E$7:$E$70,MATCH(INDEX('State Codes'!$C$7:$C$70,MATCH('County Climates'!B1293,'State Codes'!$D$7:$D$70,0),1),'State Codes'!$C$7:$C$70,0),1)</f>
        <v>West South Central Division</v>
      </c>
      <c r="F1293">
        <f>INDEX('CBECS_Table B5'!$C$6:$K$6,1,MATCH('County Climates'!E1293,'CBECS_Table B5'!$C$1:$K$1,0))</f>
        <v>11394</v>
      </c>
    </row>
    <row r="1294" spans="1:6" x14ac:dyDescent="0.35">
      <c r="A1294" t="s">
        <v>1217</v>
      </c>
      <c r="B1294" t="s">
        <v>1218</v>
      </c>
      <c r="C1294" t="s">
        <v>1224</v>
      </c>
      <c r="D1294" t="s">
        <v>288</v>
      </c>
      <c r="E1294" t="str">
        <f>INDEX('State Codes'!$E$7:$E$70,MATCH(INDEX('State Codes'!$C$7:$C$70,MATCH('County Climates'!B1294,'State Codes'!$D$7:$D$70,0),1),'State Codes'!$C$7:$C$70,0),1)</f>
        <v>West South Central Division</v>
      </c>
      <c r="F1294">
        <f>INDEX('CBECS_Table B5'!$C$6:$K$6,1,MATCH('County Climates'!E1294,'CBECS_Table B5'!$C$1:$K$1,0))</f>
        <v>11394</v>
      </c>
    </row>
    <row r="1295" spans="1:6" x14ac:dyDescent="0.35">
      <c r="A1295" t="s">
        <v>1217</v>
      </c>
      <c r="B1295" t="s">
        <v>1218</v>
      </c>
      <c r="C1295" t="s">
        <v>1225</v>
      </c>
      <c r="D1295" t="s">
        <v>288</v>
      </c>
      <c r="E1295" t="str">
        <f>INDEX('State Codes'!$E$7:$E$70,MATCH(INDEX('State Codes'!$C$7:$C$70,MATCH('County Climates'!B1295,'State Codes'!$D$7:$D$70,0),1),'State Codes'!$C$7:$C$70,0),1)</f>
        <v>West South Central Division</v>
      </c>
      <c r="F1295">
        <f>INDEX('CBECS_Table B5'!$C$6:$K$6,1,MATCH('County Climates'!E1295,'CBECS_Table B5'!$C$1:$K$1,0))</f>
        <v>11394</v>
      </c>
    </row>
    <row r="1296" spans="1:6" x14ac:dyDescent="0.35">
      <c r="A1296" t="s">
        <v>1217</v>
      </c>
      <c r="B1296" t="s">
        <v>1218</v>
      </c>
      <c r="C1296" t="s">
        <v>1226</v>
      </c>
      <c r="D1296" t="s">
        <v>402</v>
      </c>
      <c r="E1296" t="str">
        <f>INDEX('State Codes'!$E$7:$E$70,MATCH(INDEX('State Codes'!$C$7:$C$70,MATCH('County Climates'!B1296,'State Codes'!$D$7:$D$70,0),1),'State Codes'!$C$7:$C$70,0),1)</f>
        <v>West South Central Division</v>
      </c>
      <c r="F1296">
        <f>INDEX('CBECS_Table B5'!$C$6:$K$6,1,MATCH('County Climates'!E1296,'CBECS_Table B5'!$C$1:$K$1,0))</f>
        <v>11394</v>
      </c>
    </row>
    <row r="1297" spans="1:6" x14ac:dyDescent="0.35">
      <c r="A1297" t="s">
        <v>1217</v>
      </c>
      <c r="B1297" t="s">
        <v>1218</v>
      </c>
      <c r="C1297" t="s">
        <v>1227</v>
      </c>
      <c r="D1297" t="s">
        <v>288</v>
      </c>
      <c r="E1297" t="str">
        <f>INDEX('State Codes'!$E$7:$E$70,MATCH(INDEX('State Codes'!$C$7:$C$70,MATCH('County Climates'!B1297,'State Codes'!$D$7:$D$70,0),1),'State Codes'!$C$7:$C$70,0),1)</f>
        <v>West South Central Division</v>
      </c>
      <c r="F1297">
        <f>INDEX('CBECS_Table B5'!$C$6:$K$6,1,MATCH('County Climates'!E1297,'CBECS_Table B5'!$C$1:$K$1,0))</f>
        <v>11394</v>
      </c>
    </row>
    <row r="1298" spans="1:6" x14ac:dyDescent="0.35">
      <c r="A1298" t="s">
        <v>1217</v>
      </c>
      <c r="B1298" t="s">
        <v>1218</v>
      </c>
      <c r="C1298" t="s">
        <v>1228</v>
      </c>
      <c r="D1298" t="s">
        <v>288</v>
      </c>
      <c r="E1298" t="str">
        <f>INDEX('State Codes'!$E$7:$E$70,MATCH(INDEX('State Codes'!$C$7:$C$70,MATCH('County Climates'!B1298,'State Codes'!$D$7:$D$70,0),1),'State Codes'!$C$7:$C$70,0),1)</f>
        <v>West South Central Division</v>
      </c>
      <c r="F1298">
        <f>INDEX('CBECS_Table B5'!$C$6:$K$6,1,MATCH('County Climates'!E1298,'CBECS_Table B5'!$C$1:$K$1,0))</f>
        <v>11394</v>
      </c>
    </row>
    <row r="1299" spans="1:6" x14ac:dyDescent="0.35">
      <c r="A1299" t="s">
        <v>1217</v>
      </c>
      <c r="B1299" t="s">
        <v>1218</v>
      </c>
      <c r="C1299" t="s">
        <v>1229</v>
      </c>
      <c r="D1299" t="s">
        <v>404</v>
      </c>
      <c r="E1299" t="str">
        <f>INDEX('State Codes'!$E$7:$E$70,MATCH(INDEX('State Codes'!$C$7:$C$70,MATCH('County Climates'!B1299,'State Codes'!$D$7:$D$70,0),1),'State Codes'!$C$7:$C$70,0),1)</f>
        <v>West South Central Division</v>
      </c>
      <c r="F1299">
        <f>INDEX('CBECS_Table B5'!$C$6:$K$6,1,MATCH('County Climates'!E1299,'CBECS_Table B5'!$C$1:$K$1,0))</f>
        <v>11394</v>
      </c>
    </row>
    <row r="1300" spans="1:6" x14ac:dyDescent="0.35">
      <c r="A1300" t="s">
        <v>1217</v>
      </c>
      <c r="B1300" t="s">
        <v>1218</v>
      </c>
      <c r="C1300" t="s">
        <v>1230</v>
      </c>
      <c r="D1300" t="s">
        <v>404</v>
      </c>
      <c r="E1300" t="str">
        <f>INDEX('State Codes'!$E$7:$E$70,MATCH(INDEX('State Codes'!$C$7:$C$70,MATCH('County Climates'!B1300,'State Codes'!$D$7:$D$70,0),1),'State Codes'!$C$7:$C$70,0),1)</f>
        <v>West South Central Division</v>
      </c>
      <c r="F1300">
        <f>INDEX('CBECS_Table B5'!$C$6:$K$6,1,MATCH('County Climates'!E1300,'CBECS_Table B5'!$C$1:$K$1,0))</f>
        <v>11394</v>
      </c>
    </row>
    <row r="1301" spans="1:6" x14ac:dyDescent="0.35">
      <c r="A1301" t="s">
        <v>1217</v>
      </c>
      <c r="B1301" t="s">
        <v>1218</v>
      </c>
      <c r="C1301" t="s">
        <v>1231</v>
      </c>
      <c r="D1301" t="s">
        <v>288</v>
      </c>
      <c r="E1301" t="str">
        <f>INDEX('State Codes'!$E$7:$E$70,MATCH(INDEX('State Codes'!$C$7:$C$70,MATCH('County Climates'!B1301,'State Codes'!$D$7:$D$70,0),1),'State Codes'!$C$7:$C$70,0),1)</f>
        <v>West South Central Division</v>
      </c>
      <c r="F1301">
        <f>INDEX('CBECS_Table B5'!$C$6:$K$6,1,MATCH('County Climates'!E1301,'CBECS_Table B5'!$C$1:$K$1,0))</f>
        <v>11394</v>
      </c>
    </row>
    <row r="1302" spans="1:6" x14ac:dyDescent="0.35">
      <c r="A1302" t="s">
        <v>1217</v>
      </c>
      <c r="B1302" t="s">
        <v>1218</v>
      </c>
      <c r="C1302" t="s">
        <v>318</v>
      </c>
      <c r="D1302" t="s">
        <v>288</v>
      </c>
      <c r="E1302" t="str">
        <f>INDEX('State Codes'!$E$7:$E$70,MATCH(INDEX('State Codes'!$C$7:$C$70,MATCH('County Climates'!B1302,'State Codes'!$D$7:$D$70,0),1),'State Codes'!$C$7:$C$70,0),1)</f>
        <v>West South Central Division</v>
      </c>
      <c r="F1302">
        <f>INDEX('CBECS_Table B5'!$C$6:$K$6,1,MATCH('County Climates'!E1302,'CBECS_Table B5'!$C$1:$K$1,0))</f>
        <v>11394</v>
      </c>
    </row>
    <row r="1303" spans="1:6" x14ac:dyDescent="0.35">
      <c r="A1303" t="s">
        <v>1217</v>
      </c>
      <c r="B1303" t="s">
        <v>1218</v>
      </c>
      <c r="C1303" t="s">
        <v>1232</v>
      </c>
      <c r="D1303" t="s">
        <v>288</v>
      </c>
      <c r="E1303" t="str">
        <f>INDEX('State Codes'!$E$7:$E$70,MATCH(INDEX('State Codes'!$C$7:$C$70,MATCH('County Climates'!B1303,'State Codes'!$D$7:$D$70,0),1),'State Codes'!$C$7:$C$70,0),1)</f>
        <v>West South Central Division</v>
      </c>
      <c r="F1303">
        <f>INDEX('CBECS_Table B5'!$C$6:$K$6,1,MATCH('County Climates'!E1303,'CBECS_Table B5'!$C$1:$K$1,0))</f>
        <v>11394</v>
      </c>
    </row>
    <row r="1304" spans="1:6" x14ac:dyDescent="0.35">
      <c r="A1304" t="s">
        <v>1217</v>
      </c>
      <c r="B1304" t="s">
        <v>1218</v>
      </c>
      <c r="C1304" t="s">
        <v>1233</v>
      </c>
      <c r="D1304" t="s">
        <v>288</v>
      </c>
      <c r="E1304" t="str">
        <f>INDEX('State Codes'!$E$7:$E$70,MATCH(INDEX('State Codes'!$C$7:$C$70,MATCH('County Climates'!B1304,'State Codes'!$D$7:$D$70,0),1),'State Codes'!$C$7:$C$70,0),1)</f>
        <v>West South Central Division</v>
      </c>
      <c r="F1304">
        <f>INDEX('CBECS_Table B5'!$C$6:$K$6,1,MATCH('County Climates'!E1304,'CBECS_Table B5'!$C$1:$K$1,0))</f>
        <v>11394</v>
      </c>
    </row>
    <row r="1305" spans="1:6" x14ac:dyDescent="0.35">
      <c r="A1305" t="s">
        <v>1217</v>
      </c>
      <c r="B1305" t="s">
        <v>1218</v>
      </c>
      <c r="C1305" t="s">
        <v>1234</v>
      </c>
      <c r="D1305" t="s">
        <v>404</v>
      </c>
      <c r="E1305" t="str">
        <f>INDEX('State Codes'!$E$7:$E$70,MATCH(INDEX('State Codes'!$C$7:$C$70,MATCH('County Climates'!B1305,'State Codes'!$D$7:$D$70,0),1),'State Codes'!$C$7:$C$70,0),1)</f>
        <v>West South Central Division</v>
      </c>
      <c r="F1305">
        <f>INDEX('CBECS_Table B5'!$C$6:$K$6,1,MATCH('County Climates'!E1305,'CBECS_Table B5'!$C$1:$K$1,0))</f>
        <v>11394</v>
      </c>
    </row>
    <row r="1306" spans="1:6" x14ac:dyDescent="0.35">
      <c r="A1306" t="s">
        <v>1217</v>
      </c>
      <c r="B1306" t="s">
        <v>1218</v>
      </c>
      <c r="C1306" t="s">
        <v>1235</v>
      </c>
      <c r="D1306" t="s">
        <v>288</v>
      </c>
      <c r="E1306" t="str">
        <f>INDEX('State Codes'!$E$7:$E$70,MATCH(INDEX('State Codes'!$C$7:$C$70,MATCH('County Climates'!B1306,'State Codes'!$D$7:$D$70,0),1),'State Codes'!$C$7:$C$70,0),1)</f>
        <v>West South Central Division</v>
      </c>
      <c r="F1306">
        <f>INDEX('CBECS_Table B5'!$C$6:$K$6,1,MATCH('County Climates'!E1306,'CBECS_Table B5'!$C$1:$K$1,0))</f>
        <v>11394</v>
      </c>
    </row>
    <row r="1307" spans="1:6" x14ac:dyDescent="0.35">
      <c r="A1307" t="s">
        <v>1217</v>
      </c>
      <c r="B1307" t="s">
        <v>1218</v>
      </c>
      <c r="C1307" t="s">
        <v>1236</v>
      </c>
      <c r="D1307" t="s">
        <v>404</v>
      </c>
      <c r="E1307" t="str">
        <f>INDEX('State Codes'!$E$7:$E$70,MATCH(INDEX('State Codes'!$C$7:$C$70,MATCH('County Climates'!B1307,'State Codes'!$D$7:$D$70,0),1),'State Codes'!$C$7:$C$70,0),1)</f>
        <v>West South Central Division</v>
      </c>
      <c r="F1307">
        <f>INDEX('CBECS_Table B5'!$C$6:$K$6,1,MATCH('County Climates'!E1307,'CBECS_Table B5'!$C$1:$K$1,0))</f>
        <v>11394</v>
      </c>
    </row>
    <row r="1308" spans="1:6" x14ac:dyDescent="0.35">
      <c r="A1308" t="s">
        <v>1217</v>
      </c>
      <c r="B1308" t="s">
        <v>1218</v>
      </c>
      <c r="C1308" t="s">
        <v>1237</v>
      </c>
      <c r="D1308" t="s">
        <v>288</v>
      </c>
      <c r="E1308" t="str">
        <f>INDEX('State Codes'!$E$7:$E$70,MATCH(INDEX('State Codes'!$C$7:$C$70,MATCH('County Climates'!B1308,'State Codes'!$D$7:$D$70,0),1),'State Codes'!$C$7:$C$70,0),1)</f>
        <v>West South Central Division</v>
      </c>
      <c r="F1308">
        <f>INDEX('CBECS_Table B5'!$C$6:$K$6,1,MATCH('County Climates'!E1308,'CBECS_Table B5'!$C$1:$K$1,0))</f>
        <v>11394</v>
      </c>
    </row>
    <row r="1309" spans="1:6" x14ac:dyDescent="0.35">
      <c r="A1309" t="s">
        <v>1217</v>
      </c>
      <c r="B1309" t="s">
        <v>1218</v>
      </c>
      <c r="C1309" t="s">
        <v>1238</v>
      </c>
      <c r="D1309" t="s">
        <v>404</v>
      </c>
      <c r="E1309" t="str">
        <f>INDEX('State Codes'!$E$7:$E$70,MATCH(INDEX('State Codes'!$C$7:$C$70,MATCH('County Climates'!B1309,'State Codes'!$D$7:$D$70,0),1),'State Codes'!$C$7:$C$70,0),1)</f>
        <v>West South Central Division</v>
      </c>
      <c r="F1309">
        <f>INDEX('CBECS_Table B5'!$C$6:$K$6,1,MATCH('County Climates'!E1309,'CBECS_Table B5'!$C$1:$K$1,0))</f>
        <v>11394</v>
      </c>
    </row>
    <row r="1310" spans="1:6" x14ac:dyDescent="0.35">
      <c r="A1310" t="s">
        <v>1217</v>
      </c>
      <c r="B1310" t="s">
        <v>1218</v>
      </c>
      <c r="C1310" t="s">
        <v>1239</v>
      </c>
      <c r="D1310" t="s">
        <v>288</v>
      </c>
      <c r="E1310" t="str">
        <f>INDEX('State Codes'!$E$7:$E$70,MATCH(INDEX('State Codes'!$C$7:$C$70,MATCH('County Climates'!B1310,'State Codes'!$D$7:$D$70,0),1),'State Codes'!$C$7:$C$70,0),1)</f>
        <v>West South Central Division</v>
      </c>
      <c r="F1310">
        <f>INDEX('CBECS_Table B5'!$C$6:$K$6,1,MATCH('County Climates'!E1310,'CBECS_Table B5'!$C$1:$K$1,0))</f>
        <v>11394</v>
      </c>
    </row>
    <row r="1311" spans="1:6" x14ac:dyDescent="0.35">
      <c r="A1311" t="s">
        <v>1217</v>
      </c>
      <c r="B1311" t="s">
        <v>1218</v>
      </c>
      <c r="C1311" t="s">
        <v>1240</v>
      </c>
      <c r="D1311" t="s">
        <v>288</v>
      </c>
      <c r="E1311" t="str">
        <f>INDEX('State Codes'!$E$7:$E$70,MATCH(INDEX('State Codes'!$C$7:$C$70,MATCH('County Climates'!B1311,'State Codes'!$D$7:$D$70,0),1),'State Codes'!$C$7:$C$70,0),1)</f>
        <v>West South Central Division</v>
      </c>
      <c r="F1311">
        <f>INDEX('CBECS_Table B5'!$C$6:$K$6,1,MATCH('County Climates'!E1311,'CBECS_Table B5'!$C$1:$K$1,0))</f>
        <v>11394</v>
      </c>
    </row>
    <row r="1312" spans="1:6" x14ac:dyDescent="0.35">
      <c r="A1312" t="s">
        <v>1217</v>
      </c>
      <c r="B1312" t="s">
        <v>1218</v>
      </c>
      <c r="C1312" t="s">
        <v>676</v>
      </c>
      <c r="D1312" t="s">
        <v>402</v>
      </c>
      <c r="E1312" t="str">
        <f>INDEX('State Codes'!$E$7:$E$70,MATCH(INDEX('State Codes'!$C$7:$C$70,MATCH('County Climates'!B1312,'State Codes'!$D$7:$D$70,0),1),'State Codes'!$C$7:$C$70,0),1)</f>
        <v>West South Central Division</v>
      </c>
      <c r="F1312">
        <f>INDEX('CBECS_Table B5'!$C$6:$K$6,1,MATCH('County Climates'!E1312,'CBECS_Table B5'!$C$1:$K$1,0))</f>
        <v>11394</v>
      </c>
    </row>
    <row r="1313" spans="1:6" x14ac:dyDescent="0.35">
      <c r="A1313" t="s">
        <v>1217</v>
      </c>
      <c r="B1313" t="s">
        <v>1218</v>
      </c>
      <c r="C1313" t="s">
        <v>1241</v>
      </c>
      <c r="D1313" t="s">
        <v>292</v>
      </c>
      <c r="E1313" t="str">
        <f>INDEX('State Codes'!$E$7:$E$70,MATCH(INDEX('State Codes'!$C$7:$C$70,MATCH('County Climates'!B1313,'State Codes'!$D$7:$D$70,0),1),'State Codes'!$C$7:$C$70,0),1)</f>
        <v>West South Central Division</v>
      </c>
      <c r="F1313">
        <f>INDEX('CBECS_Table B5'!$C$6:$K$6,1,MATCH('County Climates'!E1313,'CBECS_Table B5'!$C$1:$K$1,0))</f>
        <v>11394</v>
      </c>
    </row>
    <row r="1314" spans="1:6" x14ac:dyDescent="0.35">
      <c r="A1314" t="s">
        <v>1217</v>
      </c>
      <c r="B1314" t="s">
        <v>1218</v>
      </c>
      <c r="C1314" t="s">
        <v>1242</v>
      </c>
      <c r="D1314" t="s">
        <v>288</v>
      </c>
      <c r="E1314" t="str">
        <f>INDEX('State Codes'!$E$7:$E$70,MATCH(INDEX('State Codes'!$C$7:$C$70,MATCH('County Climates'!B1314,'State Codes'!$D$7:$D$70,0),1),'State Codes'!$C$7:$C$70,0),1)</f>
        <v>West South Central Division</v>
      </c>
      <c r="F1314">
        <f>INDEX('CBECS_Table B5'!$C$6:$K$6,1,MATCH('County Climates'!E1314,'CBECS_Table B5'!$C$1:$K$1,0))</f>
        <v>11394</v>
      </c>
    </row>
    <row r="1315" spans="1:6" x14ac:dyDescent="0.35">
      <c r="A1315" t="s">
        <v>1217</v>
      </c>
      <c r="B1315" t="s">
        <v>1218</v>
      </c>
      <c r="C1315" t="s">
        <v>1243</v>
      </c>
      <c r="D1315" t="s">
        <v>288</v>
      </c>
      <c r="E1315" t="str">
        <f>INDEX('State Codes'!$E$7:$E$70,MATCH(INDEX('State Codes'!$C$7:$C$70,MATCH('County Climates'!B1315,'State Codes'!$D$7:$D$70,0),1),'State Codes'!$C$7:$C$70,0),1)</f>
        <v>West South Central Division</v>
      </c>
      <c r="F1315">
        <f>INDEX('CBECS_Table B5'!$C$6:$K$6,1,MATCH('County Climates'!E1315,'CBECS_Table B5'!$C$1:$K$1,0))</f>
        <v>11394</v>
      </c>
    </row>
    <row r="1316" spans="1:6" x14ac:dyDescent="0.35">
      <c r="A1316" t="s">
        <v>1217</v>
      </c>
      <c r="B1316" t="s">
        <v>1218</v>
      </c>
      <c r="C1316" t="s">
        <v>1244</v>
      </c>
      <c r="D1316" t="s">
        <v>288</v>
      </c>
      <c r="E1316" t="str">
        <f>INDEX('State Codes'!$E$7:$E$70,MATCH(INDEX('State Codes'!$C$7:$C$70,MATCH('County Climates'!B1316,'State Codes'!$D$7:$D$70,0),1),'State Codes'!$C$7:$C$70,0),1)</f>
        <v>West South Central Division</v>
      </c>
      <c r="F1316">
        <f>INDEX('CBECS_Table B5'!$C$6:$K$6,1,MATCH('County Climates'!E1316,'CBECS_Table B5'!$C$1:$K$1,0))</f>
        <v>11394</v>
      </c>
    </row>
    <row r="1317" spans="1:6" x14ac:dyDescent="0.35">
      <c r="A1317" t="s">
        <v>1217</v>
      </c>
      <c r="B1317" t="s">
        <v>1218</v>
      </c>
      <c r="C1317" t="s">
        <v>321</v>
      </c>
      <c r="D1317" t="s">
        <v>402</v>
      </c>
      <c r="E1317" t="str">
        <f>INDEX('State Codes'!$E$7:$E$70,MATCH(INDEX('State Codes'!$C$7:$C$70,MATCH('County Climates'!B1317,'State Codes'!$D$7:$D$70,0),1),'State Codes'!$C$7:$C$70,0),1)</f>
        <v>West South Central Division</v>
      </c>
      <c r="F1317">
        <f>INDEX('CBECS_Table B5'!$C$6:$K$6,1,MATCH('County Climates'!E1317,'CBECS_Table B5'!$C$1:$K$1,0))</f>
        <v>11394</v>
      </c>
    </row>
    <row r="1318" spans="1:6" x14ac:dyDescent="0.35">
      <c r="A1318" t="s">
        <v>1217</v>
      </c>
      <c r="B1318" t="s">
        <v>1218</v>
      </c>
      <c r="C1318" t="s">
        <v>941</v>
      </c>
      <c r="D1318" t="s">
        <v>404</v>
      </c>
      <c r="E1318" t="str">
        <f>INDEX('State Codes'!$E$7:$E$70,MATCH(INDEX('State Codes'!$C$7:$C$70,MATCH('County Climates'!B1318,'State Codes'!$D$7:$D$70,0),1),'State Codes'!$C$7:$C$70,0),1)</f>
        <v>West South Central Division</v>
      </c>
      <c r="F1318">
        <f>INDEX('CBECS_Table B5'!$C$6:$K$6,1,MATCH('County Climates'!E1318,'CBECS_Table B5'!$C$1:$K$1,0))</f>
        <v>11394</v>
      </c>
    </row>
    <row r="1319" spans="1:6" x14ac:dyDescent="0.35">
      <c r="A1319" t="s">
        <v>1217</v>
      </c>
      <c r="B1319" t="s">
        <v>1218</v>
      </c>
      <c r="C1319" t="s">
        <v>654</v>
      </c>
      <c r="D1319" t="s">
        <v>288</v>
      </c>
      <c r="E1319" t="str">
        <f>INDEX('State Codes'!$E$7:$E$70,MATCH(INDEX('State Codes'!$C$7:$C$70,MATCH('County Climates'!B1319,'State Codes'!$D$7:$D$70,0),1),'State Codes'!$C$7:$C$70,0),1)</f>
        <v>West South Central Division</v>
      </c>
      <c r="F1319">
        <f>INDEX('CBECS_Table B5'!$C$6:$K$6,1,MATCH('County Climates'!E1319,'CBECS_Table B5'!$C$1:$K$1,0))</f>
        <v>11394</v>
      </c>
    </row>
    <row r="1320" spans="1:6" x14ac:dyDescent="0.35">
      <c r="A1320" t="s">
        <v>1217</v>
      </c>
      <c r="B1320" t="s">
        <v>1218</v>
      </c>
      <c r="C1320" t="s">
        <v>1245</v>
      </c>
      <c r="D1320" t="s">
        <v>402</v>
      </c>
      <c r="E1320" t="str">
        <f>INDEX('State Codes'!$E$7:$E$70,MATCH(INDEX('State Codes'!$C$7:$C$70,MATCH('County Climates'!B1320,'State Codes'!$D$7:$D$70,0),1),'State Codes'!$C$7:$C$70,0),1)</f>
        <v>West South Central Division</v>
      </c>
      <c r="F1320">
        <f>INDEX('CBECS_Table B5'!$C$6:$K$6,1,MATCH('County Climates'!E1320,'CBECS_Table B5'!$C$1:$K$1,0))</f>
        <v>11394</v>
      </c>
    </row>
    <row r="1321" spans="1:6" x14ac:dyDescent="0.35">
      <c r="A1321" t="s">
        <v>1217</v>
      </c>
      <c r="B1321" t="s">
        <v>1218</v>
      </c>
      <c r="C1321" t="s">
        <v>1246</v>
      </c>
      <c r="D1321" t="s">
        <v>404</v>
      </c>
      <c r="E1321" t="str">
        <f>INDEX('State Codes'!$E$7:$E$70,MATCH(INDEX('State Codes'!$C$7:$C$70,MATCH('County Climates'!B1321,'State Codes'!$D$7:$D$70,0),1),'State Codes'!$C$7:$C$70,0),1)</f>
        <v>West South Central Division</v>
      </c>
      <c r="F1321">
        <f>INDEX('CBECS_Table B5'!$C$6:$K$6,1,MATCH('County Climates'!E1321,'CBECS_Table B5'!$C$1:$K$1,0))</f>
        <v>11394</v>
      </c>
    </row>
    <row r="1322" spans="1:6" x14ac:dyDescent="0.35">
      <c r="A1322" t="s">
        <v>1217</v>
      </c>
      <c r="B1322" t="s">
        <v>1218</v>
      </c>
      <c r="C1322" t="s">
        <v>656</v>
      </c>
      <c r="D1322" t="s">
        <v>288</v>
      </c>
      <c r="E1322" t="str">
        <f>INDEX('State Codes'!$E$7:$E$70,MATCH(INDEX('State Codes'!$C$7:$C$70,MATCH('County Climates'!B1322,'State Codes'!$D$7:$D$70,0),1),'State Codes'!$C$7:$C$70,0),1)</f>
        <v>West South Central Division</v>
      </c>
      <c r="F1322">
        <f>INDEX('CBECS_Table B5'!$C$6:$K$6,1,MATCH('County Climates'!E1322,'CBECS_Table B5'!$C$1:$K$1,0))</f>
        <v>11394</v>
      </c>
    </row>
    <row r="1323" spans="1:6" x14ac:dyDescent="0.35">
      <c r="A1323" t="s">
        <v>1217</v>
      </c>
      <c r="B1323" t="s">
        <v>1218</v>
      </c>
      <c r="C1323" t="s">
        <v>1247</v>
      </c>
      <c r="D1323" t="s">
        <v>288</v>
      </c>
      <c r="E1323" t="str">
        <f>INDEX('State Codes'!$E$7:$E$70,MATCH(INDEX('State Codes'!$C$7:$C$70,MATCH('County Climates'!B1323,'State Codes'!$D$7:$D$70,0),1),'State Codes'!$C$7:$C$70,0),1)</f>
        <v>West South Central Division</v>
      </c>
      <c r="F1323">
        <f>INDEX('CBECS_Table B5'!$C$6:$K$6,1,MATCH('County Climates'!E1323,'CBECS_Table B5'!$C$1:$K$1,0))</f>
        <v>11394</v>
      </c>
    </row>
    <row r="1324" spans="1:6" x14ac:dyDescent="0.35">
      <c r="A1324" t="s">
        <v>1217</v>
      </c>
      <c r="B1324" t="s">
        <v>1218</v>
      </c>
      <c r="C1324" t="s">
        <v>657</v>
      </c>
      <c r="D1324" t="s">
        <v>288</v>
      </c>
      <c r="E1324" t="str">
        <f>INDEX('State Codes'!$E$7:$E$70,MATCH(INDEX('State Codes'!$C$7:$C$70,MATCH('County Climates'!B1324,'State Codes'!$D$7:$D$70,0),1),'State Codes'!$C$7:$C$70,0),1)</f>
        <v>West South Central Division</v>
      </c>
      <c r="F1324">
        <f>INDEX('CBECS_Table B5'!$C$6:$K$6,1,MATCH('County Climates'!E1324,'CBECS_Table B5'!$C$1:$K$1,0))</f>
        <v>11394</v>
      </c>
    </row>
    <row r="1325" spans="1:6" x14ac:dyDescent="0.35">
      <c r="A1325" t="s">
        <v>1217</v>
      </c>
      <c r="B1325" t="s">
        <v>1218</v>
      </c>
      <c r="C1325" t="s">
        <v>1248</v>
      </c>
      <c r="D1325" t="s">
        <v>402</v>
      </c>
      <c r="E1325" t="str">
        <f>INDEX('State Codes'!$E$7:$E$70,MATCH(INDEX('State Codes'!$C$7:$C$70,MATCH('County Climates'!B1325,'State Codes'!$D$7:$D$70,0),1),'State Codes'!$C$7:$C$70,0),1)</f>
        <v>West South Central Division</v>
      </c>
      <c r="F1325">
        <f>INDEX('CBECS_Table B5'!$C$6:$K$6,1,MATCH('County Climates'!E1325,'CBECS_Table B5'!$C$1:$K$1,0))</f>
        <v>11394</v>
      </c>
    </row>
    <row r="1326" spans="1:6" x14ac:dyDescent="0.35">
      <c r="A1326" t="s">
        <v>1217</v>
      </c>
      <c r="B1326" t="s">
        <v>1218</v>
      </c>
      <c r="C1326" t="s">
        <v>681</v>
      </c>
      <c r="D1326" t="s">
        <v>404</v>
      </c>
      <c r="E1326" t="str">
        <f>INDEX('State Codes'!$E$7:$E$70,MATCH(INDEX('State Codes'!$C$7:$C$70,MATCH('County Climates'!B1326,'State Codes'!$D$7:$D$70,0),1),'State Codes'!$C$7:$C$70,0),1)</f>
        <v>West South Central Division</v>
      </c>
      <c r="F1326">
        <f>INDEX('CBECS_Table B5'!$C$6:$K$6,1,MATCH('County Climates'!E1326,'CBECS_Table B5'!$C$1:$K$1,0))</f>
        <v>11394</v>
      </c>
    </row>
    <row r="1327" spans="1:6" x14ac:dyDescent="0.35">
      <c r="A1327" t="s">
        <v>1217</v>
      </c>
      <c r="B1327" t="s">
        <v>1218</v>
      </c>
      <c r="C1327" t="s">
        <v>1249</v>
      </c>
      <c r="D1327" t="s">
        <v>288</v>
      </c>
      <c r="E1327" t="str">
        <f>INDEX('State Codes'!$E$7:$E$70,MATCH(INDEX('State Codes'!$C$7:$C$70,MATCH('County Climates'!B1327,'State Codes'!$D$7:$D$70,0),1),'State Codes'!$C$7:$C$70,0),1)</f>
        <v>West South Central Division</v>
      </c>
      <c r="F1327">
        <f>INDEX('CBECS_Table B5'!$C$6:$K$6,1,MATCH('County Climates'!E1327,'CBECS_Table B5'!$C$1:$K$1,0))</f>
        <v>11394</v>
      </c>
    </row>
    <row r="1328" spans="1:6" x14ac:dyDescent="0.35">
      <c r="A1328" t="s">
        <v>1217</v>
      </c>
      <c r="B1328" t="s">
        <v>1218</v>
      </c>
      <c r="C1328" t="s">
        <v>1250</v>
      </c>
      <c r="D1328" t="s">
        <v>404</v>
      </c>
      <c r="E1328" t="str">
        <f>INDEX('State Codes'!$E$7:$E$70,MATCH(INDEX('State Codes'!$C$7:$C$70,MATCH('County Climates'!B1328,'State Codes'!$D$7:$D$70,0),1),'State Codes'!$C$7:$C$70,0),1)</f>
        <v>West South Central Division</v>
      </c>
      <c r="F1328">
        <f>INDEX('CBECS_Table B5'!$C$6:$K$6,1,MATCH('County Climates'!E1328,'CBECS_Table B5'!$C$1:$K$1,0))</f>
        <v>11394</v>
      </c>
    </row>
    <row r="1329" spans="1:6" x14ac:dyDescent="0.35">
      <c r="A1329" t="s">
        <v>1217</v>
      </c>
      <c r="B1329" t="s">
        <v>1218</v>
      </c>
      <c r="C1329" t="s">
        <v>718</v>
      </c>
      <c r="D1329" t="s">
        <v>288</v>
      </c>
      <c r="E1329" t="str">
        <f>INDEX('State Codes'!$E$7:$E$70,MATCH(INDEX('State Codes'!$C$7:$C$70,MATCH('County Climates'!B1329,'State Codes'!$D$7:$D$70,0),1),'State Codes'!$C$7:$C$70,0),1)</f>
        <v>West South Central Division</v>
      </c>
      <c r="F1329">
        <f>INDEX('CBECS_Table B5'!$C$6:$K$6,1,MATCH('County Climates'!E1329,'CBECS_Table B5'!$C$1:$K$1,0))</f>
        <v>11394</v>
      </c>
    </row>
    <row r="1330" spans="1:6" x14ac:dyDescent="0.35">
      <c r="A1330" t="s">
        <v>1217</v>
      </c>
      <c r="B1330" t="s">
        <v>1218</v>
      </c>
      <c r="C1330" t="s">
        <v>1251</v>
      </c>
      <c r="D1330" t="s">
        <v>288</v>
      </c>
      <c r="E1330" t="str">
        <f>INDEX('State Codes'!$E$7:$E$70,MATCH(INDEX('State Codes'!$C$7:$C$70,MATCH('County Climates'!B1330,'State Codes'!$D$7:$D$70,0),1),'State Codes'!$C$7:$C$70,0),1)</f>
        <v>West South Central Division</v>
      </c>
      <c r="F1330">
        <f>INDEX('CBECS_Table B5'!$C$6:$K$6,1,MATCH('County Climates'!E1330,'CBECS_Table B5'!$C$1:$K$1,0))</f>
        <v>11394</v>
      </c>
    </row>
    <row r="1331" spans="1:6" x14ac:dyDescent="0.35">
      <c r="A1331" t="s">
        <v>1217</v>
      </c>
      <c r="B1331" t="s">
        <v>1218</v>
      </c>
      <c r="C1331" t="s">
        <v>934</v>
      </c>
      <c r="D1331" t="s">
        <v>288</v>
      </c>
      <c r="E1331" t="str">
        <f>INDEX('State Codes'!$E$7:$E$70,MATCH(INDEX('State Codes'!$C$7:$C$70,MATCH('County Climates'!B1331,'State Codes'!$D$7:$D$70,0),1),'State Codes'!$C$7:$C$70,0),1)</f>
        <v>West South Central Division</v>
      </c>
      <c r="F1331">
        <f>INDEX('CBECS_Table B5'!$C$6:$K$6,1,MATCH('County Climates'!E1331,'CBECS_Table B5'!$C$1:$K$1,0))</f>
        <v>11394</v>
      </c>
    </row>
    <row r="1332" spans="1:6" x14ac:dyDescent="0.35">
      <c r="A1332" t="s">
        <v>1217</v>
      </c>
      <c r="B1332" t="s">
        <v>1218</v>
      </c>
      <c r="C1332" t="s">
        <v>1252</v>
      </c>
      <c r="D1332" t="s">
        <v>402</v>
      </c>
      <c r="E1332" t="str">
        <f>INDEX('State Codes'!$E$7:$E$70,MATCH(INDEX('State Codes'!$C$7:$C$70,MATCH('County Climates'!B1332,'State Codes'!$D$7:$D$70,0),1),'State Codes'!$C$7:$C$70,0),1)</f>
        <v>West South Central Division</v>
      </c>
      <c r="F1332">
        <f>INDEX('CBECS_Table B5'!$C$6:$K$6,1,MATCH('County Climates'!E1332,'CBECS_Table B5'!$C$1:$K$1,0))</f>
        <v>11394</v>
      </c>
    </row>
    <row r="1333" spans="1:6" x14ac:dyDescent="0.35">
      <c r="A1333" t="s">
        <v>1217</v>
      </c>
      <c r="B1333" t="s">
        <v>1218</v>
      </c>
      <c r="C1333" t="s">
        <v>1253</v>
      </c>
      <c r="D1333" t="s">
        <v>288</v>
      </c>
      <c r="E1333" t="str">
        <f>INDEX('State Codes'!$E$7:$E$70,MATCH(INDEX('State Codes'!$C$7:$C$70,MATCH('County Climates'!B1333,'State Codes'!$D$7:$D$70,0),1),'State Codes'!$C$7:$C$70,0),1)</f>
        <v>West South Central Division</v>
      </c>
      <c r="F1333">
        <f>INDEX('CBECS_Table B5'!$C$6:$K$6,1,MATCH('County Climates'!E1333,'CBECS_Table B5'!$C$1:$K$1,0))</f>
        <v>11394</v>
      </c>
    </row>
    <row r="1334" spans="1:6" x14ac:dyDescent="0.35">
      <c r="A1334" t="s">
        <v>1217</v>
      </c>
      <c r="B1334" t="s">
        <v>1218</v>
      </c>
      <c r="C1334" t="s">
        <v>720</v>
      </c>
      <c r="D1334" t="s">
        <v>288</v>
      </c>
      <c r="E1334" t="str">
        <f>INDEX('State Codes'!$E$7:$E$70,MATCH(INDEX('State Codes'!$C$7:$C$70,MATCH('County Climates'!B1334,'State Codes'!$D$7:$D$70,0),1),'State Codes'!$C$7:$C$70,0),1)</f>
        <v>West South Central Division</v>
      </c>
      <c r="F1334">
        <f>INDEX('CBECS_Table B5'!$C$6:$K$6,1,MATCH('County Climates'!E1334,'CBECS_Table B5'!$C$1:$K$1,0))</f>
        <v>11394</v>
      </c>
    </row>
    <row r="1335" spans="1:6" x14ac:dyDescent="0.35">
      <c r="A1335" t="s">
        <v>1217</v>
      </c>
      <c r="B1335" t="s">
        <v>1218</v>
      </c>
      <c r="C1335" t="s">
        <v>323</v>
      </c>
      <c r="D1335" t="s">
        <v>288</v>
      </c>
      <c r="E1335" t="str">
        <f>INDEX('State Codes'!$E$7:$E$70,MATCH(INDEX('State Codes'!$C$7:$C$70,MATCH('County Climates'!B1335,'State Codes'!$D$7:$D$70,0),1),'State Codes'!$C$7:$C$70,0),1)</f>
        <v>West South Central Division</v>
      </c>
      <c r="F1335">
        <f>INDEX('CBECS_Table B5'!$C$6:$K$6,1,MATCH('County Climates'!E1335,'CBECS_Table B5'!$C$1:$K$1,0))</f>
        <v>11394</v>
      </c>
    </row>
    <row r="1336" spans="1:6" x14ac:dyDescent="0.35">
      <c r="A1336" t="s">
        <v>1217</v>
      </c>
      <c r="B1336" t="s">
        <v>1218</v>
      </c>
      <c r="C1336" t="s">
        <v>364</v>
      </c>
      <c r="D1336" t="s">
        <v>404</v>
      </c>
      <c r="E1336" t="str">
        <f>INDEX('State Codes'!$E$7:$E$70,MATCH(INDEX('State Codes'!$C$7:$C$70,MATCH('County Climates'!B1336,'State Codes'!$D$7:$D$70,0),1),'State Codes'!$C$7:$C$70,0),1)</f>
        <v>West South Central Division</v>
      </c>
      <c r="F1336">
        <f>INDEX('CBECS_Table B5'!$C$6:$K$6,1,MATCH('County Climates'!E1336,'CBECS_Table B5'!$C$1:$K$1,0))</f>
        <v>11394</v>
      </c>
    </row>
    <row r="1337" spans="1:6" x14ac:dyDescent="0.35">
      <c r="A1337" t="s">
        <v>1217</v>
      </c>
      <c r="B1337" t="s">
        <v>1218</v>
      </c>
      <c r="C1337" t="s">
        <v>1254</v>
      </c>
      <c r="D1337" t="s">
        <v>404</v>
      </c>
      <c r="E1337" t="str">
        <f>INDEX('State Codes'!$E$7:$E$70,MATCH(INDEX('State Codes'!$C$7:$C$70,MATCH('County Climates'!B1337,'State Codes'!$D$7:$D$70,0),1),'State Codes'!$C$7:$C$70,0),1)</f>
        <v>West South Central Division</v>
      </c>
      <c r="F1337">
        <f>INDEX('CBECS_Table B5'!$C$6:$K$6,1,MATCH('County Climates'!E1337,'CBECS_Table B5'!$C$1:$K$1,0))</f>
        <v>11394</v>
      </c>
    </row>
    <row r="1338" spans="1:6" x14ac:dyDescent="0.35">
      <c r="A1338" t="s">
        <v>1217</v>
      </c>
      <c r="B1338" t="s">
        <v>1218</v>
      </c>
      <c r="C1338" t="s">
        <v>1255</v>
      </c>
      <c r="D1338" t="s">
        <v>288</v>
      </c>
      <c r="E1338" t="str">
        <f>INDEX('State Codes'!$E$7:$E$70,MATCH(INDEX('State Codes'!$C$7:$C$70,MATCH('County Climates'!B1338,'State Codes'!$D$7:$D$70,0),1),'State Codes'!$C$7:$C$70,0),1)</f>
        <v>West South Central Division</v>
      </c>
      <c r="F1338">
        <f>INDEX('CBECS_Table B5'!$C$6:$K$6,1,MATCH('County Climates'!E1338,'CBECS_Table B5'!$C$1:$K$1,0))</f>
        <v>11394</v>
      </c>
    </row>
    <row r="1339" spans="1:6" x14ac:dyDescent="0.35">
      <c r="A1339" t="s">
        <v>1217</v>
      </c>
      <c r="B1339" t="s">
        <v>1218</v>
      </c>
      <c r="C1339" t="s">
        <v>1193</v>
      </c>
      <c r="D1339" t="s">
        <v>402</v>
      </c>
      <c r="E1339" t="str">
        <f>INDEX('State Codes'!$E$7:$E$70,MATCH(INDEX('State Codes'!$C$7:$C$70,MATCH('County Climates'!B1339,'State Codes'!$D$7:$D$70,0),1),'State Codes'!$C$7:$C$70,0),1)</f>
        <v>West South Central Division</v>
      </c>
      <c r="F1339">
        <f>INDEX('CBECS_Table B5'!$C$6:$K$6,1,MATCH('County Climates'!E1339,'CBECS_Table B5'!$C$1:$K$1,0))</f>
        <v>11394</v>
      </c>
    </row>
    <row r="1340" spans="1:6" x14ac:dyDescent="0.35">
      <c r="A1340" t="s">
        <v>1217</v>
      </c>
      <c r="B1340" t="s">
        <v>1218</v>
      </c>
      <c r="C1340" t="s">
        <v>1256</v>
      </c>
      <c r="D1340" t="s">
        <v>404</v>
      </c>
      <c r="E1340" t="str">
        <f>INDEX('State Codes'!$E$7:$E$70,MATCH(INDEX('State Codes'!$C$7:$C$70,MATCH('County Climates'!B1340,'State Codes'!$D$7:$D$70,0),1),'State Codes'!$C$7:$C$70,0),1)</f>
        <v>West South Central Division</v>
      </c>
      <c r="F1340">
        <f>INDEX('CBECS_Table B5'!$C$6:$K$6,1,MATCH('County Climates'!E1340,'CBECS_Table B5'!$C$1:$K$1,0))</f>
        <v>11394</v>
      </c>
    </row>
    <row r="1341" spans="1:6" x14ac:dyDescent="0.35">
      <c r="A1341" t="s">
        <v>1217</v>
      </c>
      <c r="B1341" t="s">
        <v>1218</v>
      </c>
      <c r="C1341" t="s">
        <v>1257</v>
      </c>
      <c r="D1341" t="s">
        <v>292</v>
      </c>
      <c r="E1341" t="str">
        <f>INDEX('State Codes'!$E$7:$E$70,MATCH(INDEX('State Codes'!$C$7:$C$70,MATCH('County Climates'!B1341,'State Codes'!$D$7:$D$70,0),1),'State Codes'!$C$7:$C$70,0),1)</f>
        <v>West South Central Division</v>
      </c>
      <c r="F1341">
        <f>INDEX('CBECS_Table B5'!$C$6:$K$6,1,MATCH('County Climates'!E1341,'CBECS_Table B5'!$C$1:$K$1,0))</f>
        <v>11394</v>
      </c>
    </row>
    <row r="1342" spans="1:6" x14ac:dyDescent="0.35">
      <c r="A1342" t="s">
        <v>1217</v>
      </c>
      <c r="B1342" t="s">
        <v>1218</v>
      </c>
      <c r="C1342" t="s">
        <v>324</v>
      </c>
      <c r="D1342" t="s">
        <v>288</v>
      </c>
      <c r="E1342" t="str">
        <f>INDEX('State Codes'!$E$7:$E$70,MATCH(INDEX('State Codes'!$C$7:$C$70,MATCH('County Climates'!B1342,'State Codes'!$D$7:$D$70,0),1),'State Codes'!$C$7:$C$70,0),1)</f>
        <v>West South Central Division</v>
      </c>
      <c r="F1342">
        <f>INDEX('CBECS_Table B5'!$C$6:$K$6,1,MATCH('County Climates'!E1342,'CBECS_Table B5'!$C$1:$K$1,0))</f>
        <v>11394</v>
      </c>
    </row>
    <row r="1343" spans="1:6" x14ac:dyDescent="0.35">
      <c r="A1343" t="s">
        <v>1217</v>
      </c>
      <c r="B1343" t="s">
        <v>1218</v>
      </c>
      <c r="C1343" t="s">
        <v>661</v>
      </c>
      <c r="D1343" t="s">
        <v>288</v>
      </c>
      <c r="E1343" t="str">
        <f>INDEX('State Codes'!$E$7:$E$70,MATCH(INDEX('State Codes'!$C$7:$C$70,MATCH('County Climates'!B1343,'State Codes'!$D$7:$D$70,0),1),'State Codes'!$C$7:$C$70,0),1)</f>
        <v>West South Central Division</v>
      </c>
      <c r="F1343">
        <f>INDEX('CBECS_Table B5'!$C$6:$K$6,1,MATCH('County Climates'!E1343,'CBECS_Table B5'!$C$1:$K$1,0))</f>
        <v>11394</v>
      </c>
    </row>
    <row r="1344" spans="1:6" x14ac:dyDescent="0.35">
      <c r="A1344" t="s">
        <v>1217</v>
      </c>
      <c r="B1344" t="s">
        <v>1218</v>
      </c>
      <c r="C1344" t="s">
        <v>1258</v>
      </c>
      <c r="D1344" t="s">
        <v>404</v>
      </c>
      <c r="E1344" t="str">
        <f>INDEX('State Codes'!$E$7:$E$70,MATCH(INDEX('State Codes'!$C$7:$C$70,MATCH('County Climates'!B1344,'State Codes'!$D$7:$D$70,0),1),'State Codes'!$C$7:$C$70,0),1)</f>
        <v>West South Central Division</v>
      </c>
      <c r="F1344">
        <f>INDEX('CBECS_Table B5'!$C$6:$K$6,1,MATCH('County Climates'!E1344,'CBECS_Table B5'!$C$1:$K$1,0))</f>
        <v>11394</v>
      </c>
    </row>
    <row r="1345" spans="1:6" x14ac:dyDescent="0.35">
      <c r="A1345" t="s">
        <v>1217</v>
      </c>
      <c r="B1345" t="s">
        <v>1218</v>
      </c>
      <c r="C1345" t="s">
        <v>325</v>
      </c>
      <c r="D1345" t="s">
        <v>288</v>
      </c>
      <c r="E1345" t="str">
        <f>INDEX('State Codes'!$E$7:$E$70,MATCH(INDEX('State Codes'!$C$7:$C$70,MATCH('County Climates'!B1345,'State Codes'!$D$7:$D$70,0),1),'State Codes'!$C$7:$C$70,0),1)</f>
        <v>West South Central Division</v>
      </c>
      <c r="F1345">
        <f>INDEX('CBECS_Table B5'!$C$6:$K$6,1,MATCH('County Climates'!E1345,'CBECS_Table B5'!$C$1:$K$1,0))</f>
        <v>11394</v>
      </c>
    </row>
    <row r="1346" spans="1:6" x14ac:dyDescent="0.35">
      <c r="A1346" t="s">
        <v>1217</v>
      </c>
      <c r="B1346" t="s">
        <v>1218</v>
      </c>
      <c r="C1346" t="s">
        <v>1259</v>
      </c>
      <c r="D1346" t="s">
        <v>288</v>
      </c>
      <c r="E1346" t="str">
        <f>INDEX('State Codes'!$E$7:$E$70,MATCH(INDEX('State Codes'!$C$7:$C$70,MATCH('County Climates'!B1346,'State Codes'!$D$7:$D$70,0),1),'State Codes'!$C$7:$C$70,0),1)</f>
        <v>West South Central Division</v>
      </c>
      <c r="F1346">
        <f>INDEX('CBECS_Table B5'!$C$6:$K$6,1,MATCH('County Climates'!E1346,'CBECS_Table B5'!$C$1:$K$1,0))</f>
        <v>11394</v>
      </c>
    </row>
    <row r="1347" spans="1:6" x14ac:dyDescent="0.35">
      <c r="A1347" t="s">
        <v>1217</v>
      </c>
      <c r="B1347" t="s">
        <v>1218</v>
      </c>
      <c r="C1347" t="s">
        <v>1260</v>
      </c>
      <c r="D1347" t="s">
        <v>288</v>
      </c>
      <c r="E1347" t="str">
        <f>INDEX('State Codes'!$E$7:$E$70,MATCH(INDEX('State Codes'!$C$7:$C$70,MATCH('County Climates'!B1347,'State Codes'!$D$7:$D$70,0),1),'State Codes'!$C$7:$C$70,0),1)</f>
        <v>West South Central Division</v>
      </c>
      <c r="F1347">
        <f>INDEX('CBECS_Table B5'!$C$6:$K$6,1,MATCH('County Climates'!E1347,'CBECS_Table B5'!$C$1:$K$1,0))</f>
        <v>11394</v>
      </c>
    </row>
    <row r="1348" spans="1:6" x14ac:dyDescent="0.35">
      <c r="A1348" t="s">
        <v>1217</v>
      </c>
      <c r="B1348" t="s">
        <v>1218</v>
      </c>
      <c r="C1348" t="s">
        <v>367</v>
      </c>
      <c r="D1348" t="s">
        <v>288</v>
      </c>
      <c r="E1348" t="str">
        <f>INDEX('State Codes'!$E$7:$E$70,MATCH(INDEX('State Codes'!$C$7:$C$70,MATCH('County Climates'!B1348,'State Codes'!$D$7:$D$70,0),1),'State Codes'!$C$7:$C$70,0),1)</f>
        <v>West South Central Division</v>
      </c>
      <c r="F1348">
        <f>INDEX('CBECS_Table B5'!$C$6:$K$6,1,MATCH('County Climates'!E1348,'CBECS_Table B5'!$C$1:$K$1,0))</f>
        <v>11394</v>
      </c>
    </row>
    <row r="1349" spans="1:6" x14ac:dyDescent="0.35">
      <c r="A1349" t="s">
        <v>1217</v>
      </c>
      <c r="B1349" t="s">
        <v>1218</v>
      </c>
      <c r="C1349" t="s">
        <v>662</v>
      </c>
      <c r="D1349" t="s">
        <v>404</v>
      </c>
      <c r="E1349" t="str">
        <f>INDEX('State Codes'!$E$7:$E$70,MATCH(INDEX('State Codes'!$C$7:$C$70,MATCH('County Climates'!B1349,'State Codes'!$D$7:$D$70,0),1),'State Codes'!$C$7:$C$70,0),1)</f>
        <v>West South Central Division</v>
      </c>
      <c r="F1349">
        <f>INDEX('CBECS_Table B5'!$C$6:$K$6,1,MATCH('County Climates'!E1349,'CBECS_Table B5'!$C$1:$K$1,0))</f>
        <v>11394</v>
      </c>
    </row>
    <row r="1350" spans="1:6" x14ac:dyDescent="0.35">
      <c r="A1350" t="s">
        <v>1217</v>
      </c>
      <c r="B1350" t="s">
        <v>1218</v>
      </c>
      <c r="C1350" t="s">
        <v>1261</v>
      </c>
      <c r="D1350" t="s">
        <v>288</v>
      </c>
      <c r="E1350" t="str">
        <f>INDEX('State Codes'!$E$7:$E$70,MATCH(INDEX('State Codes'!$C$7:$C$70,MATCH('County Climates'!B1350,'State Codes'!$D$7:$D$70,0),1),'State Codes'!$C$7:$C$70,0),1)</f>
        <v>West South Central Division</v>
      </c>
      <c r="F1350">
        <f>INDEX('CBECS_Table B5'!$C$6:$K$6,1,MATCH('County Climates'!E1350,'CBECS_Table B5'!$C$1:$K$1,0))</f>
        <v>11394</v>
      </c>
    </row>
    <row r="1351" spans="1:6" x14ac:dyDescent="0.35">
      <c r="A1351" t="s">
        <v>1217</v>
      </c>
      <c r="B1351" t="s">
        <v>1218</v>
      </c>
      <c r="C1351" t="s">
        <v>1262</v>
      </c>
      <c r="D1351" t="s">
        <v>288</v>
      </c>
      <c r="E1351" t="str">
        <f>INDEX('State Codes'!$E$7:$E$70,MATCH(INDEX('State Codes'!$C$7:$C$70,MATCH('County Climates'!B1351,'State Codes'!$D$7:$D$70,0),1),'State Codes'!$C$7:$C$70,0),1)</f>
        <v>West South Central Division</v>
      </c>
      <c r="F1351">
        <f>INDEX('CBECS_Table B5'!$C$6:$K$6,1,MATCH('County Climates'!E1351,'CBECS_Table B5'!$C$1:$K$1,0))</f>
        <v>11394</v>
      </c>
    </row>
    <row r="1352" spans="1:6" x14ac:dyDescent="0.35">
      <c r="A1352" t="s">
        <v>1217</v>
      </c>
      <c r="B1352" t="s">
        <v>1218</v>
      </c>
      <c r="C1352" t="s">
        <v>1263</v>
      </c>
      <c r="D1352" t="s">
        <v>288</v>
      </c>
      <c r="E1352" t="str">
        <f>INDEX('State Codes'!$E$7:$E$70,MATCH(INDEX('State Codes'!$C$7:$C$70,MATCH('County Climates'!B1352,'State Codes'!$D$7:$D$70,0),1),'State Codes'!$C$7:$C$70,0),1)</f>
        <v>West South Central Division</v>
      </c>
      <c r="F1352">
        <f>INDEX('CBECS_Table B5'!$C$6:$K$6,1,MATCH('County Climates'!E1352,'CBECS_Table B5'!$C$1:$K$1,0))</f>
        <v>11394</v>
      </c>
    </row>
    <row r="1353" spans="1:6" x14ac:dyDescent="0.35">
      <c r="A1353" t="s">
        <v>1217</v>
      </c>
      <c r="B1353" t="s">
        <v>1218</v>
      </c>
      <c r="C1353" t="s">
        <v>1264</v>
      </c>
      <c r="D1353" t="s">
        <v>288</v>
      </c>
      <c r="E1353" t="str">
        <f>INDEX('State Codes'!$E$7:$E$70,MATCH(INDEX('State Codes'!$C$7:$C$70,MATCH('County Climates'!B1353,'State Codes'!$D$7:$D$70,0),1),'State Codes'!$C$7:$C$70,0),1)</f>
        <v>West South Central Division</v>
      </c>
      <c r="F1353">
        <f>INDEX('CBECS_Table B5'!$C$6:$K$6,1,MATCH('County Climates'!E1353,'CBECS_Table B5'!$C$1:$K$1,0))</f>
        <v>11394</v>
      </c>
    </row>
    <row r="1354" spans="1:6" x14ac:dyDescent="0.35">
      <c r="A1354" t="s">
        <v>1217</v>
      </c>
      <c r="B1354" t="s">
        <v>1218</v>
      </c>
      <c r="C1354" t="s">
        <v>465</v>
      </c>
      <c r="D1354" t="s">
        <v>404</v>
      </c>
      <c r="E1354" t="str">
        <f>INDEX('State Codes'!$E$7:$E$70,MATCH(INDEX('State Codes'!$C$7:$C$70,MATCH('County Climates'!B1354,'State Codes'!$D$7:$D$70,0),1),'State Codes'!$C$7:$C$70,0),1)</f>
        <v>West South Central Division</v>
      </c>
      <c r="F1354">
        <f>INDEX('CBECS_Table B5'!$C$6:$K$6,1,MATCH('County Climates'!E1354,'CBECS_Table B5'!$C$1:$K$1,0))</f>
        <v>11394</v>
      </c>
    </row>
    <row r="1355" spans="1:6" x14ac:dyDescent="0.35">
      <c r="A1355" t="s">
        <v>1217</v>
      </c>
      <c r="B1355" t="s">
        <v>1218</v>
      </c>
      <c r="C1355" t="s">
        <v>1265</v>
      </c>
      <c r="D1355" t="s">
        <v>404</v>
      </c>
      <c r="E1355" t="str">
        <f>INDEX('State Codes'!$E$7:$E$70,MATCH(INDEX('State Codes'!$C$7:$C$70,MATCH('County Climates'!B1355,'State Codes'!$D$7:$D$70,0),1),'State Codes'!$C$7:$C$70,0),1)</f>
        <v>West South Central Division</v>
      </c>
      <c r="F1355">
        <f>INDEX('CBECS_Table B5'!$C$6:$K$6,1,MATCH('County Climates'!E1355,'CBECS_Table B5'!$C$1:$K$1,0))</f>
        <v>11394</v>
      </c>
    </row>
    <row r="1356" spans="1:6" x14ac:dyDescent="0.35">
      <c r="A1356" t="s">
        <v>1217</v>
      </c>
      <c r="B1356" t="s">
        <v>1218</v>
      </c>
      <c r="C1356" t="s">
        <v>1266</v>
      </c>
      <c r="D1356" t="s">
        <v>404</v>
      </c>
      <c r="E1356" t="str">
        <f>INDEX('State Codes'!$E$7:$E$70,MATCH(INDEX('State Codes'!$C$7:$C$70,MATCH('County Climates'!B1356,'State Codes'!$D$7:$D$70,0),1),'State Codes'!$C$7:$C$70,0),1)</f>
        <v>West South Central Division</v>
      </c>
      <c r="F1356">
        <f>INDEX('CBECS_Table B5'!$C$6:$K$6,1,MATCH('County Climates'!E1356,'CBECS_Table B5'!$C$1:$K$1,0))</f>
        <v>11394</v>
      </c>
    </row>
    <row r="1357" spans="1:6" x14ac:dyDescent="0.35">
      <c r="A1357" t="s">
        <v>1217</v>
      </c>
      <c r="B1357" t="s">
        <v>1218</v>
      </c>
      <c r="C1357" t="s">
        <v>1267</v>
      </c>
      <c r="D1357" t="s">
        <v>404</v>
      </c>
      <c r="E1357" t="str">
        <f>INDEX('State Codes'!$E$7:$E$70,MATCH(INDEX('State Codes'!$C$7:$C$70,MATCH('County Climates'!B1357,'State Codes'!$D$7:$D$70,0),1),'State Codes'!$C$7:$C$70,0),1)</f>
        <v>West South Central Division</v>
      </c>
      <c r="F1357">
        <f>INDEX('CBECS_Table B5'!$C$6:$K$6,1,MATCH('County Climates'!E1357,'CBECS_Table B5'!$C$1:$K$1,0))</f>
        <v>11394</v>
      </c>
    </row>
    <row r="1358" spans="1:6" x14ac:dyDescent="0.35">
      <c r="A1358" t="s">
        <v>1217</v>
      </c>
      <c r="B1358" t="s">
        <v>1218</v>
      </c>
      <c r="C1358" t="s">
        <v>1268</v>
      </c>
      <c r="D1358" t="s">
        <v>288</v>
      </c>
      <c r="E1358" t="str">
        <f>INDEX('State Codes'!$E$7:$E$70,MATCH(INDEX('State Codes'!$C$7:$C$70,MATCH('County Climates'!B1358,'State Codes'!$D$7:$D$70,0),1),'State Codes'!$C$7:$C$70,0),1)</f>
        <v>West South Central Division</v>
      </c>
      <c r="F1358">
        <f>INDEX('CBECS_Table B5'!$C$6:$K$6,1,MATCH('County Climates'!E1358,'CBECS_Table B5'!$C$1:$K$1,0))</f>
        <v>11394</v>
      </c>
    </row>
    <row r="1359" spans="1:6" x14ac:dyDescent="0.35">
      <c r="A1359" t="s">
        <v>1217</v>
      </c>
      <c r="B1359" t="s">
        <v>1218</v>
      </c>
      <c r="C1359" t="s">
        <v>1269</v>
      </c>
      <c r="D1359" t="s">
        <v>288</v>
      </c>
      <c r="E1359" t="str">
        <f>INDEX('State Codes'!$E$7:$E$70,MATCH(INDEX('State Codes'!$C$7:$C$70,MATCH('County Climates'!B1359,'State Codes'!$D$7:$D$70,0),1),'State Codes'!$C$7:$C$70,0),1)</f>
        <v>West South Central Division</v>
      </c>
      <c r="F1359">
        <f>INDEX('CBECS_Table B5'!$C$6:$K$6,1,MATCH('County Climates'!E1359,'CBECS_Table B5'!$C$1:$K$1,0))</f>
        <v>11394</v>
      </c>
    </row>
    <row r="1360" spans="1:6" x14ac:dyDescent="0.35">
      <c r="A1360" t="s">
        <v>1217</v>
      </c>
      <c r="B1360" t="s">
        <v>1218</v>
      </c>
      <c r="C1360" t="s">
        <v>724</v>
      </c>
      <c r="D1360" t="s">
        <v>404</v>
      </c>
      <c r="E1360" t="str">
        <f>INDEX('State Codes'!$E$7:$E$70,MATCH(INDEX('State Codes'!$C$7:$C$70,MATCH('County Climates'!B1360,'State Codes'!$D$7:$D$70,0),1),'State Codes'!$C$7:$C$70,0),1)</f>
        <v>West South Central Division</v>
      </c>
      <c r="F1360">
        <f>INDEX('CBECS_Table B5'!$C$6:$K$6,1,MATCH('County Climates'!E1360,'CBECS_Table B5'!$C$1:$K$1,0))</f>
        <v>11394</v>
      </c>
    </row>
    <row r="1361" spans="1:6" x14ac:dyDescent="0.35">
      <c r="A1361" t="s">
        <v>1217</v>
      </c>
      <c r="B1361" t="s">
        <v>1218</v>
      </c>
      <c r="C1361" t="s">
        <v>1270</v>
      </c>
      <c r="D1361" t="s">
        <v>288</v>
      </c>
      <c r="E1361" t="str">
        <f>INDEX('State Codes'!$E$7:$E$70,MATCH(INDEX('State Codes'!$C$7:$C$70,MATCH('County Climates'!B1361,'State Codes'!$D$7:$D$70,0),1),'State Codes'!$C$7:$C$70,0),1)</f>
        <v>West South Central Division</v>
      </c>
      <c r="F1361">
        <f>INDEX('CBECS_Table B5'!$C$6:$K$6,1,MATCH('County Climates'!E1361,'CBECS_Table B5'!$C$1:$K$1,0))</f>
        <v>11394</v>
      </c>
    </row>
    <row r="1362" spans="1:6" x14ac:dyDescent="0.35">
      <c r="A1362" t="s">
        <v>1217</v>
      </c>
      <c r="B1362" t="s">
        <v>1218</v>
      </c>
      <c r="C1362" t="s">
        <v>326</v>
      </c>
      <c r="D1362" t="s">
        <v>288</v>
      </c>
      <c r="E1362" t="str">
        <f>INDEX('State Codes'!$E$7:$E$70,MATCH(INDEX('State Codes'!$C$7:$C$70,MATCH('County Climates'!B1362,'State Codes'!$D$7:$D$70,0),1),'State Codes'!$C$7:$C$70,0),1)</f>
        <v>West South Central Division</v>
      </c>
      <c r="F1362">
        <f>INDEX('CBECS_Table B5'!$C$6:$K$6,1,MATCH('County Climates'!E1362,'CBECS_Table B5'!$C$1:$K$1,0))</f>
        <v>11394</v>
      </c>
    </row>
    <row r="1363" spans="1:6" x14ac:dyDescent="0.35">
      <c r="A1363" t="s">
        <v>1217</v>
      </c>
      <c r="B1363" t="s">
        <v>1218</v>
      </c>
      <c r="C1363" t="s">
        <v>1271</v>
      </c>
      <c r="D1363" t="s">
        <v>402</v>
      </c>
      <c r="E1363" t="str">
        <f>INDEX('State Codes'!$E$7:$E$70,MATCH(INDEX('State Codes'!$C$7:$C$70,MATCH('County Climates'!B1363,'State Codes'!$D$7:$D$70,0),1),'State Codes'!$C$7:$C$70,0),1)</f>
        <v>West South Central Division</v>
      </c>
      <c r="F1363">
        <f>INDEX('CBECS_Table B5'!$C$6:$K$6,1,MATCH('County Climates'!E1363,'CBECS_Table B5'!$C$1:$K$1,0))</f>
        <v>11394</v>
      </c>
    </row>
    <row r="1364" spans="1:6" x14ac:dyDescent="0.35">
      <c r="A1364" t="s">
        <v>1217</v>
      </c>
      <c r="B1364" t="s">
        <v>1218</v>
      </c>
      <c r="C1364" t="s">
        <v>1272</v>
      </c>
      <c r="D1364" t="s">
        <v>288</v>
      </c>
      <c r="E1364" t="str">
        <f>INDEX('State Codes'!$E$7:$E$70,MATCH(INDEX('State Codes'!$C$7:$C$70,MATCH('County Climates'!B1364,'State Codes'!$D$7:$D$70,0),1),'State Codes'!$C$7:$C$70,0),1)</f>
        <v>West South Central Division</v>
      </c>
      <c r="F1364">
        <f>INDEX('CBECS_Table B5'!$C$6:$K$6,1,MATCH('County Climates'!E1364,'CBECS_Table B5'!$C$1:$K$1,0))</f>
        <v>11394</v>
      </c>
    </row>
    <row r="1365" spans="1:6" x14ac:dyDescent="0.35">
      <c r="A1365" t="s">
        <v>1217</v>
      </c>
      <c r="B1365" t="s">
        <v>1218</v>
      </c>
      <c r="C1365" t="s">
        <v>1273</v>
      </c>
      <c r="D1365" t="s">
        <v>404</v>
      </c>
      <c r="E1365" t="str">
        <f>INDEX('State Codes'!$E$7:$E$70,MATCH(INDEX('State Codes'!$C$7:$C$70,MATCH('County Climates'!B1365,'State Codes'!$D$7:$D$70,0),1),'State Codes'!$C$7:$C$70,0),1)</f>
        <v>West South Central Division</v>
      </c>
      <c r="F1365">
        <f>INDEX('CBECS_Table B5'!$C$6:$K$6,1,MATCH('County Climates'!E1365,'CBECS_Table B5'!$C$1:$K$1,0))</f>
        <v>11394</v>
      </c>
    </row>
    <row r="1366" spans="1:6" x14ac:dyDescent="0.35">
      <c r="A1366" t="s">
        <v>1217</v>
      </c>
      <c r="B1366" t="s">
        <v>1218</v>
      </c>
      <c r="C1366" t="s">
        <v>1274</v>
      </c>
      <c r="D1366" t="s">
        <v>404</v>
      </c>
      <c r="E1366" t="str">
        <f>INDEX('State Codes'!$E$7:$E$70,MATCH(INDEX('State Codes'!$C$7:$C$70,MATCH('County Climates'!B1366,'State Codes'!$D$7:$D$70,0),1),'State Codes'!$C$7:$C$70,0),1)</f>
        <v>West South Central Division</v>
      </c>
      <c r="F1366">
        <f>INDEX('CBECS_Table B5'!$C$6:$K$6,1,MATCH('County Climates'!E1366,'CBECS_Table B5'!$C$1:$K$1,0))</f>
        <v>11394</v>
      </c>
    </row>
    <row r="1367" spans="1:6" x14ac:dyDescent="0.35">
      <c r="A1367" t="s">
        <v>1217</v>
      </c>
      <c r="B1367" t="s">
        <v>1218</v>
      </c>
      <c r="C1367" t="s">
        <v>346</v>
      </c>
      <c r="D1367" t="s">
        <v>288</v>
      </c>
      <c r="E1367" t="str">
        <f>INDEX('State Codes'!$E$7:$E$70,MATCH(INDEX('State Codes'!$C$7:$C$70,MATCH('County Climates'!B1367,'State Codes'!$D$7:$D$70,0),1),'State Codes'!$C$7:$C$70,0),1)</f>
        <v>West South Central Division</v>
      </c>
      <c r="F1367">
        <f>INDEX('CBECS_Table B5'!$C$6:$K$6,1,MATCH('County Climates'!E1367,'CBECS_Table B5'!$C$1:$K$1,0))</f>
        <v>11394</v>
      </c>
    </row>
    <row r="1368" spans="1:6" x14ac:dyDescent="0.35">
      <c r="A1368" t="s">
        <v>1217</v>
      </c>
      <c r="B1368" t="s">
        <v>1218</v>
      </c>
      <c r="C1368" t="s">
        <v>967</v>
      </c>
      <c r="D1368" t="s">
        <v>402</v>
      </c>
      <c r="E1368" t="str">
        <f>INDEX('State Codes'!$E$7:$E$70,MATCH(INDEX('State Codes'!$C$7:$C$70,MATCH('County Climates'!B1368,'State Codes'!$D$7:$D$70,0),1),'State Codes'!$C$7:$C$70,0),1)</f>
        <v>West South Central Division</v>
      </c>
      <c r="F1368">
        <f>INDEX('CBECS_Table B5'!$C$6:$K$6,1,MATCH('County Climates'!E1368,'CBECS_Table B5'!$C$1:$K$1,0))</f>
        <v>11394</v>
      </c>
    </row>
    <row r="1369" spans="1:6" x14ac:dyDescent="0.35">
      <c r="A1369" t="s">
        <v>1217</v>
      </c>
      <c r="B1369" t="s">
        <v>1218</v>
      </c>
      <c r="C1369" t="s">
        <v>876</v>
      </c>
      <c r="D1369" t="s">
        <v>288</v>
      </c>
      <c r="E1369" t="str">
        <f>INDEX('State Codes'!$E$7:$E$70,MATCH(INDEX('State Codes'!$C$7:$C$70,MATCH('County Climates'!B1369,'State Codes'!$D$7:$D$70,0),1),'State Codes'!$C$7:$C$70,0),1)</f>
        <v>West South Central Division</v>
      </c>
      <c r="F1369">
        <f>INDEX('CBECS_Table B5'!$C$6:$K$6,1,MATCH('County Climates'!E1369,'CBECS_Table B5'!$C$1:$K$1,0))</f>
        <v>11394</v>
      </c>
    </row>
    <row r="1370" spans="1:6" x14ac:dyDescent="0.35">
      <c r="A1370" t="s">
        <v>1217</v>
      </c>
      <c r="B1370" t="s">
        <v>1218</v>
      </c>
      <c r="C1370" t="s">
        <v>1275</v>
      </c>
      <c r="D1370" t="s">
        <v>288</v>
      </c>
      <c r="E1370" t="str">
        <f>INDEX('State Codes'!$E$7:$E$70,MATCH(INDEX('State Codes'!$C$7:$C$70,MATCH('County Climates'!B1370,'State Codes'!$D$7:$D$70,0),1),'State Codes'!$C$7:$C$70,0),1)</f>
        <v>West South Central Division</v>
      </c>
      <c r="F1370">
        <f>INDEX('CBECS_Table B5'!$C$6:$K$6,1,MATCH('County Climates'!E1370,'CBECS_Table B5'!$C$1:$K$1,0))</f>
        <v>11394</v>
      </c>
    </row>
    <row r="1371" spans="1:6" x14ac:dyDescent="0.35">
      <c r="A1371" t="s">
        <v>1217</v>
      </c>
      <c r="B1371" t="s">
        <v>1218</v>
      </c>
      <c r="C1371" t="s">
        <v>1276</v>
      </c>
      <c r="D1371" t="s">
        <v>288</v>
      </c>
      <c r="E1371" t="str">
        <f>INDEX('State Codes'!$E$7:$E$70,MATCH(INDEX('State Codes'!$C$7:$C$70,MATCH('County Climates'!B1371,'State Codes'!$D$7:$D$70,0),1),'State Codes'!$C$7:$C$70,0),1)</f>
        <v>West South Central Division</v>
      </c>
      <c r="F1371">
        <f>INDEX('CBECS_Table B5'!$C$6:$K$6,1,MATCH('County Climates'!E1371,'CBECS_Table B5'!$C$1:$K$1,0))</f>
        <v>11394</v>
      </c>
    </row>
    <row r="1372" spans="1:6" x14ac:dyDescent="0.35">
      <c r="A1372" t="s">
        <v>1217</v>
      </c>
      <c r="B1372" t="s">
        <v>1218</v>
      </c>
      <c r="C1372" t="s">
        <v>1277</v>
      </c>
      <c r="D1372" t="s">
        <v>292</v>
      </c>
      <c r="E1372" t="str">
        <f>INDEX('State Codes'!$E$7:$E$70,MATCH(INDEX('State Codes'!$C$7:$C$70,MATCH('County Climates'!B1372,'State Codes'!$D$7:$D$70,0),1),'State Codes'!$C$7:$C$70,0),1)</f>
        <v>West South Central Division</v>
      </c>
      <c r="F1372">
        <f>INDEX('CBECS_Table B5'!$C$6:$K$6,1,MATCH('County Climates'!E1372,'CBECS_Table B5'!$C$1:$K$1,0))</f>
        <v>11394</v>
      </c>
    </row>
    <row r="1373" spans="1:6" x14ac:dyDescent="0.35">
      <c r="A1373" t="s">
        <v>1217</v>
      </c>
      <c r="B1373" t="s">
        <v>1218</v>
      </c>
      <c r="C1373" t="s">
        <v>1278</v>
      </c>
      <c r="D1373" t="s">
        <v>404</v>
      </c>
      <c r="E1373" t="str">
        <f>INDEX('State Codes'!$E$7:$E$70,MATCH(INDEX('State Codes'!$C$7:$C$70,MATCH('County Climates'!B1373,'State Codes'!$D$7:$D$70,0),1),'State Codes'!$C$7:$C$70,0),1)</f>
        <v>West South Central Division</v>
      </c>
      <c r="F1373">
        <f>INDEX('CBECS_Table B5'!$C$6:$K$6,1,MATCH('County Climates'!E1373,'CBECS_Table B5'!$C$1:$K$1,0))</f>
        <v>11394</v>
      </c>
    </row>
    <row r="1374" spans="1:6" x14ac:dyDescent="0.35">
      <c r="A1374" t="s">
        <v>1217</v>
      </c>
      <c r="B1374" t="s">
        <v>1218</v>
      </c>
      <c r="C1374" t="s">
        <v>1279</v>
      </c>
      <c r="D1374" t="s">
        <v>404</v>
      </c>
      <c r="E1374" t="str">
        <f>INDEX('State Codes'!$E$7:$E$70,MATCH(INDEX('State Codes'!$C$7:$C$70,MATCH('County Climates'!B1374,'State Codes'!$D$7:$D$70,0),1),'State Codes'!$C$7:$C$70,0),1)</f>
        <v>West South Central Division</v>
      </c>
      <c r="F1374">
        <f>INDEX('CBECS_Table B5'!$C$6:$K$6,1,MATCH('County Climates'!E1374,'CBECS_Table B5'!$C$1:$K$1,0))</f>
        <v>11394</v>
      </c>
    </row>
    <row r="1375" spans="1:6" x14ac:dyDescent="0.35">
      <c r="A1375" t="s">
        <v>1217</v>
      </c>
      <c r="B1375" t="s">
        <v>1218</v>
      </c>
      <c r="C1375" t="s">
        <v>1280</v>
      </c>
      <c r="D1375" t="s">
        <v>404</v>
      </c>
      <c r="E1375" t="str">
        <f>INDEX('State Codes'!$E$7:$E$70,MATCH(INDEX('State Codes'!$C$7:$C$70,MATCH('County Climates'!B1375,'State Codes'!$D$7:$D$70,0),1),'State Codes'!$C$7:$C$70,0),1)</f>
        <v>West South Central Division</v>
      </c>
      <c r="F1375">
        <f>INDEX('CBECS_Table B5'!$C$6:$K$6,1,MATCH('County Climates'!E1375,'CBECS_Table B5'!$C$1:$K$1,0))</f>
        <v>11394</v>
      </c>
    </row>
    <row r="1376" spans="1:6" x14ac:dyDescent="0.35">
      <c r="A1376" t="s">
        <v>1217</v>
      </c>
      <c r="B1376" t="s">
        <v>1218</v>
      </c>
      <c r="C1376" t="s">
        <v>1281</v>
      </c>
      <c r="D1376" t="s">
        <v>402</v>
      </c>
      <c r="E1376" t="str">
        <f>INDEX('State Codes'!$E$7:$E$70,MATCH(INDEX('State Codes'!$C$7:$C$70,MATCH('County Climates'!B1376,'State Codes'!$D$7:$D$70,0),1),'State Codes'!$C$7:$C$70,0),1)</f>
        <v>West South Central Division</v>
      </c>
      <c r="F1376">
        <f>INDEX('CBECS_Table B5'!$C$6:$K$6,1,MATCH('County Climates'!E1376,'CBECS_Table B5'!$C$1:$K$1,0))</f>
        <v>11394</v>
      </c>
    </row>
    <row r="1377" spans="1:6" x14ac:dyDescent="0.35">
      <c r="A1377" t="s">
        <v>1217</v>
      </c>
      <c r="B1377" t="s">
        <v>1218</v>
      </c>
      <c r="C1377" t="s">
        <v>1282</v>
      </c>
      <c r="D1377" t="s">
        <v>288</v>
      </c>
      <c r="E1377" t="str">
        <f>INDEX('State Codes'!$E$7:$E$70,MATCH(INDEX('State Codes'!$C$7:$C$70,MATCH('County Climates'!B1377,'State Codes'!$D$7:$D$70,0),1),'State Codes'!$C$7:$C$70,0),1)</f>
        <v>West South Central Division</v>
      </c>
      <c r="F1377">
        <f>INDEX('CBECS_Table B5'!$C$6:$K$6,1,MATCH('County Climates'!E1377,'CBECS_Table B5'!$C$1:$K$1,0))</f>
        <v>11394</v>
      </c>
    </row>
    <row r="1378" spans="1:6" x14ac:dyDescent="0.35">
      <c r="A1378" t="s">
        <v>1217</v>
      </c>
      <c r="B1378" t="s">
        <v>1218</v>
      </c>
      <c r="C1378" t="s">
        <v>750</v>
      </c>
      <c r="D1378" t="s">
        <v>404</v>
      </c>
      <c r="E1378" t="str">
        <f>INDEX('State Codes'!$E$7:$E$70,MATCH(INDEX('State Codes'!$C$7:$C$70,MATCH('County Climates'!B1378,'State Codes'!$D$7:$D$70,0),1),'State Codes'!$C$7:$C$70,0),1)</f>
        <v>West South Central Division</v>
      </c>
      <c r="F1378">
        <f>INDEX('CBECS_Table B5'!$C$6:$K$6,1,MATCH('County Climates'!E1378,'CBECS_Table B5'!$C$1:$K$1,0))</f>
        <v>11394</v>
      </c>
    </row>
    <row r="1379" spans="1:6" x14ac:dyDescent="0.35">
      <c r="A1379" t="s">
        <v>1217</v>
      </c>
      <c r="B1379" t="s">
        <v>1218</v>
      </c>
      <c r="C1379" t="s">
        <v>530</v>
      </c>
      <c r="D1379" t="s">
        <v>404</v>
      </c>
      <c r="E1379" t="str">
        <f>INDEX('State Codes'!$E$7:$E$70,MATCH(INDEX('State Codes'!$C$7:$C$70,MATCH('County Climates'!B1379,'State Codes'!$D$7:$D$70,0),1),'State Codes'!$C$7:$C$70,0),1)</f>
        <v>West South Central Division</v>
      </c>
      <c r="F1379">
        <f>INDEX('CBECS_Table B5'!$C$6:$K$6,1,MATCH('County Climates'!E1379,'CBECS_Table B5'!$C$1:$K$1,0))</f>
        <v>11394</v>
      </c>
    </row>
    <row r="1380" spans="1:6" x14ac:dyDescent="0.35">
      <c r="A1380" t="s">
        <v>1217</v>
      </c>
      <c r="B1380" t="s">
        <v>1218</v>
      </c>
      <c r="C1380" t="s">
        <v>1283</v>
      </c>
      <c r="D1380" t="s">
        <v>404</v>
      </c>
      <c r="E1380" t="str">
        <f>INDEX('State Codes'!$E$7:$E$70,MATCH(INDEX('State Codes'!$C$7:$C$70,MATCH('County Climates'!B1380,'State Codes'!$D$7:$D$70,0),1),'State Codes'!$C$7:$C$70,0),1)</f>
        <v>West South Central Division</v>
      </c>
      <c r="F1380">
        <f>INDEX('CBECS_Table B5'!$C$6:$K$6,1,MATCH('County Climates'!E1380,'CBECS_Table B5'!$C$1:$K$1,0))</f>
        <v>11394</v>
      </c>
    </row>
    <row r="1381" spans="1:6" x14ac:dyDescent="0.35">
      <c r="A1381" t="s">
        <v>1217</v>
      </c>
      <c r="B1381" t="s">
        <v>1218</v>
      </c>
      <c r="C1381" t="s">
        <v>1284</v>
      </c>
      <c r="D1381" t="s">
        <v>404</v>
      </c>
      <c r="E1381" t="str">
        <f>INDEX('State Codes'!$E$7:$E$70,MATCH(INDEX('State Codes'!$C$7:$C$70,MATCH('County Climates'!B1381,'State Codes'!$D$7:$D$70,0),1),'State Codes'!$C$7:$C$70,0),1)</f>
        <v>West South Central Division</v>
      </c>
      <c r="F1381">
        <f>INDEX('CBECS_Table B5'!$C$6:$K$6,1,MATCH('County Climates'!E1381,'CBECS_Table B5'!$C$1:$K$1,0))</f>
        <v>11394</v>
      </c>
    </row>
    <row r="1382" spans="1:6" x14ac:dyDescent="0.35">
      <c r="A1382" t="s">
        <v>1217</v>
      </c>
      <c r="B1382" t="s">
        <v>1218</v>
      </c>
      <c r="C1382" t="s">
        <v>1285</v>
      </c>
      <c r="D1382" t="s">
        <v>288</v>
      </c>
      <c r="E1382" t="str">
        <f>INDEX('State Codes'!$E$7:$E$70,MATCH(INDEX('State Codes'!$C$7:$C$70,MATCH('County Climates'!B1382,'State Codes'!$D$7:$D$70,0),1),'State Codes'!$C$7:$C$70,0),1)</f>
        <v>West South Central Division</v>
      </c>
      <c r="F1382">
        <f>INDEX('CBECS_Table B5'!$C$6:$K$6,1,MATCH('County Climates'!E1382,'CBECS_Table B5'!$C$1:$K$1,0))</f>
        <v>11394</v>
      </c>
    </row>
    <row r="1383" spans="1:6" x14ac:dyDescent="0.35">
      <c r="A1383" t="s">
        <v>1217</v>
      </c>
      <c r="B1383" t="s">
        <v>1218</v>
      </c>
      <c r="C1383" t="s">
        <v>1286</v>
      </c>
      <c r="D1383" t="s">
        <v>404</v>
      </c>
      <c r="E1383" t="str">
        <f>INDEX('State Codes'!$E$7:$E$70,MATCH(INDEX('State Codes'!$C$7:$C$70,MATCH('County Climates'!B1383,'State Codes'!$D$7:$D$70,0),1),'State Codes'!$C$7:$C$70,0),1)</f>
        <v>West South Central Division</v>
      </c>
      <c r="F1383">
        <f>INDEX('CBECS_Table B5'!$C$6:$K$6,1,MATCH('County Climates'!E1383,'CBECS_Table B5'!$C$1:$K$1,0))</f>
        <v>11394</v>
      </c>
    </row>
    <row r="1384" spans="1:6" x14ac:dyDescent="0.35">
      <c r="A1384" t="s">
        <v>1217</v>
      </c>
      <c r="B1384" t="s">
        <v>1218</v>
      </c>
      <c r="C1384" t="s">
        <v>1287</v>
      </c>
      <c r="D1384" t="s">
        <v>288</v>
      </c>
      <c r="E1384" t="str">
        <f>INDEX('State Codes'!$E$7:$E$70,MATCH(INDEX('State Codes'!$C$7:$C$70,MATCH('County Climates'!B1384,'State Codes'!$D$7:$D$70,0),1),'State Codes'!$C$7:$C$70,0),1)</f>
        <v>West South Central Division</v>
      </c>
      <c r="F1384">
        <f>INDEX('CBECS_Table B5'!$C$6:$K$6,1,MATCH('County Climates'!E1384,'CBECS_Table B5'!$C$1:$K$1,0))</f>
        <v>11394</v>
      </c>
    </row>
    <row r="1385" spans="1:6" x14ac:dyDescent="0.35">
      <c r="A1385" t="s">
        <v>1217</v>
      </c>
      <c r="B1385" t="s">
        <v>1218</v>
      </c>
      <c r="C1385" t="s">
        <v>1288</v>
      </c>
      <c r="D1385" t="s">
        <v>288</v>
      </c>
      <c r="E1385" t="str">
        <f>INDEX('State Codes'!$E$7:$E$70,MATCH(INDEX('State Codes'!$C$7:$C$70,MATCH('County Climates'!B1385,'State Codes'!$D$7:$D$70,0),1),'State Codes'!$C$7:$C$70,0),1)</f>
        <v>West South Central Division</v>
      </c>
      <c r="F1385">
        <f>INDEX('CBECS_Table B5'!$C$6:$K$6,1,MATCH('County Climates'!E1385,'CBECS_Table B5'!$C$1:$K$1,0))</f>
        <v>11394</v>
      </c>
    </row>
    <row r="1386" spans="1:6" x14ac:dyDescent="0.35">
      <c r="A1386" t="s">
        <v>1217</v>
      </c>
      <c r="B1386" t="s">
        <v>1218</v>
      </c>
      <c r="C1386" t="s">
        <v>1289</v>
      </c>
      <c r="D1386" t="s">
        <v>288</v>
      </c>
      <c r="E1386" t="str">
        <f>INDEX('State Codes'!$E$7:$E$70,MATCH(INDEX('State Codes'!$C$7:$C$70,MATCH('County Climates'!B1386,'State Codes'!$D$7:$D$70,0),1),'State Codes'!$C$7:$C$70,0),1)</f>
        <v>West South Central Division</v>
      </c>
      <c r="F1386">
        <f>INDEX('CBECS_Table B5'!$C$6:$K$6,1,MATCH('County Climates'!E1386,'CBECS_Table B5'!$C$1:$K$1,0))</f>
        <v>11394</v>
      </c>
    </row>
    <row r="1387" spans="1:6" x14ac:dyDescent="0.35">
      <c r="A1387" t="s">
        <v>1217</v>
      </c>
      <c r="B1387" t="s">
        <v>1218</v>
      </c>
      <c r="C1387" t="s">
        <v>1290</v>
      </c>
      <c r="D1387" t="s">
        <v>288</v>
      </c>
      <c r="E1387" t="str">
        <f>INDEX('State Codes'!$E$7:$E$70,MATCH(INDEX('State Codes'!$C$7:$C$70,MATCH('County Climates'!B1387,'State Codes'!$D$7:$D$70,0),1),'State Codes'!$C$7:$C$70,0),1)</f>
        <v>West South Central Division</v>
      </c>
      <c r="F1387">
        <f>INDEX('CBECS_Table B5'!$C$6:$K$6,1,MATCH('County Climates'!E1387,'CBECS_Table B5'!$C$1:$K$1,0))</f>
        <v>11394</v>
      </c>
    </row>
    <row r="1388" spans="1:6" x14ac:dyDescent="0.35">
      <c r="A1388" t="s">
        <v>1217</v>
      </c>
      <c r="B1388" t="s">
        <v>1218</v>
      </c>
      <c r="C1388" t="s">
        <v>1291</v>
      </c>
      <c r="D1388" t="s">
        <v>404</v>
      </c>
      <c r="E1388" t="str">
        <f>INDEX('State Codes'!$E$7:$E$70,MATCH(INDEX('State Codes'!$C$7:$C$70,MATCH('County Climates'!B1388,'State Codes'!$D$7:$D$70,0),1),'State Codes'!$C$7:$C$70,0),1)</f>
        <v>West South Central Division</v>
      </c>
      <c r="F1388">
        <f>INDEX('CBECS_Table B5'!$C$6:$K$6,1,MATCH('County Climates'!E1388,'CBECS_Table B5'!$C$1:$K$1,0))</f>
        <v>11394</v>
      </c>
    </row>
    <row r="1389" spans="1:6" x14ac:dyDescent="0.35">
      <c r="A1389" t="s">
        <v>1217</v>
      </c>
      <c r="B1389" t="s">
        <v>1218</v>
      </c>
      <c r="C1389" t="s">
        <v>1292</v>
      </c>
      <c r="D1389" t="s">
        <v>288</v>
      </c>
      <c r="E1389" t="str">
        <f>INDEX('State Codes'!$E$7:$E$70,MATCH(INDEX('State Codes'!$C$7:$C$70,MATCH('County Climates'!B1389,'State Codes'!$D$7:$D$70,0),1),'State Codes'!$C$7:$C$70,0),1)</f>
        <v>West South Central Division</v>
      </c>
      <c r="F1389">
        <f>INDEX('CBECS_Table B5'!$C$6:$K$6,1,MATCH('County Climates'!E1389,'CBECS_Table B5'!$C$1:$K$1,0))</f>
        <v>11394</v>
      </c>
    </row>
    <row r="1390" spans="1:6" x14ac:dyDescent="0.35">
      <c r="A1390" t="s">
        <v>1217</v>
      </c>
      <c r="B1390" t="s">
        <v>1218</v>
      </c>
      <c r="C1390" t="s">
        <v>1293</v>
      </c>
      <c r="D1390" t="s">
        <v>288</v>
      </c>
      <c r="E1390" t="str">
        <f>INDEX('State Codes'!$E$7:$E$70,MATCH(INDEX('State Codes'!$C$7:$C$70,MATCH('County Climates'!B1390,'State Codes'!$D$7:$D$70,0),1),'State Codes'!$C$7:$C$70,0),1)</f>
        <v>West South Central Division</v>
      </c>
      <c r="F1390">
        <f>INDEX('CBECS_Table B5'!$C$6:$K$6,1,MATCH('County Climates'!E1390,'CBECS_Table B5'!$C$1:$K$1,0))</f>
        <v>11394</v>
      </c>
    </row>
    <row r="1391" spans="1:6" x14ac:dyDescent="0.35">
      <c r="A1391" t="s">
        <v>1217</v>
      </c>
      <c r="B1391" t="s">
        <v>1218</v>
      </c>
      <c r="C1391" t="s">
        <v>1294</v>
      </c>
      <c r="D1391" t="s">
        <v>288</v>
      </c>
      <c r="E1391" t="str">
        <f>INDEX('State Codes'!$E$7:$E$70,MATCH(INDEX('State Codes'!$C$7:$C$70,MATCH('County Climates'!B1391,'State Codes'!$D$7:$D$70,0),1),'State Codes'!$C$7:$C$70,0),1)</f>
        <v>West South Central Division</v>
      </c>
      <c r="F1391">
        <f>INDEX('CBECS_Table B5'!$C$6:$K$6,1,MATCH('County Climates'!E1391,'CBECS_Table B5'!$C$1:$K$1,0))</f>
        <v>11394</v>
      </c>
    </row>
    <row r="1392" spans="1:6" x14ac:dyDescent="0.35">
      <c r="A1392" t="s">
        <v>1217</v>
      </c>
      <c r="B1392" t="s">
        <v>1218</v>
      </c>
      <c r="C1392" t="s">
        <v>1295</v>
      </c>
      <c r="D1392" t="s">
        <v>288</v>
      </c>
      <c r="E1392" t="str">
        <f>INDEX('State Codes'!$E$7:$E$70,MATCH(INDEX('State Codes'!$C$7:$C$70,MATCH('County Climates'!B1392,'State Codes'!$D$7:$D$70,0),1),'State Codes'!$C$7:$C$70,0),1)</f>
        <v>West South Central Division</v>
      </c>
      <c r="F1392">
        <f>INDEX('CBECS_Table B5'!$C$6:$K$6,1,MATCH('County Climates'!E1392,'CBECS_Table B5'!$C$1:$K$1,0))</f>
        <v>11394</v>
      </c>
    </row>
    <row r="1393" spans="1:6" x14ac:dyDescent="0.35">
      <c r="A1393" t="s">
        <v>1217</v>
      </c>
      <c r="B1393" t="s">
        <v>1218</v>
      </c>
      <c r="C1393" t="s">
        <v>352</v>
      </c>
      <c r="D1393" t="s">
        <v>288</v>
      </c>
      <c r="E1393" t="str">
        <f>INDEX('State Codes'!$E$7:$E$70,MATCH(INDEX('State Codes'!$C$7:$C$70,MATCH('County Climates'!B1393,'State Codes'!$D$7:$D$70,0),1),'State Codes'!$C$7:$C$70,0),1)</f>
        <v>West South Central Division</v>
      </c>
      <c r="F1393">
        <f>INDEX('CBECS_Table B5'!$C$6:$K$6,1,MATCH('County Climates'!E1393,'CBECS_Table B5'!$C$1:$K$1,0))</f>
        <v>11394</v>
      </c>
    </row>
    <row r="1394" spans="1:6" x14ac:dyDescent="0.35">
      <c r="A1394" t="s">
        <v>1217</v>
      </c>
      <c r="B1394" t="s">
        <v>1218</v>
      </c>
      <c r="C1394" t="s">
        <v>1296</v>
      </c>
      <c r="D1394" t="s">
        <v>288</v>
      </c>
      <c r="E1394" t="str">
        <f>INDEX('State Codes'!$E$7:$E$70,MATCH(INDEX('State Codes'!$C$7:$C$70,MATCH('County Climates'!B1394,'State Codes'!$D$7:$D$70,0),1),'State Codes'!$C$7:$C$70,0),1)</f>
        <v>West South Central Division</v>
      </c>
      <c r="F1394">
        <f>INDEX('CBECS_Table B5'!$C$6:$K$6,1,MATCH('County Climates'!E1394,'CBECS_Table B5'!$C$1:$K$1,0))</f>
        <v>11394</v>
      </c>
    </row>
    <row r="1395" spans="1:6" x14ac:dyDescent="0.35">
      <c r="A1395" t="s">
        <v>1217</v>
      </c>
      <c r="B1395" t="s">
        <v>1218</v>
      </c>
      <c r="C1395" t="s">
        <v>1297</v>
      </c>
      <c r="D1395" t="s">
        <v>404</v>
      </c>
      <c r="E1395" t="str">
        <f>INDEX('State Codes'!$E$7:$E$70,MATCH(INDEX('State Codes'!$C$7:$C$70,MATCH('County Climates'!B1395,'State Codes'!$D$7:$D$70,0),1),'State Codes'!$C$7:$C$70,0),1)</f>
        <v>West South Central Division</v>
      </c>
      <c r="F1395">
        <f>INDEX('CBECS_Table B5'!$C$6:$K$6,1,MATCH('County Climates'!E1395,'CBECS_Table B5'!$C$1:$K$1,0))</f>
        <v>11394</v>
      </c>
    </row>
    <row r="1396" spans="1:6" x14ac:dyDescent="0.35">
      <c r="A1396" t="s">
        <v>1217</v>
      </c>
      <c r="B1396" t="s">
        <v>1218</v>
      </c>
      <c r="C1396" t="s">
        <v>353</v>
      </c>
      <c r="D1396" t="s">
        <v>288</v>
      </c>
      <c r="E1396" t="str">
        <f>INDEX('State Codes'!$E$7:$E$70,MATCH(INDEX('State Codes'!$C$7:$C$70,MATCH('County Climates'!B1396,'State Codes'!$D$7:$D$70,0),1),'State Codes'!$C$7:$C$70,0),1)</f>
        <v>West South Central Division</v>
      </c>
      <c r="F1396">
        <f>INDEX('CBECS_Table B5'!$C$6:$K$6,1,MATCH('County Climates'!E1396,'CBECS_Table B5'!$C$1:$K$1,0))</f>
        <v>11394</v>
      </c>
    </row>
    <row r="1397" spans="1:6" x14ac:dyDescent="0.35">
      <c r="A1397" t="s">
        <v>1217</v>
      </c>
      <c r="B1397" t="s">
        <v>1218</v>
      </c>
      <c r="C1397" t="s">
        <v>1298</v>
      </c>
      <c r="D1397" t="s">
        <v>288</v>
      </c>
      <c r="E1397" t="str">
        <f>INDEX('State Codes'!$E$7:$E$70,MATCH(INDEX('State Codes'!$C$7:$C$70,MATCH('County Climates'!B1397,'State Codes'!$D$7:$D$70,0),1),'State Codes'!$C$7:$C$70,0),1)</f>
        <v>West South Central Division</v>
      </c>
      <c r="F1397">
        <f>INDEX('CBECS_Table B5'!$C$6:$K$6,1,MATCH('County Climates'!E1397,'CBECS_Table B5'!$C$1:$K$1,0))</f>
        <v>11394</v>
      </c>
    </row>
    <row r="1398" spans="1:6" x14ac:dyDescent="0.35">
      <c r="A1398" t="s">
        <v>1217</v>
      </c>
      <c r="B1398" t="s">
        <v>1218</v>
      </c>
      <c r="C1398" t="s">
        <v>1299</v>
      </c>
      <c r="D1398" t="s">
        <v>288</v>
      </c>
      <c r="E1398" t="str">
        <f>INDEX('State Codes'!$E$7:$E$70,MATCH(INDEX('State Codes'!$C$7:$C$70,MATCH('County Climates'!B1398,'State Codes'!$D$7:$D$70,0),1),'State Codes'!$C$7:$C$70,0),1)</f>
        <v>West South Central Division</v>
      </c>
      <c r="F1398">
        <f>INDEX('CBECS_Table B5'!$C$6:$K$6,1,MATCH('County Climates'!E1398,'CBECS_Table B5'!$C$1:$K$1,0))</f>
        <v>11394</v>
      </c>
    </row>
    <row r="1399" spans="1:6" x14ac:dyDescent="0.35">
      <c r="A1399" t="s">
        <v>1217</v>
      </c>
      <c r="B1399" t="s">
        <v>1218</v>
      </c>
      <c r="C1399" t="s">
        <v>545</v>
      </c>
      <c r="D1399" t="s">
        <v>404</v>
      </c>
      <c r="E1399" t="str">
        <f>INDEX('State Codes'!$E$7:$E$70,MATCH(INDEX('State Codes'!$C$7:$C$70,MATCH('County Climates'!B1399,'State Codes'!$D$7:$D$70,0),1),'State Codes'!$C$7:$C$70,0),1)</f>
        <v>West South Central Division</v>
      </c>
      <c r="F1399">
        <f>INDEX('CBECS_Table B5'!$C$6:$K$6,1,MATCH('County Climates'!E1399,'CBECS_Table B5'!$C$1:$K$1,0))</f>
        <v>11394</v>
      </c>
    </row>
    <row r="1400" spans="1:6" x14ac:dyDescent="0.35">
      <c r="A1400" t="s">
        <v>1217</v>
      </c>
      <c r="B1400" t="s">
        <v>1218</v>
      </c>
      <c r="C1400" t="s">
        <v>1300</v>
      </c>
      <c r="D1400" t="s">
        <v>292</v>
      </c>
      <c r="E1400" t="str">
        <f>INDEX('State Codes'!$E$7:$E$70,MATCH(INDEX('State Codes'!$C$7:$C$70,MATCH('County Climates'!B1400,'State Codes'!$D$7:$D$70,0),1),'State Codes'!$C$7:$C$70,0),1)</f>
        <v>West South Central Division</v>
      </c>
      <c r="F1400">
        <f>INDEX('CBECS_Table B5'!$C$6:$K$6,1,MATCH('County Climates'!E1400,'CBECS_Table B5'!$C$1:$K$1,0))</f>
        <v>11394</v>
      </c>
    </row>
    <row r="1401" spans="1:6" x14ac:dyDescent="0.35">
      <c r="A1401" t="s">
        <v>1217</v>
      </c>
      <c r="B1401" t="s">
        <v>1218</v>
      </c>
      <c r="C1401" t="s">
        <v>1301</v>
      </c>
      <c r="D1401" t="s">
        <v>404</v>
      </c>
      <c r="E1401" t="str">
        <f>INDEX('State Codes'!$E$7:$E$70,MATCH(INDEX('State Codes'!$C$7:$C$70,MATCH('County Climates'!B1401,'State Codes'!$D$7:$D$70,0),1),'State Codes'!$C$7:$C$70,0),1)</f>
        <v>West South Central Division</v>
      </c>
      <c r="F1401">
        <f>INDEX('CBECS_Table B5'!$C$6:$K$6,1,MATCH('County Climates'!E1401,'CBECS_Table B5'!$C$1:$K$1,0))</f>
        <v>11394</v>
      </c>
    </row>
    <row r="1402" spans="1:6" x14ac:dyDescent="0.35">
      <c r="A1402" t="s">
        <v>1217</v>
      </c>
      <c r="B1402" t="s">
        <v>1218</v>
      </c>
      <c r="C1402" t="s">
        <v>1302</v>
      </c>
      <c r="D1402" t="s">
        <v>288</v>
      </c>
      <c r="E1402" t="str">
        <f>INDEX('State Codes'!$E$7:$E$70,MATCH(INDEX('State Codes'!$C$7:$C$70,MATCH('County Climates'!B1402,'State Codes'!$D$7:$D$70,0),1),'State Codes'!$C$7:$C$70,0),1)</f>
        <v>West South Central Division</v>
      </c>
      <c r="F1402">
        <f>INDEX('CBECS_Table B5'!$C$6:$K$6,1,MATCH('County Climates'!E1402,'CBECS_Table B5'!$C$1:$K$1,0))</f>
        <v>11394</v>
      </c>
    </row>
    <row r="1403" spans="1:6" x14ac:dyDescent="0.35">
      <c r="A1403" t="s">
        <v>1217</v>
      </c>
      <c r="B1403" t="s">
        <v>1218</v>
      </c>
      <c r="C1403" t="s">
        <v>613</v>
      </c>
      <c r="D1403" t="s">
        <v>288</v>
      </c>
      <c r="E1403" t="str">
        <f>INDEX('State Codes'!$E$7:$E$70,MATCH(INDEX('State Codes'!$C$7:$C$70,MATCH('County Climates'!B1403,'State Codes'!$D$7:$D$70,0),1),'State Codes'!$C$7:$C$70,0),1)</f>
        <v>West South Central Division</v>
      </c>
      <c r="F1403">
        <f>INDEX('CBECS_Table B5'!$C$6:$K$6,1,MATCH('County Climates'!E1403,'CBECS_Table B5'!$C$1:$K$1,0))</f>
        <v>11394</v>
      </c>
    </row>
    <row r="1404" spans="1:6" x14ac:dyDescent="0.35">
      <c r="A1404" t="s">
        <v>1217</v>
      </c>
      <c r="B1404" t="s">
        <v>1218</v>
      </c>
      <c r="C1404" t="s">
        <v>1054</v>
      </c>
      <c r="D1404" t="s">
        <v>288</v>
      </c>
      <c r="E1404" t="str">
        <f>INDEX('State Codes'!$E$7:$E$70,MATCH(INDEX('State Codes'!$C$7:$C$70,MATCH('County Climates'!B1404,'State Codes'!$D$7:$D$70,0),1),'State Codes'!$C$7:$C$70,0),1)</f>
        <v>West South Central Division</v>
      </c>
      <c r="F1404">
        <f>INDEX('CBECS_Table B5'!$C$6:$K$6,1,MATCH('County Climates'!E1404,'CBECS_Table B5'!$C$1:$K$1,0))</f>
        <v>11394</v>
      </c>
    </row>
    <row r="1405" spans="1:6" x14ac:dyDescent="0.35">
      <c r="A1405" t="s">
        <v>1217</v>
      </c>
      <c r="B1405" t="s">
        <v>1218</v>
      </c>
      <c r="C1405" t="s">
        <v>1303</v>
      </c>
      <c r="D1405" t="s">
        <v>404</v>
      </c>
      <c r="E1405" t="str">
        <f>INDEX('State Codes'!$E$7:$E$70,MATCH(INDEX('State Codes'!$C$7:$C$70,MATCH('County Climates'!B1405,'State Codes'!$D$7:$D$70,0),1),'State Codes'!$C$7:$C$70,0),1)</f>
        <v>West South Central Division</v>
      </c>
      <c r="F1405">
        <f>INDEX('CBECS_Table B5'!$C$6:$K$6,1,MATCH('County Climates'!E1405,'CBECS_Table B5'!$C$1:$K$1,0))</f>
        <v>11394</v>
      </c>
    </row>
    <row r="1406" spans="1:6" x14ac:dyDescent="0.35">
      <c r="A1406" t="s">
        <v>1217</v>
      </c>
      <c r="B1406" t="s">
        <v>1218</v>
      </c>
      <c r="C1406" t="s">
        <v>1304</v>
      </c>
      <c r="D1406" t="s">
        <v>292</v>
      </c>
      <c r="E1406" t="str">
        <f>INDEX('State Codes'!$E$7:$E$70,MATCH(INDEX('State Codes'!$C$7:$C$70,MATCH('County Climates'!B1406,'State Codes'!$D$7:$D$70,0),1),'State Codes'!$C$7:$C$70,0),1)</f>
        <v>West South Central Division</v>
      </c>
      <c r="F1406">
        <f>INDEX('CBECS_Table B5'!$C$6:$K$6,1,MATCH('County Climates'!E1406,'CBECS_Table B5'!$C$1:$K$1,0))</f>
        <v>11394</v>
      </c>
    </row>
    <row r="1407" spans="1:6" x14ac:dyDescent="0.35">
      <c r="A1407" t="s">
        <v>1217</v>
      </c>
      <c r="B1407" t="s">
        <v>1218</v>
      </c>
      <c r="C1407" t="s">
        <v>1102</v>
      </c>
      <c r="D1407" t="s">
        <v>288</v>
      </c>
      <c r="E1407" t="str">
        <f>INDEX('State Codes'!$E$7:$E$70,MATCH(INDEX('State Codes'!$C$7:$C$70,MATCH('County Climates'!B1407,'State Codes'!$D$7:$D$70,0),1),'State Codes'!$C$7:$C$70,0),1)</f>
        <v>West South Central Division</v>
      </c>
      <c r="F1407">
        <f>INDEX('CBECS_Table B5'!$C$6:$K$6,1,MATCH('County Climates'!E1407,'CBECS_Table B5'!$C$1:$K$1,0))</f>
        <v>11394</v>
      </c>
    </row>
    <row r="1408" spans="1:6" x14ac:dyDescent="0.35">
      <c r="A1408" t="s">
        <v>1217</v>
      </c>
      <c r="B1408" t="s">
        <v>1218</v>
      </c>
      <c r="C1408" t="s">
        <v>1305</v>
      </c>
      <c r="D1408" t="s">
        <v>402</v>
      </c>
      <c r="E1408" t="str">
        <f>INDEX('State Codes'!$E$7:$E$70,MATCH(INDEX('State Codes'!$C$7:$C$70,MATCH('County Climates'!B1408,'State Codes'!$D$7:$D$70,0),1),'State Codes'!$C$7:$C$70,0),1)</f>
        <v>West South Central Division</v>
      </c>
      <c r="F1408">
        <f>INDEX('CBECS_Table B5'!$C$6:$K$6,1,MATCH('County Climates'!E1408,'CBECS_Table B5'!$C$1:$K$1,0))</f>
        <v>11394</v>
      </c>
    </row>
    <row r="1409" spans="1:6" x14ac:dyDescent="0.35">
      <c r="A1409" t="s">
        <v>1217</v>
      </c>
      <c r="B1409" t="s">
        <v>1218</v>
      </c>
      <c r="C1409" t="s">
        <v>1306</v>
      </c>
      <c r="D1409" t="s">
        <v>292</v>
      </c>
      <c r="E1409" t="str">
        <f>INDEX('State Codes'!$E$7:$E$70,MATCH(INDEX('State Codes'!$C$7:$C$70,MATCH('County Climates'!B1409,'State Codes'!$D$7:$D$70,0),1),'State Codes'!$C$7:$C$70,0),1)</f>
        <v>West South Central Division</v>
      </c>
      <c r="F1409">
        <f>INDEX('CBECS_Table B5'!$C$6:$K$6,1,MATCH('County Climates'!E1409,'CBECS_Table B5'!$C$1:$K$1,0))</f>
        <v>11394</v>
      </c>
    </row>
    <row r="1410" spans="1:6" x14ac:dyDescent="0.35">
      <c r="A1410" t="s">
        <v>1217</v>
      </c>
      <c r="B1410" t="s">
        <v>1218</v>
      </c>
      <c r="C1410" t="s">
        <v>1307</v>
      </c>
      <c r="D1410" t="s">
        <v>288</v>
      </c>
      <c r="E1410" t="str">
        <f>INDEX('State Codes'!$E$7:$E$70,MATCH(INDEX('State Codes'!$C$7:$C$70,MATCH('County Climates'!B1410,'State Codes'!$D$7:$D$70,0),1),'State Codes'!$C$7:$C$70,0),1)</f>
        <v>West South Central Division</v>
      </c>
      <c r="F1410">
        <f>INDEX('CBECS_Table B5'!$C$6:$K$6,1,MATCH('County Climates'!E1410,'CBECS_Table B5'!$C$1:$K$1,0))</f>
        <v>11394</v>
      </c>
    </row>
    <row r="1411" spans="1:6" x14ac:dyDescent="0.35">
      <c r="A1411" t="s">
        <v>1217</v>
      </c>
      <c r="B1411" t="s">
        <v>1218</v>
      </c>
      <c r="C1411" t="s">
        <v>1308</v>
      </c>
      <c r="D1411" t="s">
        <v>288</v>
      </c>
      <c r="E1411" t="str">
        <f>INDEX('State Codes'!$E$7:$E$70,MATCH(INDEX('State Codes'!$C$7:$C$70,MATCH('County Climates'!B1411,'State Codes'!$D$7:$D$70,0),1),'State Codes'!$C$7:$C$70,0),1)</f>
        <v>West South Central Division</v>
      </c>
      <c r="F1411">
        <f>INDEX('CBECS_Table B5'!$C$6:$K$6,1,MATCH('County Climates'!E1411,'CBECS_Table B5'!$C$1:$K$1,0))</f>
        <v>11394</v>
      </c>
    </row>
    <row r="1412" spans="1:6" x14ac:dyDescent="0.35">
      <c r="A1412" t="s">
        <v>1309</v>
      </c>
      <c r="B1412" t="s">
        <v>1310</v>
      </c>
      <c r="C1412" t="s">
        <v>1108</v>
      </c>
      <c r="D1412" t="s">
        <v>273</v>
      </c>
      <c r="E1412" t="str">
        <f>INDEX('State Codes'!$E$7:$E$70,MATCH(INDEX('State Codes'!$C$7:$C$70,MATCH('County Climates'!B1412,'State Codes'!$D$7:$D$70,0),1),'State Codes'!$C$7:$C$70,0),1)</f>
        <v>Mountain Division</v>
      </c>
      <c r="F1412">
        <f>INDEX('CBECS_Table B5'!$C$6:$K$6,1,MATCH('County Climates'!E1412,'CBECS_Table B5'!$C$1:$K$1,0))</f>
        <v>4981</v>
      </c>
    </row>
    <row r="1413" spans="1:6" x14ac:dyDescent="0.35">
      <c r="A1413" t="s">
        <v>1309</v>
      </c>
      <c r="B1413" t="s">
        <v>1310</v>
      </c>
      <c r="C1413" t="s">
        <v>1311</v>
      </c>
      <c r="D1413" t="s">
        <v>273</v>
      </c>
      <c r="E1413" t="str">
        <f>INDEX('State Codes'!$E$7:$E$70,MATCH(INDEX('State Codes'!$C$7:$C$70,MATCH('County Climates'!B1413,'State Codes'!$D$7:$D$70,0),1),'State Codes'!$C$7:$C$70,0),1)</f>
        <v>Mountain Division</v>
      </c>
      <c r="F1413">
        <f>INDEX('CBECS_Table B5'!$C$6:$K$6,1,MATCH('County Climates'!E1413,'CBECS_Table B5'!$C$1:$K$1,0))</f>
        <v>4981</v>
      </c>
    </row>
    <row r="1414" spans="1:6" x14ac:dyDescent="0.35">
      <c r="A1414" t="s">
        <v>1309</v>
      </c>
      <c r="B1414" t="s">
        <v>1310</v>
      </c>
      <c r="C1414" t="s">
        <v>1312</v>
      </c>
      <c r="D1414" t="s">
        <v>273</v>
      </c>
      <c r="E1414" t="str">
        <f>INDEX('State Codes'!$E$7:$E$70,MATCH(INDEX('State Codes'!$C$7:$C$70,MATCH('County Climates'!B1414,'State Codes'!$D$7:$D$70,0),1),'State Codes'!$C$7:$C$70,0),1)</f>
        <v>Mountain Division</v>
      </c>
      <c r="F1414">
        <f>INDEX('CBECS_Table B5'!$C$6:$K$6,1,MATCH('County Climates'!E1414,'CBECS_Table B5'!$C$1:$K$1,0))</f>
        <v>4981</v>
      </c>
    </row>
    <row r="1415" spans="1:6" x14ac:dyDescent="0.35">
      <c r="A1415" t="s">
        <v>1309</v>
      </c>
      <c r="B1415" t="s">
        <v>1310</v>
      </c>
      <c r="C1415" t="s">
        <v>921</v>
      </c>
      <c r="D1415" t="s">
        <v>273</v>
      </c>
      <c r="E1415" t="str">
        <f>INDEX('State Codes'!$E$7:$E$70,MATCH(INDEX('State Codes'!$C$7:$C$70,MATCH('County Climates'!B1415,'State Codes'!$D$7:$D$70,0),1),'State Codes'!$C$7:$C$70,0),1)</f>
        <v>Mountain Division</v>
      </c>
      <c r="F1415">
        <f>INDEX('CBECS_Table B5'!$C$6:$K$6,1,MATCH('County Climates'!E1415,'CBECS_Table B5'!$C$1:$K$1,0))</f>
        <v>4981</v>
      </c>
    </row>
    <row r="1416" spans="1:6" x14ac:dyDescent="0.35">
      <c r="A1416" t="s">
        <v>1309</v>
      </c>
      <c r="B1416" t="s">
        <v>1310</v>
      </c>
      <c r="C1416" t="s">
        <v>1313</v>
      </c>
      <c r="D1416" t="s">
        <v>273</v>
      </c>
      <c r="E1416" t="str">
        <f>INDEX('State Codes'!$E$7:$E$70,MATCH(INDEX('State Codes'!$C$7:$C$70,MATCH('County Climates'!B1416,'State Codes'!$D$7:$D$70,0),1),'State Codes'!$C$7:$C$70,0),1)</f>
        <v>Mountain Division</v>
      </c>
      <c r="F1416">
        <f>INDEX('CBECS_Table B5'!$C$6:$K$6,1,MATCH('County Climates'!E1416,'CBECS_Table B5'!$C$1:$K$1,0))</f>
        <v>4981</v>
      </c>
    </row>
    <row r="1417" spans="1:6" x14ac:dyDescent="0.35">
      <c r="A1417" t="s">
        <v>1309</v>
      </c>
      <c r="B1417" t="s">
        <v>1310</v>
      </c>
      <c r="C1417" t="s">
        <v>647</v>
      </c>
      <c r="D1417" t="s">
        <v>273</v>
      </c>
      <c r="E1417" t="str">
        <f>INDEX('State Codes'!$E$7:$E$70,MATCH(INDEX('State Codes'!$C$7:$C$70,MATCH('County Climates'!B1417,'State Codes'!$D$7:$D$70,0),1),'State Codes'!$C$7:$C$70,0),1)</f>
        <v>Mountain Division</v>
      </c>
      <c r="F1417">
        <f>INDEX('CBECS_Table B5'!$C$6:$K$6,1,MATCH('County Climates'!E1417,'CBECS_Table B5'!$C$1:$K$1,0))</f>
        <v>4981</v>
      </c>
    </row>
    <row r="1418" spans="1:6" x14ac:dyDescent="0.35">
      <c r="A1418" t="s">
        <v>1309</v>
      </c>
      <c r="B1418" t="s">
        <v>1310</v>
      </c>
      <c r="C1418" t="s">
        <v>1314</v>
      </c>
      <c r="D1418" t="s">
        <v>273</v>
      </c>
      <c r="E1418" t="str">
        <f>INDEX('State Codes'!$E$7:$E$70,MATCH(INDEX('State Codes'!$C$7:$C$70,MATCH('County Climates'!B1418,'State Codes'!$D$7:$D$70,0),1),'State Codes'!$C$7:$C$70,0),1)</f>
        <v>Mountain Division</v>
      </c>
      <c r="F1418">
        <f>INDEX('CBECS_Table B5'!$C$6:$K$6,1,MATCH('County Climates'!E1418,'CBECS_Table B5'!$C$1:$K$1,0))</f>
        <v>4981</v>
      </c>
    </row>
    <row r="1419" spans="1:6" x14ac:dyDescent="0.35">
      <c r="A1419" t="s">
        <v>1309</v>
      </c>
      <c r="B1419" t="s">
        <v>1310</v>
      </c>
      <c r="C1419" t="s">
        <v>1315</v>
      </c>
      <c r="D1419" t="s">
        <v>273</v>
      </c>
      <c r="E1419" t="str">
        <f>INDEX('State Codes'!$E$7:$E$70,MATCH(INDEX('State Codes'!$C$7:$C$70,MATCH('County Climates'!B1419,'State Codes'!$D$7:$D$70,0),1),'State Codes'!$C$7:$C$70,0),1)</f>
        <v>Mountain Division</v>
      </c>
      <c r="F1419">
        <f>INDEX('CBECS_Table B5'!$C$6:$K$6,1,MATCH('County Climates'!E1419,'CBECS_Table B5'!$C$1:$K$1,0))</f>
        <v>4981</v>
      </c>
    </row>
    <row r="1420" spans="1:6" x14ac:dyDescent="0.35">
      <c r="A1420" t="s">
        <v>1309</v>
      </c>
      <c r="B1420" t="s">
        <v>1310</v>
      </c>
      <c r="C1420" t="s">
        <v>419</v>
      </c>
      <c r="D1420" t="s">
        <v>273</v>
      </c>
      <c r="E1420" t="str">
        <f>INDEX('State Codes'!$E$7:$E$70,MATCH(INDEX('State Codes'!$C$7:$C$70,MATCH('County Climates'!B1420,'State Codes'!$D$7:$D$70,0),1),'State Codes'!$C$7:$C$70,0),1)</f>
        <v>Mountain Division</v>
      </c>
      <c r="F1420">
        <f>INDEX('CBECS_Table B5'!$C$6:$K$6,1,MATCH('County Climates'!E1420,'CBECS_Table B5'!$C$1:$K$1,0))</f>
        <v>4981</v>
      </c>
    </row>
    <row r="1421" spans="1:6" x14ac:dyDescent="0.35">
      <c r="A1421" t="s">
        <v>1309</v>
      </c>
      <c r="B1421" t="s">
        <v>1310</v>
      </c>
      <c r="C1421" t="s">
        <v>421</v>
      </c>
      <c r="D1421" t="s">
        <v>273</v>
      </c>
      <c r="E1421" t="str">
        <f>INDEX('State Codes'!$E$7:$E$70,MATCH(INDEX('State Codes'!$C$7:$C$70,MATCH('County Climates'!B1421,'State Codes'!$D$7:$D$70,0),1),'State Codes'!$C$7:$C$70,0),1)</f>
        <v>Mountain Division</v>
      </c>
      <c r="F1421">
        <f>INDEX('CBECS_Table B5'!$C$6:$K$6,1,MATCH('County Climates'!E1421,'CBECS_Table B5'!$C$1:$K$1,0))</f>
        <v>4981</v>
      </c>
    </row>
    <row r="1422" spans="1:6" x14ac:dyDescent="0.35">
      <c r="A1422" t="s">
        <v>1309</v>
      </c>
      <c r="B1422" t="s">
        <v>1310</v>
      </c>
      <c r="C1422" t="s">
        <v>1316</v>
      </c>
      <c r="D1422" t="s">
        <v>273</v>
      </c>
      <c r="E1422" t="str">
        <f>INDEX('State Codes'!$E$7:$E$70,MATCH(INDEX('State Codes'!$C$7:$C$70,MATCH('County Climates'!B1422,'State Codes'!$D$7:$D$70,0),1),'State Codes'!$C$7:$C$70,0),1)</f>
        <v>Mountain Division</v>
      </c>
      <c r="F1422">
        <f>INDEX('CBECS_Table B5'!$C$6:$K$6,1,MATCH('County Climates'!E1422,'CBECS_Table B5'!$C$1:$K$1,0))</f>
        <v>4981</v>
      </c>
    </row>
    <row r="1423" spans="1:6" x14ac:dyDescent="0.35">
      <c r="A1423" t="s">
        <v>1309</v>
      </c>
      <c r="B1423" t="s">
        <v>1310</v>
      </c>
      <c r="C1423" t="s">
        <v>1317</v>
      </c>
      <c r="D1423" t="s">
        <v>273</v>
      </c>
      <c r="E1423" t="str">
        <f>INDEX('State Codes'!$E$7:$E$70,MATCH(INDEX('State Codes'!$C$7:$C$70,MATCH('County Climates'!B1423,'State Codes'!$D$7:$D$70,0),1),'State Codes'!$C$7:$C$70,0),1)</f>
        <v>Mountain Division</v>
      </c>
      <c r="F1423">
        <f>INDEX('CBECS_Table B5'!$C$6:$K$6,1,MATCH('County Climates'!E1423,'CBECS_Table B5'!$C$1:$K$1,0))</f>
        <v>4981</v>
      </c>
    </row>
    <row r="1424" spans="1:6" x14ac:dyDescent="0.35">
      <c r="A1424" t="s">
        <v>1309</v>
      </c>
      <c r="B1424" t="s">
        <v>1310</v>
      </c>
      <c r="C1424" t="s">
        <v>1318</v>
      </c>
      <c r="D1424" t="s">
        <v>273</v>
      </c>
      <c r="E1424" t="str">
        <f>INDEX('State Codes'!$E$7:$E$70,MATCH(INDEX('State Codes'!$C$7:$C$70,MATCH('County Climates'!B1424,'State Codes'!$D$7:$D$70,0),1),'State Codes'!$C$7:$C$70,0),1)</f>
        <v>Mountain Division</v>
      </c>
      <c r="F1424">
        <f>INDEX('CBECS_Table B5'!$C$6:$K$6,1,MATCH('County Climates'!E1424,'CBECS_Table B5'!$C$1:$K$1,0))</f>
        <v>4981</v>
      </c>
    </row>
    <row r="1425" spans="1:6" x14ac:dyDescent="0.35">
      <c r="A1425" t="s">
        <v>1309</v>
      </c>
      <c r="B1425" t="s">
        <v>1310</v>
      </c>
      <c r="C1425" t="s">
        <v>1319</v>
      </c>
      <c r="D1425" t="s">
        <v>273</v>
      </c>
      <c r="E1425" t="str">
        <f>INDEX('State Codes'!$E$7:$E$70,MATCH(INDEX('State Codes'!$C$7:$C$70,MATCH('County Climates'!B1425,'State Codes'!$D$7:$D$70,0),1),'State Codes'!$C$7:$C$70,0),1)</f>
        <v>Mountain Division</v>
      </c>
      <c r="F1425">
        <f>INDEX('CBECS_Table B5'!$C$6:$K$6,1,MATCH('County Climates'!E1425,'CBECS_Table B5'!$C$1:$K$1,0))</f>
        <v>4981</v>
      </c>
    </row>
    <row r="1426" spans="1:6" x14ac:dyDescent="0.35">
      <c r="A1426" t="s">
        <v>1309</v>
      </c>
      <c r="B1426" t="s">
        <v>1310</v>
      </c>
      <c r="C1426" t="s">
        <v>340</v>
      </c>
      <c r="D1426" t="s">
        <v>273</v>
      </c>
      <c r="E1426" t="str">
        <f>INDEX('State Codes'!$E$7:$E$70,MATCH(INDEX('State Codes'!$C$7:$C$70,MATCH('County Climates'!B1426,'State Codes'!$D$7:$D$70,0),1),'State Codes'!$C$7:$C$70,0),1)</f>
        <v>Mountain Division</v>
      </c>
      <c r="F1426">
        <f>INDEX('CBECS_Table B5'!$C$6:$K$6,1,MATCH('County Climates'!E1426,'CBECS_Table B5'!$C$1:$K$1,0))</f>
        <v>4981</v>
      </c>
    </row>
    <row r="1427" spans="1:6" x14ac:dyDescent="0.35">
      <c r="A1427" t="s">
        <v>1309</v>
      </c>
      <c r="B1427" t="s">
        <v>1310</v>
      </c>
      <c r="C1427" t="s">
        <v>1320</v>
      </c>
      <c r="D1427" t="s">
        <v>273</v>
      </c>
      <c r="E1427" t="str">
        <f>INDEX('State Codes'!$E$7:$E$70,MATCH(INDEX('State Codes'!$C$7:$C$70,MATCH('County Climates'!B1427,'State Codes'!$D$7:$D$70,0),1),'State Codes'!$C$7:$C$70,0),1)</f>
        <v>Mountain Division</v>
      </c>
      <c r="F1427">
        <f>INDEX('CBECS_Table B5'!$C$6:$K$6,1,MATCH('County Climates'!E1427,'CBECS_Table B5'!$C$1:$K$1,0))</f>
        <v>4981</v>
      </c>
    </row>
    <row r="1428" spans="1:6" x14ac:dyDescent="0.35">
      <c r="A1428" t="s">
        <v>1309</v>
      </c>
      <c r="B1428" t="s">
        <v>1310</v>
      </c>
      <c r="C1428" t="s">
        <v>1321</v>
      </c>
      <c r="D1428" t="s">
        <v>273</v>
      </c>
      <c r="E1428" t="str">
        <f>INDEX('State Codes'!$E$7:$E$70,MATCH(INDEX('State Codes'!$C$7:$C$70,MATCH('County Climates'!B1428,'State Codes'!$D$7:$D$70,0),1),'State Codes'!$C$7:$C$70,0),1)</f>
        <v>Mountain Division</v>
      </c>
      <c r="F1428">
        <f>INDEX('CBECS_Table B5'!$C$6:$K$6,1,MATCH('County Climates'!E1428,'CBECS_Table B5'!$C$1:$K$1,0))</f>
        <v>4981</v>
      </c>
    </row>
    <row r="1429" spans="1:6" x14ac:dyDescent="0.35">
      <c r="A1429" t="s">
        <v>1309</v>
      </c>
      <c r="B1429" t="s">
        <v>1310</v>
      </c>
      <c r="C1429" t="s">
        <v>1322</v>
      </c>
      <c r="D1429" t="s">
        <v>273</v>
      </c>
      <c r="E1429" t="str">
        <f>INDEX('State Codes'!$E$7:$E$70,MATCH(INDEX('State Codes'!$C$7:$C$70,MATCH('County Climates'!B1429,'State Codes'!$D$7:$D$70,0),1),'State Codes'!$C$7:$C$70,0),1)</f>
        <v>Mountain Division</v>
      </c>
      <c r="F1429">
        <f>INDEX('CBECS_Table B5'!$C$6:$K$6,1,MATCH('County Climates'!E1429,'CBECS_Table B5'!$C$1:$K$1,0))</f>
        <v>4981</v>
      </c>
    </row>
    <row r="1430" spans="1:6" x14ac:dyDescent="0.35">
      <c r="A1430" t="s">
        <v>1323</v>
      </c>
      <c r="B1430" t="s">
        <v>1324</v>
      </c>
      <c r="C1430" t="s">
        <v>1325</v>
      </c>
      <c r="D1430" t="s">
        <v>292</v>
      </c>
      <c r="E1430" t="str">
        <f>INDEX('State Codes'!$E$7:$E$70,MATCH(INDEX('State Codes'!$C$7:$C$70,MATCH('County Climates'!B1430,'State Codes'!$D$7:$D$70,0),1),'State Codes'!$C$7:$C$70,0),1)</f>
        <v>South Atlantic Division</v>
      </c>
      <c r="F1430">
        <f>INDEX('CBECS_Table B5'!$C$6:$K$6,1,MATCH('County Climates'!E1430,'CBECS_Table B5'!$C$1:$K$1,0))</f>
        <v>17981</v>
      </c>
    </row>
    <row r="1431" spans="1:6" x14ac:dyDescent="0.35">
      <c r="A1431" t="s">
        <v>1323</v>
      </c>
      <c r="B1431" t="s">
        <v>1324</v>
      </c>
      <c r="C1431" t="s">
        <v>1326</v>
      </c>
      <c r="D1431" t="s">
        <v>292</v>
      </c>
      <c r="E1431" t="str">
        <f>INDEX('State Codes'!$E$7:$E$70,MATCH(INDEX('State Codes'!$C$7:$C$70,MATCH('County Climates'!B1431,'State Codes'!$D$7:$D$70,0),1),'State Codes'!$C$7:$C$70,0),1)</f>
        <v>South Atlantic Division</v>
      </c>
      <c r="F1431">
        <f>INDEX('CBECS_Table B5'!$C$6:$K$6,1,MATCH('County Climates'!E1431,'CBECS_Table B5'!$C$1:$K$1,0))</f>
        <v>17981</v>
      </c>
    </row>
    <row r="1432" spans="1:6" x14ac:dyDescent="0.35">
      <c r="A1432" t="s">
        <v>1323</v>
      </c>
      <c r="B1432" t="s">
        <v>1324</v>
      </c>
      <c r="C1432" t="s">
        <v>1327</v>
      </c>
      <c r="D1432" t="s">
        <v>292</v>
      </c>
      <c r="E1432" t="str">
        <f>INDEX('State Codes'!$E$7:$E$70,MATCH(INDEX('State Codes'!$C$7:$C$70,MATCH('County Climates'!B1432,'State Codes'!$D$7:$D$70,0),1),'State Codes'!$C$7:$C$70,0),1)</f>
        <v>South Atlantic Division</v>
      </c>
      <c r="F1432">
        <f>INDEX('CBECS_Table B5'!$C$6:$K$6,1,MATCH('County Climates'!E1432,'CBECS_Table B5'!$C$1:$K$1,0))</f>
        <v>17981</v>
      </c>
    </row>
    <row r="1433" spans="1:6" x14ac:dyDescent="0.35">
      <c r="A1433" t="s">
        <v>1323</v>
      </c>
      <c r="B1433" t="s">
        <v>1324</v>
      </c>
      <c r="C1433" t="s">
        <v>519</v>
      </c>
      <c r="D1433" t="s">
        <v>292</v>
      </c>
      <c r="E1433" t="str">
        <f>INDEX('State Codes'!$E$7:$E$70,MATCH(INDEX('State Codes'!$C$7:$C$70,MATCH('County Climates'!B1433,'State Codes'!$D$7:$D$70,0),1),'State Codes'!$C$7:$C$70,0),1)</f>
        <v>South Atlantic Division</v>
      </c>
      <c r="F1433">
        <f>INDEX('CBECS_Table B5'!$C$6:$K$6,1,MATCH('County Climates'!E1433,'CBECS_Table B5'!$C$1:$K$1,0))</f>
        <v>17981</v>
      </c>
    </row>
    <row r="1434" spans="1:6" x14ac:dyDescent="0.35">
      <c r="A1434" t="s">
        <v>1323</v>
      </c>
      <c r="B1434" t="s">
        <v>1324</v>
      </c>
      <c r="C1434" t="s">
        <v>1328</v>
      </c>
      <c r="D1434" t="s">
        <v>292</v>
      </c>
      <c r="E1434" t="str">
        <f>INDEX('State Codes'!$E$7:$E$70,MATCH(INDEX('State Codes'!$C$7:$C$70,MATCH('County Climates'!B1434,'State Codes'!$D$7:$D$70,0),1),'State Codes'!$C$7:$C$70,0),1)</f>
        <v>South Atlantic Division</v>
      </c>
      <c r="F1434">
        <f>INDEX('CBECS_Table B5'!$C$6:$K$6,1,MATCH('County Climates'!E1434,'CBECS_Table B5'!$C$1:$K$1,0))</f>
        <v>17981</v>
      </c>
    </row>
    <row r="1435" spans="1:6" x14ac:dyDescent="0.35">
      <c r="A1435" t="s">
        <v>1323</v>
      </c>
      <c r="B1435" t="s">
        <v>1324</v>
      </c>
      <c r="C1435" t="s">
        <v>318</v>
      </c>
      <c r="D1435" t="s">
        <v>292</v>
      </c>
      <c r="E1435" t="str">
        <f>INDEX('State Codes'!$E$7:$E$70,MATCH(INDEX('State Codes'!$C$7:$C$70,MATCH('County Climates'!B1435,'State Codes'!$D$7:$D$70,0),1),'State Codes'!$C$7:$C$70,0),1)</f>
        <v>South Atlantic Division</v>
      </c>
      <c r="F1435">
        <f>INDEX('CBECS_Table B5'!$C$6:$K$6,1,MATCH('County Climates'!E1435,'CBECS_Table B5'!$C$1:$K$1,0))</f>
        <v>17981</v>
      </c>
    </row>
    <row r="1436" spans="1:6" x14ac:dyDescent="0.35">
      <c r="A1436" t="s">
        <v>1323</v>
      </c>
      <c r="B1436" t="s">
        <v>1324</v>
      </c>
      <c r="C1436" t="s">
        <v>1329</v>
      </c>
      <c r="D1436" t="s">
        <v>292</v>
      </c>
      <c r="E1436" t="str">
        <f>INDEX('State Codes'!$E$7:$E$70,MATCH(INDEX('State Codes'!$C$7:$C$70,MATCH('County Climates'!B1436,'State Codes'!$D$7:$D$70,0),1),'State Codes'!$C$7:$C$70,0),1)</f>
        <v>South Atlantic Division</v>
      </c>
      <c r="F1436">
        <f>INDEX('CBECS_Table B5'!$C$6:$K$6,1,MATCH('County Climates'!E1436,'CBECS_Table B5'!$C$1:$K$1,0))</f>
        <v>17981</v>
      </c>
    </row>
    <row r="1437" spans="1:6" x14ac:dyDescent="0.35">
      <c r="A1437" t="s">
        <v>1323</v>
      </c>
      <c r="B1437" t="s">
        <v>1324</v>
      </c>
      <c r="C1437" t="s">
        <v>785</v>
      </c>
      <c r="D1437" t="s">
        <v>292</v>
      </c>
      <c r="E1437" t="str">
        <f>INDEX('State Codes'!$E$7:$E$70,MATCH(INDEX('State Codes'!$C$7:$C$70,MATCH('County Climates'!B1437,'State Codes'!$D$7:$D$70,0),1),'State Codes'!$C$7:$C$70,0),1)</f>
        <v>South Atlantic Division</v>
      </c>
      <c r="F1437">
        <f>INDEX('CBECS_Table B5'!$C$6:$K$6,1,MATCH('County Climates'!E1437,'CBECS_Table B5'!$C$1:$K$1,0))</f>
        <v>17981</v>
      </c>
    </row>
    <row r="1438" spans="1:6" x14ac:dyDescent="0.35">
      <c r="A1438" t="s">
        <v>1323</v>
      </c>
      <c r="B1438" t="s">
        <v>1324</v>
      </c>
      <c r="C1438" t="s">
        <v>1330</v>
      </c>
      <c r="D1438" t="s">
        <v>292</v>
      </c>
      <c r="E1438" t="str">
        <f>INDEX('State Codes'!$E$7:$E$70,MATCH(INDEX('State Codes'!$C$7:$C$70,MATCH('County Climates'!B1438,'State Codes'!$D$7:$D$70,0),1),'State Codes'!$C$7:$C$70,0),1)</f>
        <v>South Atlantic Division</v>
      </c>
      <c r="F1438">
        <f>INDEX('CBECS_Table B5'!$C$6:$K$6,1,MATCH('County Climates'!E1438,'CBECS_Table B5'!$C$1:$K$1,0))</f>
        <v>17981</v>
      </c>
    </row>
    <row r="1439" spans="1:6" x14ac:dyDescent="0.35">
      <c r="A1439" t="s">
        <v>1323</v>
      </c>
      <c r="B1439" t="s">
        <v>1324</v>
      </c>
      <c r="C1439" t="s">
        <v>1331</v>
      </c>
      <c r="D1439" t="s">
        <v>292</v>
      </c>
      <c r="E1439" t="str">
        <f>INDEX('State Codes'!$E$7:$E$70,MATCH(INDEX('State Codes'!$C$7:$C$70,MATCH('County Climates'!B1439,'State Codes'!$D$7:$D$70,0),1),'State Codes'!$C$7:$C$70,0),1)</f>
        <v>South Atlantic Division</v>
      </c>
      <c r="F1439">
        <f>INDEX('CBECS_Table B5'!$C$6:$K$6,1,MATCH('County Climates'!E1439,'CBECS_Table B5'!$C$1:$K$1,0))</f>
        <v>17981</v>
      </c>
    </row>
    <row r="1440" spans="1:6" x14ac:dyDescent="0.35">
      <c r="A1440" t="s">
        <v>1323</v>
      </c>
      <c r="B1440" t="s">
        <v>1324</v>
      </c>
      <c r="C1440" t="s">
        <v>1332</v>
      </c>
      <c r="D1440" t="s">
        <v>292</v>
      </c>
      <c r="E1440" t="str">
        <f>INDEX('State Codes'!$E$7:$E$70,MATCH(INDEX('State Codes'!$C$7:$C$70,MATCH('County Climates'!B1440,'State Codes'!$D$7:$D$70,0),1),'State Codes'!$C$7:$C$70,0),1)</f>
        <v>South Atlantic Division</v>
      </c>
      <c r="F1440">
        <f>INDEX('CBECS_Table B5'!$C$6:$K$6,1,MATCH('County Climates'!E1440,'CBECS_Table B5'!$C$1:$K$1,0))</f>
        <v>17981</v>
      </c>
    </row>
    <row r="1441" spans="1:6" x14ac:dyDescent="0.35">
      <c r="A1441" t="s">
        <v>1323</v>
      </c>
      <c r="B1441" t="s">
        <v>1324</v>
      </c>
      <c r="C1441" t="s">
        <v>1333</v>
      </c>
      <c r="D1441" t="s">
        <v>292</v>
      </c>
      <c r="E1441" t="str">
        <f>INDEX('State Codes'!$E$7:$E$70,MATCH(INDEX('State Codes'!$C$7:$C$70,MATCH('County Climates'!B1441,'State Codes'!$D$7:$D$70,0),1),'State Codes'!$C$7:$C$70,0),1)</f>
        <v>South Atlantic Division</v>
      </c>
      <c r="F1441">
        <f>INDEX('CBECS_Table B5'!$C$6:$K$6,1,MATCH('County Climates'!E1441,'CBECS_Table B5'!$C$1:$K$1,0))</f>
        <v>17981</v>
      </c>
    </row>
    <row r="1442" spans="1:6" x14ac:dyDescent="0.35">
      <c r="A1442" t="s">
        <v>1323</v>
      </c>
      <c r="B1442" t="s">
        <v>1324</v>
      </c>
      <c r="C1442" t="s">
        <v>1334</v>
      </c>
      <c r="D1442" t="s">
        <v>292</v>
      </c>
      <c r="E1442" t="str">
        <f>INDEX('State Codes'!$E$7:$E$70,MATCH(INDEX('State Codes'!$C$7:$C$70,MATCH('County Climates'!B1442,'State Codes'!$D$7:$D$70,0),1),'State Codes'!$C$7:$C$70,0),1)</f>
        <v>South Atlantic Division</v>
      </c>
      <c r="F1442">
        <f>INDEX('CBECS_Table B5'!$C$6:$K$6,1,MATCH('County Climates'!E1442,'CBECS_Table B5'!$C$1:$K$1,0))</f>
        <v>17981</v>
      </c>
    </row>
    <row r="1443" spans="1:6" x14ac:dyDescent="0.35">
      <c r="A1443" t="s">
        <v>1323</v>
      </c>
      <c r="B1443" t="s">
        <v>1324</v>
      </c>
      <c r="C1443" t="s">
        <v>1241</v>
      </c>
      <c r="D1443" t="s">
        <v>292</v>
      </c>
      <c r="E1443" t="str">
        <f>INDEX('State Codes'!$E$7:$E$70,MATCH(INDEX('State Codes'!$C$7:$C$70,MATCH('County Climates'!B1443,'State Codes'!$D$7:$D$70,0),1),'State Codes'!$C$7:$C$70,0),1)</f>
        <v>South Atlantic Division</v>
      </c>
      <c r="F1443">
        <f>INDEX('CBECS_Table B5'!$C$6:$K$6,1,MATCH('County Climates'!E1443,'CBECS_Table B5'!$C$1:$K$1,0))</f>
        <v>17981</v>
      </c>
    </row>
    <row r="1444" spans="1:6" x14ac:dyDescent="0.35">
      <c r="A1444" t="s">
        <v>1323</v>
      </c>
      <c r="B1444" t="s">
        <v>1324</v>
      </c>
      <c r="C1444" t="s">
        <v>320</v>
      </c>
      <c r="D1444" t="s">
        <v>292</v>
      </c>
      <c r="E1444" t="str">
        <f>INDEX('State Codes'!$E$7:$E$70,MATCH(INDEX('State Codes'!$C$7:$C$70,MATCH('County Climates'!B1444,'State Codes'!$D$7:$D$70,0),1),'State Codes'!$C$7:$C$70,0),1)</f>
        <v>South Atlantic Division</v>
      </c>
      <c r="F1444">
        <f>INDEX('CBECS_Table B5'!$C$6:$K$6,1,MATCH('County Climates'!E1444,'CBECS_Table B5'!$C$1:$K$1,0))</f>
        <v>17981</v>
      </c>
    </row>
    <row r="1445" spans="1:6" x14ac:dyDescent="0.35">
      <c r="A1445" t="s">
        <v>1323</v>
      </c>
      <c r="B1445" t="s">
        <v>1324</v>
      </c>
      <c r="C1445" t="s">
        <v>1335</v>
      </c>
      <c r="D1445" t="s">
        <v>292</v>
      </c>
      <c r="E1445" t="str">
        <f>INDEX('State Codes'!$E$7:$E$70,MATCH(INDEX('State Codes'!$C$7:$C$70,MATCH('County Climates'!B1445,'State Codes'!$D$7:$D$70,0),1),'State Codes'!$C$7:$C$70,0),1)</f>
        <v>South Atlantic Division</v>
      </c>
      <c r="F1445">
        <f>INDEX('CBECS_Table B5'!$C$6:$K$6,1,MATCH('County Climates'!E1445,'CBECS_Table B5'!$C$1:$K$1,0))</f>
        <v>17981</v>
      </c>
    </row>
    <row r="1446" spans="1:6" x14ac:dyDescent="0.35">
      <c r="A1446" t="s">
        <v>1323</v>
      </c>
      <c r="B1446" t="s">
        <v>1324</v>
      </c>
      <c r="C1446" t="s">
        <v>1336</v>
      </c>
      <c r="D1446" t="s">
        <v>292</v>
      </c>
      <c r="E1446" t="str">
        <f>INDEX('State Codes'!$E$7:$E$70,MATCH(INDEX('State Codes'!$C$7:$C$70,MATCH('County Climates'!B1446,'State Codes'!$D$7:$D$70,0),1),'State Codes'!$C$7:$C$70,0),1)</f>
        <v>South Atlantic Division</v>
      </c>
      <c r="F1446">
        <f>INDEX('CBECS_Table B5'!$C$6:$K$6,1,MATCH('County Climates'!E1446,'CBECS_Table B5'!$C$1:$K$1,0))</f>
        <v>17981</v>
      </c>
    </row>
    <row r="1447" spans="1:6" x14ac:dyDescent="0.35">
      <c r="A1447" t="s">
        <v>1323</v>
      </c>
      <c r="B1447" t="s">
        <v>1324</v>
      </c>
      <c r="C1447" t="s">
        <v>1337</v>
      </c>
      <c r="D1447" t="s">
        <v>292</v>
      </c>
      <c r="E1447" t="str">
        <f>INDEX('State Codes'!$E$7:$E$70,MATCH(INDEX('State Codes'!$C$7:$C$70,MATCH('County Climates'!B1447,'State Codes'!$D$7:$D$70,0),1),'State Codes'!$C$7:$C$70,0),1)</f>
        <v>South Atlantic Division</v>
      </c>
      <c r="F1447">
        <f>INDEX('CBECS_Table B5'!$C$6:$K$6,1,MATCH('County Climates'!E1447,'CBECS_Table B5'!$C$1:$K$1,0))</f>
        <v>17981</v>
      </c>
    </row>
    <row r="1448" spans="1:6" x14ac:dyDescent="0.35">
      <c r="A1448" t="s">
        <v>1323</v>
      </c>
      <c r="B1448" t="s">
        <v>1324</v>
      </c>
      <c r="C1448" t="s">
        <v>1338</v>
      </c>
      <c r="D1448" t="s">
        <v>292</v>
      </c>
      <c r="E1448" t="str">
        <f>INDEX('State Codes'!$E$7:$E$70,MATCH(INDEX('State Codes'!$C$7:$C$70,MATCH('County Climates'!B1448,'State Codes'!$D$7:$D$70,0),1),'State Codes'!$C$7:$C$70,0),1)</f>
        <v>South Atlantic Division</v>
      </c>
      <c r="F1448">
        <f>INDEX('CBECS_Table B5'!$C$6:$K$6,1,MATCH('County Climates'!E1448,'CBECS_Table B5'!$C$1:$K$1,0))</f>
        <v>17981</v>
      </c>
    </row>
    <row r="1449" spans="1:6" x14ac:dyDescent="0.35">
      <c r="A1449" t="s">
        <v>1323</v>
      </c>
      <c r="B1449" t="s">
        <v>1324</v>
      </c>
      <c r="C1449" t="s">
        <v>1339</v>
      </c>
      <c r="D1449" t="s">
        <v>292</v>
      </c>
      <c r="E1449" t="str">
        <f>INDEX('State Codes'!$E$7:$E$70,MATCH(INDEX('State Codes'!$C$7:$C$70,MATCH('County Climates'!B1449,'State Codes'!$D$7:$D$70,0),1),'State Codes'!$C$7:$C$70,0),1)</f>
        <v>South Atlantic Division</v>
      </c>
      <c r="F1449">
        <f>INDEX('CBECS_Table B5'!$C$6:$K$6,1,MATCH('County Climates'!E1449,'CBECS_Table B5'!$C$1:$K$1,0))</f>
        <v>17981</v>
      </c>
    </row>
    <row r="1450" spans="1:6" x14ac:dyDescent="0.35">
      <c r="A1450" t="s">
        <v>1323</v>
      </c>
      <c r="B1450" t="s">
        <v>1324</v>
      </c>
      <c r="C1450" t="s">
        <v>1340</v>
      </c>
      <c r="D1450" t="s">
        <v>292</v>
      </c>
      <c r="E1450" t="str">
        <f>INDEX('State Codes'!$E$7:$E$70,MATCH(INDEX('State Codes'!$C$7:$C$70,MATCH('County Climates'!B1450,'State Codes'!$D$7:$D$70,0),1),'State Codes'!$C$7:$C$70,0),1)</f>
        <v>South Atlantic Division</v>
      </c>
      <c r="F1450">
        <f>INDEX('CBECS_Table B5'!$C$6:$K$6,1,MATCH('County Climates'!E1450,'CBECS_Table B5'!$C$1:$K$1,0))</f>
        <v>17981</v>
      </c>
    </row>
    <row r="1451" spans="1:6" x14ac:dyDescent="0.35">
      <c r="A1451" t="s">
        <v>1323</v>
      </c>
      <c r="B1451" t="s">
        <v>1324</v>
      </c>
      <c r="C1451" t="s">
        <v>322</v>
      </c>
      <c r="D1451" t="s">
        <v>292</v>
      </c>
      <c r="E1451" t="str">
        <f>INDEX('State Codes'!$E$7:$E$70,MATCH(INDEX('State Codes'!$C$7:$C$70,MATCH('County Climates'!B1451,'State Codes'!$D$7:$D$70,0),1),'State Codes'!$C$7:$C$70,0),1)</f>
        <v>South Atlantic Division</v>
      </c>
      <c r="F1451">
        <f>INDEX('CBECS_Table B5'!$C$6:$K$6,1,MATCH('County Climates'!E1451,'CBECS_Table B5'!$C$1:$K$1,0))</f>
        <v>17981</v>
      </c>
    </row>
    <row r="1452" spans="1:6" x14ac:dyDescent="0.35">
      <c r="A1452" t="s">
        <v>1323</v>
      </c>
      <c r="B1452" t="s">
        <v>1324</v>
      </c>
      <c r="C1452" t="s">
        <v>1341</v>
      </c>
      <c r="D1452" t="s">
        <v>292</v>
      </c>
      <c r="E1452" t="str">
        <f>INDEX('State Codes'!$E$7:$E$70,MATCH(INDEX('State Codes'!$C$7:$C$70,MATCH('County Climates'!B1452,'State Codes'!$D$7:$D$70,0),1),'State Codes'!$C$7:$C$70,0),1)</f>
        <v>South Atlantic Division</v>
      </c>
      <c r="F1452">
        <f>INDEX('CBECS_Table B5'!$C$6:$K$6,1,MATCH('County Climates'!E1452,'CBECS_Table B5'!$C$1:$K$1,0))</f>
        <v>17981</v>
      </c>
    </row>
    <row r="1453" spans="1:6" x14ac:dyDescent="0.35">
      <c r="A1453" t="s">
        <v>1323</v>
      </c>
      <c r="B1453" t="s">
        <v>1324</v>
      </c>
      <c r="C1453" t="s">
        <v>1342</v>
      </c>
      <c r="D1453" t="s">
        <v>292</v>
      </c>
      <c r="E1453" t="str">
        <f>INDEX('State Codes'!$E$7:$E$70,MATCH(INDEX('State Codes'!$C$7:$C$70,MATCH('County Climates'!B1453,'State Codes'!$D$7:$D$70,0),1),'State Codes'!$C$7:$C$70,0),1)</f>
        <v>South Atlantic Division</v>
      </c>
      <c r="F1453">
        <f>INDEX('CBECS_Table B5'!$C$6:$K$6,1,MATCH('County Climates'!E1453,'CBECS_Table B5'!$C$1:$K$1,0))</f>
        <v>17981</v>
      </c>
    </row>
    <row r="1454" spans="1:6" x14ac:dyDescent="0.35">
      <c r="A1454" t="s">
        <v>1323</v>
      </c>
      <c r="B1454" t="s">
        <v>1324</v>
      </c>
      <c r="C1454" t="s">
        <v>1343</v>
      </c>
      <c r="D1454" t="s">
        <v>292</v>
      </c>
      <c r="E1454" t="str">
        <f>INDEX('State Codes'!$E$7:$E$70,MATCH(INDEX('State Codes'!$C$7:$C$70,MATCH('County Climates'!B1454,'State Codes'!$D$7:$D$70,0),1),'State Codes'!$C$7:$C$70,0),1)</f>
        <v>South Atlantic Division</v>
      </c>
      <c r="F1454">
        <f>INDEX('CBECS_Table B5'!$C$6:$K$6,1,MATCH('County Climates'!E1454,'CBECS_Table B5'!$C$1:$K$1,0))</f>
        <v>17981</v>
      </c>
    </row>
    <row r="1455" spans="1:6" x14ac:dyDescent="0.35">
      <c r="A1455" t="s">
        <v>1323</v>
      </c>
      <c r="B1455" t="s">
        <v>1324</v>
      </c>
      <c r="C1455" t="s">
        <v>1344</v>
      </c>
      <c r="D1455" t="s">
        <v>292</v>
      </c>
      <c r="E1455" t="str">
        <f>INDEX('State Codes'!$E$7:$E$70,MATCH(INDEX('State Codes'!$C$7:$C$70,MATCH('County Climates'!B1455,'State Codes'!$D$7:$D$70,0),1),'State Codes'!$C$7:$C$70,0),1)</f>
        <v>South Atlantic Division</v>
      </c>
      <c r="F1455">
        <f>INDEX('CBECS_Table B5'!$C$6:$K$6,1,MATCH('County Climates'!E1455,'CBECS_Table B5'!$C$1:$K$1,0))</f>
        <v>17981</v>
      </c>
    </row>
    <row r="1456" spans="1:6" x14ac:dyDescent="0.35">
      <c r="A1456" t="s">
        <v>1323</v>
      </c>
      <c r="B1456" t="s">
        <v>1324</v>
      </c>
      <c r="C1456" t="s">
        <v>1345</v>
      </c>
      <c r="D1456" t="s">
        <v>292</v>
      </c>
      <c r="E1456" t="str">
        <f>INDEX('State Codes'!$E$7:$E$70,MATCH(INDEX('State Codes'!$C$7:$C$70,MATCH('County Climates'!B1456,'State Codes'!$D$7:$D$70,0),1),'State Codes'!$C$7:$C$70,0),1)</f>
        <v>South Atlantic Division</v>
      </c>
      <c r="F1456">
        <f>INDEX('CBECS_Table B5'!$C$6:$K$6,1,MATCH('County Climates'!E1456,'CBECS_Table B5'!$C$1:$K$1,0))</f>
        <v>17981</v>
      </c>
    </row>
    <row r="1457" spans="1:6" x14ac:dyDescent="0.35">
      <c r="A1457" t="s">
        <v>1323</v>
      </c>
      <c r="B1457" t="s">
        <v>1324</v>
      </c>
      <c r="C1457" t="s">
        <v>1346</v>
      </c>
      <c r="D1457" t="s">
        <v>292</v>
      </c>
      <c r="E1457" t="str">
        <f>INDEX('State Codes'!$E$7:$E$70,MATCH(INDEX('State Codes'!$C$7:$C$70,MATCH('County Climates'!B1457,'State Codes'!$D$7:$D$70,0),1),'State Codes'!$C$7:$C$70,0),1)</f>
        <v>South Atlantic Division</v>
      </c>
      <c r="F1457">
        <f>INDEX('CBECS_Table B5'!$C$6:$K$6,1,MATCH('County Climates'!E1457,'CBECS_Table B5'!$C$1:$K$1,0))</f>
        <v>17981</v>
      </c>
    </row>
    <row r="1458" spans="1:6" x14ac:dyDescent="0.35">
      <c r="A1458" t="s">
        <v>1323</v>
      </c>
      <c r="B1458" t="s">
        <v>1324</v>
      </c>
      <c r="C1458" t="s">
        <v>1347</v>
      </c>
      <c r="D1458" t="s">
        <v>292</v>
      </c>
      <c r="E1458" t="str">
        <f>INDEX('State Codes'!$E$7:$E$70,MATCH(INDEX('State Codes'!$C$7:$C$70,MATCH('County Climates'!B1458,'State Codes'!$D$7:$D$70,0),1),'State Codes'!$C$7:$C$70,0),1)</f>
        <v>South Atlantic Division</v>
      </c>
      <c r="F1458">
        <f>INDEX('CBECS_Table B5'!$C$6:$K$6,1,MATCH('County Climates'!E1458,'CBECS_Table B5'!$C$1:$K$1,0))</f>
        <v>17981</v>
      </c>
    </row>
    <row r="1459" spans="1:6" x14ac:dyDescent="0.35">
      <c r="A1459" t="s">
        <v>1323</v>
      </c>
      <c r="B1459" t="s">
        <v>1324</v>
      </c>
      <c r="C1459" t="s">
        <v>950</v>
      </c>
      <c r="D1459" t="s">
        <v>292</v>
      </c>
      <c r="E1459" t="str">
        <f>INDEX('State Codes'!$E$7:$E$70,MATCH(INDEX('State Codes'!$C$7:$C$70,MATCH('County Climates'!B1459,'State Codes'!$D$7:$D$70,0),1),'State Codes'!$C$7:$C$70,0),1)</f>
        <v>South Atlantic Division</v>
      </c>
      <c r="F1459">
        <f>INDEX('CBECS_Table B5'!$C$6:$K$6,1,MATCH('County Climates'!E1459,'CBECS_Table B5'!$C$1:$K$1,0))</f>
        <v>17981</v>
      </c>
    </row>
    <row r="1460" spans="1:6" x14ac:dyDescent="0.35">
      <c r="A1460" t="s">
        <v>1323</v>
      </c>
      <c r="B1460" t="s">
        <v>1324</v>
      </c>
      <c r="C1460" t="s">
        <v>329</v>
      </c>
      <c r="D1460" t="s">
        <v>292</v>
      </c>
      <c r="E1460" t="str">
        <f>INDEX('State Codes'!$E$7:$E$70,MATCH(INDEX('State Codes'!$C$7:$C$70,MATCH('County Climates'!B1460,'State Codes'!$D$7:$D$70,0),1),'State Codes'!$C$7:$C$70,0),1)</f>
        <v>South Atlantic Division</v>
      </c>
      <c r="F1460">
        <f>INDEX('CBECS_Table B5'!$C$6:$K$6,1,MATCH('County Climates'!E1460,'CBECS_Table B5'!$C$1:$K$1,0))</f>
        <v>17981</v>
      </c>
    </row>
    <row r="1461" spans="1:6" x14ac:dyDescent="0.35">
      <c r="A1461" t="s">
        <v>1323</v>
      </c>
      <c r="B1461" t="s">
        <v>1324</v>
      </c>
      <c r="C1461" t="s">
        <v>1348</v>
      </c>
      <c r="D1461" t="s">
        <v>292</v>
      </c>
      <c r="E1461" t="str">
        <f>INDEX('State Codes'!$E$7:$E$70,MATCH(INDEX('State Codes'!$C$7:$C$70,MATCH('County Climates'!B1461,'State Codes'!$D$7:$D$70,0),1),'State Codes'!$C$7:$C$70,0),1)</f>
        <v>South Atlantic Division</v>
      </c>
      <c r="F1461">
        <f>INDEX('CBECS_Table B5'!$C$6:$K$6,1,MATCH('County Climates'!E1461,'CBECS_Table B5'!$C$1:$K$1,0))</f>
        <v>17981</v>
      </c>
    </row>
    <row r="1462" spans="1:6" x14ac:dyDescent="0.35">
      <c r="A1462" t="s">
        <v>1323</v>
      </c>
      <c r="B1462" t="s">
        <v>1324</v>
      </c>
      <c r="C1462" t="s">
        <v>1349</v>
      </c>
      <c r="D1462" t="s">
        <v>292</v>
      </c>
      <c r="E1462" t="str">
        <f>INDEX('State Codes'!$E$7:$E$70,MATCH(INDEX('State Codes'!$C$7:$C$70,MATCH('County Climates'!B1462,'State Codes'!$D$7:$D$70,0),1),'State Codes'!$C$7:$C$70,0),1)</f>
        <v>South Atlantic Division</v>
      </c>
      <c r="F1462">
        <f>INDEX('CBECS_Table B5'!$C$6:$K$6,1,MATCH('County Climates'!E1462,'CBECS_Table B5'!$C$1:$K$1,0))</f>
        <v>17981</v>
      </c>
    </row>
    <row r="1463" spans="1:6" x14ac:dyDescent="0.35">
      <c r="A1463" t="s">
        <v>1323</v>
      </c>
      <c r="B1463" t="s">
        <v>1324</v>
      </c>
      <c r="C1463" t="s">
        <v>1350</v>
      </c>
      <c r="D1463" t="s">
        <v>292</v>
      </c>
      <c r="E1463" t="str">
        <f>INDEX('State Codes'!$E$7:$E$70,MATCH(INDEX('State Codes'!$C$7:$C$70,MATCH('County Climates'!B1463,'State Codes'!$D$7:$D$70,0),1),'State Codes'!$C$7:$C$70,0),1)</f>
        <v>South Atlantic Division</v>
      </c>
      <c r="F1463">
        <f>INDEX('CBECS_Table B5'!$C$6:$K$6,1,MATCH('County Climates'!E1463,'CBECS_Table B5'!$C$1:$K$1,0))</f>
        <v>17981</v>
      </c>
    </row>
    <row r="1464" spans="1:6" x14ac:dyDescent="0.35">
      <c r="A1464" t="s">
        <v>1323</v>
      </c>
      <c r="B1464" t="s">
        <v>1324</v>
      </c>
      <c r="C1464" t="s">
        <v>1351</v>
      </c>
      <c r="D1464" t="s">
        <v>292</v>
      </c>
      <c r="E1464" t="str">
        <f>INDEX('State Codes'!$E$7:$E$70,MATCH(INDEX('State Codes'!$C$7:$C$70,MATCH('County Climates'!B1464,'State Codes'!$D$7:$D$70,0),1),'State Codes'!$C$7:$C$70,0),1)</f>
        <v>South Atlantic Division</v>
      </c>
      <c r="F1464">
        <f>INDEX('CBECS_Table B5'!$C$6:$K$6,1,MATCH('County Climates'!E1464,'CBECS_Table B5'!$C$1:$K$1,0))</f>
        <v>17981</v>
      </c>
    </row>
    <row r="1465" spans="1:6" x14ac:dyDescent="0.35">
      <c r="A1465" t="s">
        <v>1323</v>
      </c>
      <c r="B1465" t="s">
        <v>1324</v>
      </c>
      <c r="C1465" t="s">
        <v>1352</v>
      </c>
      <c r="D1465" t="s">
        <v>292</v>
      </c>
      <c r="E1465" t="str">
        <f>INDEX('State Codes'!$E$7:$E$70,MATCH(INDEX('State Codes'!$C$7:$C$70,MATCH('County Climates'!B1465,'State Codes'!$D$7:$D$70,0),1),'State Codes'!$C$7:$C$70,0),1)</f>
        <v>South Atlantic Division</v>
      </c>
      <c r="F1465">
        <f>INDEX('CBECS_Table B5'!$C$6:$K$6,1,MATCH('County Climates'!E1465,'CBECS_Table B5'!$C$1:$K$1,0))</f>
        <v>17981</v>
      </c>
    </row>
    <row r="1466" spans="1:6" x14ac:dyDescent="0.35">
      <c r="A1466" t="s">
        <v>1323</v>
      </c>
      <c r="B1466" t="s">
        <v>1324</v>
      </c>
      <c r="C1466" t="s">
        <v>333</v>
      </c>
      <c r="D1466" t="s">
        <v>292</v>
      </c>
      <c r="E1466" t="str">
        <f>INDEX('State Codes'!$E$7:$E$70,MATCH(INDEX('State Codes'!$C$7:$C$70,MATCH('County Climates'!B1466,'State Codes'!$D$7:$D$70,0),1),'State Codes'!$C$7:$C$70,0),1)</f>
        <v>South Atlantic Division</v>
      </c>
      <c r="F1466">
        <f>INDEX('CBECS_Table B5'!$C$6:$K$6,1,MATCH('County Climates'!E1466,'CBECS_Table B5'!$C$1:$K$1,0))</f>
        <v>17981</v>
      </c>
    </row>
    <row r="1467" spans="1:6" x14ac:dyDescent="0.35">
      <c r="A1467" t="s">
        <v>1323</v>
      </c>
      <c r="B1467" t="s">
        <v>1324</v>
      </c>
      <c r="C1467" t="s">
        <v>1353</v>
      </c>
      <c r="D1467" t="s">
        <v>292</v>
      </c>
      <c r="E1467" t="str">
        <f>INDEX('State Codes'!$E$7:$E$70,MATCH(INDEX('State Codes'!$C$7:$C$70,MATCH('County Climates'!B1467,'State Codes'!$D$7:$D$70,0),1),'State Codes'!$C$7:$C$70,0),1)</f>
        <v>South Atlantic Division</v>
      </c>
      <c r="F1467">
        <f>INDEX('CBECS_Table B5'!$C$6:$K$6,1,MATCH('County Climates'!E1467,'CBECS_Table B5'!$C$1:$K$1,0))</f>
        <v>17981</v>
      </c>
    </row>
    <row r="1468" spans="1:6" x14ac:dyDescent="0.35">
      <c r="A1468" t="s">
        <v>1323</v>
      </c>
      <c r="B1468" t="s">
        <v>1324</v>
      </c>
      <c r="C1468" t="s">
        <v>1354</v>
      </c>
      <c r="D1468" t="s">
        <v>292</v>
      </c>
      <c r="E1468" t="str">
        <f>INDEX('State Codes'!$E$7:$E$70,MATCH(INDEX('State Codes'!$C$7:$C$70,MATCH('County Climates'!B1468,'State Codes'!$D$7:$D$70,0),1),'State Codes'!$C$7:$C$70,0),1)</f>
        <v>South Atlantic Division</v>
      </c>
      <c r="F1468">
        <f>INDEX('CBECS_Table B5'!$C$6:$K$6,1,MATCH('County Climates'!E1468,'CBECS_Table B5'!$C$1:$K$1,0))</f>
        <v>17981</v>
      </c>
    </row>
    <row r="1469" spans="1:6" x14ac:dyDescent="0.35">
      <c r="A1469" t="s">
        <v>1323</v>
      </c>
      <c r="B1469" t="s">
        <v>1324</v>
      </c>
      <c r="C1469" t="s">
        <v>1355</v>
      </c>
      <c r="D1469" t="s">
        <v>292</v>
      </c>
      <c r="E1469" t="str">
        <f>INDEX('State Codes'!$E$7:$E$70,MATCH(INDEX('State Codes'!$C$7:$C$70,MATCH('County Climates'!B1469,'State Codes'!$D$7:$D$70,0),1),'State Codes'!$C$7:$C$70,0),1)</f>
        <v>South Atlantic Division</v>
      </c>
      <c r="F1469">
        <f>INDEX('CBECS_Table B5'!$C$6:$K$6,1,MATCH('County Climates'!E1469,'CBECS_Table B5'!$C$1:$K$1,0))</f>
        <v>17981</v>
      </c>
    </row>
    <row r="1470" spans="1:6" x14ac:dyDescent="0.35">
      <c r="A1470" t="s">
        <v>1323</v>
      </c>
      <c r="B1470" t="s">
        <v>1324</v>
      </c>
      <c r="C1470" t="s">
        <v>1356</v>
      </c>
      <c r="D1470" t="s">
        <v>292</v>
      </c>
      <c r="E1470" t="str">
        <f>INDEX('State Codes'!$E$7:$E$70,MATCH(INDEX('State Codes'!$C$7:$C$70,MATCH('County Climates'!B1470,'State Codes'!$D$7:$D$70,0),1),'State Codes'!$C$7:$C$70,0),1)</f>
        <v>South Atlantic Division</v>
      </c>
      <c r="F1470">
        <f>INDEX('CBECS_Table B5'!$C$6:$K$6,1,MATCH('County Climates'!E1470,'CBECS_Table B5'!$C$1:$K$1,0))</f>
        <v>17981</v>
      </c>
    </row>
    <row r="1471" spans="1:6" x14ac:dyDescent="0.35">
      <c r="A1471" t="s">
        <v>1323</v>
      </c>
      <c r="B1471" t="s">
        <v>1324</v>
      </c>
      <c r="C1471" t="s">
        <v>1357</v>
      </c>
      <c r="D1471" t="s">
        <v>292</v>
      </c>
      <c r="E1471" t="str">
        <f>INDEX('State Codes'!$E$7:$E$70,MATCH(INDEX('State Codes'!$C$7:$C$70,MATCH('County Climates'!B1471,'State Codes'!$D$7:$D$70,0),1),'State Codes'!$C$7:$C$70,0),1)</f>
        <v>South Atlantic Division</v>
      </c>
      <c r="F1471">
        <f>INDEX('CBECS_Table B5'!$C$6:$K$6,1,MATCH('County Climates'!E1471,'CBECS_Table B5'!$C$1:$K$1,0))</f>
        <v>17981</v>
      </c>
    </row>
    <row r="1472" spans="1:6" x14ac:dyDescent="0.35">
      <c r="A1472" t="s">
        <v>1323</v>
      </c>
      <c r="B1472" t="s">
        <v>1324</v>
      </c>
      <c r="C1472" t="s">
        <v>458</v>
      </c>
      <c r="D1472" t="s">
        <v>292</v>
      </c>
      <c r="E1472" t="str">
        <f>INDEX('State Codes'!$E$7:$E$70,MATCH(INDEX('State Codes'!$C$7:$C$70,MATCH('County Climates'!B1472,'State Codes'!$D$7:$D$70,0),1),'State Codes'!$C$7:$C$70,0),1)</f>
        <v>South Atlantic Division</v>
      </c>
      <c r="F1472">
        <f>INDEX('CBECS_Table B5'!$C$6:$K$6,1,MATCH('County Climates'!E1472,'CBECS_Table B5'!$C$1:$K$1,0))</f>
        <v>17981</v>
      </c>
    </row>
    <row r="1473" spans="1:6" x14ac:dyDescent="0.35">
      <c r="A1473" t="s">
        <v>1323</v>
      </c>
      <c r="B1473" t="s">
        <v>1324</v>
      </c>
      <c r="C1473" t="s">
        <v>339</v>
      </c>
      <c r="D1473" t="s">
        <v>292</v>
      </c>
      <c r="E1473" t="str">
        <f>INDEX('State Codes'!$E$7:$E$70,MATCH(INDEX('State Codes'!$C$7:$C$70,MATCH('County Climates'!B1473,'State Codes'!$D$7:$D$70,0),1),'State Codes'!$C$7:$C$70,0),1)</f>
        <v>South Atlantic Division</v>
      </c>
      <c r="F1473">
        <f>INDEX('CBECS_Table B5'!$C$6:$K$6,1,MATCH('County Climates'!E1473,'CBECS_Table B5'!$C$1:$K$1,0))</f>
        <v>17981</v>
      </c>
    </row>
    <row r="1474" spans="1:6" x14ac:dyDescent="0.35">
      <c r="A1474" t="s">
        <v>1323</v>
      </c>
      <c r="B1474" t="s">
        <v>1324</v>
      </c>
      <c r="C1474" t="s">
        <v>737</v>
      </c>
      <c r="D1474" t="s">
        <v>292</v>
      </c>
      <c r="E1474" t="str">
        <f>INDEX('State Codes'!$E$7:$E$70,MATCH(INDEX('State Codes'!$C$7:$C$70,MATCH('County Climates'!B1474,'State Codes'!$D$7:$D$70,0),1),'State Codes'!$C$7:$C$70,0),1)</f>
        <v>South Atlantic Division</v>
      </c>
      <c r="F1474">
        <f>INDEX('CBECS_Table B5'!$C$6:$K$6,1,MATCH('County Climates'!E1474,'CBECS_Table B5'!$C$1:$K$1,0))</f>
        <v>17981</v>
      </c>
    </row>
    <row r="1475" spans="1:6" x14ac:dyDescent="0.35">
      <c r="A1475" t="s">
        <v>1323</v>
      </c>
      <c r="B1475" t="s">
        <v>1324</v>
      </c>
      <c r="C1475" t="s">
        <v>1358</v>
      </c>
      <c r="D1475" t="s">
        <v>292</v>
      </c>
      <c r="E1475" t="str">
        <f>INDEX('State Codes'!$E$7:$E$70,MATCH(INDEX('State Codes'!$C$7:$C$70,MATCH('County Climates'!B1475,'State Codes'!$D$7:$D$70,0),1),'State Codes'!$C$7:$C$70,0),1)</f>
        <v>South Atlantic Division</v>
      </c>
      <c r="F1475">
        <f>INDEX('CBECS_Table B5'!$C$6:$K$6,1,MATCH('County Climates'!E1475,'CBECS_Table B5'!$C$1:$K$1,0))</f>
        <v>17981</v>
      </c>
    </row>
    <row r="1476" spans="1:6" x14ac:dyDescent="0.35">
      <c r="A1476" t="s">
        <v>1323</v>
      </c>
      <c r="B1476" t="s">
        <v>1324</v>
      </c>
      <c r="C1476" t="s">
        <v>1359</v>
      </c>
      <c r="D1476" t="s">
        <v>292</v>
      </c>
      <c r="E1476" t="str">
        <f>INDEX('State Codes'!$E$7:$E$70,MATCH(INDEX('State Codes'!$C$7:$C$70,MATCH('County Climates'!B1476,'State Codes'!$D$7:$D$70,0),1),'State Codes'!$C$7:$C$70,0),1)</f>
        <v>South Atlantic Division</v>
      </c>
      <c r="F1476">
        <f>INDEX('CBECS_Table B5'!$C$6:$K$6,1,MATCH('County Climates'!E1476,'CBECS_Table B5'!$C$1:$K$1,0))</f>
        <v>17981</v>
      </c>
    </row>
    <row r="1477" spans="1:6" x14ac:dyDescent="0.35">
      <c r="A1477" t="s">
        <v>1323</v>
      </c>
      <c r="B1477" t="s">
        <v>1324</v>
      </c>
      <c r="C1477" t="s">
        <v>1360</v>
      </c>
      <c r="D1477" t="s">
        <v>292</v>
      </c>
      <c r="E1477" t="str">
        <f>INDEX('State Codes'!$E$7:$E$70,MATCH(INDEX('State Codes'!$C$7:$C$70,MATCH('County Climates'!B1477,'State Codes'!$D$7:$D$70,0),1),'State Codes'!$C$7:$C$70,0),1)</f>
        <v>South Atlantic Division</v>
      </c>
      <c r="F1477">
        <f>INDEX('CBECS_Table B5'!$C$6:$K$6,1,MATCH('County Climates'!E1477,'CBECS_Table B5'!$C$1:$K$1,0))</f>
        <v>17981</v>
      </c>
    </row>
    <row r="1478" spans="1:6" x14ac:dyDescent="0.35">
      <c r="A1478" t="s">
        <v>1323</v>
      </c>
      <c r="B1478" t="s">
        <v>1324</v>
      </c>
      <c r="C1478" t="s">
        <v>1033</v>
      </c>
      <c r="D1478" t="s">
        <v>292</v>
      </c>
      <c r="E1478" t="str">
        <f>INDEX('State Codes'!$E$7:$E$70,MATCH(INDEX('State Codes'!$C$7:$C$70,MATCH('County Climates'!B1478,'State Codes'!$D$7:$D$70,0),1),'State Codes'!$C$7:$C$70,0),1)</f>
        <v>South Atlantic Division</v>
      </c>
      <c r="F1478">
        <f>INDEX('CBECS_Table B5'!$C$6:$K$6,1,MATCH('County Climates'!E1478,'CBECS_Table B5'!$C$1:$K$1,0))</f>
        <v>17981</v>
      </c>
    </row>
    <row r="1479" spans="1:6" x14ac:dyDescent="0.35">
      <c r="A1479" t="s">
        <v>1323</v>
      </c>
      <c r="B1479" t="s">
        <v>1324</v>
      </c>
      <c r="C1479" t="s">
        <v>1361</v>
      </c>
      <c r="D1479" t="s">
        <v>292</v>
      </c>
      <c r="E1479" t="str">
        <f>INDEX('State Codes'!$E$7:$E$70,MATCH(INDEX('State Codes'!$C$7:$C$70,MATCH('County Climates'!B1479,'State Codes'!$D$7:$D$70,0),1),'State Codes'!$C$7:$C$70,0),1)</f>
        <v>South Atlantic Division</v>
      </c>
      <c r="F1479">
        <f>INDEX('CBECS_Table B5'!$C$6:$K$6,1,MATCH('County Climates'!E1479,'CBECS_Table B5'!$C$1:$K$1,0))</f>
        <v>17981</v>
      </c>
    </row>
    <row r="1480" spans="1:6" x14ac:dyDescent="0.35">
      <c r="A1480" t="s">
        <v>1323</v>
      </c>
      <c r="B1480" t="s">
        <v>1324</v>
      </c>
      <c r="C1480" t="s">
        <v>1362</v>
      </c>
      <c r="D1480" t="s">
        <v>292</v>
      </c>
      <c r="E1480" t="str">
        <f>INDEX('State Codes'!$E$7:$E$70,MATCH(INDEX('State Codes'!$C$7:$C$70,MATCH('County Climates'!B1480,'State Codes'!$D$7:$D$70,0),1),'State Codes'!$C$7:$C$70,0),1)</f>
        <v>South Atlantic Division</v>
      </c>
      <c r="F1480">
        <f>INDEX('CBECS_Table B5'!$C$6:$K$6,1,MATCH('County Climates'!E1480,'CBECS_Table B5'!$C$1:$K$1,0))</f>
        <v>17981</v>
      </c>
    </row>
    <row r="1481" spans="1:6" x14ac:dyDescent="0.35">
      <c r="A1481" t="s">
        <v>1323</v>
      </c>
      <c r="B1481" t="s">
        <v>1324</v>
      </c>
      <c r="C1481" t="s">
        <v>1363</v>
      </c>
      <c r="D1481" t="s">
        <v>292</v>
      </c>
      <c r="E1481" t="str">
        <f>INDEX('State Codes'!$E$7:$E$70,MATCH(INDEX('State Codes'!$C$7:$C$70,MATCH('County Climates'!B1481,'State Codes'!$D$7:$D$70,0),1),'State Codes'!$C$7:$C$70,0),1)</f>
        <v>South Atlantic Division</v>
      </c>
      <c r="F1481">
        <f>INDEX('CBECS_Table B5'!$C$6:$K$6,1,MATCH('County Climates'!E1481,'CBECS_Table B5'!$C$1:$K$1,0))</f>
        <v>17981</v>
      </c>
    </row>
    <row r="1482" spans="1:6" x14ac:dyDescent="0.35">
      <c r="A1482" t="s">
        <v>1323</v>
      </c>
      <c r="B1482" t="s">
        <v>1324</v>
      </c>
      <c r="C1482" t="s">
        <v>1011</v>
      </c>
      <c r="D1482" t="s">
        <v>292</v>
      </c>
      <c r="E1482" t="str">
        <f>INDEX('State Codes'!$E$7:$E$70,MATCH(INDEX('State Codes'!$C$7:$C$70,MATCH('County Climates'!B1482,'State Codes'!$D$7:$D$70,0),1),'State Codes'!$C$7:$C$70,0),1)</f>
        <v>South Atlantic Division</v>
      </c>
      <c r="F1482">
        <f>INDEX('CBECS_Table B5'!$C$6:$K$6,1,MATCH('County Climates'!E1482,'CBECS_Table B5'!$C$1:$K$1,0))</f>
        <v>17981</v>
      </c>
    </row>
    <row r="1483" spans="1:6" x14ac:dyDescent="0.35">
      <c r="A1483" t="s">
        <v>1323</v>
      </c>
      <c r="B1483" t="s">
        <v>1324</v>
      </c>
      <c r="C1483" t="s">
        <v>1364</v>
      </c>
      <c r="D1483" t="s">
        <v>292</v>
      </c>
      <c r="E1483" t="str">
        <f>INDEX('State Codes'!$E$7:$E$70,MATCH(INDEX('State Codes'!$C$7:$C$70,MATCH('County Climates'!B1483,'State Codes'!$D$7:$D$70,0),1),'State Codes'!$C$7:$C$70,0),1)</f>
        <v>South Atlantic Division</v>
      </c>
      <c r="F1483">
        <f>INDEX('CBECS_Table B5'!$C$6:$K$6,1,MATCH('County Climates'!E1483,'CBECS_Table B5'!$C$1:$K$1,0))</f>
        <v>17981</v>
      </c>
    </row>
    <row r="1484" spans="1:6" x14ac:dyDescent="0.35">
      <c r="A1484" t="s">
        <v>1323</v>
      </c>
      <c r="B1484" t="s">
        <v>1324</v>
      </c>
      <c r="C1484" t="s">
        <v>1365</v>
      </c>
      <c r="D1484" t="s">
        <v>292</v>
      </c>
      <c r="E1484" t="str">
        <f>INDEX('State Codes'!$E$7:$E$70,MATCH(INDEX('State Codes'!$C$7:$C$70,MATCH('County Climates'!B1484,'State Codes'!$D$7:$D$70,0),1),'State Codes'!$C$7:$C$70,0),1)</f>
        <v>South Atlantic Division</v>
      </c>
      <c r="F1484">
        <f>INDEX('CBECS_Table B5'!$C$6:$K$6,1,MATCH('County Climates'!E1484,'CBECS_Table B5'!$C$1:$K$1,0))</f>
        <v>17981</v>
      </c>
    </row>
    <row r="1485" spans="1:6" x14ac:dyDescent="0.35">
      <c r="A1485" t="s">
        <v>1323</v>
      </c>
      <c r="B1485" t="s">
        <v>1324</v>
      </c>
      <c r="C1485" t="s">
        <v>1366</v>
      </c>
      <c r="D1485" t="s">
        <v>292</v>
      </c>
      <c r="E1485" t="str">
        <f>INDEX('State Codes'!$E$7:$E$70,MATCH(INDEX('State Codes'!$C$7:$C$70,MATCH('County Climates'!B1485,'State Codes'!$D$7:$D$70,0),1),'State Codes'!$C$7:$C$70,0),1)</f>
        <v>South Atlantic Division</v>
      </c>
      <c r="F1485">
        <f>INDEX('CBECS_Table B5'!$C$6:$K$6,1,MATCH('County Climates'!E1485,'CBECS_Table B5'!$C$1:$K$1,0))</f>
        <v>17981</v>
      </c>
    </row>
    <row r="1486" spans="1:6" x14ac:dyDescent="0.35">
      <c r="A1486" t="s">
        <v>1323</v>
      </c>
      <c r="B1486" t="s">
        <v>1324</v>
      </c>
      <c r="C1486" t="s">
        <v>1367</v>
      </c>
      <c r="D1486" t="s">
        <v>292</v>
      </c>
      <c r="E1486" t="str">
        <f>INDEX('State Codes'!$E$7:$E$70,MATCH(INDEX('State Codes'!$C$7:$C$70,MATCH('County Climates'!B1486,'State Codes'!$D$7:$D$70,0),1),'State Codes'!$C$7:$C$70,0),1)</f>
        <v>South Atlantic Division</v>
      </c>
      <c r="F1486">
        <f>INDEX('CBECS_Table B5'!$C$6:$K$6,1,MATCH('County Climates'!E1486,'CBECS_Table B5'!$C$1:$K$1,0))</f>
        <v>17981</v>
      </c>
    </row>
    <row r="1487" spans="1:6" x14ac:dyDescent="0.35">
      <c r="A1487" t="s">
        <v>1323</v>
      </c>
      <c r="B1487" t="s">
        <v>1324</v>
      </c>
      <c r="C1487" t="s">
        <v>1368</v>
      </c>
      <c r="D1487" t="s">
        <v>292</v>
      </c>
      <c r="E1487" t="str">
        <f>INDEX('State Codes'!$E$7:$E$70,MATCH(INDEX('State Codes'!$C$7:$C$70,MATCH('County Climates'!B1487,'State Codes'!$D$7:$D$70,0),1),'State Codes'!$C$7:$C$70,0),1)</f>
        <v>South Atlantic Division</v>
      </c>
      <c r="F1487">
        <f>INDEX('CBECS_Table B5'!$C$6:$K$6,1,MATCH('County Climates'!E1487,'CBECS_Table B5'!$C$1:$K$1,0))</f>
        <v>17981</v>
      </c>
    </row>
    <row r="1488" spans="1:6" x14ac:dyDescent="0.35">
      <c r="A1488" t="s">
        <v>1323</v>
      </c>
      <c r="B1488" t="s">
        <v>1324</v>
      </c>
      <c r="C1488" t="s">
        <v>1369</v>
      </c>
      <c r="D1488" t="s">
        <v>292</v>
      </c>
      <c r="E1488" t="str">
        <f>INDEX('State Codes'!$E$7:$E$70,MATCH(INDEX('State Codes'!$C$7:$C$70,MATCH('County Climates'!B1488,'State Codes'!$D$7:$D$70,0),1),'State Codes'!$C$7:$C$70,0),1)</f>
        <v>South Atlantic Division</v>
      </c>
      <c r="F1488">
        <f>INDEX('CBECS_Table B5'!$C$6:$K$6,1,MATCH('County Climates'!E1488,'CBECS_Table B5'!$C$1:$K$1,0))</f>
        <v>17981</v>
      </c>
    </row>
    <row r="1489" spans="1:6" x14ac:dyDescent="0.35">
      <c r="A1489" t="s">
        <v>1323</v>
      </c>
      <c r="B1489" t="s">
        <v>1324</v>
      </c>
      <c r="C1489" t="s">
        <v>1370</v>
      </c>
      <c r="D1489" t="s">
        <v>292</v>
      </c>
      <c r="E1489" t="str">
        <f>INDEX('State Codes'!$E$7:$E$70,MATCH(INDEX('State Codes'!$C$7:$C$70,MATCH('County Climates'!B1489,'State Codes'!$D$7:$D$70,0),1),'State Codes'!$C$7:$C$70,0),1)</f>
        <v>South Atlantic Division</v>
      </c>
      <c r="F1489">
        <f>INDEX('CBECS_Table B5'!$C$6:$K$6,1,MATCH('County Climates'!E1489,'CBECS_Table B5'!$C$1:$K$1,0))</f>
        <v>17981</v>
      </c>
    </row>
    <row r="1490" spans="1:6" x14ac:dyDescent="0.35">
      <c r="A1490" t="s">
        <v>1323</v>
      </c>
      <c r="B1490" t="s">
        <v>1324</v>
      </c>
      <c r="C1490" t="s">
        <v>1371</v>
      </c>
      <c r="D1490" t="s">
        <v>292</v>
      </c>
      <c r="E1490" t="str">
        <f>INDEX('State Codes'!$E$7:$E$70,MATCH(INDEX('State Codes'!$C$7:$C$70,MATCH('County Climates'!B1490,'State Codes'!$D$7:$D$70,0),1),'State Codes'!$C$7:$C$70,0),1)</f>
        <v>South Atlantic Division</v>
      </c>
      <c r="F1490">
        <f>INDEX('CBECS_Table B5'!$C$6:$K$6,1,MATCH('County Climates'!E1490,'CBECS_Table B5'!$C$1:$K$1,0))</f>
        <v>17981</v>
      </c>
    </row>
    <row r="1491" spans="1:6" x14ac:dyDescent="0.35">
      <c r="A1491" t="s">
        <v>1323</v>
      </c>
      <c r="B1491" t="s">
        <v>1324</v>
      </c>
      <c r="C1491" t="s">
        <v>1372</v>
      </c>
      <c r="D1491" t="s">
        <v>292</v>
      </c>
      <c r="E1491" t="str">
        <f>INDEX('State Codes'!$E$7:$E$70,MATCH(INDEX('State Codes'!$C$7:$C$70,MATCH('County Climates'!B1491,'State Codes'!$D$7:$D$70,0),1),'State Codes'!$C$7:$C$70,0),1)</f>
        <v>South Atlantic Division</v>
      </c>
      <c r="F1491">
        <f>INDEX('CBECS_Table B5'!$C$6:$K$6,1,MATCH('County Climates'!E1491,'CBECS_Table B5'!$C$1:$K$1,0))</f>
        <v>17981</v>
      </c>
    </row>
    <row r="1492" spans="1:6" x14ac:dyDescent="0.35">
      <c r="A1492" t="s">
        <v>1323</v>
      </c>
      <c r="B1492" t="s">
        <v>1324</v>
      </c>
      <c r="C1492" t="s">
        <v>1373</v>
      </c>
      <c r="D1492" t="s">
        <v>292</v>
      </c>
      <c r="E1492" t="str">
        <f>INDEX('State Codes'!$E$7:$E$70,MATCH(INDEX('State Codes'!$C$7:$C$70,MATCH('County Climates'!B1492,'State Codes'!$D$7:$D$70,0),1),'State Codes'!$C$7:$C$70,0),1)</f>
        <v>South Atlantic Division</v>
      </c>
      <c r="F1492">
        <f>INDEX('CBECS_Table B5'!$C$6:$K$6,1,MATCH('County Climates'!E1492,'CBECS_Table B5'!$C$1:$K$1,0))</f>
        <v>17981</v>
      </c>
    </row>
    <row r="1493" spans="1:6" x14ac:dyDescent="0.35">
      <c r="A1493" t="s">
        <v>1323</v>
      </c>
      <c r="B1493" t="s">
        <v>1324</v>
      </c>
      <c r="C1493" t="s">
        <v>383</v>
      </c>
      <c r="D1493" t="s">
        <v>292</v>
      </c>
      <c r="E1493" t="str">
        <f>INDEX('State Codes'!$E$7:$E$70,MATCH(INDEX('State Codes'!$C$7:$C$70,MATCH('County Climates'!B1493,'State Codes'!$D$7:$D$70,0),1),'State Codes'!$C$7:$C$70,0),1)</f>
        <v>South Atlantic Division</v>
      </c>
      <c r="F1493">
        <f>INDEX('CBECS_Table B5'!$C$6:$K$6,1,MATCH('County Climates'!E1493,'CBECS_Table B5'!$C$1:$K$1,0))</f>
        <v>17981</v>
      </c>
    </row>
    <row r="1494" spans="1:6" x14ac:dyDescent="0.35">
      <c r="A1494" t="s">
        <v>1323</v>
      </c>
      <c r="B1494" t="s">
        <v>1324</v>
      </c>
      <c r="C1494" t="s">
        <v>1374</v>
      </c>
      <c r="D1494" t="s">
        <v>292</v>
      </c>
      <c r="E1494" t="str">
        <f>INDEX('State Codes'!$E$7:$E$70,MATCH(INDEX('State Codes'!$C$7:$C$70,MATCH('County Climates'!B1494,'State Codes'!$D$7:$D$70,0),1),'State Codes'!$C$7:$C$70,0),1)</f>
        <v>South Atlantic Division</v>
      </c>
      <c r="F1494">
        <f>INDEX('CBECS_Table B5'!$C$6:$K$6,1,MATCH('County Climates'!E1494,'CBECS_Table B5'!$C$1:$K$1,0))</f>
        <v>17981</v>
      </c>
    </row>
    <row r="1495" spans="1:6" x14ac:dyDescent="0.35">
      <c r="A1495" t="s">
        <v>1375</v>
      </c>
      <c r="B1495" t="s">
        <v>1376</v>
      </c>
      <c r="C1495" t="s">
        <v>1377</v>
      </c>
      <c r="D1495" t="s">
        <v>273</v>
      </c>
      <c r="E1495" t="str">
        <f>INDEX('State Codes'!$E$7:$E$70,MATCH(INDEX('State Codes'!$C$7:$C$70,MATCH('County Climates'!B1495,'State Codes'!$D$7:$D$70,0),1),'State Codes'!$C$7:$C$70,0),1)</f>
        <v>Pacific Division</v>
      </c>
      <c r="F1495">
        <f>INDEX('CBECS_Table B5'!$C$6:$K$6,1,MATCH('County Climates'!E1495,'CBECS_Table B5'!$C$1:$K$1,0))</f>
        <v>13379</v>
      </c>
    </row>
    <row r="1496" spans="1:6" x14ac:dyDescent="0.35">
      <c r="A1496" t="s">
        <v>1375</v>
      </c>
      <c r="B1496" t="s">
        <v>1376</v>
      </c>
      <c r="C1496" t="s">
        <v>1378</v>
      </c>
      <c r="D1496" t="s">
        <v>272</v>
      </c>
      <c r="E1496" t="str">
        <f>INDEX('State Codes'!$E$7:$E$70,MATCH(INDEX('State Codes'!$C$7:$C$70,MATCH('County Climates'!B1496,'State Codes'!$D$7:$D$70,0),1),'State Codes'!$C$7:$C$70,0),1)</f>
        <v>Pacific Division</v>
      </c>
      <c r="F1496">
        <f>INDEX('CBECS_Table B5'!$C$6:$K$6,1,MATCH('County Climates'!E1496,'CBECS_Table B5'!$C$1:$K$1,0))</f>
        <v>13379</v>
      </c>
    </row>
    <row r="1497" spans="1:6" x14ac:dyDescent="0.35">
      <c r="A1497" t="s">
        <v>1375</v>
      </c>
      <c r="B1497" t="s">
        <v>1376</v>
      </c>
      <c r="C1497" t="s">
        <v>1379</v>
      </c>
      <c r="D1497" t="s">
        <v>273</v>
      </c>
      <c r="E1497" t="str">
        <f>INDEX('State Codes'!$E$7:$E$70,MATCH(INDEX('State Codes'!$C$7:$C$70,MATCH('County Climates'!B1497,'State Codes'!$D$7:$D$70,0),1),'State Codes'!$C$7:$C$70,0),1)</f>
        <v>Pacific Division</v>
      </c>
      <c r="F1497">
        <f>INDEX('CBECS_Table B5'!$C$6:$K$6,1,MATCH('County Climates'!E1497,'CBECS_Table B5'!$C$1:$K$1,0))</f>
        <v>13379</v>
      </c>
    </row>
    <row r="1498" spans="1:6" x14ac:dyDescent="0.35">
      <c r="A1498" t="s">
        <v>1375</v>
      </c>
      <c r="B1498" t="s">
        <v>1376</v>
      </c>
      <c r="C1498" t="s">
        <v>1380</v>
      </c>
      <c r="D1498" t="s">
        <v>273</v>
      </c>
      <c r="E1498" t="str">
        <f>INDEX('State Codes'!$E$7:$E$70,MATCH(INDEX('State Codes'!$C$7:$C$70,MATCH('County Climates'!B1498,'State Codes'!$D$7:$D$70,0),1),'State Codes'!$C$7:$C$70,0),1)</f>
        <v>Pacific Division</v>
      </c>
      <c r="F1498">
        <f>INDEX('CBECS_Table B5'!$C$6:$K$6,1,MATCH('County Climates'!E1498,'CBECS_Table B5'!$C$1:$K$1,0))</f>
        <v>13379</v>
      </c>
    </row>
    <row r="1499" spans="1:6" x14ac:dyDescent="0.35">
      <c r="A1499" t="s">
        <v>1381</v>
      </c>
      <c r="B1499" t="s">
        <v>1382</v>
      </c>
      <c r="C1499" t="s">
        <v>290</v>
      </c>
      <c r="D1499" t="s">
        <v>273</v>
      </c>
      <c r="E1499" t="str">
        <f>INDEX('State Codes'!$E$7:$E$70,MATCH(INDEX('State Codes'!$C$7:$C$70,MATCH('County Climates'!B1499,'State Codes'!$D$7:$D$70,0),1),'State Codes'!$C$7:$C$70,0),1)</f>
        <v>South Atlantic Division</v>
      </c>
      <c r="F1499">
        <f>INDEX('CBECS_Table B5'!$C$6:$K$6,1,MATCH('County Climates'!E1499,'CBECS_Table B5'!$C$1:$K$1,0))</f>
        <v>17981</v>
      </c>
    </row>
    <row r="1500" spans="1:6" x14ac:dyDescent="0.35">
      <c r="A1500" t="s">
        <v>1381</v>
      </c>
      <c r="B1500" t="s">
        <v>1382</v>
      </c>
      <c r="C1500" t="s">
        <v>1383</v>
      </c>
      <c r="D1500" t="s">
        <v>292</v>
      </c>
      <c r="E1500" t="str">
        <f>INDEX('State Codes'!$E$7:$E$70,MATCH(INDEX('State Codes'!$C$7:$C$70,MATCH('County Climates'!B1500,'State Codes'!$D$7:$D$70,0),1),'State Codes'!$C$7:$C$70,0),1)</f>
        <v>South Atlantic Division</v>
      </c>
      <c r="F1500">
        <f>INDEX('CBECS_Table B5'!$C$6:$K$6,1,MATCH('County Climates'!E1500,'CBECS_Table B5'!$C$1:$K$1,0))</f>
        <v>17981</v>
      </c>
    </row>
    <row r="1501" spans="1:6" x14ac:dyDescent="0.35">
      <c r="A1501" t="s">
        <v>1381</v>
      </c>
      <c r="B1501" t="s">
        <v>1382</v>
      </c>
      <c r="C1501" t="s">
        <v>622</v>
      </c>
      <c r="D1501" t="s">
        <v>292</v>
      </c>
      <c r="E1501" t="str">
        <f>INDEX('State Codes'!$E$7:$E$70,MATCH(INDEX('State Codes'!$C$7:$C$70,MATCH('County Climates'!B1501,'State Codes'!$D$7:$D$70,0),1),'State Codes'!$C$7:$C$70,0),1)</f>
        <v>South Atlantic Division</v>
      </c>
      <c r="F1501">
        <f>INDEX('CBECS_Table B5'!$C$6:$K$6,1,MATCH('County Climates'!E1501,'CBECS_Table B5'!$C$1:$K$1,0))</f>
        <v>17981</v>
      </c>
    </row>
    <row r="1502" spans="1:6" x14ac:dyDescent="0.35">
      <c r="A1502" t="s">
        <v>1381</v>
      </c>
      <c r="B1502" t="s">
        <v>1382</v>
      </c>
      <c r="C1502" t="s">
        <v>1384</v>
      </c>
      <c r="D1502" t="s">
        <v>292</v>
      </c>
      <c r="E1502" t="str">
        <f>INDEX('State Codes'!$E$7:$E$70,MATCH(INDEX('State Codes'!$C$7:$C$70,MATCH('County Climates'!B1502,'State Codes'!$D$7:$D$70,0),1),'State Codes'!$C$7:$C$70,0),1)</f>
        <v>South Atlantic Division</v>
      </c>
      <c r="F1502">
        <f>INDEX('CBECS_Table B5'!$C$6:$K$6,1,MATCH('County Climates'!E1502,'CBECS_Table B5'!$C$1:$K$1,0))</f>
        <v>17981</v>
      </c>
    </row>
    <row r="1503" spans="1:6" x14ac:dyDescent="0.35">
      <c r="A1503" t="s">
        <v>1381</v>
      </c>
      <c r="B1503" t="s">
        <v>1382</v>
      </c>
      <c r="C1503" t="s">
        <v>1385</v>
      </c>
      <c r="D1503" t="s">
        <v>273</v>
      </c>
      <c r="E1503" t="str">
        <f>INDEX('State Codes'!$E$7:$E$70,MATCH(INDEX('State Codes'!$C$7:$C$70,MATCH('County Climates'!B1503,'State Codes'!$D$7:$D$70,0),1),'State Codes'!$C$7:$C$70,0),1)</f>
        <v>South Atlantic Division</v>
      </c>
      <c r="F1503">
        <f>INDEX('CBECS_Table B5'!$C$6:$K$6,1,MATCH('County Climates'!E1503,'CBECS_Table B5'!$C$1:$K$1,0))</f>
        <v>17981</v>
      </c>
    </row>
    <row r="1504" spans="1:6" x14ac:dyDescent="0.35">
      <c r="A1504" t="s">
        <v>1381</v>
      </c>
      <c r="B1504" t="s">
        <v>1382</v>
      </c>
      <c r="C1504" t="s">
        <v>1386</v>
      </c>
      <c r="D1504" t="s">
        <v>292</v>
      </c>
      <c r="E1504" t="str">
        <f>INDEX('State Codes'!$E$7:$E$70,MATCH(INDEX('State Codes'!$C$7:$C$70,MATCH('County Climates'!B1504,'State Codes'!$D$7:$D$70,0),1),'State Codes'!$C$7:$C$70,0),1)</f>
        <v>South Atlantic Division</v>
      </c>
      <c r="F1504">
        <f>INDEX('CBECS_Table B5'!$C$6:$K$6,1,MATCH('County Climates'!E1504,'CBECS_Table B5'!$C$1:$K$1,0))</f>
        <v>17981</v>
      </c>
    </row>
    <row r="1505" spans="1:6" x14ac:dyDescent="0.35">
      <c r="A1505" t="s">
        <v>1381</v>
      </c>
      <c r="B1505" t="s">
        <v>1382</v>
      </c>
      <c r="C1505" t="s">
        <v>296</v>
      </c>
      <c r="D1505" t="s">
        <v>292</v>
      </c>
      <c r="E1505" t="str">
        <f>INDEX('State Codes'!$E$7:$E$70,MATCH(INDEX('State Codes'!$C$7:$C$70,MATCH('County Climates'!B1505,'State Codes'!$D$7:$D$70,0),1),'State Codes'!$C$7:$C$70,0),1)</f>
        <v>South Atlantic Division</v>
      </c>
      <c r="F1505">
        <f>INDEX('CBECS_Table B5'!$C$6:$K$6,1,MATCH('County Climates'!E1505,'CBECS_Table B5'!$C$1:$K$1,0))</f>
        <v>17981</v>
      </c>
    </row>
    <row r="1506" spans="1:6" x14ac:dyDescent="0.35">
      <c r="A1506" t="s">
        <v>1381</v>
      </c>
      <c r="B1506" t="s">
        <v>1382</v>
      </c>
      <c r="C1506" t="s">
        <v>302</v>
      </c>
      <c r="D1506" t="s">
        <v>292</v>
      </c>
      <c r="E1506" t="str">
        <f>INDEX('State Codes'!$E$7:$E$70,MATCH(INDEX('State Codes'!$C$7:$C$70,MATCH('County Climates'!B1506,'State Codes'!$D$7:$D$70,0),1),'State Codes'!$C$7:$C$70,0),1)</f>
        <v>South Atlantic Division</v>
      </c>
      <c r="F1506">
        <f>INDEX('CBECS_Table B5'!$C$6:$K$6,1,MATCH('County Climates'!E1506,'CBECS_Table B5'!$C$1:$K$1,0))</f>
        <v>17981</v>
      </c>
    </row>
    <row r="1507" spans="1:6" x14ac:dyDescent="0.35">
      <c r="A1507" t="s">
        <v>1381</v>
      </c>
      <c r="B1507" t="s">
        <v>1382</v>
      </c>
      <c r="C1507" t="s">
        <v>1387</v>
      </c>
      <c r="D1507" t="s">
        <v>273</v>
      </c>
      <c r="E1507" t="str">
        <f>INDEX('State Codes'!$E$7:$E$70,MATCH(INDEX('State Codes'!$C$7:$C$70,MATCH('County Climates'!B1507,'State Codes'!$D$7:$D$70,0),1),'State Codes'!$C$7:$C$70,0),1)</f>
        <v>South Atlantic Division</v>
      </c>
      <c r="F1507">
        <f>INDEX('CBECS_Table B5'!$C$6:$K$6,1,MATCH('County Climates'!E1507,'CBECS_Table B5'!$C$1:$K$1,0))</f>
        <v>17981</v>
      </c>
    </row>
    <row r="1508" spans="1:6" x14ac:dyDescent="0.35">
      <c r="A1508" t="s">
        <v>1381</v>
      </c>
      <c r="B1508" t="s">
        <v>1382</v>
      </c>
      <c r="C1508" t="s">
        <v>317</v>
      </c>
      <c r="D1508" t="s">
        <v>273</v>
      </c>
      <c r="E1508" t="str">
        <f>INDEX('State Codes'!$E$7:$E$70,MATCH(INDEX('State Codes'!$C$7:$C$70,MATCH('County Climates'!B1508,'State Codes'!$D$7:$D$70,0),1),'State Codes'!$C$7:$C$70,0),1)</f>
        <v>South Atlantic Division</v>
      </c>
      <c r="F1508">
        <f>INDEX('CBECS_Table B5'!$C$6:$K$6,1,MATCH('County Climates'!E1508,'CBECS_Table B5'!$C$1:$K$1,0))</f>
        <v>17981</v>
      </c>
    </row>
    <row r="1509" spans="1:6" x14ac:dyDescent="0.35">
      <c r="A1509" t="s">
        <v>1381</v>
      </c>
      <c r="B1509" t="s">
        <v>1382</v>
      </c>
      <c r="C1509" t="s">
        <v>521</v>
      </c>
      <c r="D1509" t="s">
        <v>292</v>
      </c>
      <c r="E1509" t="str">
        <f>INDEX('State Codes'!$E$7:$E$70,MATCH(INDEX('State Codes'!$C$7:$C$70,MATCH('County Climates'!B1509,'State Codes'!$D$7:$D$70,0),1),'State Codes'!$C$7:$C$70,0),1)</f>
        <v>South Atlantic Division</v>
      </c>
      <c r="F1509">
        <f>INDEX('CBECS_Table B5'!$C$6:$K$6,1,MATCH('County Climates'!E1509,'CBECS_Table B5'!$C$1:$K$1,0))</f>
        <v>17981</v>
      </c>
    </row>
    <row r="1510" spans="1:6" x14ac:dyDescent="0.35">
      <c r="A1510" t="s">
        <v>1381</v>
      </c>
      <c r="B1510" t="s">
        <v>1382</v>
      </c>
      <c r="C1510" t="s">
        <v>361</v>
      </c>
      <c r="D1510" t="s">
        <v>273</v>
      </c>
      <c r="E1510" t="str">
        <f>INDEX('State Codes'!$E$7:$E$70,MATCH(INDEX('State Codes'!$C$7:$C$70,MATCH('County Climates'!B1510,'State Codes'!$D$7:$D$70,0),1),'State Codes'!$C$7:$C$70,0),1)</f>
        <v>South Atlantic Division</v>
      </c>
      <c r="F1510">
        <f>INDEX('CBECS_Table B5'!$C$6:$K$6,1,MATCH('County Climates'!E1510,'CBECS_Table B5'!$C$1:$K$1,0))</f>
        <v>17981</v>
      </c>
    </row>
    <row r="1511" spans="1:6" x14ac:dyDescent="0.35">
      <c r="A1511" t="s">
        <v>1381</v>
      </c>
      <c r="B1511" t="s">
        <v>1382</v>
      </c>
      <c r="C1511" t="s">
        <v>1388</v>
      </c>
      <c r="D1511" t="s">
        <v>273</v>
      </c>
      <c r="E1511" t="str">
        <f>INDEX('State Codes'!$E$7:$E$70,MATCH(INDEX('State Codes'!$C$7:$C$70,MATCH('County Climates'!B1511,'State Codes'!$D$7:$D$70,0),1),'State Codes'!$C$7:$C$70,0),1)</f>
        <v>South Atlantic Division</v>
      </c>
      <c r="F1511">
        <f>INDEX('CBECS_Table B5'!$C$6:$K$6,1,MATCH('County Climates'!E1511,'CBECS_Table B5'!$C$1:$K$1,0))</f>
        <v>17981</v>
      </c>
    </row>
    <row r="1512" spans="1:6" x14ac:dyDescent="0.35">
      <c r="A1512" t="s">
        <v>1381</v>
      </c>
      <c r="B1512" t="s">
        <v>1382</v>
      </c>
      <c r="C1512" t="s">
        <v>802</v>
      </c>
      <c r="D1512" t="s">
        <v>273</v>
      </c>
      <c r="E1512" t="str">
        <f>INDEX('State Codes'!$E$7:$E$70,MATCH(INDEX('State Codes'!$C$7:$C$70,MATCH('County Climates'!B1512,'State Codes'!$D$7:$D$70,0),1),'State Codes'!$C$7:$C$70,0),1)</f>
        <v>South Atlantic Division</v>
      </c>
      <c r="F1512">
        <f>INDEX('CBECS_Table B5'!$C$6:$K$6,1,MATCH('County Climates'!E1512,'CBECS_Table B5'!$C$1:$K$1,0))</f>
        <v>17981</v>
      </c>
    </row>
    <row r="1513" spans="1:6" x14ac:dyDescent="0.35">
      <c r="A1513" t="s">
        <v>1381</v>
      </c>
      <c r="B1513" t="s">
        <v>1382</v>
      </c>
      <c r="C1513" t="s">
        <v>655</v>
      </c>
      <c r="D1513" t="s">
        <v>273</v>
      </c>
      <c r="E1513" t="str">
        <f>INDEX('State Codes'!$E$7:$E$70,MATCH(INDEX('State Codes'!$C$7:$C$70,MATCH('County Climates'!B1513,'State Codes'!$D$7:$D$70,0),1),'State Codes'!$C$7:$C$70,0),1)</f>
        <v>South Atlantic Division</v>
      </c>
      <c r="F1513">
        <f>INDEX('CBECS_Table B5'!$C$6:$K$6,1,MATCH('County Climates'!E1513,'CBECS_Table B5'!$C$1:$K$1,0))</f>
        <v>17981</v>
      </c>
    </row>
    <row r="1514" spans="1:6" x14ac:dyDescent="0.35">
      <c r="A1514" t="s">
        <v>1381</v>
      </c>
      <c r="B1514" t="s">
        <v>1382</v>
      </c>
      <c r="C1514" t="s">
        <v>1389</v>
      </c>
      <c r="D1514" t="s">
        <v>273</v>
      </c>
      <c r="E1514" t="str">
        <f>INDEX('State Codes'!$E$7:$E$70,MATCH(INDEX('State Codes'!$C$7:$C$70,MATCH('County Climates'!B1514,'State Codes'!$D$7:$D$70,0),1),'State Codes'!$C$7:$C$70,0),1)</f>
        <v>South Atlantic Division</v>
      </c>
      <c r="F1514">
        <f>INDEX('CBECS_Table B5'!$C$6:$K$6,1,MATCH('County Climates'!E1514,'CBECS_Table B5'!$C$1:$K$1,0))</f>
        <v>17981</v>
      </c>
    </row>
    <row r="1515" spans="1:6" x14ac:dyDescent="0.35">
      <c r="A1515" t="s">
        <v>1381</v>
      </c>
      <c r="B1515" t="s">
        <v>1382</v>
      </c>
      <c r="C1515" t="s">
        <v>657</v>
      </c>
      <c r="D1515" t="s">
        <v>273</v>
      </c>
      <c r="E1515" t="str">
        <f>INDEX('State Codes'!$E$7:$E$70,MATCH(INDEX('State Codes'!$C$7:$C$70,MATCH('County Climates'!B1515,'State Codes'!$D$7:$D$70,0),1),'State Codes'!$C$7:$C$70,0),1)</f>
        <v>South Atlantic Division</v>
      </c>
      <c r="F1515">
        <f>INDEX('CBECS_Table B5'!$C$6:$K$6,1,MATCH('County Climates'!E1515,'CBECS_Table B5'!$C$1:$K$1,0))</f>
        <v>17981</v>
      </c>
    </row>
    <row r="1516" spans="1:6" x14ac:dyDescent="0.35">
      <c r="A1516" t="s">
        <v>1381</v>
      </c>
      <c r="B1516" t="s">
        <v>1382</v>
      </c>
      <c r="C1516" t="s">
        <v>324</v>
      </c>
      <c r="D1516" t="s">
        <v>292</v>
      </c>
      <c r="E1516" t="str">
        <f>INDEX('State Codes'!$E$7:$E$70,MATCH(INDEX('State Codes'!$C$7:$C$70,MATCH('County Climates'!B1516,'State Codes'!$D$7:$D$70,0),1),'State Codes'!$C$7:$C$70,0),1)</f>
        <v>South Atlantic Division</v>
      </c>
      <c r="F1516">
        <f>INDEX('CBECS_Table B5'!$C$6:$K$6,1,MATCH('County Climates'!E1516,'CBECS_Table B5'!$C$1:$K$1,0))</f>
        <v>17981</v>
      </c>
    </row>
    <row r="1517" spans="1:6" x14ac:dyDescent="0.35">
      <c r="A1517" t="s">
        <v>1381</v>
      </c>
      <c r="B1517" t="s">
        <v>1382</v>
      </c>
      <c r="C1517" t="s">
        <v>325</v>
      </c>
      <c r="D1517" t="s">
        <v>292</v>
      </c>
      <c r="E1517" t="str">
        <f>INDEX('State Codes'!$E$7:$E$70,MATCH(INDEX('State Codes'!$C$7:$C$70,MATCH('County Climates'!B1517,'State Codes'!$D$7:$D$70,0),1),'State Codes'!$C$7:$C$70,0),1)</f>
        <v>South Atlantic Division</v>
      </c>
      <c r="F1517">
        <f>INDEX('CBECS_Table B5'!$C$6:$K$6,1,MATCH('County Climates'!E1517,'CBECS_Table B5'!$C$1:$K$1,0))</f>
        <v>17981</v>
      </c>
    </row>
    <row r="1518" spans="1:6" x14ac:dyDescent="0.35">
      <c r="A1518" t="s">
        <v>1381</v>
      </c>
      <c r="B1518" t="s">
        <v>1382</v>
      </c>
      <c r="C1518" t="s">
        <v>1390</v>
      </c>
      <c r="D1518" t="s">
        <v>292</v>
      </c>
      <c r="E1518" t="str">
        <f>INDEX('State Codes'!$E$7:$E$70,MATCH(INDEX('State Codes'!$C$7:$C$70,MATCH('County Climates'!B1518,'State Codes'!$D$7:$D$70,0),1),'State Codes'!$C$7:$C$70,0),1)</f>
        <v>South Atlantic Division</v>
      </c>
      <c r="F1518">
        <f>INDEX('CBECS_Table B5'!$C$6:$K$6,1,MATCH('County Climates'!E1518,'CBECS_Table B5'!$C$1:$K$1,0))</f>
        <v>17981</v>
      </c>
    </row>
    <row r="1519" spans="1:6" x14ac:dyDescent="0.35">
      <c r="A1519" t="s">
        <v>1381</v>
      </c>
      <c r="B1519" t="s">
        <v>1382</v>
      </c>
      <c r="C1519" t="s">
        <v>585</v>
      </c>
      <c r="D1519" t="s">
        <v>273</v>
      </c>
      <c r="E1519" t="str">
        <f>INDEX('State Codes'!$E$7:$E$70,MATCH(INDEX('State Codes'!$C$7:$C$70,MATCH('County Climates'!B1519,'State Codes'!$D$7:$D$70,0),1),'State Codes'!$C$7:$C$70,0),1)</f>
        <v>South Atlantic Division</v>
      </c>
      <c r="F1519">
        <f>INDEX('CBECS_Table B5'!$C$6:$K$6,1,MATCH('County Climates'!E1519,'CBECS_Table B5'!$C$1:$K$1,0))</f>
        <v>17981</v>
      </c>
    </row>
    <row r="1520" spans="1:6" x14ac:dyDescent="0.35">
      <c r="A1520" t="s">
        <v>1381</v>
      </c>
      <c r="B1520" t="s">
        <v>1382</v>
      </c>
      <c r="C1520" t="s">
        <v>369</v>
      </c>
      <c r="D1520" t="s">
        <v>292</v>
      </c>
      <c r="E1520" t="str">
        <f>INDEX('State Codes'!$E$7:$E$70,MATCH(INDEX('State Codes'!$C$7:$C$70,MATCH('County Climates'!B1520,'State Codes'!$D$7:$D$70,0),1),'State Codes'!$C$7:$C$70,0),1)</f>
        <v>South Atlantic Division</v>
      </c>
      <c r="F1520">
        <f>INDEX('CBECS_Table B5'!$C$6:$K$6,1,MATCH('County Climates'!E1520,'CBECS_Table B5'!$C$1:$K$1,0))</f>
        <v>17981</v>
      </c>
    </row>
    <row r="1521" spans="1:6" x14ac:dyDescent="0.35">
      <c r="A1521" t="s">
        <v>1381</v>
      </c>
      <c r="B1521" t="s">
        <v>1382</v>
      </c>
      <c r="C1521" t="s">
        <v>371</v>
      </c>
      <c r="D1521" t="s">
        <v>292</v>
      </c>
      <c r="E1521" t="str">
        <f>INDEX('State Codes'!$E$7:$E$70,MATCH(INDEX('State Codes'!$C$7:$C$70,MATCH('County Climates'!B1521,'State Codes'!$D$7:$D$70,0),1),'State Codes'!$C$7:$C$70,0),1)</f>
        <v>South Atlantic Division</v>
      </c>
      <c r="F1521">
        <f>INDEX('CBECS_Table B5'!$C$6:$K$6,1,MATCH('County Climates'!E1521,'CBECS_Table B5'!$C$1:$K$1,0))</f>
        <v>17981</v>
      </c>
    </row>
    <row r="1522" spans="1:6" x14ac:dyDescent="0.35">
      <c r="A1522" t="s">
        <v>1381</v>
      </c>
      <c r="B1522" t="s">
        <v>1382</v>
      </c>
      <c r="C1522" t="s">
        <v>335</v>
      </c>
      <c r="D1522" t="s">
        <v>273</v>
      </c>
      <c r="E1522" t="str">
        <f>INDEX('State Codes'!$E$7:$E$70,MATCH(INDEX('State Codes'!$C$7:$C$70,MATCH('County Climates'!B1522,'State Codes'!$D$7:$D$70,0),1),'State Codes'!$C$7:$C$70,0),1)</f>
        <v>South Atlantic Division</v>
      </c>
      <c r="F1522">
        <f>INDEX('CBECS_Table B5'!$C$6:$K$6,1,MATCH('County Climates'!E1522,'CBECS_Table B5'!$C$1:$K$1,0))</f>
        <v>17981</v>
      </c>
    </row>
    <row r="1523" spans="1:6" x14ac:dyDescent="0.35">
      <c r="A1523" t="s">
        <v>1381</v>
      </c>
      <c r="B1523" t="s">
        <v>1382</v>
      </c>
      <c r="C1523" t="s">
        <v>336</v>
      </c>
      <c r="D1523" t="s">
        <v>273</v>
      </c>
      <c r="E1523" t="str">
        <f>INDEX('State Codes'!$E$7:$E$70,MATCH(INDEX('State Codes'!$C$7:$C$70,MATCH('County Climates'!B1523,'State Codes'!$D$7:$D$70,0),1),'State Codes'!$C$7:$C$70,0),1)</f>
        <v>South Atlantic Division</v>
      </c>
      <c r="F1523">
        <f>INDEX('CBECS_Table B5'!$C$6:$K$6,1,MATCH('County Climates'!E1523,'CBECS_Table B5'!$C$1:$K$1,0))</f>
        <v>17981</v>
      </c>
    </row>
    <row r="1524" spans="1:6" x14ac:dyDescent="0.35">
      <c r="A1524" t="s">
        <v>1381</v>
      </c>
      <c r="B1524" t="s">
        <v>1382</v>
      </c>
      <c r="C1524" t="s">
        <v>590</v>
      </c>
      <c r="D1524" t="s">
        <v>292</v>
      </c>
      <c r="E1524" t="str">
        <f>INDEX('State Codes'!$E$7:$E$70,MATCH(INDEX('State Codes'!$C$7:$C$70,MATCH('County Climates'!B1524,'State Codes'!$D$7:$D$70,0),1),'State Codes'!$C$7:$C$70,0),1)</f>
        <v>South Atlantic Division</v>
      </c>
      <c r="F1524">
        <f>INDEX('CBECS_Table B5'!$C$6:$K$6,1,MATCH('County Climates'!E1524,'CBECS_Table B5'!$C$1:$K$1,0))</f>
        <v>17981</v>
      </c>
    </row>
    <row r="1525" spans="1:6" x14ac:dyDescent="0.35">
      <c r="A1525" t="s">
        <v>1381</v>
      </c>
      <c r="B1525" t="s">
        <v>1382</v>
      </c>
      <c r="C1525" t="s">
        <v>1391</v>
      </c>
      <c r="D1525" t="s">
        <v>292</v>
      </c>
      <c r="E1525" t="str">
        <f>INDEX('State Codes'!$E$7:$E$70,MATCH(INDEX('State Codes'!$C$7:$C$70,MATCH('County Climates'!B1525,'State Codes'!$D$7:$D$70,0),1),'State Codes'!$C$7:$C$70,0),1)</f>
        <v>South Atlantic Division</v>
      </c>
      <c r="F1525">
        <f>INDEX('CBECS_Table B5'!$C$6:$K$6,1,MATCH('County Climates'!E1525,'CBECS_Table B5'!$C$1:$K$1,0))</f>
        <v>17981</v>
      </c>
    </row>
    <row r="1526" spans="1:6" x14ac:dyDescent="0.35">
      <c r="A1526" t="s">
        <v>1381</v>
      </c>
      <c r="B1526" t="s">
        <v>1382</v>
      </c>
      <c r="C1526" t="s">
        <v>596</v>
      </c>
      <c r="D1526" t="s">
        <v>292</v>
      </c>
      <c r="E1526" t="str">
        <f>INDEX('State Codes'!$E$7:$E$70,MATCH(INDEX('State Codes'!$C$7:$C$70,MATCH('County Climates'!B1526,'State Codes'!$D$7:$D$70,0),1),'State Codes'!$C$7:$C$70,0),1)</f>
        <v>South Atlantic Division</v>
      </c>
      <c r="F1526">
        <f>INDEX('CBECS_Table B5'!$C$6:$K$6,1,MATCH('County Climates'!E1526,'CBECS_Table B5'!$C$1:$K$1,0))</f>
        <v>17981</v>
      </c>
    </row>
    <row r="1527" spans="1:6" x14ac:dyDescent="0.35">
      <c r="A1527" t="s">
        <v>1381</v>
      </c>
      <c r="B1527" t="s">
        <v>1382</v>
      </c>
      <c r="C1527" t="s">
        <v>432</v>
      </c>
      <c r="D1527" t="s">
        <v>273</v>
      </c>
      <c r="E1527" t="str">
        <f>INDEX('State Codes'!$E$7:$E$70,MATCH(INDEX('State Codes'!$C$7:$C$70,MATCH('County Climates'!B1527,'State Codes'!$D$7:$D$70,0),1),'State Codes'!$C$7:$C$70,0),1)</f>
        <v>South Atlantic Division</v>
      </c>
      <c r="F1527">
        <f>INDEX('CBECS_Table B5'!$C$6:$K$6,1,MATCH('County Climates'!E1527,'CBECS_Table B5'!$C$1:$K$1,0))</f>
        <v>17981</v>
      </c>
    </row>
    <row r="1528" spans="1:6" x14ac:dyDescent="0.35">
      <c r="A1528" t="s">
        <v>1381</v>
      </c>
      <c r="B1528" t="s">
        <v>1382</v>
      </c>
      <c r="C1528" t="s">
        <v>1392</v>
      </c>
      <c r="D1528" t="s">
        <v>292</v>
      </c>
      <c r="E1528" t="str">
        <f>INDEX('State Codes'!$E$7:$E$70,MATCH(INDEX('State Codes'!$C$7:$C$70,MATCH('County Climates'!B1528,'State Codes'!$D$7:$D$70,0),1),'State Codes'!$C$7:$C$70,0),1)</f>
        <v>South Atlantic Division</v>
      </c>
      <c r="F1528">
        <f>INDEX('CBECS_Table B5'!$C$6:$K$6,1,MATCH('County Climates'!E1528,'CBECS_Table B5'!$C$1:$K$1,0))</f>
        <v>17981</v>
      </c>
    </row>
    <row r="1529" spans="1:6" x14ac:dyDescent="0.35">
      <c r="A1529" t="s">
        <v>1381</v>
      </c>
      <c r="B1529" t="s">
        <v>1382</v>
      </c>
      <c r="C1529" t="s">
        <v>1393</v>
      </c>
      <c r="D1529" t="s">
        <v>273</v>
      </c>
      <c r="E1529" t="str">
        <f>INDEX('State Codes'!$E$7:$E$70,MATCH(INDEX('State Codes'!$C$7:$C$70,MATCH('County Climates'!B1529,'State Codes'!$D$7:$D$70,0),1),'State Codes'!$C$7:$C$70,0),1)</f>
        <v>South Atlantic Division</v>
      </c>
      <c r="F1529">
        <f>INDEX('CBECS_Table B5'!$C$6:$K$6,1,MATCH('County Climates'!E1529,'CBECS_Table B5'!$C$1:$K$1,0))</f>
        <v>17981</v>
      </c>
    </row>
    <row r="1530" spans="1:6" x14ac:dyDescent="0.35">
      <c r="A1530" t="s">
        <v>1381</v>
      </c>
      <c r="B1530" t="s">
        <v>1382</v>
      </c>
      <c r="C1530" t="s">
        <v>338</v>
      </c>
      <c r="D1530" t="s">
        <v>292</v>
      </c>
      <c r="E1530" t="str">
        <f>INDEX('State Codes'!$E$7:$E$70,MATCH(INDEX('State Codes'!$C$7:$C$70,MATCH('County Climates'!B1530,'State Codes'!$D$7:$D$70,0),1),'State Codes'!$C$7:$C$70,0),1)</f>
        <v>South Atlantic Division</v>
      </c>
      <c r="F1530">
        <f>INDEX('CBECS_Table B5'!$C$6:$K$6,1,MATCH('County Climates'!E1530,'CBECS_Table B5'!$C$1:$K$1,0))</f>
        <v>17981</v>
      </c>
    </row>
    <row r="1531" spans="1:6" x14ac:dyDescent="0.35">
      <c r="A1531" t="s">
        <v>1381</v>
      </c>
      <c r="B1531" t="s">
        <v>1382</v>
      </c>
      <c r="C1531" t="s">
        <v>340</v>
      </c>
      <c r="D1531" t="s">
        <v>292</v>
      </c>
      <c r="E1531" t="str">
        <f>INDEX('State Codes'!$E$7:$E$70,MATCH(INDEX('State Codes'!$C$7:$C$70,MATCH('County Climates'!B1531,'State Codes'!$D$7:$D$70,0),1),'State Codes'!$C$7:$C$70,0),1)</f>
        <v>South Atlantic Division</v>
      </c>
      <c r="F1531">
        <f>INDEX('CBECS_Table B5'!$C$6:$K$6,1,MATCH('County Climates'!E1531,'CBECS_Table B5'!$C$1:$K$1,0))</f>
        <v>17981</v>
      </c>
    </row>
    <row r="1532" spans="1:6" x14ac:dyDescent="0.35">
      <c r="A1532" t="s">
        <v>1381</v>
      </c>
      <c r="B1532" t="s">
        <v>1382</v>
      </c>
      <c r="C1532" t="s">
        <v>738</v>
      </c>
      <c r="D1532" t="s">
        <v>273</v>
      </c>
      <c r="E1532" t="str">
        <f>INDEX('State Codes'!$E$7:$E$70,MATCH(INDEX('State Codes'!$C$7:$C$70,MATCH('County Climates'!B1532,'State Codes'!$D$7:$D$70,0),1),'State Codes'!$C$7:$C$70,0),1)</f>
        <v>South Atlantic Division</v>
      </c>
      <c r="F1532">
        <f>INDEX('CBECS_Table B5'!$C$6:$K$6,1,MATCH('County Climates'!E1532,'CBECS_Table B5'!$C$1:$K$1,0))</f>
        <v>17981</v>
      </c>
    </row>
    <row r="1533" spans="1:6" x14ac:dyDescent="0.35">
      <c r="A1533" t="s">
        <v>1381</v>
      </c>
      <c r="B1533" t="s">
        <v>1382</v>
      </c>
      <c r="C1533" t="s">
        <v>739</v>
      </c>
      <c r="D1533" t="s">
        <v>273</v>
      </c>
      <c r="E1533" t="str">
        <f>INDEX('State Codes'!$E$7:$E$70,MATCH(INDEX('State Codes'!$C$7:$C$70,MATCH('County Climates'!B1533,'State Codes'!$D$7:$D$70,0),1),'State Codes'!$C$7:$C$70,0),1)</f>
        <v>South Atlantic Division</v>
      </c>
      <c r="F1533">
        <f>INDEX('CBECS_Table B5'!$C$6:$K$6,1,MATCH('County Climates'!E1533,'CBECS_Table B5'!$C$1:$K$1,0))</f>
        <v>17981</v>
      </c>
    </row>
    <row r="1534" spans="1:6" x14ac:dyDescent="0.35">
      <c r="A1534" t="s">
        <v>1381</v>
      </c>
      <c r="B1534" t="s">
        <v>1382</v>
      </c>
      <c r="C1534" t="s">
        <v>743</v>
      </c>
      <c r="D1534" t="s">
        <v>273</v>
      </c>
      <c r="E1534" t="str">
        <f>INDEX('State Codes'!$E$7:$E$70,MATCH(INDEX('State Codes'!$C$7:$C$70,MATCH('County Climates'!B1534,'State Codes'!$D$7:$D$70,0),1),'State Codes'!$C$7:$C$70,0),1)</f>
        <v>South Atlantic Division</v>
      </c>
      <c r="F1534">
        <f>INDEX('CBECS_Table B5'!$C$6:$K$6,1,MATCH('County Climates'!E1534,'CBECS_Table B5'!$C$1:$K$1,0))</f>
        <v>17981</v>
      </c>
    </row>
    <row r="1535" spans="1:6" x14ac:dyDescent="0.35">
      <c r="A1535" t="s">
        <v>1381</v>
      </c>
      <c r="B1535" t="s">
        <v>1382</v>
      </c>
      <c r="C1535" t="s">
        <v>1394</v>
      </c>
      <c r="D1535" t="s">
        <v>292</v>
      </c>
      <c r="E1535" t="str">
        <f>INDEX('State Codes'!$E$7:$E$70,MATCH(INDEX('State Codes'!$C$7:$C$70,MATCH('County Climates'!B1535,'State Codes'!$D$7:$D$70,0),1),'State Codes'!$C$7:$C$70,0),1)</f>
        <v>South Atlantic Division</v>
      </c>
      <c r="F1535">
        <f>INDEX('CBECS_Table B5'!$C$6:$K$6,1,MATCH('County Climates'!E1535,'CBECS_Table B5'!$C$1:$K$1,0))</f>
        <v>17981</v>
      </c>
    </row>
    <row r="1536" spans="1:6" x14ac:dyDescent="0.35">
      <c r="A1536" t="s">
        <v>1381</v>
      </c>
      <c r="B1536" t="s">
        <v>1382</v>
      </c>
      <c r="C1536" t="s">
        <v>1395</v>
      </c>
      <c r="D1536" t="s">
        <v>273</v>
      </c>
      <c r="E1536" t="str">
        <f>INDEX('State Codes'!$E$7:$E$70,MATCH(INDEX('State Codes'!$C$7:$C$70,MATCH('County Climates'!B1536,'State Codes'!$D$7:$D$70,0),1),'State Codes'!$C$7:$C$70,0),1)</f>
        <v>South Atlantic Division</v>
      </c>
      <c r="F1536">
        <f>INDEX('CBECS_Table B5'!$C$6:$K$6,1,MATCH('County Climates'!E1536,'CBECS_Table B5'!$C$1:$K$1,0))</f>
        <v>17981</v>
      </c>
    </row>
    <row r="1537" spans="1:6" x14ac:dyDescent="0.35">
      <c r="A1537" t="s">
        <v>1381</v>
      </c>
      <c r="B1537" t="s">
        <v>1382</v>
      </c>
      <c r="C1537" t="s">
        <v>1396</v>
      </c>
      <c r="D1537" t="s">
        <v>273</v>
      </c>
      <c r="E1537" t="str">
        <f>INDEX('State Codes'!$E$7:$E$70,MATCH(INDEX('State Codes'!$C$7:$C$70,MATCH('County Climates'!B1537,'State Codes'!$D$7:$D$70,0),1),'State Codes'!$C$7:$C$70,0),1)</f>
        <v>South Atlantic Division</v>
      </c>
      <c r="F1537">
        <f>INDEX('CBECS_Table B5'!$C$6:$K$6,1,MATCH('County Climates'!E1537,'CBECS_Table B5'!$C$1:$K$1,0))</f>
        <v>17981</v>
      </c>
    </row>
    <row r="1538" spans="1:6" x14ac:dyDescent="0.35">
      <c r="A1538" t="s">
        <v>1381</v>
      </c>
      <c r="B1538" t="s">
        <v>1382</v>
      </c>
      <c r="C1538" t="s">
        <v>601</v>
      </c>
      <c r="D1538" t="s">
        <v>292</v>
      </c>
      <c r="E1538" t="str">
        <f>INDEX('State Codes'!$E$7:$E$70,MATCH(INDEX('State Codes'!$C$7:$C$70,MATCH('County Climates'!B1538,'State Codes'!$D$7:$D$70,0),1),'State Codes'!$C$7:$C$70,0),1)</f>
        <v>South Atlantic Division</v>
      </c>
      <c r="F1538">
        <f>INDEX('CBECS_Table B5'!$C$6:$K$6,1,MATCH('County Climates'!E1538,'CBECS_Table B5'!$C$1:$K$1,0))</f>
        <v>17981</v>
      </c>
    </row>
    <row r="1539" spans="1:6" x14ac:dyDescent="0.35">
      <c r="A1539" t="s">
        <v>1381</v>
      </c>
      <c r="B1539" t="s">
        <v>1382</v>
      </c>
      <c r="C1539" t="s">
        <v>1397</v>
      </c>
      <c r="D1539" t="s">
        <v>273</v>
      </c>
      <c r="E1539" t="str">
        <f>INDEX('State Codes'!$E$7:$E$70,MATCH(INDEX('State Codes'!$C$7:$C$70,MATCH('County Climates'!B1539,'State Codes'!$D$7:$D$70,0),1),'State Codes'!$C$7:$C$70,0),1)</f>
        <v>South Atlantic Division</v>
      </c>
      <c r="F1539">
        <f>INDEX('CBECS_Table B5'!$C$6:$K$6,1,MATCH('County Climates'!E1539,'CBECS_Table B5'!$C$1:$K$1,0))</f>
        <v>17981</v>
      </c>
    </row>
    <row r="1540" spans="1:6" x14ac:dyDescent="0.35">
      <c r="A1540" t="s">
        <v>1381</v>
      </c>
      <c r="B1540" t="s">
        <v>1382</v>
      </c>
      <c r="C1540" t="s">
        <v>344</v>
      </c>
      <c r="D1540" t="s">
        <v>273</v>
      </c>
      <c r="E1540" t="str">
        <f>INDEX('State Codes'!$E$7:$E$70,MATCH(INDEX('State Codes'!$C$7:$C$70,MATCH('County Climates'!B1540,'State Codes'!$D$7:$D$70,0),1),'State Codes'!$C$7:$C$70,0),1)</f>
        <v>South Atlantic Division</v>
      </c>
      <c r="F1540">
        <f>INDEX('CBECS_Table B5'!$C$6:$K$6,1,MATCH('County Climates'!E1540,'CBECS_Table B5'!$C$1:$K$1,0))</f>
        <v>17981</v>
      </c>
    </row>
    <row r="1541" spans="1:6" x14ac:dyDescent="0.35">
      <c r="A1541" t="s">
        <v>1381</v>
      </c>
      <c r="B1541" t="s">
        <v>1382</v>
      </c>
      <c r="C1541" t="s">
        <v>1398</v>
      </c>
      <c r="D1541" t="s">
        <v>292</v>
      </c>
      <c r="E1541" t="str">
        <f>INDEX('State Codes'!$E$7:$E$70,MATCH(INDEX('State Codes'!$C$7:$C$70,MATCH('County Climates'!B1541,'State Codes'!$D$7:$D$70,0),1),'State Codes'!$C$7:$C$70,0),1)</f>
        <v>South Atlantic Division</v>
      </c>
      <c r="F1541">
        <f>INDEX('CBECS_Table B5'!$C$6:$K$6,1,MATCH('County Climates'!E1541,'CBECS_Table B5'!$C$1:$K$1,0))</f>
        <v>17981</v>
      </c>
    </row>
    <row r="1542" spans="1:6" x14ac:dyDescent="0.35">
      <c r="A1542" t="s">
        <v>1381</v>
      </c>
      <c r="B1542" t="s">
        <v>1382</v>
      </c>
      <c r="C1542" t="s">
        <v>1209</v>
      </c>
      <c r="D1542" t="s">
        <v>292</v>
      </c>
      <c r="E1542" t="str">
        <f>INDEX('State Codes'!$E$7:$E$70,MATCH(INDEX('State Codes'!$C$7:$C$70,MATCH('County Climates'!B1542,'State Codes'!$D$7:$D$70,0),1),'State Codes'!$C$7:$C$70,0),1)</f>
        <v>South Atlantic Division</v>
      </c>
      <c r="F1542">
        <f>INDEX('CBECS_Table B5'!$C$6:$K$6,1,MATCH('County Climates'!E1542,'CBECS_Table B5'!$C$1:$K$1,0))</f>
        <v>17981</v>
      </c>
    </row>
    <row r="1543" spans="1:6" x14ac:dyDescent="0.35">
      <c r="A1543" t="s">
        <v>1381</v>
      </c>
      <c r="B1543" t="s">
        <v>1382</v>
      </c>
      <c r="C1543" t="s">
        <v>1399</v>
      </c>
      <c r="D1543" t="s">
        <v>273</v>
      </c>
      <c r="E1543" t="str">
        <f>INDEX('State Codes'!$E$7:$E$70,MATCH(INDEX('State Codes'!$C$7:$C$70,MATCH('County Climates'!B1543,'State Codes'!$D$7:$D$70,0),1),'State Codes'!$C$7:$C$70,0),1)</f>
        <v>South Atlantic Division</v>
      </c>
      <c r="F1543">
        <f>INDEX('CBECS_Table B5'!$C$6:$K$6,1,MATCH('County Climates'!E1543,'CBECS_Table B5'!$C$1:$K$1,0))</f>
        <v>17981</v>
      </c>
    </row>
    <row r="1544" spans="1:6" x14ac:dyDescent="0.35">
      <c r="A1544" t="s">
        <v>1381</v>
      </c>
      <c r="B1544" t="s">
        <v>1382</v>
      </c>
      <c r="C1544" t="s">
        <v>750</v>
      </c>
      <c r="D1544" t="s">
        <v>273</v>
      </c>
      <c r="E1544" t="str">
        <f>INDEX('State Codes'!$E$7:$E$70,MATCH(INDEX('State Codes'!$C$7:$C$70,MATCH('County Climates'!B1544,'State Codes'!$D$7:$D$70,0),1),'State Codes'!$C$7:$C$70,0),1)</f>
        <v>South Atlantic Division</v>
      </c>
      <c r="F1544">
        <f>INDEX('CBECS_Table B5'!$C$6:$K$6,1,MATCH('County Climates'!E1544,'CBECS_Table B5'!$C$1:$K$1,0))</f>
        <v>17981</v>
      </c>
    </row>
    <row r="1545" spans="1:6" x14ac:dyDescent="0.35">
      <c r="A1545" t="s">
        <v>1381</v>
      </c>
      <c r="B1545" t="s">
        <v>1382</v>
      </c>
      <c r="C1545" t="s">
        <v>1400</v>
      </c>
      <c r="D1545" t="s">
        <v>273</v>
      </c>
      <c r="E1545" t="str">
        <f>INDEX('State Codes'!$E$7:$E$70,MATCH(INDEX('State Codes'!$C$7:$C$70,MATCH('County Climates'!B1545,'State Codes'!$D$7:$D$70,0),1),'State Codes'!$C$7:$C$70,0),1)</f>
        <v>South Atlantic Division</v>
      </c>
      <c r="F1545">
        <f>INDEX('CBECS_Table B5'!$C$6:$K$6,1,MATCH('County Climates'!E1545,'CBECS_Table B5'!$C$1:$K$1,0))</f>
        <v>17981</v>
      </c>
    </row>
    <row r="1546" spans="1:6" x14ac:dyDescent="0.35">
      <c r="A1546" t="s">
        <v>1381</v>
      </c>
      <c r="B1546" t="s">
        <v>1382</v>
      </c>
      <c r="C1546" t="s">
        <v>1289</v>
      </c>
      <c r="D1546" t="s">
        <v>292</v>
      </c>
      <c r="E1546" t="str">
        <f>INDEX('State Codes'!$E$7:$E$70,MATCH(INDEX('State Codes'!$C$7:$C$70,MATCH('County Climates'!B1546,'State Codes'!$D$7:$D$70,0),1),'State Codes'!$C$7:$C$70,0),1)</f>
        <v>South Atlantic Division</v>
      </c>
      <c r="F1546">
        <f>INDEX('CBECS_Table B5'!$C$6:$K$6,1,MATCH('County Climates'!E1546,'CBECS_Table B5'!$C$1:$K$1,0))</f>
        <v>17981</v>
      </c>
    </row>
    <row r="1547" spans="1:6" x14ac:dyDescent="0.35">
      <c r="A1547" t="s">
        <v>1381</v>
      </c>
      <c r="B1547" t="s">
        <v>1382</v>
      </c>
      <c r="C1547" t="s">
        <v>1290</v>
      </c>
      <c r="D1547" t="s">
        <v>273</v>
      </c>
      <c r="E1547" t="str">
        <f>INDEX('State Codes'!$E$7:$E$70,MATCH(INDEX('State Codes'!$C$7:$C$70,MATCH('County Climates'!B1547,'State Codes'!$D$7:$D$70,0),1),'State Codes'!$C$7:$C$70,0),1)</f>
        <v>South Atlantic Division</v>
      </c>
      <c r="F1547">
        <f>INDEX('CBECS_Table B5'!$C$6:$K$6,1,MATCH('County Climates'!E1547,'CBECS_Table B5'!$C$1:$K$1,0))</f>
        <v>17981</v>
      </c>
    </row>
    <row r="1548" spans="1:6" x14ac:dyDescent="0.35">
      <c r="A1548" t="s">
        <v>1381</v>
      </c>
      <c r="B1548" t="s">
        <v>1382</v>
      </c>
      <c r="C1548" t="s">
        <v>543</v>
      </c>
      <c r="D1548" t="s">
        <v>292</v>
      </c>
      <c r="E1548" t="str">
        <f>INDEX('State Codes'!$E$7:$E$70,MATCH(INDEX('State Codes'!$C$7:$C$70,MATCH('County Climates'!B1548,'State Codes'!$D$7:$D$70,0),1),'State Codes'!$C$7:$C$70,0),1)</f>
        <v>South Atlantic Division</v>
      </c>
      <c r="F1548">
        <f>INDEX('CBECS_Table B5'!$C$6:$K$6,1,MATCH('County Climates'!E1548,'CBECS_Table B5'!$C$1:$K$1,0))</f>
        <v>17981</v>
      </c>
    </row>
    <row r="1549" spans="1:6" x14ac:dyDescent="0.35">
      <c r="A1549" t="s">
        <v>1381</v>
      </c>
      <c r="B1549" t="s">
        <v>1382</v>
      </c>
      <c r="C1549" t="s">
        <v>544</v>
      </c>
      <c r="D1549" t="s">
        <v>273</v>
      </c>
      <c r="E1549" t="str">
        <f>INDEX('State Codes'!$E$7:$E$70,MATCH(INDEX('State Codes'!$C$7:$C$70,MATCH('County Climates'!B1549,'State Codes'!$D$7:$D$70,0),1),'State Codes'!$C$7:$C$70,0),1)</f>
        <v>South Atlantic Division</v>
      </c>
      <c r="F1549">
        <f>INDEX('CBECS_Table B5'!$C$6:$K$6,1,MATCH('County Climates'!E1549,'CBECS_Table B5'!$C$1:$K$1,0))</f>
        <v>17981</v>
      </c>
    </row>
    <row r="1550" spans="1:6" x14ac:dyDescent="0.35">
      <c r="A1550" t="s">
        <v>1381</v>
      </c>
      <c r="B1550" t="s">
        <v>1382</v>
      </c>
      <c r="C1550" t="s">
        <v>1401</v>
      </c>
      <c r="D1550" t="s">
        <v>273</v>
      </c>
      <c r="E1550" t="str">
        <f>INDEX('State Codes'!$E$7:$E$70,MATCH(INDEX('State Codes'!$C$7:$C$70,MATCH('County Climates'!B1550,'State Codes'!$D$7:$D$70,0),1),'State Codes'!$C$7:$C$70,0),1)</f>
        <v>South Atlantic Division</v>
      </c>
      <c r="F1550">
        <f>INDEX('CBECS_Table B5'!$C$6:$K$6,1,MATCH('County Climates'!E1550,'CBECS_Table B5'!$C$1:$K$1,0))</f>
        <v>17981</v>
      </c>
    </row>
    <row r="1551" spans="1:6" x14ac:dyDescent="0.35">
      <c r="A1551" t="s">
        <v>1381</v>
      </c>
      <c r="B1551" t="s">
        <v>1382</v>
      </c>
      <c r="C1551" t="s">
        <v>1402</v>
      </c>
      <c r="D1551" t="s">
        <v>292</v>
      </c>
      <c r="E1551" t="str">
        <f>INDEX('State Codes'!$E$7:$E$70,MATCH(INDEX('State Codes'!$C$7:$C$70,MATCH('County Climates'!B1551,'State Codes'!$D$7:$D$70,0),1),'State Codes'!$C$7:$C$70,0),1)</f>
        <v>South Atlantic Division</v>
      </c>
      <c r="F1551">
        <f>INDEX('CBECS_Table B5'!$C$6:$K$6,1,MATCH('County Climates'!E1551,'CBECS_Table B5'!$C$1:$K$1,0))</f>
        <v>17981</v>
      </c>
    </row>
    <row r="1552" spans="1:6" x14ac:dyDescent="0.35">
      <c r="A1552" t="s">
        <v>1381</v>
      </c>
      <c r="B1552" t="s">
        <v>1382</v>
      </c>
      <c r="C1552" t="s">
        <v>1102</v>
      </c>
      <c r="D1552" t="s">
        <v>292</v>
      </c>
      <c r="E1552" t="str">
        <f>INDEX('State Codes'!$E$7:$E$70,MATCH(INDEX('State Codes'!$C$7:$C$70,MATCH('County Climates'!B1552,'State Codes'!$D$7:$D$70,0),1),'State Codes'!$C$7:$C$70,0),1)</f>
        <v>South Atlantic Division</v>
      </c>
      <c r="F1552">
        <f>INDEX('CBECS_Table B5'!$C$6:$K$6,1,MATCH('County Climates'!E1552,'CBECS_Table B5'!$C$1:$K$1,0))</f>
        <v>17981</v>
      </c>
    </row>
    <row r="1553" spans="1:6" x14ac:dyDescent="0.35">
      <c r="A1553" t="s">
        <v>1381</v>
      </c>
      <c r="B1553" t="s">
        <v>1382</v>
      </c>
      <c r="C1553" t="s">
        <v>1403</v>
      </c>
      <c r="D1553" t="s">
        <v>292</v>
      </c>
      <c r="E1553" t="str">
        <f>INDEX('State Codes'!$E$7:$E$70,MATCH(INDEX('State Codes'!$C$7:$C$70,MATCH('County Climates'!B1553,'State Codes'!$D$7:$D$70,0),1),'State Codes'!$C$7:$C$70,0),1)</f>
        <v>South Atlantic Division</v>
      </c>
      <c r="F1553">
        <f>INDEX('CBECS_Table B5'!$C$6:$K$6,1,MATCH('County Climates'!E1553,'CBECS_Table B5'!$C$1:$K$1,0))</f>
        <v>17981</v>
      </c>
    </row>
    <row r="1554" spans="1:6" x14ac:dyDescent="0.35">
      <c r="A1554" t="s">
        <v>1404</v>
      </c>
      <c r="B1554" t="s">
        <v>1405</v>
      </c>
      <c r="C1554" t="s">
        <v>561</v>
      </c>
      <c r="D1554" t="s">
        <v>273</v>
      </c>
      <c r="E1554" t="str">
        <f>INDEX('State Codes'!$E$7:$E$70,MATCH(INDEX('State Codes'!$C$7:$C$70,MATCH('County Climates'!B1554,'State Codes'!$D$7:$D$70,0),1),'State Codes'!$C$7:$C$70,0),1)</f>
        <v>East North Central Division</v>
      </c>
      <c r="F1554">
        <f>INDEX('CBECS_Table B5'!$C$6:$K$6,1,MATCH('County Climates'!E1554,'CBECS_Table B5'!$C$1:$K$1,0))</f>
        <v>12742</v>
      </c>
    </row>
    <row r="1555" spans="1:6" x14ac:dyDescent="0.35">
      <c r="A1555" t="s">
        <v>1404</v>
      </c>
      <c r="B1555" t="s">
        <v>1405</v>
      </c>
      <c r="C1555" t="s">
        <v>1406</v>
      </c>
      <c r="D1555" t="s">
        <v>274</v>
      </c>
      <c r="E1555" t="str">
        <f>INDEX('State Codes'!$E$7:$E$70,MATCH(INDEX('State Codes'!$C$7:$C$70,MATCH('County Climates'!B1555,'State Codes'!$D$7:$D$70,0),1),'State Codes'!$C$7:$C$70,0),1)</f>
        <v>East North Central Division</v>
      </c>
      <c r="F1555">
        <f>INDEX('CBECS_Table B5'!$C$6:$K$6,1,MATCH('County Climates'!E1555,'CBECS_Table B5'!$C$1:$K$1,0))</f>
        <v>12742</v>
      </c>
    </row>
    <row r="1556" spans="1:6" x14ac:dyDescent="0.35">
      <c r="A1556" t="s">
        <v>1404</v>
      </c>
      <c r="B1556" t="s">
        <v>1405</v>
      </c>
      <c r="C1556" t="s">
        <v>1407</v>
      </c>
      <c r="D1556" t="s">
        <v>273</v>
      </c>
      <c r="E1556" t="str">
        <f>INDEX('State Codes'!$E$7:$E$70,MATCH(INDEX('State Codes'!$C$7:$C$70,MATCH('County Climates'!B1556,'State Codes'!$D$7:$D$70,0),1),'State Codes'!$C$7:$C$70,0),1)</f>
        <v>East North Central Division</v>
      </c>
      <c r="F1556">
        <f>INDEX('CBECS_Table B5'!$C$6:$K$6,1,MATCH('County Climates'!E1556,'CBECS_Table B5'!$C$1:$K$1,0))</f>
        <v>12742</v>
      </c>
    </row>
    <row r="1557" spans="1:6" x14ac:dyDescent="0.35">
      <c r="A1557" t="s">
        <v>1404</v>
      </c>
      <c r="B1557" t="s">
        <v>1405</v>
      </c>
      <c r="C1557" t="s">
        <v>1408</v>
      </c>
      <c r="D1557" t="s">
        <v>274</v>
      </c>
      <c r="E1557" t="str">
        <f>INDEX('State Codes'!$E$7:$E$70,MATCH(INDEX('State Codes'!$C$7:$C$70,MATCH('County Climates'!B1557,'State Codes'!$D$7:$D$70,0),1),'State Codes'!$C$7:$C$70,0),1)</f>
        <v>East North Central Division</v>
      </c>
      <c r="F1557">
        <f>INDEX('CBECS_Table B5'!$C$6:$K$6,1,MATCH('County Climates'!E1557,'CBECS_Table B5'!$C$1:$K$1,0))</f>
        <v>12742</v>
      </c>
    </row>
    <row r="1558" spans="1:6" x14ac:dyDescent="0.35">
      <c r="A1558" t="s">
        <v>1404</v>
      </c>
      <c r="B1558" t="s">
        <v>1405</v>
      </c>
      <c r="C1558" t="s">
        <v>623</v>
      </c>
      <c r="D1558" t="s">
        <v>273</v>
      </c>
      <c r="E1558" t="str">
        <f>INDEX('State Codes'!$E$7:$E$70,MATCH(INDEX('State Codes'!$C$7:$C$70,MATCH('County Climates'!B1558,'State Codes'!$D$7:$D$70,0),1),'State Codes'!$C$7:$C$70,0),1)</f>
        <v>East North Central Division</v>
      </c>
      <c r="F1558">
        <f>INDEX('CBECS_Table B5'!$C$6:$K$6,1,MATCH('County Climates'!E1558,'CBECS_Table B5'!$C$1:$K$1,0))</f>
        <v>12742</v>
      </c>
    </row>
    <row r="1559" spans="1:6" x14ac:dyDescent="0.35">
      <c r="A1559" t="s">
        <v>1404</v>
      </c>
      <c r="B1559" t="s">
        <v>1405</v>
      </c>
      <c r="C1559" t="s">
        <v>1174</v>
      </c>
      <c r="D1559" t="s">
        <v>273</v>
      </c>
      <c r="E1559" t="str">
        <f>INDEX('State Codes'!$E$7:$E$70,MATCH(INDEX('State Codes'!$C$7:$C$70,MATCH('County Climates'!B1559,'State Codes'!$D$7:$D$70,0),1),'State Codes'!$C$7:$C$70,0),1)</f>
        <v>East North Central Division</v>
      </c>
      <c r="F1559">
        <f>INDEX('CBECS_Table B5'!$C$6:$K$6,1,MATCH('County Climates'!E1559,'CBECS_Table B5'!$C$1:$K$1,0))</f>
        <v>12742</v>
      </c>
    </row>
    <row r="1560" spans="1:6" x14ac:dyDescent="0.35">
      <c r="A1560" t="s">
        <v>1404</v>
      </c>
      <c r="B1560" t="s">
        <v>1405</v>
      </c>
      <c r="C1560" t="s">
        <v>1102</v>
      </c>
      <c r="D1560" t="s">
        <v>273</v>
      </c>
      <c r="E1560" t="str">
        <f>INDEX('State Codes'!$E$7:$E$70,MATCH(INDEX('State Codes'!$C$7:$C$70,MATCH('County Climates'!B1560,'State Codes'!$D$7:$D$70,0),1),'State Codes'!$C$7:$C$70,0),1)</f>
        <v>East North Central Division</v>
      </c>
      <c r="F1560">
        <f>INDEX('CBECS_Table B5'!$C$6:$K$6,1,MATCH('County Climates'!E1560,'CBECS_Table B5'!$C$1:$K$1,0))</f>
        <v>12742</v>
      </c>
    </row>
    <row r="1561" spans="1:6" x14ac:dyDescent="0.35">
      <c r="A1561" t="s">
        <v>1409</v>
      </c>
      <c r="B1561" t="s">
        <v>1410</v>
      </c>
      <c r="C1561" t="s">
        <v>991</v>
      </c>
      <c r="D1561" t="s">
        <v>273</v>
      </c>
      <c r="E1561" t="str">
        <f>INDEX('State Codes'!$E$7:$E$70,MATCH(INDEX('State Codes'!$C$7:$C$70,MATCH('County Climates'!B1561,'State Codes'!$D$7:$D$70,0),1),'State Codes'!$C$7:$C$70,0),1)</f>
        <v>Mountain Division</v>
      </c>
      <c r="F1561">
        <f>INDEX('CBECS_Table B5'!$C$6:$K$6,1,MATCH('County Climates'!E1561,'CBECS_Table B5'!$C$1:$K$1,0))</f>
        <v>4981</v>
      </c>
    </row>
    <row r="1562" spans="1:6" x14ac:dyDescent="0.35">
      <c r="A1562" t="s">
        <v>1409</v>
      </c>
      <c r="B1562" t="s">
        <v>1410</v>
      </c>
      <c r="C1562" t="s">
        <v>919</v>
      </c>
      <c r="D1562" t="s">
        <v>273</v>
      </c>
      <c r="E1562" t="str">
        <f>INDEX('State Codes'!$E$7:$E$70,MATCH(INDEX('State Codes'!$C$7:$C$70,MATCH('County Climates'!B1562,'State Codes'!$D$7:$D$70,0),1),'State Codes'!$C$7:$C$70,0),1)</f>
        <v>Mountain Division</v>
      </c>
      <c r="F1562">
        <f>INDEX('CBECS_Table B5'!$C$6:$K$6,1,MATCH('County Climates'!E1562,'CBECS_Table B5'!$C$1:$K$1,0))</f>
        <v>4981</v>
      </c>
    </row>
    <row r="1563" spans="1:6" x14ac:dyDescent="0.35">
      <c r="A1563" t="s">
        <v>1409</v>
      </c>
      <c r="B1563" t="s">
        <v>1410</v>
      </c>
      <c r="C1563" t="s">
        <v>1175</v>
      </c>
      <c r="D1563" t="s">
        <v>273</v>
      </c>
      <c r="E1563" t="str">
        <f>INDEX('State Codes'!$E$7:$E$70,MATCH(INDEX('State Codes'!$C$7:$C$70,MATCH('County Climates'!B1563,'State Codes'!$D$7:$D$70,0),1),'State Codes'!$C$7:$C$70,0),1)</f>
        <v>Mountain Division</v>
      </c>
      <c r="F1563">
        <f>INDEX('CBECS_Table B5'!$C$6:$K$6,1,MATCH('County Climates'!E1563,'CBECS_Table B5'!$C$1:$K$1,0))</f>
        <v>4981</v>
      </c>
    </row>
    <row r="1564" spans="1:6" x14ac:dyDescent="0.35">
      <c r="A1564" t="s">
        <v>1409</v>
      </c>
      <c r="B1564" t="s">
        <v>1410</v>
      </c>
      <c r="C1564" t="s">
        <v>921</v>
      </c>
      <c r="D1564" t="s">
        <v>273</v>
      </c>
      <c r="E1564" t="str">
        <f>INDEX('State Codes'!$E$7:$E$70,MATCH(INDEX('State Codes'!$C$7:$C$70,MATCH('County Climates'!B1564,'State Codes'!$D$7:$D$70,0),1),'State Codes'!$C$7:$C$70,0),1)</f>
        <v>Mountain Division</v>
      </c>
      <c r="F1564">
        <f>INDEX('CBECS_Table B5'!$C$6:$K$6,1,MATCH('County Climates'!E1564,'CBECS_Table B5'!$C$1:$K$1,0))</f>
        <v>4981</v>
      </c>
    </row>
    <row r="1565" spans="1:6" x14ac:dyDescent="0.35">
      <c r="A1565" t="s">
        <v>1409</v>
      </c>
      <c r="B1565" t="s">
        <v>1410</v>
      </c>
      <c r="C1565" t="s">
        <v>1411</v>
      </c>
      <c r="D1565" t="s">
        <v>273</v>
      </c>
      <c r="E1565" t="str">
        <f>INDEX('State Codes'!$E$7:$E$70,MATCH(INDEX('State Codes'!$C$7:$C$70,MATCH('County Climates'!B1565,'State Codes'!$D$7:$D$70,0),1),'State Codes'!$C$7:$C$70,0),1)</f>
        <v>Mountain Division</v>
      </c>
      <c r="F1565">
        <f>INDEX('CBECS_Table B5'!$C$6:$K$6,1,MATCH('County Climates'!E1565,'CBECS_Table B5'!$C$1:$K$1,0))</f>
        <v>4981</v>
      </c>
    </row>
    <row r="1566" spans="1:6" x14ac:dyDescent="0.35">
      <c r="A1566" t="s">
        <v>1409</v>
      </c>
      <c r="B1566" t="s">
        <v>1410</v>
      </c>
      <c r="C1566" t="s">
        <v>1119</v>
      </c>
      <c r="D1566" t="s">
        <v>273</v>
      </c>
      <c r="E1566" t="str">
        <f>INDEX('State Codes'!$E$7:$E$70,MATCH(INDEX('State Codes'!$C$7:$C$70,MATCH('County Climates'!B1566,'State Codes'!$D$7:$D$70,0),1),'State Codes'!$C$7:$C$70,0),1)</f>
        <v>Mountain Division</v>
      </c>
      <c r="F1566">
        <f>INDEX('CBECS_Table B5'!$C$6:$K$6,1,MATCH('County Climates'!E1566,'CBECS_Table B5'!$C$1:$K$1,0))</f>
        <v>4981</v>
      </c>
    </row>
    <row r="1567" spans="1:6" x14ac:dyDescent="0.35">
      <c r="A1567" t="s">
        <v>1409</v>
      </c>
      <c r="B1567" t="s">
        <v>1410</v>
      </c>
      <c r="C1567" t="s">
        <v>418</v>
      </c>
      <c r="D1567" t="s">
        <v>273</v>
      </c>
      <c r="E1567" t="str">
        <f>INDEX('State Codes'!$E$7:$E$70,MATCH(INDEX('State Codes'!$C$7:$C$70,MATCH('County Climates'!B1567,'State Codes'!$D$7:$D$70,0),1),'State Codes'!$C$7:$C$70,0),1)</f>
        <v>Mountain Division</v>
      </c>
      <c r="F1567">
        <f>INDEX('CBECS_Table B5'!$C$6:$K$6,1,MATCH('County Climates'!E1567,'CBECS_Table B5'!$C$1:$K$1,0))</f>
        <v>4981</v>
      </c>
    </row>
    <row r="1568" spans="1:6" x14ac:dyDescent="0.35">
      <c r="A1568" t="s">
        <v>1409</v>
      </c>
      <c r="B1568" t="s">
        <v>1410</v>
      </c>
      <c r="C1568" t="s">
        <v>1412</v>
      </c>
      <c r="D1568" t="s">
        <v>273</v>
      </c>
      <c r="E1568" t="str">
        <f>INDEX('State Codes'!$E$7:$E$70,MATCH(INDEX('State Codes'!$C$7:$C$70,MATCH('County Climates'!B1568,'State Codes'!$D$7:$D$70,0),1),'State Codes'!$C$7:$C$70,0),1)</f>
        <v>Mountain Division</v>
      </c>
      <c r="F1568">
        <f>INDEX('CBECS_Table B5'!$C$6:$K$6,1,MATCH('County Climates'!E1568,'CBECS_Table B5'!$C$1:$K$1,0))</f>
        <v>4981</v>
      </c>
    </row>
    <row r="1569" spans="1:6" x14ac:dyDescent="0.35">
      <c r="A1569" t="s">
        <v>1409</v>
      </c>
      <c r="B1569" t="s">
        <v>1410</v>
      </c>
      <c r="C1569" t="s">
        <v>1413</v>
      </c>
      <c r="D1569" t="s">
        <v>273</v>
      </c>
      <c r="E1569" t="str">
        <f>INDEX('State Codes'!$E$7:$E$70,MATCH(INDEX('State Codes'!$C$7:$C$70,MATCH('County Climates'!B1569,'State Codes'!$D$7:$D$70,0),1),'State Codes'!$C$7:$C$70,0),1)</f>
        <v>Mountain Division</v>
      </c>
      <c r="F1569">
        <f>INDEX('CBECS_Table B5'!$C$6:$K$6,1,MATCH('County Climates'!E1569,'CBECS_Table B5'!$C$1:$K$1,0))</f>
        <v>4981</v>
      </c>
    </row>
    <row r="1570" spans="1:6" x14ac:dyDescent="0.35">
      <c r="A1570" t="s">
        <v>1409</v>
      </c>
      <c r="B1570" t="s">
        <v>1410</v>
      </c>
      <c r="C1570" t="s">
        <v>367</v>
      </c>
      <c r="D1570" t="s">
        <v>273</v>
      </c>
      <c r="E1570" t="str">
        <f>INDEX('State Codes'!$E$7:$E$70,MATCH(INDEX('State Codes'!$C$7:$C$70,MATCH('County Climates'!B1570,'State Codes'!$D$7:$D$70,0),1),'State Codes'!$C$7:$C$70,0),1)</f>
        <v>Mountain Division</v>
      </c>
      <c r="F1570">
        <f>INDEX('CBECS_Table B5'!$C$6:$K$6,1,MATCH('County Climates'!E1570,'CBECS_Table B5'!$C$1:$K$1,0))</f>
        <v>4981</v>
      </c>
    </row>
    <row r="1571" spans="1:6" x14ac:dyDescent="0.35">
      <c r="A1571" t="s">
        <v>1409</v>
      </c>
      <c r="B1571" t="s">
        <v>1410</v>
      </c>
      <c r="C1571" t="s">
        <v>1414</v>
      </c>
      <c r="D1571" t="s">
        <v>273</v>
      </c>
      <c r="E1571" t="str">
        <f>INDEX('State Codes'!$E$7:$E$70,MATCH(INDEX('State Codes'!$C$7:$C$70,MATCH('County Climates'!B1571,'State Codes'!$D$7:$D$70,0),1),'State Codes'!$C$7:$C$70,0),1)</f>
        <v>Mountain Division</v>
      </c>
      <c r="F1571">
        <f>INDEX('CBECS_Table B5'!$C$6:$K$6,1,MATCH('County Climates'!E1571,'CBECS_Table B5'!$C$1:$K$1,0))</f>
        <v>4981</v>
      </c>
    </row>
    <row r="1572" spans="1:6" x14ac:dyDescent="0.35">
      <c r="A1572" t="s">
        <v>1409</v>
      </c>
      <c r="B1572" t="s">
        <v>1410</v>
      </c>
      <c r="C1572" t="s">
        <v>369</v>
      </c>
      <c r="D1572" t="s">
        <v>274</v>
      </c>
      <c r="E1572" t="str">
        <f>INDEX('State Codes'!$E$7:$E$70,MATCH(INDEX('State Codes'!$C$7:$C$70,MATCH('County Climates'!B1572,'State Codes'!$D$7:$D$70,0),1),'State Codes'!$C$7:$C$70,0),1)</f>
        <v>Mountain Division</v>
      </c>
      <c r="F1572">
        <f>INDEX('CBECS_Table B5'!$C$6:$K$6,1,MATCH('County Climates'!E1572,'CBECS_Table B5'!$C$1:$K$1,0))</f>
        <v>4981</v>
      </c>
    </row>
    <row r="1573" spans="1:6" x14ac:dyDescent="0.35">
      <c r="A1573" t="s">
        <v>1409</v>
      </c>
      <c r="B1573" t="s">
        <v>1410</v>
      </c>
      <c r="C1573" t="s">
        <v>1415</v>
      </c>
      <c r="D1573" t="s">
        <v>273</v>
      </c>
      <c r="E1573" t="str">
        <f>INDEX('State Codes'!$E$7:$E$70,MATCH(INDEX('State Codes'!$C$7:$C$70,MATCH('County Climates'!B1573,'State Codes'!$D$7:$D$70,0),1),'State Codes'!$C$7:$C$70,0),1)</f>
        <v>Mountain Division</v>
      </c>
      <c r="F1573">
        <f>INDEX('CBECS_Table B5'!$C$6:$K$6,1,MATCH('County Climates'!E1573,'CBECS_Table B5'!$C$1:$K$1,0))</f>
        <v>4981</v>
      </c>
    </row>
    <row r="1574" spans="1:6" x14ac:dyDescent="0.35">
      <c r="A1574" t="s">
        <v>1409</v>
      </c>
      <c r="B1574" t="s">
        <v>1410</v>
      </c>
      <c r="C1574" t="s">
        <v>1416</v>
      </c>
      <c r="D1574" t="s">
        <v>273</v>
      </c>
      <c r="E1574" t="str">
        <f>INDEX('State Codes'!$E$7:$E$70,MATCH(INDEX('State Codes'!$C$7:$C$70,MATCH('County Climates'!B1574,'State Codes'!$D$7:$D$70,0),1),'State Codes'!$C$7:$C$70,0),1)</f>
        <v>Mountain Division</v>
      </c>
      <c r="F1574">
        <f>INDEX('CBECS_Table B5'!$C$6:$K$6,1,MATCH('County Climates'!E1574,'CBECS_Table B5'!$C$1:$K$1,0))</f>
        <v>4981</v>
      </c>
    </row>
    <row r="1575" spans="1:6" x14ac:dyDescent="0.35">
      <c r="A1575" t="s">
        <v>1409</v>
      </c>
      <c r="B1575" t="s">
        <v>1410</v>
      </c>
      <c r="C1575" t="s">
        <v>438</v>
      </c>
      <c r="D1575" t="s">
        <v>273</v>
      </c>
      <c r="E1575" t="str">
        <f>INDEX('State Codes'!$E$7:$E$70,MATCH(INDEX('State Codes'!$C$7:$C$70,MATCH('County Climates'!B1575,'State Codes'!$D$7:$D$70,0),1),'State Codes'!$C$7:$C$70,0),1)</f>
        <v>Mountain Division</v>
      </c>
      <c r="F1575">
        <f>INDEX('CBECS_Table B5'!$C$6:$K$6,1,MATCH('County Climates'!E1575,'CBECS_Table B5'!$C$1:$K$1,0))</f>
        <v>4981</v>
      </c>
    </row>
    <row r="1576" spans="1:6" x14ac:dyDescent="0.35">
      <c r="A1576" t="s">
        <v>1409</v>
      </c>
      <c r="B1576" t="s">
        <v>1410</v>
      </c>
      <c r="C1576" t="s">
        <v>899</v>
      </c>
      <c r="D1576" t="s">
        <v>273</v>
      </c>
      <c r="E1576" t="str">
        <f>INDEX('State Codes'!$E$7:$E$70,MATCH(INDEX('State Codes'!$C$7:$C$70,MATCH('County Climates'!B1576,'State Codes'!$D$7:$D$70,0),1),'State Codes'!$C$7:$C$70,0),1)</f>
        <v>Mountain Division</v>
      </c>
      <c r="F1576">
        <f>INDEX('CBECS_Table B5'!$C$6:$K$6,1,MATCH('County Climates'!E1576,'CBECS_Table B5'!$C$1:$K$1,0))</f>
        <v>4981</v>
      </c>
    </row>
    <row r="1577" spans="1:6" x14ac:dyDescent="0.35">
      <c r="A1577" t="s">
        <v>1409</v>
      </c>
      <c r="B1577" t="s">
        <v>1410</v>
      </c>
      <c r="C1577" t="s">
        <v>966</v>
      </c>
      <c r="D1577" t="s">
        <v>273</v>
      </c>
      <c r="E1577" t="str">
        <f>INDEX('State Codes'!$E$7:$E$70,MATCH(INDEX('State Codes'!$C$7:$C$70,MATCH('County Climates'!B1577,'State Codes'!$D$7:$D$70,0),1),'State Codes'!$C$7:$C$70,0),1)</f>
        <v>Mountain Division</v>
      </c>
      <c r="F1577">
        <f>INDEX('CBECS_Table B5'!$C$6:$K$6,1,MATCH('County Climates'!E1577,'CBECS_Table B5'!$C$1:$K$1,0))</f>
        <v>4981</v>
      </c>
    </row>
    <row r="1578" spans="1:6" x14ac:dyDescent="0.35">
      <c r="A1578" t="s">
        <v>1409</v>
      </c>
      <c r="B1578" t="s">
        <v>1410</v>
      </c>
      <c r="C1578" t="s">
        <v>1417</v>
      </c>
      <c r="D1578" t="s">
        <v>274</v>
      </c>
      <c r="E1578" t="str">
        <f>INDEX('State Codes'!$E$7:$E$70,MATCH(INDEX('State Codes'!$C$7:$C$70,MATCH('County Climates'!B1578,'State Codes'!$D$7:$D$70,0),1),'State Codes'!$C$7:$C$70,0),1)</f>
        <v>Mountain Division</v>
      </c>
      <c r="F1578">
        <f>INDEX('CBECS_Table B5'!$C$6:$K$6,1,MATCH('County Climates'!E1578,'CBECS_Table B5'!$C$1:$K$1,0))</f>
        <v>4981</v>
      </c>
    </row>
    <row r="1579" spans="1:6" x14ac:dyDescent="0.35">
      <c r="A1579" t="s">
        <v>1409</v>
      </c>
      <c r="B1579" t="s">
        <v>1410</v>
      </c>
      <c r="C1579" t="s">
        <v>1418</v>
      </c>
      <c r="D1579" t="s">
        <v>273</v>
      </c>
      <c r="E1579" t="str">
        <f>INDEX('State Codes'!$E$7:$E$70,MATCH(INDEX('State Codes'!$C$7:$C$70,MATCH('County Climates'!B1579,'State Codes'!$D$7:$D$70,0),1),'State Codes'!$C$7:$C$70,0),1)</f>
        <v>Mountain Division</v>
      </c>
      <c r="F1579">
        <f>INDEX('CBECS_Table B5'!$C$6:$K$6,1,MATCH('County Climates'!E1579,'CBECS_Table B5'!$C$1:$K$1,0))</f>
        <v>4981</v>
      </c>
    </row>
    <row r="1580" spans="1:6" x14ac:dyDescent="0.35">
      <c r="A1580" t="s">
        <v>1409</v>
      </c>
      <c r="B1580" t="s">
        <v>1410</v>
      </c>
      <c r="C1580" t="s">
        <v>1419</v>
      </c>
      <c r="D1580" t="s">
        <v>274</v>
      </c>
      <c r="E1580" t="str">
        <f>INDEX('State Codes'!$E$7:$E$70,MATCH(INDEX('State Codes'!$C$7:$C$70,MATCH('County Climates'!B1580,'State Codes'!$D$7:$D$70,0),1),'State Codes'!$C$7:$C$70,0),1)</f>
        <v>Mountain Division</v>
      </c>
      <c r="F1580">
        <f>INDEX('CBECS_Table B5'!$C$6:$K$6,1,MATCH('County Climates'!E1580,'CBECS_Table B5'!$C$1:$K$1,0))</f>
        <v>4981</v>
      </c>
    </row>
    <row r="1581" spans="1:6" x14ac:dyDescent="0.35">
      <c r="A1581" t="s">
        <v>1409</v>
      </c>
      <c r="B1581" t="s">
        <v>1410</v>
      </c>
      <c r="C1581" t="s">
        <v>1420</v>
      </c>
      <c r="D1581" t="s">
        <v>273</v>
      </c>
      <c r="E1581" t="str">
        <f>INDEX('State Codes'!$E$7:$E$70,MATCH(INDEX('State Codes'!$C$7:$C$70,MATCH('County Climates'!B1581,'State Codes'!$D$7:$D$70,0),1),'State Codes'!$C$7:$C$70,0),1)</f>
        <v>Mountain Division</v>
      </c>
      <c r="F1581">
        <f>INDEX('CBECS_Table B5'!$C$6:$K$6,1,MATCH('County Climates'!E1581,'CBECS_Table B5'!$C$1:$K$1,0))</f>
        <v>4981</v>
      </c>
    </row>
    <row r="1582" spans="1:6" x14ac:dyDescent="0.35">
      <c r="A1582" t="s">
        <v>1409</v>
      </c>
      <c r="B1582" t="s">
        <v>1410</v>
      </c>
      <c r="C1582" t="s">
        <v>1421</v>
      </c>
      <c r="D1582" t="s">
        <v>273</v>
      </c>
      <c r="E1582" t="str">
        <f>INDEX('State Codes'!$E$7:$E$70,MATCH(INDEX('State Codes'!$C$7:$C$70,MATCH('County Climates'!B1582,'State Codes'!$D$7:$D$70,0),1),'State Codes'!$C$7:$C$70,0),1)</f>
        <v>Mountain Division</v>
      </c>
      <c r="F1582">
        <f>INDEX('CBECS_Table B5'!$C$6:$K$6,1,MATCH('County Climates'!E1582,'CBECS_Table B5'!$C$1:$K$1,0))</f>
        <v>4981</v>
      </c>
    </row>
    <row r="1583" spans="1:6" x14ac:dyDescent="0.35">
      <c r="A1583" t="s">
        <v>1409</v>
      </c>
      <c r="B1583" t="s">
        <v>1410</v>
      </c>
      <c r="C1583" t="s">
        <v>1422</v>
      </c>
      <c r="D1583" t="s">
        <v>273</v>
      </c>
      <c r="E1583" t="str">
        <f>INDEX('State Codes'!$E$7:$E$70,MATCH(INDEX('State Codes'!$C$7:$C$70,MATCH('County Climates'!B1583,'State Codes'!$D$7:$D$70,0),1),'State Codes'!$C$7:$C$70,0),1)</f>
        <v>Mountain Division</v>
      </c>
      <c r="F1583">
        <f>INDEX('CBECS_Table B5'!$C$6:$K$6,1,MATCH('County Climates'!E1583,'CBECS_Table B5'!$C$1:$K$1,0))</f>
        <v>4981</v>
      </c>
    </row>
    <row r="1584" spans="1:6" x14ac:dyDescent="0.35">
      <c r="A1584" t="s">
        <v>1423</v>
      </c>
      <c r="B1584" t="s">
        <v>1424</v>
      </c>
      <c r="C1584" t="s">
        <v>547</v>
      </c>
      <c r="D1584" t="s">
        <v>288</v>
      </c>
      <c r="E1584" t="str">
        <f>INDEX('State Codes'!$E$7:$E$70,MATCH(INDEX('State Codes'!$C$7:$C$70,MATCH('County Climates'!B1584,'State Codes'!$D$7:$D$70,0),1),'State Codes'!$C$7:$C$70,0),1)</f>
        <v>East South Central Division</v>
      </c>
      <c r="F1584">
        <f>INDEX('CBECS_Table B5'!$C$6:$K$6,1,MATCH('County Climates'!E1584,'CBECS_Table B5'!$C$1:$K$1,0))</f>
        <v>4904</v>
      </c>
    </row>
    <row r="1585" spans="1:6" x14ac:dyDescent="0.35">
      <c r="A1585" t="s">
        <v>1423</v>
      </c>
      <c r="B1585" t="s">
        <v>1424</v>
      </c>
      <c r="C1585" t="s">
        <v>884</v>
      </c>
      <c r="D1585" t="s">
        <v>292</v>
      </c>
      <c r="E1585" t="str">
        <f>INDEX('State Codes'!$E$7:$E$70,MATCH(INDEX('State Codes'!$C$7:$C$70,MATCH('County Climates'!B1585,'State Codes'!$D$7:$D$70,0),1),'State Codes'!$C$7:$C$70,0),1)</f>
        <v>East South Central Division</v>
      </c>
      <c r="F1585">
        <f>INDEX('CBECS_Table B5'!$C$6:$K$6,1,MATCH('County Climates'!E1585,'CBECS_Table B5'!$C$1:$K$1,0))</f>
        <v>4904</v>
      </c>
    </row>
    <row r="1586" spans="1:6" x14ac:dyDescent="0.35">
      <c r="A1586" t="s">
        <v>1425</v>
      </c>
      <c r="B1586" t="s">
        <v>1426</v>
      </c>
      <c r="C1586" t="s">
        <v>1427</v>
      </c>
      <c r="D1586" t="s">
        <v>274</v>
      </c>
      <c r="E1586" t="str">
        <f>INDEX('State Codes'!$E$7:$E$70,MATCH(INDEX('State Codes'!$C$7:$C$70,MATCH('County Climates'!B1586,'State Codes'!$D$7:$D$70,0),1),'State Codes'!$C$7:$C$70,0),1)</f>
        <v>Pacific Division</v>
      </c>
      <c r="F1586">
        <f>INDEX('CBECS_Table B5'!$C$6:$K$6,1,MATCH('County Climates'!E1586,'CBECS_Table B5'!$C$1:$K$1,0))</f>
        <v>13379</v>
      </c>
    </row>
    <row r="1587" spans="1:6" x14ac:dyDescent="0.35">
      <c r="A1587" t="s">
        <v>1425</v>
      </c>
      <c r="B1587" t="s">
        <v>1426</v>
      </c>
      <c r="C1587" t="s">
        <v>1428</v>
      </c>
      <c r="D1587" t="s">
        <v>274</v>
      </c>
      <c r="E1587" t="str">
        <f>INDEX('State Codes'!$E$7:$E$70,MATCH(INDEX('State Codes'!$C$7:$C$70,MATCH('County Climates'!B1587,'State Codes'!$D$7:$D$70,0),1),'State Codes'!$C$7:$C$70,0),1)</f>
        <v>Pacific Division</v>
      </c>
      <c r="F1587">
        <f>INDEX('CBECS_Table B5'!$C$6:$K$6,1,MATCH('County Climates'!E1587,'CBECS_Table B5'!$C$1:$K$1,0))</f>
        <v>13379</v>
      </c>
    </row>
    <row r="1588" spans="1:6" x14ac:dyDescent="0.35">
      <c r="A1588" t="s">
        <v>1425</v>
      </c>
      <c r="B1588" t="s">
        <v>1426</v>
      </c>
      <c r="C1588" t="s">
        <v>1429</v>
      </c>
      <c r="D1588" t="s">
        <v>274</v>
      </c>
      <c r="E1588" t="str">
        <f>INDEX('State Codes'!$E$7:$E$70,MATCH(INDEX('State Codes'!$C$7:$C$70,MATCH('County Climates'!B1588,'State Codes'!$D$7:$D$70,0),1),'State Codes'!$C$7:$C$70,0),1)</f>
        <v>Pacific Division</v>
      </c>
      <c r="F1588">
        <f>INDEX('CBECS_Table B5'!$C$6:$K$6,1,MATCH('County Climates'!E1588,'CBECS_Table B5'!$C$1:$K$1,0))</f>
        <v>13379</v>
      </c>
    </row>
    <row r="1589" spans="1:6" x14ac:dyDescent="0.35">
      <c r="A1589" t="s">
        <v>1425</v>
      </c>
      <c r="B1589" t="s">
        <v>1426</v>
      </c>
      <c r="C1589" t="s">
        <v>1430</v>
      </c>
      <c r="D1589" t="s">
        <v>1431</v>
      </c>
      <c r="E1589" t="str">
        <f>INDEX('State Codes'!$E$7:$E$70,MATCH(INDEX('State Codes'!$C$7:$C$70,MATCH('County Climates'!B1589,'State Codes'!$D$7:$D$70,0),1),'State Codes'!$C$7:$C$70,0),1)</f>
        <v>Pacific Division</v>
      </c>
      <c r="F1589">
        <f>INDEX('CBECS_Table B5'!$C$6:$K$6,1,MATCH('County Climates'!E1589,'CBECS_Table B5'!$C$1:$K$1,0))</f>
        <v>13379</v>
      </c>
    </row>
    <row r="1590" spans="1:6" x14ac:dyDescent="0.35">
      <c r="A1590" t="s">
        <v>1425</v>
      </c>
      <c r="B1590" t="s">
        <v>1426</v>
      </c>
      <c r="C1590" t="s">
        <v>1432</v>
      </c>
      <c r="D1590" t="s">
        <v>274</v>
      </c>
      <c r="E1590" t="str">
        <f>INDEX('State Codes'!$E$7:$E$70,MATCH(INDEX('State Codes'!$C$7:$C$70,MATCH('County Climates'!B1590,'State Codes'!$D$7:$D$70,0),1),'State Codes'!$C$7:$C$70,0),1)</f>
        <v>Pacific Division</v>
      </c>
      <c r="F1590">
        <f>INDEX('CBECS_Table B5'!$C$6:$K$6,1,MATCH('County Climates'!E1590,'CBECS_Table B5'!$C$1:$K$1,0))</f>
        <v>13379</v>
      </c>
    </row>
    <row r="1591" spans="1:6" x14ac:dyDescent="0.35">
      <c r="A1591" t="s">
        <v>1425</v>
      </c>
      <c r="B1591" t="s">
        <v>1426</v>
      </c>
      <c r="C1591" t="s">
        <v>1433</v>
      </c>
      <c r="D1591" t="s">
        <v>274</v>
      </c>
      <c r="E1591" t="str">
        <f>INDEX('State Codes'!$E$7:$E$70,MATCH(INDEX('State Codes'!$C$7:$C$70,MATCH('County Climates'!B1591,'State Codes'!$D$7:$D$70,0),1),'State Codes'!$C$7:$C$70,0),1)</f>
        <v>Pacific Division</v>
      </c>
      <c r="F1591">
        <f>INDEX('CBECS_Table B5'!$C$6:$K$6,1,MATCH('County Climates'!E1591,'CBECS_Table B5'!$C$1:$K$1,0))</f>
        <v>13379</v>
      </c>
    </row>
    <row r="1592" spans="1:6" x14ac:dyDescent="0.35">
      <c r="A1592" t="s">
        <v>1425</v>
      </c>
      <c r="B1592" t="s">
        <v>1426</v>
      </c>
      <c r="C1592" t="s">
        <v>1434</v>
      </c>
      <c r="D1592" t="s">
        <v>1431</v>
      </c>
      <c r="E1592" t="str">
        <f>INDEX('State Codes'!$E$7:$E$70,MATCH(INDEX('State Codes'!$C$7:$C$70,MATCH('County Climates'!B1592,'State Codes'!$D$7:$D$70,0),1),'State Codes'!$C$7:$C$70,0),1)</f>
        <v>Pacific Division</v>
      </c>
      <c r="F1592">
        <f>INDEX('CBECS_Table B5'!$C$6:$K$6,1,MATCH('County Climates'!E1592,'CBECS_Table B5'!$C$1:$K$1,0))</f>
        <v>13379</v>
      </c>
    </row>
    <row r="1593" spans="1:6" x14ac:dyDescent="0.35">
      <c r="A1593" t="s">
        <v>1425</v>
      </c>
      <c r="B1593" t="s">
        <v>1426</v>
      </c>
      <c r="C1593" t="s">
        <v>1435</v>
      </c>
      <c r="D1593" t="s">
        <v>1431</v>
      </c>
      <c r="E1593" t="str">
        <f>INDEX('State Codes'!$E$7:$E$70,MATCH(INDEX('State Codes'!$C$7:$C$70,MATCH('County Climates'!B1593,'State Codes'!$D$7:$D$70,0),1),'State Codes'!$C$7:$C$70,0),1)</f>
        <v>Pacific Division</v>
      </c>
      <c r="F1593">
        <f>INDEX('CBECS_Table B5'!$C$6:$K$6,1,MATCH('County Climates'!E1593,'CBECS_Table B5'!$C$1:$K$1,0))</f>
        <v>13379</v>
      </c>
    </row>
    <row r="1594" spans="1:6" x14ac:dyDescent="0.35">
      <c r="A1594" t="s">
        <v>1425</v>
      </c>
      <c r="B1594" t="s">
        <v>1426</v>
      </c>
      <c r="C1594" t="s">
        <v>1436</v>
      </c>
      <c r="D1594" t="s">
        <v>274</v>
      </c>
      <c r="E1594" t="str">
        <f>INDEX('State Codes'!$E$7:$E$70,MATCH(INDEX('State Codes'!$C$7:$C$70,MATCH('County Climates'!B1594,'State Codes'!$D$7:$D$70,0),1),'State Codes'!$C$7:$C$70,0),1)</f>
        <v>Pacific Division</v>
      </c>
      <c r="F1594">
        <f>INDEX('CBECS_Table B5'!$C$6:$K$6,1,MATCH('County Climates'!E1594,'CBECS_Table B5'!$C$1:$K$1,0))</f>
        <v>13379</v>
      </c>
    </row>
    <row r="1595" spans="1:6" x14ac:dyDescent="0.35">
      <c r="A1595" t="s">
        <v>1425</v>
      </c>
      <c r="B1595" t="s">
        <v>1426</v>
      </c>
      <c r="C1595" t="s">
        <v>1437</v>
      </c>
      <c r="D1595" t="s">
        <v>274</v>
      </c>
      <c r="E1595" t="str">
        <f>INDEX('State Codes'!$E$7:$E$70,MATCH(INDEX('State Codes'!$C$7:$C$70,MATCH('County Climates'!B1595,'State Codes'!$D$7:$D$70,0),1),'State Codes'!$C$7:$C$70,0),1)</f>
        <v>Pacific Division</v>
      </c>
      <c r="F1595">
        <f>INDEX('CBECS_Table B5'!$C$6:$K$6,1,MATCH('County Climates'!E1595,'CBECS_Table B5'!$C$1:$K$1,0))</f>
        <v>13379</v>
      </c>
    </row>
    <row r="1596" spans="1:6" x14ac:dyDescent="0.35">
      <c r="A1596" t="s">
        <v>1425</v>
      </c>
      <c r="B1596" t="s">
        <v>1426</v>
      </c>
      <c r="C1596" t="s">
        <v>1438</v>
      </c>
      <c r="D1596" t="s">
        <v>274</v>
      </c>
      <c r="E1596" t="str">
        <f>INDEX('State Codes'!$E$7:$E$70,MATCH(INDEX('State Codes'!$C$7:$C$70,MATCH('County Climates'!B1596,'State Codes'!$D$7:$D$70,0),1),'State Codes'!$C$7:$C$70,0),1)</f>
        <v>Pacific Division</v>
      </c>
      <c r="F1596">
        <f>INDEX('CBECS_Table B5'!$C$6:$K$6,1,MATCH('County Climates'!E1596,'CBECS_Table B5'!$C$1:$K$1,0))</f>
        <v>13379</v>
      </c>
    </row>
    <row r="1597" spans="1:6" x14ac:dyDescent="0.35">
      <c r="A1597" t="s">
        <v>1425</v>
      </c>
      <c r="B1597" t="s">
        <v>1426</v>
      </c>
      <c r="C1597" t="s">
        <v>1439</v>
      </c>
      <c r="D1597" t="s">
        <v>274</v>
      </c>
      <c r="E1597" t="str">
        <f>INDEX('State Codes'!$E$7:$E$70,MATCH(INDEX('State Codes'!$C$7:$C$70,MATCH('County Climates'!B1597,'State Codes'!$D$7:$D$70,0),1),'State Codes'!$C$7:$C$70,0),1)</f>
        <v>Pacific Division</v>
      </c>
      <c r="F1597">
        <f>INDEX('CBECS_Table B5'!$C$6:$K$6,1,MATCH('County Climates'!E1597,'CBECS_Table B5'!$C$1:$K$1,0))</f>
        <v>13379</v>
      </c>
    </row>
    <row r="1598" spans="1:6" x14ac:dyDescent="0.35">
      <c r="A1598" t="s">
        <v>1425</v>
      </c>
      <c r="B1598" t="s">
        <v>1426</v>
      </c>
      <c r="C1598" t="s">
        <v>1440</v>
      </c>
      <c r="D1598" t="s">
        <v>274</v>
      </c>
      <c r="E1598" t="str">
        <f>INDEX('State Codes'!$E$7:$E$70,MATCH(INDEX('State Codes'!$C$7:$C$70,MATCH('County Climates'!B1598,'State Codes'!$D$7:$D$70,0),1),'State Codes'!$C$7:$C$70,0),1)</f>
        <v>Pacific Division</v>
      </c>
      <c r="F1598">
        <f>INDEX('CBECS_Table B5'!$C$6:$K$6,1,MATCH('County Climates'!E1598,'CBECS_Table B5'!$C$1:$K$1,0))</f>
        <v>13379</v>
      </c>
    </row>
    <row r="1599" spans="1:6" x14ac:dyDescent="0.35">
      <c r="A1599" t="s">
        <v>1425</v>
      </c>
      <c r="B1599" t="s">
        <v>1426</v>
      </c>
      <c r="C1599" t="s">
        <v>1441</v>
      </c>
      <c r="D1599" t="s">
        <v>274</v>
      </c>
      <c r="E1599" t="str">
        <f>INDEX('State Codes'!$E$7:$E$70,MATCH(INDEX('State Codes'!$C$7:$C$70,MATCH('County Climates'!B1599,'State Codes'!$D$7:$D$70,0),1),'State Codes'!$C$7:$C$70,0),1)</f>
        <v>Pacific Division</v>
      </c>
      <c r="F1599">
        <f>INDEX('CBECS_Table B5'!$C$6:$K$6,1,MATCH('County Climates'!E1599,'CBECS_Table B5'!$C$1:$K$1,0))</f>
        <v>13379</v>
      </c>
    </row>
    <row r="1600" spans="1:6" x14ac:dyDescent="0.35">
      <c r="A1600" t="s">
        <v>1425</v>
      </c>
      <c r="B1600" t="s">
        <v>1426</v>
      </c>
      <c r="C1600" t="s">
        <v>1442</v>
      </c>
      <c r="D1600" t="s">
        <v>274</v>
      </c>
      <c r="E1600" t="str">
        <f>INDEX('State Codes'!$E$7:$E$70,MATCH(INDEX('State Codes'!$C$7:$C$70,MATCH('County Climates'!B1600,'State Codes'!$D$7:$D$70,0),1),'State Codes'!$C$7:$C$70,0),1)</f>
        <v>Pacific Division</v>
      </c>
      <c r="F1600">
        <f>INDEX('CBECS_Table B5'!$C$6:$K$6,1,MATCH('County Climates'!E1600,'CBECS_Table B5'!$C$1:$K$1,0))</f>
        <v>13379</v>
      </c>
    </row>
    <row r="1601" spans="1:6" x14ac:dyDescent="0.35">
      <c r="A1601" t="s">
        <v>1425</v>
      </c>
      <c r="B1601" t="s">
        <v>1426</v>
      </c>
      <c r="C1601" t="s">
        <v>1443</v>
      </c>
      <c r="D1601" t="s">
        <v>1431</v>
      </c>
      <c r="E1601" t="str">
        <f>INDEX('State Codes'!$E$7:$E$70,MATCH(INDEX('State Codes'!$C$7:$C$70,MATCH('County Climates'!B1601,'State Codes'!$D$7:$D$70,0),1),'State Codes'!$C$7:$C$70,0),1)</f>
        <v>Pacific Division</v>
      </c>
      <c r="F1601">
        <f>INDEX('CBECS_Table B5'!$C$6:$K$6,1,MATCH('County Climates'!E1601,'CBECS_Table B5'!$C$1:$K$1,0))</f>
        <v>13379</v>
      </c>
    </row>
    <row r="1602" spans="1:6" x14ac:dyDescent="0.35">
      <c r="A1602" t="s">
        <v>1425</v>
      </c>
      <c r="B1602" t="s">
        <v>1426</v>
      </c>
      <c r="C1602" t="s">
        <v>1444</v>
      </c>
      <c r="D1602" t="s">
        <v>1431</v>
      </c>
      <c r="E1602" t="str">
        <f>INDEX('State Codes'!$E$7:$E$70,MATCH(INDEX('State Codes'!$C$7:$C$70,MATCH('County Climates'!B1602,'State Codes'!$D$7:$D$70,0),1),'State Codes'!$C$7:$C$70,0),1)</f>
        <v>Pacific Division</v>
      </c>
      <c r="F1602">
        <f>INDEX('CBECS_Table B5'!$C$6:$K$6,1,MATCH('County Climates'!E1602,'CBECS_Table B5'!$C$1:$K$1,0))</f>
        <v>13379</v>
      </c>
    </row>
    <row r="1603" spans="1:6" x14ac:dyDescent="0.35">
      <c r="A1603" t="s">
        <v>1425</v>
      </c>
      <c r="B1603" t="s">
        <v>1426</v>
      </c>
      <c r="C1603" t="s">
        <v>1445</v>
      </c>
      <c r="D1603" t="s">
        <v>1431</v>
      </c>
      <c r="E1603" t="str">
        <f>INDEX('State Codes'!$E$7:$E$70,MATCH(INDEX('State Codes'!$C$7:$C$70,MATCH('County Climates'!B1603,'State Codes'!$D$7:$D$70,0),1),'State Codes'!$C$7:$C$70,0),1)</f>
        <v>Pacific Division</v>
      </c>
      <c r="F1603">
        <f>INDEX('CBECS_Table B5'!$C$6:$K$6,1,MATCH('County Climates'!E1603,'CBECS_Table B5'!$C$1:$K$1,0))</f>
        <v>13379</v>
      </c>
    </row>
    <row r="1604" spans="1:6" x14ac:dyDescent="0.35">
      <c r="A1604" t="s">
        <v>1425</v>
      </c>
      <c r="B1604" t="s">
        <v>1426</v>
      </c>
      <c r="C1604" t="s">
        <v>1446</v>
      </c>
      <c r="D1604" t="s">
        <v>274</v>
      </c>
      <c r="E1604" t="str">
        <f>INDEX('State Codes'!$E$7:$E$70,MATCH(INDEX('State Codes'!$C$7:$C$70,MATCH('County Climates'!B1604,'State Codes'!$D$7:$D$70,0),1),'State Codes'!$C$7:$C$70,0),1)</f>
        <v>Pacific Division</v>
      </c>
      <c r="F1604">
        <f>INDEX('CBECS_Table B5'!$C$6:$K$6,1,MATCH('County Climates'!E1604,'CBECS_Table B5'!$C$1:$K$1,0))</f>
        <v>13379</v>
      </c>
    </row>
    <row r="1605" spans="1:6" x14ac:dyDescent="0.35">
      <c r="A1605" t="s">
        <v>1425</v>
      </c>
      <c r="B1605" t="s">
        <v>1426</v>
      </c>
      <c r="C1605" t="s">
        <v>1447</v>
      </c>
      <c r="D1605" t="s">
        <v>274</v>
      </c>
      <c r="E1605" t="str">
        <f>INDEX('State Codes'!$E$7:$E$70,MATCH(INDEX('State Codes'!$C$7:$C$70,MATCH('County Climates'!B1605,'State Codes'!$D$7:$D$70,0),1),'State Codes'!$C$7:$C$70,0),1)</f>
        <v>Pacific Division</v>
      </c>
      <c r="F1605">
        <f>INDEX('CBECS_Table B5'!$C$6:$K$6,1,MATCH('County Climates'!E1605,'CBECS_Table B5'!$C$1:$K$1,0))</f>
        <v>13379</v>
      </c>
    </row>
    <row r="1606" spans="1:6" x14ac:dyDescent="0.35">
      <c r="A1606" t="s">
        <v>1425</v>
      </c>
      <c r="B1606" t="s">
        <v>1426</v>
      </c>
      <c r="C1606" t="s">
        <v>1448</v>
      </c>
      <c r="D1606" t="s">
        <v>1431</v>
      </c>
      <c r="E1606" t="str">
        <f>INDEX('State Codes'!$E$7:$E$70,MATCH(INDEX('State Codes'!$C$7:$C$70,MATCH('County Climates'!B1606,'State Codes'!$D$7:$D$70,0),1),'State Codes'!$C$7:$C$70,0),1)</f>
        <v>Pacific Division</v>
      </c>
      <c r="F1606">
        <f>INDEX('CBECS_Table B5'!$C$6:$K$6,1,MATCH('County Climates'!E1606,'CBECS_Table B5'!$C$1:$K$1,0))</f>
        <v>13379</v>
      </c>
    </row>
    <row r="1607" spans="1:6" x14ac:dyDescent="0.35">
      <c r="A1607" t="s">
        <v>1425</v>
      </c>
      <c r="B1607" t="s">
        <v>1426</v>
      </c>
      <c r="C1607" t="s">
        <v>1449</v>
      </c>
      <c r="D1607" t="s">
        <v>274</v>
      </c>
      <c r="E1607" t="str">
        <f>INDEX('State Codes'!$E$7:$E$70,MATCH(INDEX('State Codes'!$C$7:$C$70,MATCH('County Climates'!B1607,'State Codes'!$D$7:$D$70,0),1),'State Codes'!$C$7:$C$70,0),1)</f>
        <v>Pacific Division</v>
      </c>
      <c r="F1607">
        <f>INDEX('CBECS_Table B5'!$C$6:$K$6,1,MATCH('County Climates'!E1607,'CBECS_Table B5'!$C$1:$K$1,0))</f>
        <v>13379</v>
      </c>
    </row>
    <row r="1608" spans="1:6" x14ac:dyDescent="0.35">
      <c r="A1608" t="s">
        <v>1425</v>
      </c>
      <c r="B1608" t="s">
        <v>1426</v>
      </c>
      <c r="C1608" t="s">
        <v>1450</v>
      </c>
      <c r="D1608" t="s">
        <v>1431</v>
      </c>
      <c r="E1608" t="str">
        <f>INDEX('State Codes'!$E$7:$E$70,MATCH(INDEX('State Codes'!$C$7:$C$70,MATCH('County Climates'!B1608,'State Codes'!$D$7:$D$70,0),1),'State Codes'!$C$7:$C$70,0),1)</f>
        <v>Pacific Division</v>
      </c>
      <c r="F1608">
        <f>INDEX('CBECS_Table B5'!$C$6:$K$6,1,MATCH('County Climates'!E1608,'CBECS_Table B5'!$C$1:$K$1,0))</f>
        <v>13379</v>
      </c>
    </row>
    <row r="1609" spans="1:6" x14ac:dyDescent="0.35">
      <c r="A1609" t="s">
        <v>1425</v>
      </c>
      <c r="B1609" t="s">
        <v>1426</v>
      </c>
      <c r="C1609" t="s">
        <v>1451</v>
      </c>
      <c r="D1609" t="s">
        <v>274</v>
      </c>
      <c r="E1609" t="str">
        <f>INDEX('State Codes'!$E$7:$E$70,MATCH(INDEX('State Codes'!$C$7:$C$70,MATCH('County Climates'!B1609,'State Codes'!$D$7:$D$70,0),1),'State Codes'!$C$7:$C$70,0),1)</f>
        <v>Pacific Division</v>
      </c>
      <c r="F1609">
        <f>INDEX('CBECS_Table B5'!$C$6:$K$6,1,MATCH('County Climates'!E1609,'CBECS_Table B5'!$C$1:$K$1,0))</f>
        <v>13379</v>
      </c>
    </row>
    <row r="1610" spans="1:6" x14ac:dyDescent="0.35">
      <c r="A1610" t="s">
        <v>1425</v>
      </c>
      <c r="B1610" t="s">
        <v>1426</v>
      </c>
      <c r="C1610" t="s">
        <v>1452</v>
      </c>
      <c r="D1610" t="s">
        <v>274</v>
      </c>
      <c r="E1610" t="str">
        <f>INDEX('State Codes'!$E$7:$E$70,MATCH(INDEX('State Codes'!$C$7:$C$70,MATCH('County Climates'!B1610,'State Codes'!$D$7:$D$70,0),1),'State Codes'!$C$7:$C$70,0),1)</f>
        <v>Pacific Division</v>
      </c>
      <c r="F1610">
        <f>INDEX('CBECS_Table B5'!$C$6:$K$6,1,MATCH('County Climates'!E1610,'CBECS_Table B5'!$C$1:$K$1,0))</f>
        <v>13379</v>
      </c>
    </row>
    <row r="1611" spans="1:6" x14ac:dyDescent="0.35">
      <c r="A1611" t="s">
        <v>1425</v>
      </c>
      <c r="B1611" t="s">
        <v>1426</v>
      </c>
      <c r="C1611" t="s">
        <v>1453</v>
      </c>
      <c r="D1611" t="s">
        <v>1431</v>
      </c>
      <c r="E1611" t="str">
        <f>INDEX('State Codes'!$E$7:$E$70,MATCH(INDEX('State Codes'!$C$7:$C$70,MATCH('County Climates'!B1611,'State Codes'!$D$7:$D$70,0),1),'State Codes'!$C$7:$C$70,0),1)</f>
        <v>Pacific Division</v>
      </c>
      <c r="F1611">
        <f>INDEX('CBECS_Table B5'!$C$6:$K$6,1,MATCH('County Climates'!E1611,'CBECS_Table B5'!$C$1:$K$1,0))</f>
        <v>13379</v>
      </c>
    </row>
    <row r="1612" spans="1:6" x14ac:dyDescent="0.35">
      <c r="A1612" t="s">
        <v>1454</v>
      </c>
      <c r="B1612" t="s">
        <v>1455</v>
      </c>
      <c r="C1612" t="s">
        <v>1456</v>
      </c>
      <c r="D1612" t="s">
        <v>273</v>
      </c>
      <c r="E1612" t="str">
        <f>INDEX('State Codes'!$E$7:$E$70,MATCH(INDEX('State Codes'!$C$7:$C$70,MATCH('County Climates'!B1612,'State Codes'!$D$7:$D$70,0),1),'State Codes'!$C$7:$C$70,0),1)</f>
        <v>Mountain Division</v>
      </c>
      <c r="F1612">
        <f>INDEX('CBECS_Table B5'!$C$6:$K$6,1,MATCH('County Climates'!E1612,'CBECS_Table B5'!$C$1:$K$1,0))</f>
        <v>4981</v>
      </c>
    </row>
    <row r="1613" spans="1:6" x14ac:dyDescent="0.35">
      <c r="A1613" t="s">
        <v>1454</v>
      </c>
      <c r="B1613" t="s">
        <v>1455</v>
      </c>
      <c r="C1613" t="s">
        <v>1457</v>
      </c>
      <c r="D1613" t="s">
        <v>404</v>
      </c>
      <c r="E1613" t="str">
        <f>INDEX('State Codes'!$E$7:$E$70,MATCH(INDEX('State Codes'!$C$7:$C$70,MATCH('County Climates'!B1613,'State Codes'!$D$7:$D$70,0),1),'State Codes'!$C$7:$C$70,0),1)</f>
        <v>Mountain Division</v>
      </c>
      <c r="F1613">
        <f>INDEX('CBECS_Table B5'!$C$6:$K$6,1,MATCH('County Climates'!E1613,'CBECS_Table B5'!$C$1:$K$1,0))</f>
        <v>4981</v>
      </c>
    </row>
    <row r="1614" spans="1:6" x14ac:dyDescent="0.35">
      <c r="A1614" t="s">
        <v>1454</v>
      </c>
      <c r="B1614" t="s">
        <v>1455</v>
      </c>
      <c r="C1614" t="s">
        <v>1458</v>
      </c>
      <c r="D1614" t="s">
        <v>273</v>
      </c>
      <c r="E1614" t="str">
        <f>INDEX('State Codes'!$E$7:$E$70,MATCH(INDEX('State Codes'!$C$7:$C$70,MATCH('County Climates'!B1614,'State Codes'!$D$7:$D$70,0),1),'State Codes'!$C$7:$C$70,0),1)</f>
        <v>Mountain Division</v>
      </c>
      <c r="F1614">
        <f>INDEX('CBECS_Table B5'!$C$6:$K$6,1,MATCH('County Climates'!E1614,'CBECS_Table B5'!$C$1:$K$1,0))</f>
        <v>4981</v>
      </c>
    </row>
    <row r="1615" spans="1:6" x14ac:dyDescent="0.35">
      <c r="A1615" t="s">
        <v>1454</v>
      </c>
      <c r="B1615" t="s">
        <v>1455</v>
      </c>
      <c r="C1615" t="s">
        <v>1459</v>
      </c>
      <c r="D1615" t="s">
        <v>402</v>
      </c>
      <c r="E1615" t="str">
        <f>INDEX('State Codes'!$E$7:$E$70,MATCH(INDEX('State Codes'!$C$7:$C$70,MATCH('County Climates'!B1615,'State Codes'!$D$7:$D$70,0),1),'State Codes'!$C$7:$C$70,0),1)</f>
        <v>Mountain Division</v>
      </c>
      <c r="F1615">
        <f>INDEX('CBECS_Table B5'!$C$6:$K$6,1,MATCH('County Climates'!E1615,'CBECS_Table B5'!$C$1:$K$1,0))</f>
        <v>4981</v>
      </c>
    </row>
    <row r="1616" spans="1:6" x14ac:dyDescent="0.35">
      <c r="A1616" t="s">
        <v>1454</v>
      </c>
      <c r="B1616" t="s">
        <v>1455</v>
      </c>
      <c r="C1616" t="s">
        <v>675</v>
      </c>
      <c r="D1616" t="s">
        <v>404</v>
      </c>
      <c r="E1616" t="str">
        <f>INDEX('State Codes'!$E$7:$E$70,MATCH(INDEX('State Codes'!$C$7:$C$70,MATCH('County Climates'!B1616,'State Codes'!$D$7:$D$70,0),1),'State Codes'!$C$7:$C$70,0),1)</f>
        <v>Mountain Division</v>
      </c>
      <c r="F1616">
        <f>INDEX('CBECS_Table B5'!$C$6:$K$6,1,MATCH('County Climates'!E1616,'CBECS_Table B5'!$C$1:$K$1,0))</f>
        <v>4981</v>
      </c>
    </row>
    <row r="1617" spans="1:6" x14ac:dyDescent="0.35">
      <c r="A1617" t="s">
        <v>1454</v>
      </c>
      <c r="B1617" t="s">
        <v>1455</v>
      </c>
      <c r="C1617" t="s">
        <v>1460</v>
      </c>
      <c r="D1617" t="s">
        <v>404</v>
      </c>
      <c r="E1617" t="str">
        <f>INDEX('State Codes'!$E$7:$E$70,MATCH(INDEX('State Codes'!$C$7:$C$70,MATCH('County Climates'!B1617,'State Codes'!$D$7:$D$70,0),1),'State Codes'!$C$7:$C$70,0),1)</f>
        <v>Mountain Division</v>
      </c>
      <c r="F1617">
        <f>INDEX('CBECS_Table B5'!$C$6:$K$6,1,MATCH('County Climates'!E1617,'CBECS_Table B5'!$C$1:$K$1,0))</f>
        <v>4981</v>
      </c>
    </row>
    <row r="1618" spans="1:6" x14ac:dyDescent="0.35">
      <c r="A1618" t="s">
        <v>1454</v>
      </c>
      <c r="B1618" t="s">
        <v>1455</v>
      </c>
      <c r="C1618" t="s">
        <v>1461</v>
      </c>
      <c r="D1618" t="s">
        <v>404</v>
      </c>
      <c r="E1618" t="str">
        <f>INDEX('State Codes'!$E$7:$E$70,MATCH(INDEX('State Codes'!$C$7:$C$70,MATCH('County Climates'!B1618,'State Codes'!$D$7:$D$70,0),1),'State Codes'!$C$7:$C$70,0),1)</f>
        <v>Mountain Division</v>
      </c>
      <c r="F1618">
        <f>INDEX('CBECS_Table B5'!$C$6:$K$6,1,MATCH('County Climates'!E1618,'CBECS_Table B5'!$C$1:$K$1,0))</f>
        <v>4981</v>
      </c>
    </row>
    <row r="1619" spans="1:6" x14ac:dyDescent="0.35">
      <c r="A1619" t="s">
        <v>1454</v>
      </c>
      <c r="B1619" t="s">
        <v>1455</v>
      </c>
      <c r="C1619" t="s">
        <v>1462</v>
      </c>
      <c r="D1619" t="s">
        <v>404</v>
      </c>
      <c r="E1619" t="str">
        <f>INDEX('State Codes'!$E$7:$E$70,MATCH(INDEX('State Codes'!$C$7:$C$70,MATCH('County Climates'!B1619,'State Codes'!$D$7:$D$70,0),1),'State Codes'!$C$7:$C$70,0),1)</f>
        <v>Mountain Division</v>
      </c>
      <c r="F1619">
        <f>INDEX('CBECS_Table B5'!$C$6:$K$6,1,MATCH('County Climates'!E1619,'CBECS_Table B5'!$C$1:$K$1,0))</f>
        <v>4981</v>
      </c>
    </row>
    <row r="1620" spans="1:6" x14ac:dyDescent="0.35">
      <c r="A1620" t="s">
        <v>1454</v>
      </c>
      <c r="B1620" t="s">
        <v>1455</v>
      </c>
      <c r="C1620" t="s">
        <v>1463</v>
      </c>
      <c r="D1620" t="s">
        <v>404</v>
      </c>
      <c r="E1620" t="str">
        <f>INDEX('State Codes'!$E$7:$E$70,MATCH(INDEX('State Codes'!$C$7:$C$70,MATCH('County Climates'!B1620,'State Codes'!$D$7:$D$70,0),1),'State Codes'!$C$7:$C$70,0),1)</f>
        <v>Mountain Division</v>
      </c>
      <c r="F1620">
        <f>INDEX('CBECS_Table B5'!$C$6:$K$6,1,MATCH('County Climates'!E1620,'CBECS_Table B5'!$C$1:$K$1,0))</f>
        <v>4981</v>
      </c>
    </row>
    <row r="1621" spans="1:6" x14ac:dyDescent="0.35">
      <c r="A1621" t="s">
        <v>1454</v>
      </c>
      <c r="B1621" t="s">
        <v>1455</v>
      </c>
      <c r="C1621" t="s">
        <v>1464</v>
      </c>
      <c r="D1621" t="s">
        <v>273</v>
      </c>
      <c r="E1621" t="str">
        <f>INDEX('State Codes'!$E$7:$E$70,MATCH(INDEX('State Codes'!$C$7:$C$70,MATCH('County Climates'!B1621,'State Codes'!$D$7:$D$70,0),1),'State Codes'!$C$7:$C$70,0),1)</f>
        <v>Mountain Division</v>
      </c>
      <c r="F1621">
        <f>INDEX('CBECS_Table B5'!$C$6:$K$6,1,MATCH('County Climates'!E1621,'CBECS_Table B5'!$C$1:$K$1,0))</f>
        <v>4981</v>
      </c>
    </row>
    <row r="1622" spans="1:6" x14ac:dyDescent="0.35">
      <c r="A1622" t="s">
        <v>1454</v>
      </c>
      <c r="B1622" t="s">
        <v>1455</v>
      </c>
      <c r="C1622" t="s">
        <v>1465</v>
      </c>
      <c r="D1622" t="s">
        <v>404</v>
      </c>
      <c r="E1622" t="str">
        <f>INDEX('State Codes'!$E$7:$E$70,MATCH(INDEX('State Codes'!$C$7:$C$70,MATCH('County Climates'!B1622,'State Codes'!$D$7:$D$70,0),1),'State Codes'!$C$7:$C$70,0),1)</f>
        <v>Mountain Division</v>
      </c>
      <c r="F1622">
        <f>INDEX('CBECS_Table B5'!$C$6:$K$6,1,MATCH('County Climates'!E1622,'CBECS_Table B5'!$C$1:$K$1,0))</f>
        <v>4981</v>
      </c>
    </row>
    <row r="1623" spans="1:6" x14ac:dyDescent="0.35">
      <c r="A1623" t="s">
        <v>1454</v>
      </c>
      <c r="B1623" t="s">
        <v>1455</v>
      </c>
      <c r="C1623" t="s">
        <v>1466</v>
      </c>
      <c r="D1623" t="s">
        <v>404</v>
      </c>
      <c r="E1623" t="str">
        <f>INDEX('State Codes'!$E$7:$E$70,MATCH(INDEX('State Codes'!$C$7:$C$70,MATCH('County Climates'!B1623,'State Codes'!$D$7:$D$70,0),1),'State Codes'!$C$7:$C$70,0),1)</f>
        <v>Mountain Division</v>
      </c>
      <c r="F1623">
        <f>INDEX('CBECS_Table B5'!$C$6:$K$6,1,MATCH('County Climates'!E1623,'CBECS_Table B5'!$C$1:$K$1,0))</f>
        <v>4981</v>
      </c>
    </row>
    <row r="1624" spans="1:6" x14ac:dyDescent="0.35">
      <c r="A1624" t="s">
        <v>1454</v>
      </c>
      <c r="B1624" t="s">
        <v>1455</v>
      </c>
      <c r="C1624" t="s">
        <v>1467</v>
      </c>
      <c r="D1624" t="s">
        <v>404</v>
      </c>
      <c r="E1624" t="str">
        <f>INDEX('State Codes'!$E$7:$E$70,MATCH(INDEX('State Codes'!$C$7:$C$70,MATCH('County Climates'!B1624,'State Codes'!$D$7:$D$70,0),1),'State Codes'!$C$7:$C$70,0),1)</f>
        <v>Mountain Division</v>
      </c>
      <c r="F1624">
        <f>INDEX('CBECS_Table B5'!$C$6:$K$6,1,MATCH('County Climates'!E1624,'CBECS_Table B5'!$C$1:$K$1,0))</f>
        <v>4981</v>
      </c>
    </row>
    <row r="1625" spans="1:6" x14ac:dyDescent="0.35">
      <c r="A1625" t="s">
        <v>1454</v>
      </c>
      <c r="B1625" t="s">
        <v>1455</v>
      </c>
      <c r="C1625" t="s">
        <v>1468</v>
      </c>
      <c r="D1625" t="s">
        <v>402</v>
      </c>
      <c r="E1625" t="str">
        <f>INDEX('State Codes'!$E$7:$E$70,MATCH(INDEX('State Codes'!$C$7:$C$70,MATCH('County Climates'!B1625,'State Codes'!$D$7:$D$70,0),1),'State Codes'!$C$7:$C$70,0),1)</f>
        <v>Mountain Division</v>
      </c>
      <c r="F1625">
        <f>INDEX('CBECS_Table B5'!$C$6:$K$6,1,MATCH('County Climates'!E1625,'CBECS_Table B5'!$C$1:$K$1,0))</f>
        <v>4981</v>
      </c>
    </row>
    <row r="1626" spans="1:6" x14ac:dyDescent="0.35">
      <c r="A1626" t="s">
        <v>1454</v>
      </c>
      <c r="B1626" t="s">
        <v>1455</v>
      </c>
      <c r="C1626" t="s">
        <v>452</v>
      </c>
      <c r="D1626" t="s">
        <v>404</v>
      </c>
      <c r="E1626" t="str">
        <f>INDEX('State Codes'!$E$7:$E$70,MATCH(INDEX('State Codes'!$C$7:$C$70,MATCH('County Climates'!B1626,'State Codes'!$D$7:$D$70,0),1),'State Codes'!$C$7:$C$70,0),1)</f>
        <v>Mountain Division</v>
      </c>
      <c r="F1626">
        <f>INDEX('CBECS_Table B5'!$C$6:$K$6,1,MATCH('County Climates'!E1626,'CBECS_Table B5'!$C$1:$K$1,0))</f>
        <v>4981</v>
      </c>
    </row>
    <row r="1627" spans="1:6" x14ac:dyDescent="0.35">
      <c r="A1627" t="s">
        <v>1469</v>
      </c>
      <c r="B1627" t="s">
        <v>1470</v>
      </c>
      <c r="C1627" t="s">
        <v>1470</v>
      </c>
      <c r="D1627" t="s">
        <v>292</v>
      </c>
      <c r="E1627" t="str">
        <f>INDEX('State Codes'!$E$7:$E$70,MATCH(INDEX('State Codes'!$C$7:$C$70,MATCH('County Climates'!B1627,'State Codes'!$D$7:$D$70,0),1),'State Codes'!$C$7:$C$70,0),1)</f>
        <v>West South Central Division</v>
      </c>
      <c r="F1627">
        <f>INDEX('CBECS_Table B5'!$C$6:$K$6,1,MATCH('County Climates'!E1627,'CBECS_Table B5'!$C$1:$K$1,0))</f>
        <v>11394</v>
      </c>
    </row>
    <row r="1628" spans="1:6" x14ac:dyDescent="0.35">
      <c r="A1628" t="s">
        <v>1469</v>
      </c>
      <c r="B1628" t="s">
        <v>1470</v>
      </c>
      <c r="C1628" t="s">
        <v>1471</v>
      </c>
      <c r="D1628" t="s">
        <v>292</v>
      </c>
      <c r="E1628" t="str">
        <f>INDEX('State Codes'!$E$7:$E$70,MATCH(INDEX('State Codes'!$C$7:$C$70,MATCH('County Climates'!B1628,'State Codes'!$D$7:$D$70,0),1),'State Codes'!$C$7:$C$70,0),1)</f>
        <v>West South Central Division</v>
      </c>
      <c r="F1628">
        <f>INDEX('CBECS_Table B5'!$C$6:$K$6,1,MATCH('County Climates'!E1628,'CBECS_Table B5'!$C$1:$K$1,0))</f>
        <v>11394</v>
      </c>
    </row>
    <row r="1629" spans="1:6" x14ac:dyDescent="0.35">
      <c r="A1629" t="s">
        <v>1469</v>
      </c>
      <c r="B1629" t="s">
        <v>1470</v>
      </c>
      <c r="C1629" t="s">
        <v>1472</v>
      </c>
      <c r="D1629" t="s">
        <v>292</v>
      </c>
      <c r="E1629" t="str">
        <f>INDEX('State Codes'!$E$7:$E$70,MATCH(INDEX('State Codes'!$C$7:$C$70,MATCH('County Climates'!B1629,'State Codes'!$D$7:$D$70,0),1),'State Codes'!$C$7:$C$70,0),1)</f>
        <v>West South Central Division</v>
      </c>
      <c r="F1629">
        <f>INDEX('CBECS_Table B5'!$C$6:$K$6,1,MATCH('County Climates'!E1629,'CBECS_Table B5'!$C$1:$K$1,0))</f>
        <v>11394</v>
      </c>
    </row>
    <row r="1630" spans="1:6" x14ac:dyDescent="0.35">
      <c r="A1630" t="s">
        <v>1469</v>
      </c>
      <c r="B1630" t="s">
        <v>1470</v>
      </c>
      <c r="C1630" t="s">
        <v>620</v>
      </c>
      <c r="D1630" t="s">
        <v>292</v>
      </c>
      <c r="E1630" t="str">
        <f>INDEX('State Codes'!$E$7:$E$70,MATCH(INDEX('State Codes'!$C$7:$C$70,MATCH('County Climates'!B1630,'State Codes'!$D$7:$D$70,0),1),'State Codes'!$C$7:$C$70,0),1)</f>
        <v>West South Central Division</v>
      </c>
      <c r="F1630">
        <f>INDEX('CBECS_Table B5'!$C$6:$K$6,1,MATCH('County Climates'!E1630,'CBECS_Table B5'!$C$1:$K$1,0))</f>
        <v>11394</v>
      </c>
    </row>
    <row r="1631" spans="1:6" x14ac:dyDescent="0.35">
      <c r="A1631" t="s">
        <v>1469</v>
      </c>
      <c r="B1631" t="s">
        <v>1470</v>
      </c>
      <c r="C1631" t="s">
        <v>622</v>
      </c>
      <c r="D1631" t="s">
        <v>292</v>
      </c>
      <c r="E1631" t="str">
        <f>INDEX('State Codes'!$E$7:$E$70,MATCH(INDEX('State Codes'!$C$7:$C$70,MATCH('County Climates'!B1631,'State Codes'!$D$7:$D$70,0),1),'State Codes'!$C$7:$C$70,0),1)</f>
        <v>West South Central Division</v>
      </c>
      <c r="F1631">
        <f>INDEX('CBECS_Table B5'!$C$6:$K$6,1,MATCH('County Climates'!E1631,'CBECS_Table B5'!$C$1:$K$1,0))</f>
        <v>11394</v>
      </c>
    </row>
    <row r="1632" spans="1:6" x14ac:dyDescent="0.35">
      <c r="A1632" t="s">
        <v>1469</v>
      </c>
      <c r="B1632" t="s">
        <v>1470</v>
      </c>
      <c r="C1632" t="s">
        <v>1473</v>
      </c>
      <c r="D1632" t="s">
        <v>292</v>
      </c>
      <c r="E1632" t="str">
        <f>INDEX('State Codes'!$E$7:$E$70,MATCH(INDEX('State Codes'!$C$7:$C$70,MATCH('County Climates'!B1632,'State Codes'!$D$7:$D$70,0),1),'State Codes'!$C$7:$C$70,0),1)</f>
        <v>West South Central Division</v>
      </c>
      <c r="F1632">
        <f>INDEX('CBECS_Table B5'!$C$6:$K$6,1,MATCH('County Climates'!E1632,'CBECS_Table B5'!$C$1:$K$1,0))</f>
        <v>11394</v>
      </c>
    </row>
    <row r="1633" spans="1:6" x14ac:dyDescent="0.35">
      <c r="A1633" t="s">
        <v>1469</v>
      </c>
      <c r="B1633" t="s">
        <v>1470</v>
      </c>
      <c r="C1633" t="s">
        <v>296</v>
      </c>
      <c r="D1633" t="s">
        <v>292</v>
      </c>
      <c r="E1633" t="str">
        <f>INDEX('State Codes'!$E$7:$E$70,MATCH(INDEX('State Codes'!$C$7:$C$70,MATCH('County Climates'!B1633,'State Codes'!$D$7:$D$70,0),1),'State Codes'!$C$7:$C$70,0),1)</f>
        <v>West South Central Division</v>
      </c>
      <c r="F1633">
        <f>INDEX('CBECS_Table B5'!$C$6:$K$6,1,MATCH('County Climates'!E1633,'CBECS_Table B5'!$C$1:$K$1,0))</f>
        <v>11394</v>
      </c>
    </row>
    <row r="1634" spans="1:6" x14ac:dyDescent="0.35">
      <c r="A1634" t="s">
        <v>1469</v>
      </c>
      <c r="B1634" t="s">
        <v>1470</v>
      </c>
      <c r="C1634" t="s">
        <v>492</v>
      </c>
      <c r="D1634" t="s">
        <v>292</v>
      </c>
      <c r="E1634" t="str">
        <f>INDEX('State Codes'!$E$7:$E$70,MATCH(INDEX('State Codes'!$C$7:$C$70,MATCH('County Climates'!B1634,'State Codes'!$D$7:$D$70,0),1),'State Codes'!$C$7:$C$70,0),1)</f>
        <v>West South Central Division</v>
      </c>
      <c r="F1634">
        <f>INDEX('CBECS_Table B5'!$C$6:$K$6,1,MATCH('County Climates'!E1634,'CBECS_Table B5'!$C$1:$K$1,0))</f>
        <v>11394</v>
      </c>
    </row>
    <row r="1635" spans="1:6" x14ac:dyDescent="0.35">
      <c r="A1635" t="s">
        <v>1469</v>
      </c>
      <c r="B1635" t="s">
        <v>1470</v>
      </c>
      <c r="C1635" t="s">
        <v>1474</v>
      </c>
      <c r="D1635" t="s">
        <v>292</v>
      </c>
      <c r="E1635" t="str">
        <f>INDEX('State Codes'!$E$7:$E$70,MATCH(INDEX('State Codes'!$C$7:$C$70,MATCH('County Climates'!B1635,'State Codes'!$D$7:$D$70,0),1),'State Codes'!$C$7:$C$70,0),1)</f>
        <v>West South Central Division</v>
      </c>
      <c r="F1635">
        <f>INDEX('CBECS_Table B5'!$C$6:$K$6,1,MATCH('County Climates'!E1635,'CBECS_Table B5'!$C$1:$K$1,0))</f>
        <v>11394</v>
      </c>
    </row>
    <row r="1636" spans="1:6" x14ac:dyDescent="0.35">
      <c r="A1636" t="s">
        <v>1469</v>
      </c>
      <c r="B1636" t="s">
        <v>1470</v>
      </c>
      <c r="C1636" t="s">
        <v>575</v>
      </c>
      <c r="D1636" t="s">
        <v>292</v>
      </c>
      <c r="E1636" t="str">
        <f>INDEX('State Codes'!$E$7:$E$70,MATCH(INDEX('State Codes'!$C$7:$C$70,MATCH('County Climates'!B1636,'State Codes'!$D$7:$D$70,0),1),'State Codes'!$C$7:$C$70,0),1)</f>
        <v>West South Central Division</v>
      </c>
      <c r="F1636">
        <f>INDEX('CBECS_Table B5'!$C$6:$K$6,1,MATCH('County Climates'!E1636,'CBECS_Table B5'!$C$1:$K$1,0))</f>
        <v>11394</v>
      </c>
    </row>
    <row r="1637" spans="1:6" x14ac:dyDescent="0.35">
      <c r="A1637" t="s">
        <v>1469</v>
      </c>
      <c r="B1637" t="s">
        <v>1470</v>
      </c>
      <c r="C1637" t="s">
        <v>302</v>
      </c>
      <c r="D1637" t="s">
        <v>292</v>
      </c>
      <c r="E1637" t="str">
        <f>INDEX('State Codes'!$E$7:$E$70,MATCH(INDEX('State Codes'!$C$7:$C$70,MATCH('County Climates'!B1637,'State Codes'!$D$7:$D$70,0),1),'State Codes'!$C$7:$C$70,0),1)</f>
        <v>West South Central Division</v>
      </c>
      <c r="F1637">
        <f>INDEX('CBECS_Table B5'!$C$6:$K$6,1,MATCH('County Climates'!E1637,'CBECS_Table B5'!$C$1:$K$1,0))</f>
        <v>11394</v>
      </c>
    </row>
    <row r="1638" spans="1:6" x14ac:dyDescent="0.35">
      <c r="A1638" t="s">
        <v>1469</v>
      </c>
      <c r="B1638" t="s">
        <v>1470</v>
      </c>
      <c r="C1638" t="s">
        <v>303</v>
      </c>
      <c r="D1638" t="s">
        <v>292</v>
      </c>
      <c r="E1638" t="str">
        <f>INDEX('State Codes'!$E$7:$E$70,MATCH(INDEX('State Codes'!$C$7:$C$70,MATCH('County Climates'!B1638,'State Codes'!$D$7:$D$70,0),1),'State Codes'!$C$7:$C$70,0),1)</f>
        <v>West South Central Division</v>
      </c>
      <c r="F1638">
        <f>INDEX('CBECS_Table B5'!$C$6:$K$6,1,MATCH('County Climates'!E1638,'CBECS_Table B5'!$C$1:$K$1,0))</f>
        <v>11394</v>
      </c>
    </row>
    <row r="1639" spans="1:6" x14ac:dyDescent="0.35">
      <c r="A1639" t="s">
        <v>1469</v>
      </c>
      <c r="B1639" t="s">
        <v>1470</v>
      </c>
      <c r="C1639" t="s">
        <v>1113</v>
      </c>
      <c r="D1639" t="s">
        <v>292</v>
      </c>
      <c r="E1639" t="str">
        <f>INDEX('State Codes'!$E$7:$E$70,MATCH(INDEX('State Codes'!$C$7:$C$70,MATCH('County Climates'!B1639,'State Codes'!$D$7:$D$70,0),1),'State Codes'!$C$7:$C$70,0),1)</f>
        <v>West South Central Division</v>
      </c>
      <c r="F1639">
        <f>INDEX('CBECS_Table B5'!$C$6:$K$6,1,MATCH('County Climates'!E1639,'CBECS_Table B5'!$C$1:$K$1,0))</f>
        <v>11394</v>
      </c>
    </row>
    <row r="1640" spans="1:6" x14ac:dyDescent="0.35">
      <c r="A1640" t="s">
        <v>1469</v>
      </c>
      <c r="B1640" t="s">
        <v>1470</v>
      </c>
      <c r="C1640" t="s">
        <v>502</v>
      </c>
      <c r="D1640" t="s">
        <v>288</v>
      </c>
      <c r="E1640" t="str">
        <f>INDEX('State Codes'!$E$7:$E$70,MATCH(INDEX('State Codes'!$C$7:$C$70,MATCH('County Climates'!B1640,'State Codes'!$D$7:$D$70,0),1),'State Codes'!$C$7:$C$70,0),1)</f>
        <v>West South Central Division</v>
      </c>
      <c r="F1640">
        <f>INDEX('CBECS_Table B5'!$C$6:$K$6,1,MATCH('County Climates'!E1640,'CBECS_Table B5'!$C$1:$K$1,0))</f>
        <v>11394</v>
      </c>
    </row>
    <row r="1641" spans="1:6" x14ac:dyDescent="0.35">
      <c r="A1641" t="s">
        <v>1469</v>
      </c>
      <c r="B1641" t="s">
        <v>1470</v>
      </c>
      <c r="C1641" t="s">
        <v>1475</v>
      </c>
      <c r="D1641" t="s">
        <v>292</v>
      </c>
      <c r="E1641" t="str">
        <f>INDEX('State Codes'!$E$7:$E$70,MATCH(INDEX('State Codes'!$C$7:$C$70,MATCH('County Climates'!B1641,'State Codes'!$D$7:$D$70,0),1),'State Codes'!$C$7:$C$70,0),1)</f>
        <v>West South Central Division</v>
      </c>
      <c r="F1641">
        <f>INDEX('CBECS_Table B5'!$C$6:$K$6,1,MATCH('County Climates'!E1641,'CBECS_Table B5'!$C$1:$K$1,0))</f>
        <v>11394</v>
      </c>
    </row>
    <row r="1642" spans="1:6" x14ac:dyDescent="0.35">
      <c r="A1642" t="s">
        <v>1469</v>
      </c>
      <c r="B1642" t="s">
        <v>1470</v>
      </c>
      <c r="C1642" t="s">
        <v>1476</v>
      </c>
      <c r="D1642" t="s">
        <v>292</v>
      </c>
      <c r="E1642" t="str">
        <f>INDEX('State Codes'!$E$7:$E$70,MATCH(INDEX('State Codes'!$C$7:$C$70,MATCH('County Climates'!B1642,'State Codes'!$D$7:$D$70,0),1),'State Codes'!$C$7:$C$70,0),1)</f>
        <v>West South Central Division</v>
      </c>
      <c r="F1642">
        <f>INDEX('CBECS_Table B5'!$C$6:$K$6,1,MATCH('County Climates'!E1642,'CBECS_Table B5'!$C$1:$K$1,0))</f>
        <v>11394</v>
      </c>
    </row>
    <row r="1643" spans="1:6" x14ac:dyDescent="0.35">
      <c r="A1643" t="s">
        <v>1469</v>
      </c>
      <c r="B1643" t="s">
        <v>1470</v>
      </c>
      <c r="C1643" t="s">
        <v>505</v>
      </c>
      <c r="D1643" t="s">
        <v>292</v>
      </c>
      <c r="E1643" t="str">
        <f>INDEX('State Codes'!$E$7:$E$70,MATCH(INDEX('State Codes'!$C$7:$C$70,MATCH('County Climates'!B1643,'State Codes'!$D$7:$D$70,0),1),'State Codes'!$C$7:$C$70,0),1)</f>
        <v>West South Central Division</v>
      </c>
      <c r="F1643">
        <f>INDEX('CBECS_Table B5'!$C$6:$K$6,1,MATCH('County Climates'!E1643,'CBECS_Table B5'!$C$1:$K$1,0))</f>
        <v>11394</v>
      </c>
    </row>
    <row r="1644" spans="1:6" x14ac:dyDescent="0.35">
      <c r="A1644" t="s">
        <v>1469</v>
      </c>
      <c r="B1644" t="s">
        <v>1470</v>
      </c>
      <c r="C1644" t="s">
        <v>1477</v>
      </c>
      <c r="D1644" t="s">
        <v>292</v>
      </c>
      <c r="E1644" t="str">
        <f>INDEX('State Codes'!$E$7:$E$70,MATCH(INDEX('State Codes'!$C$7:$C$70,MATCH('County Climates'!B1644,'State Codes'!$D$7:$D$70,0),1),'State Codes'!$C$7:$C$70,0),1)</f>
        <v>West South Central Division</v>
      </c>
      <c r="F1644">
        <f>INDEX('CBECS_Table B5'!$C$6:$K$6,1,MATCH('County Climates'!E1644,'CBECS_Table B5'!$C$1:$K$1,0))</f>
        <v>11394</v>
      </c>
    </row>
    <row r="1645" spans="1:6" x14ac:dyDescent="0.35">
      <c r="A1645" t="s">
        <v>1469</v>
      </c>
      <c r="B1645" t="s">
        <v>1470</v>
      </c>
      <c r="C1645" t="s">
        <v>1478</v>
      </c>
      <c r="D1645" t="s">
        <v>292</v>
      </c>
      <c r="E1645" t="str">
        <f>INDEX('State Codes'!$E$7:$E$70,MATCH(INDEX('State Codes'!$C$7:$C$70,MATCH('County Climates'!B1645,'State Codes'!$D$7:$D$70,0),1),'State Codes'!$C$7:$C$70,0),1)</f>
        <v>West South Central Division</v>
      </c>
      <c r="F1645">
        <f>INDEX('CBECS_Table B5'!$C$6:$K$6,1,MATCH('County Climates'!E1645,'CBECS_Table B5'!$C$1:$K$1,0))</f>
        <v>11394</v>
      </c>
    </row>
    <row r="1646" spans="1:6" x14ac:dyDescent="0.35">
      <c r="A1646" t="s">
        <v>1469</v>
      </c>
      <c r="B1646" t="s">
        <v>1470</v>
      </c>
      <c r="C1646" t="s">
        <v>312</v>
      </c>
      <c r="D1646" t="s">
        <v>292</v>
      </c>
      <c r="E1646" t="str">
        <f>INDEX('State Codes'!$E$7:$E$70,MATCH(INDEX('State Codes'!$C$7:$C$70,MATCH('County Climates'!B1646,'State Codes'!$D$7:$D$70,0),1),'State Codes'!$C$7:$C$70,0),1)</f>
        <v>West South Central Division</v>
      </c>
      <c r="F1646">
        <f>INDEX('CBECS_Table B5'!$C$6:$K$6,1,MATCH('County Climates'!E1646,'CBECS_Table B5'!$C$1:$K$1,0))</f>
        <v>11394</v>
      </c>
    </row>
    <row r="1647" spans="1:6" x14ac:dyDescent="0.35">
      <c r="A1647" t="s">
        <v>1479</v>
      </c>
      <c r="B1647" t="s">
        <v>1480</v>
      </c>
      <c r="C1647" t="s">
        <v>1481</v>
      </c>
      <c r="D1647" t="s">
        <v>404</v>
      </c>
      <c r="E1647" t="str">
        <f>INDEX('State Codes'!$E$7:$E$70,MATCH(INDEX('State Codes'!$C$7:$C$70,MATCH('County Climates'!B1647,'State Codes'!$D$7:$D$70,0),1),'State Codes'!$C$7:$C$70,0),1)</f>
        <v>Pacific Division</v>
      </c>
      <c r="F1647">
        <f>INDEX('CBECS_Table B5'!$C$6:$K$6,1,MATCH('County Climates'!E1647,'CBECS_Table B5'!$C$1:$K$1,0))</f>
        <v>13379</v>
      </c>
    </row>
    <row r="1648" spans="1:6" x14ac:dyDescent="0.35">
      <c r="A1648" t="s">
        <v>1479</v>
      </c>
      <c r="B1648" t="s">
        <v>1480</v>
      </c>
      <c r="C1648" t="s">
        <v>658</v>
      </c>
      <c r="D1648" t="s">
        <v>272</v>
      </c>
      <c r="E1648" t="str">
        <f>INDEX('State Codes'!$E$7:$E$70,MATCH(INDEX('State Codes'!$C$7:$C$70,MATCH('County Climates'!B1648,'State Codes'!$D$7:$D$70,0),1),'State Codes'!$C$7:$C$70,0),1)</f>
        <v>Pacific Division</v>
      </c>
      <c r="F1648">
        <f>INDEX('CBECS_Table B5'!$C$6:$K$6,1,MATCH('County Climates'!E1648,'CBECS_Table B5'!$C$1:$K$1,0))</f>
        <v>13379</v>
      </c>
    </row>
    <row r="1649" spans="1:6" x14ac:dyDescent="0.35">
      <c r="A1649" t="s">
        <v>1479</v>
      </c>
      <c r="B1649" t="s">
        <v>1480</v>
      </c>
      <c r="C1649" t="s">
        <v>1482</v>
      </c>
      <c r="D1649" t="s">
        <v>404</v>
      </c>
      <c r="E1649" t="str">
        <f>INDEX('State Codes'!$E$7:$E$70,MATCH(INDEX('State Codes'!$C$7:$C$70,MATCH('County Climates'!B1649,'State Codes'!$D$7:$D$70,0),1),'State Codes'!$C$7:$C$70,0),1)</f>
        <v>Pacific Division</v>
      </c>
      <c r="F1649">
        <f>INDEX('CBECS_Table B5'!$C$6:$K$6,1,MATCH('County Climates'!E1649,'CBECS_Table B5'!$C$1:$K$1,0))</f>
        <v>13379</v>
      </c>
    </row>
    <row r="1650" spans="1:6" x14ac:dyDescent="0.35">
      <c r="A1650" t="s">
        <v>1479</v>
      </c>
      <c r="B1650" t="s">
        <v>1480</v>
      </c>
      <c r="C1650" t="s">
        <v>1483</v>
      </c>
      <c r="D1650" t="s">
        <v>402</v>
      </c>
      <c r="E1650" t="str">
        <f>INDEX('State Codes'!$E$7:$E$70,MATCH(INDEX('State Codes'!$C$7:$C$70,MATCH('County Climates'!B1650,'State Codes'!$D$7:$D$70,0),1),'State Codes'!$C$7:$C$70,0),1)</f>
        <v>Pacific Division</v>
      </c>
      <c r="F1650">
        <f>INDEX('CBECS_Table B5'!$C$6:$K$6,1,MATCH('County Climates'!E1650,'CBECS_Table B5'!$C$1:$K$1,0))</f>
        <v>13379</v>
      </c>
    </row>
    <row r="1651" spans="1:6" x14ac:dyDescent="0.35">
      <c r="A1651" t="s">
        <v>1479</v>
      </c>
      <c r="B1651" t="s">
        <v>1480</v>
      </c>
      <c r="C1651" t="s">
        <v>1484</v>
      </c>
      <c r="D1651" t="s">
        <v>404</v>
      </c>
      <c r="E1651" t="str">
        <f>INDEX('State Codes'!$E$7:$E$70,MATCH(INDEX('State Codes'!$C$7:$C$70,MATCH('County Climates'!B1651,'State Codes'!$D$7:$D$70,0),1),'State Codes'!$C$7:$C$70,0),1)</f>
        <v>Pacific Division</v>
      </c>
      <c r="F1651">
        <f>INDEX('CBECS_Table B5'!$C$6:$K$6,1,MATCH('County Climates'!E1651,'CBECS_Table B5'!$C$1:$K$1,0))</f>
        <v>13379</v>
      </c>
    </row>
    <row r="1652" spans="1:6" x14ac:dyDescent="0.35">
      <c r="A1652" t="s">
        <v>1479</v>
      </c>
      <c r="B1652" t="s">
        <v>1480</v>
      </c>
      <c r="C1652" t="s">
        <v>1004</v>
      </c>
      <c r="D1652" t="s">
        <v>404</v>
      </c>
      <c r="E1652" t="str">
        <f>INDEX('State Codes'!$E$7:$E$70,MATCH(INDEX('State Codes'!$C$7:$C$70,MATCH('County Climates'!B1652,'State Codes'!$D$7:$D$70,0),1),'State Codes'!$C$7:$C$70,0),1)</f>
        <v>Pacific Division</v>
      </c>
      <c r="F1652">
        <f>INDEX('CBECS_Table B5'!$C$6:$K$6,1,MATCH('County Climates'!E1652,'CBECS_Table B5'!$C$1:$K$1,0))</f>
        <v>13379</v>
      </c>
    </row>
    <row r="1653" spans="1:6" x14ac:dyDescent="0.35">
      <c r="A1653" t="s">
        <v>1479</v>
      </c>
      <c r="B1653" t="s">
        <v>1480</v>
      </c>
      <c r="C1653" t="s">
        <v>428</v>
      </c>
      <c r="D1653" t="s">
        <v>402</v>
      </c>
      <c r="E1653" t="str">
        <f>INDEX('State Codes'!$E$7:$E$70,MATCH(INDEX('State Codes'!$C$7:$C$70,MATCH('County Climates'!B1653,'State Codes'!$D$7:$D$70,0),1),'State Codes'!$C$7:$C$70,0),1)</f>
        <v>Pacific Division</v>
      </c>
      <c r="F1653">
        <f>INDEX('CBECS_Table B5'!$C$6:$K$6,1,MATCH('County Climates'!E1653,'CBECS_Table B5'!$C$1:$K$1,0))</f>
        <v>13379</v>
      </c>
    </row>
    <row r="1654" spans="1:6" x14ac:dyDescent="0.35">
      <c r="A1654" t="s">
        <v>1479</v>
      </c>
      <c r="B1654" t="s">
        <v>1480</v>
      </c>
      <c r="C1654" t="s">
        <v>1485</v>
      </c>
      <c r="D1654" t="s">
        <v>273</v>
      </c>
      <c r="E1654" t="str">
        <f>INDEX('State Codes'!$E$7:$E$70,MATCH(INDEX('State Codes'!$C$7:$C$70,MATCH('County Climates'!B1654,'State Codes'!$D$7:$D$70,0),1),'State Codes'!$C$7:$C$70,0),1)</f>
        <v>Pacific Division</v>
      </c>
      <c r="F1654">
        <f>INDEX('CBECS_Table B5'!$C$6:$K$6,1,MATCH('County Climates'!E1654,'CBECS_Table B5'!$C$1:$K$1,0))</f>
        <v>13379</v>
      </c>
    </row>
    <row r="1655" spans="1:6" x14ac:dyDescent="0.35">
      <c r="A1655" t="s">
        <v>1479</v>
      </c>
      <c r="B1655" t="s">
        <v>1480</v>
      </c>
      <c r="C1655" t="s">
        <v>1486</v>
      </c>
      <c r="D1655" t="s">
        <v>404</v>
      </c>
      <c r="E1655" t="str">
        <f>INDEX('State Codes'!$E$7:$E$70,MATCH(INDEX('State Codes'!$C$7:$C$70,MATCH('County Climates'!B1655,'State Codes'!$D$7:$D$70,0),1),'State Codes'!$C$7:$C$70,0),1)</f>
        <v>Pacific Division</v>
      </c>
      <c r="F1655">
        <f>INDEX('CBECS_Table B5'!$C$6:$K$6,1,MATCH('County Climates'!E1655,'CBECS_Table B5'!$C$1:$K$1,0))</f>
        <v>13379</v>
      </c>
    </row>
    <row r="1656" spans="1:6" x14ac:dyDescent="0.35">
      <c r="A1656" t="s">
        <v>1479</v>
      </c>
      <c r="B1656" t="s">
        <v>1480</v>
      </c>
      <c r="C1656" t="s">
        <v>1487</v>
      </c>
      <c r="D1656" t="s">
        <v>404</v>
      </c>
      <c r="E1656" t="str">
        <f>INDEX('State Codes'!$E$7:$E$70,MATCH(INDEX('State Codes'!$C$7:$C$70,MATCH('County Climates'!B1656,'State Codes'!$D$7:$D$70,0),1),'State Codes'!$C$7:$C$70,0),1)</f>
        <v>Pacific Division</v>
      </c>
      <c r="F1656">
        <f>INDEX('CBECS_Table B5'!$C$6:$K$6,1,MATCH('County Climates'!E1656,'CBECS_Table B5'!$C$1:$K$1,0))</f>
        <v>13379</v>
      </c>
    </row>
    <row r="1657" spans="1:6" x14ac:dyDescent="0.35">
      <c r="A1657" t="s">
        <v>1479</v>
      </c>
      <c r="B1657" t="s">
        <v>1480</v>
      </c>
      <c r="C1657" t="s">
        <v>1488</v>
      </c>
      <c r="D1657" t="s">
        <v>272</v>
      </c>
      <c r="E1657" t="str">
        <f>INDEX('State Codes'!$E$7:$E$70,MATCH(INDEX('State Codes'!$C$7:$C$70,MATCH('County Climates'!B1657,'State Codes'!$D$7:$D$70,0),1),'State Codes'!$C$7:$C$70,0),1)</f>
        <v>Pacific Division</v>
      </c>
      <c r="F1657">
        <f>INDEX('CBECS_Table B5'!$C$6:$K$6,1,MATCH('County Climates'!E1657,'CBECS_Table B5'!$C$1:$K$1,0))</f>
        <v>13379</v>
      </c>
    </row>
    <row r="1658" spans="1:6" x14ac:dyDescent="0.35">
      <c r="A1658" t="s">
        <v>1479</v>
      </c>
      <c r="B1658" t="s">
        <v>1480</v>
      </c>
      <c r="C1658" t="s">
        <v>1489</v>
      </c>
      <c r="D1658" t="s">
        <v>402</v>
      </c>
      <c r="E1658" t="str">
        <f>INDEX('State Codes'!$E$7:$E$70,MATCH(INDEX('State Codes'!$C$7:$C$70,MATCH('County Climates'!B1658,'State Codes'!$D$7:$D$70,0),1),'State Codes'!$C$7:$C$70,0),1)</f>
        <v>Pacific Division</v>
      </c>
      <c r="F1658">
        <f>INDEX('CBECS_Table B5'!$C$6:$K$6,1,MATCH('County Climates'!E1658,'CBECS_Table B5'!$C$1:$K$1,0))</f>
        <v>13379</v>
      </c>
    </row>
    <row r="1659" spans="1:6" x14ac:dyDescent="0.35">
      <c r="A1659" t="s">
        <v>1479</v>
      </c>
      <c r="B1659" t="s">
        <v>1480</v>
      </c>
      <c r="C1659" t="s">
        <v>1490</v>
      </c>
      <c r="D1659" t="s">
        <v>272</v>
      </c>
      <c r="E1659" t="str">
        <f>INDEX('State Codes'!$E$7:$E$70,MATCH(INDEX('State Codes'!$C$7:$C$70,MATCH('County Climates'!B1659,'State Codes'!$D$7:$D$70,0),1),'State Codes'!$C$7:$C$70,0),1)</f>
        <v>Pacific Division</v>
      </c>
      <c r="F1659">
        <f>INDEX('CBECS_Table B5'!$C$6:$K$6,1,MATCH('County Climates'!E1659,'CBECS_Table B5'!$C$1:$K$1,0))</f>
        <v>13379</v>
      </c>
    </row>
    <row r="1660" spans="1:6" x14ac:dyDescent="0.35">
      <c r="A1660" t="s">
        <v>1479</v>
      </c>
      <c r="B1660" t="s">
        <v>1480</v>
      </c>
      <c r="C1660" t="s">
        <v>1491</v>
      </c>
      <c r="D1660" t="s">
        <v>404</v>
      </c>
      <c r="E1660" t="str">
        <f>INDEX('State Codes'!$E$7:$E$70,MATCH(INDEX('State Codes'!$C$7:$C$70,MATCH('County Climates'!B1660,'State Codes'!$D$7:$D$70,0),1),'State Codes'!$C$7:$C$70,0),1)</f>
        <v>Pacific Division</v>
      </c>
      <c r="F1660">
        <f>INDEX('CBECS_Table B5'!$C$6:$K$6,1,MATCH('County Climates'!E1660,'CBECS_Table B5'!$C$1:$K$1,0))</f>
        <v>13379</v>
      </c>
    </row>
    <row r="1661" spans="1:6" x14ac:dyDescent="0.35">
      <c r="A1661" t="s">
        <v>1479</v>
      </c>
      <c r="B1661" t="s">
        <v>1480</v>
      </c>
      <c r="C1661" t="s">
        <v>1492</v>
      </c>
      <c r="D1661" t="s">
        <v>273</v>
      </c>
      <c r="E1661" t="str">
        <f>INDEX('State Codes'!$E$7:$E$70,MATCH(INDEX('State Codes'!$C$7:$C$70,MATCH('County Climates'!B1661,'State Codes'!$D$7:$D$70,0),1),'State Codes'!$C$7:$C$70,0),1)</f>
        <v>Pacific Division</v>
      </c>
      <c r="F1661">
        <f>INDEX('CBECS_Table B5'!$C$6:$K$6,1,MATCH('County Climates'!E1661,'CBECS_Table B5'!$C$1:$K$1,0))</f>
        <v>13379</v>
      </c>
    </row>
    <row r="1662" spans="1:6" x14ac:dyDescent="0.35">
      <c r="A1662" t="s">
        <v>1479</v>
      </c>
      <c r="B1662" t="s">
        <v>1480</v>
      </c>
      <c r="C1662" t="s">
        <v>1493</v>
      </c>
      <c r="D1662" t="s">
        <v>273</v>
      </c>
      <c r="E1662" t="str">
        <f>INDEX('State Codes'!$E$7:$E$70,MATCH(INDEX('State Codes'!$C$7:$C$70,MATCH('County Climates'!B1662,'State Codes'!$D$7:$D$70,0),1),'State Codes'!$C$7:$C$70,0),1)</f>
        <v>Pacific Division</v>
      </c>
      <c r="F1662">
        <f>INDEX('CBECS_Table B5'!$C$6:$K$6,1,MATCH('County Climates'!E1662,'CBECS_Table B5'!$C$1:$K$1,0))</f>
        <v>13379</v>
      </c>
    </row>
    <row r="1663" spans="1:6" x14ac:dyDescent="0.35">
      <c r="A1663" t="s">
        <v>1479</v>
      </c>
      <c r="B1663" t="s">
        <v>1480</v>
      </c>
      <c r="C1663" t="s">
        <v>1494</v>
      </c>
      <c r="D1663" t="s">
        <v>272</v>
      </c>
      <c r="E1663" t="str">
        <f>INDEX('State Codes'!$E$7:$E$70,MATCH(INDEX('State Codes'!$C$7:$C$70,MATCH('County Climates'!B1663,'State Codes'!$D$7:$D$70,0),1),'State Codes'!$C$7:$C$70,0),1)</f>
        <v>Pacific Division</v>
      </c>
      <c r="F1663">
        <f>INDEX('CBECS_Table B5'!$C$6:$K$6,1,MATCH('County Climates'!E1663,'CBECS_Table B5'!$C$1:$K$1,0))</f>
        <v>13379</v>
      </c>
    </row>
    <row r="1664" spans="1:6" x14ac:dyDescent="0.35">
      <c r="A1664" t="s">
        <v>1479</v>
      </c>
      <c r="B1664" t="s">
        <v>1480</v>
      </c>
      <c r="C1664" t="s">
        <v>1495</v>
      </c>
      <c r="D1664" t="s">
        <v>272</v>
      </c>
      <c r="E1664" t="str">
        <f>INDEX('State Codes'!$E$7:$E$70,MATCH(INDEX('State Codes'!$C$7:$C$70,MATCH('County Climates'!B1664,'State Codes'!$D$7:$D$70,0),1),'State Codes'!$C$7:$C$70,0),1)</f>
        <v>Pacific Division</v>
      </c>
      <c r="F1664">
        <f>INDEX('CBECS_Table B5'!$C$6:$K$6,1,MATCH('County Climates'!E1664,'CBECS_Table B5'!$C$1:$K$1,0))</f>
        <v>13379</v>
      </c>
    </row>
    <row r="1665" spans="1:6" x14ac:dyDescent="0.35">
      <c r="A1665" t="s">
        <v>1479</v>
      </c>
      <c r="B1665" t="s">
        <v>1480</v>
      </c>
      <c r="C1665" t="s">
        <v>375</v>
      </c>
      <c r="D1665" t="s">
        <v>273</v>
      </c>
      <c r="E1665" t="str">
        <f>INDEX('State Codes'!$E$7:$E$70,MATCH(INDEX('State Codes'!$C$7:$C$70,MATCH('County Climates'!B1665,'State Codes'!$D$7:$D$70,0),1),'State Codes'!$C$7:$C$70,0),1)</f>
        <v>Pacific Division</v>
      </c>
      <c r="F1665">
        <f>INDEX('CBECS_Table B5'!$C$6:$K$6,1,MATCH('County Climates'!E1665,'CBECS_Table B5'!$C$1:$K$1,0))</f>
        <v>13379</v>
      </c>
    </row>
    <row r="1666" spans="1:6" x14ac:dyDescent="0.35">
      <c r="A1666" t="s">
        <v>1479</v>
      </c>
      <c r="B1666" t="s">
        <v>1480</v>
      </c>
      <c r="C1666" t="s">
        <v>1011</v>
      </c>
      <c r="D1666" t="s">
        <v>404</v>
      </c>
      <c r="E1666" t="str">
        <f>INDEX('State Codes'!$E$7:$E$70,MATCH(INDEX('State Codes'!$C$7:$C$70,MATCH('County Climates'!B1666,'State Codes'!$D$7:$D$70,0),1),'State Codes'!$C$7:$C$70,0),1)</f>
        <v>Pacific Division</v>
      </c>
      <c r="F1666">
        <f>INDEX('CBECS_Table B5'!$C$6:$K$6,1,MATCH('County Climates'!E1666,'CBECS_Table B5'!$C$1:$K$1,0))</f>
        <v>13379</v>
      </c>
    </row>
    <row r="1667" spans="1:6" x14ac:dyDescent="0.35">
      <c r="A1667" t="s">
        <v>1479</v>
      </c>
      <c r="B1667" t="s">
        <v>1480</v>
      </c>
      <c r="C1667" t="s">
        <v>1496</v>
      </c>
      <c r="D1667" t="s">
        <v>404</v>
      </c>
      <c r="E1667" t="str">
        <f>INDEX('State Codes'!$E$7:$E$70,MATCH(INDEX('State Codes'!$C$7:$C$70,MATCH('County Climates'!B1667,'State Codes'!$D$7:$D$70,0),1),'State Codes'!$C$7:$C$70,0),1)</f>
        <v>Pacific Division</v>
      </c>
      <c r="F1667">
        <f>INDEX('CBECS_Table B5'!$C$6:$K$6,1,MATCH('County Climates'!E1667,'CBECS_Table B5'!$C$1:$K$1,0))</f>
        <v>13379</v>
      </c>
    </row>
    <row r="1668" spans="1:6" x14ac:dyDescent="0.35">
      <c r="A1668" t="s">
        <v>1479</v>
      </c>
      <c r="B1668" t="s">
        <v>1480</v>
      </c>
      <c r="C1668" t="s">
        <v>1497</v>
      </c>
      <c r="D1668" t="s">
        <v>273</v>
      </c>
      <c r="E1668" t="str">
        <f>INDEX('State Codes'!$E$7:$E$70,MATCH(INDEX('State Codes'!$C$7:$C$70,MATCH('County Climates'!B1668,'State Codes'!$D$7:$D$70,0),1),'State Codes'!$C$7:$C$70,0),1)</f>
        <v>Pacific Division</v>
      </c>
      <c r="F1668">
        <f>INDEX('CBECS_Table B5'!$C$6:$K$6,1,MATCH('County Climates'!E1668,'CBECS_Table B5'!$C$1:$K$1,0))</f>
        <v>13379</v>
      </c>
    </row>
    <row r="1669" spans="1:6" x14ac:dyDescent="0.35">
      <c r="A1669" t="s">
        <v>1479</v>
      </c>
      <c r="B1669" t="s">
        <v>1480</v>
      </c>
      <c r="C1669" t="s">
        <v>1498</v>
      </c>
      <c r="D1669" t="s">
        <v>404</v>
      </c>
      <c r="E1669" t="str">
        <f>INDEX('State Codes'!$E$7:$E$70,MATCH(INDEX('State Codes'!$C$7:$C$70,MATCH('County Climates'!B1669,'State Codes'!$D$7:$D$70,0),1),'State Codes'!$C$7:$C$70,0),1)</f>
        <v>Pacific Division</v>
      </c>
      <c r="F1669">
        <f>INDEX('CBECS_Table B5'!$C$6:$K$6,1,MATCH('County Climates'!E1669,'CBECS_Table B5'!$C$1:$K$1,0))</f>
        <v>13379</v>
      </c>
    </row>
    <row r="1670" spans="1:6" x14ac:dyDescent="0.35">
      <c r="A1670" t="s">
        <v>1479</v>
      </c>
      <c r="B1670" t="s">
        <v>1480</v>
      </c>
      <c r="C1670" t="s">
        <v>1499</v>
      </c>
      <c r="D1670" t="s">
        <v>404</v>
      </c>
      <c r="E1670" t="str">
        <f>INDEX('State Codes'!$E$7:$E$70,MATCH(INDEX('State Codes'!$C$7:$C$70,MATCH('County Climates'!B1670,'State Codes'!$D$7:$D$70,0),1),'State Codes'!$C$7:$C$70,0),1)</f>
        <v>Pacific Division</v>
      </c>
      <c r="F1670">
        <f>INDEX('CBECS_Table B5'!$C$6:$K$6,1,MATCH('County Climates'!E1670,'CBECS_Table B5'!$C$1:$K$1,0))</f>
        <v>13379</v>
      </c>
    </row>
    <row r="1671" spans="1:6" x14ac:dyDescent="0.35">
      <c r="A1671" t="s">
        <v>1479</v>
      </c>
      <c r="B1671" t="s">
        <v>1480</v>
      </c>
      <c r="C1671" t="s">
        <v>1500</v>
      </c>
      <c r="D1671" t="s">
        <v>272</v>
      </c>
      <c r="E1671" t="str">
        <f>INDEX('State Codes'!$E$7:$E$70,MATCH(INDEX('State Codes'!$C$7:$C$70,MATCH('County Climates'!B1671,'State Codes'!$D$7:$D$70,0),1),'State Codes'!$C$7:$C$70,0),1)</f>
        <v>Pacific Division</v>
      </c>
      <c r="F1671">
        <f>INDEX('CBECS_Table B5'!$C$6:$K$6,1,MATCH('County Climates'!E1671,'CBECS_Table B5'!$C$1:$K$1,0))</f>
        <v>13379</v>
      </c>
    </row>
    <row r="1672" spans="1:6" x14ac:dyDescent="0.35">
      <c r="A1672" t="s">
        <v>1479</v>
      </c>
      <c r="B1672" t="s">
        <v>1480</v>
      </c>
      <c r="C1672" t="s">
        <v>1501</v>
      </c>
      <c r="D1672" t="s">
        <v>404</v>
      </c>
      <c r="E1672" t="str">
        <f>INDEX('State Codes'!$E$7:$E$70,MATCH(INDEX('State Codes'!$C$7:$C$70,MATCH('County Climates'!B1672,'State Codes'!$D$7:$D$70,0),1),'State Codes'!$C$7:$C$70,0),1)</f>
        <v>Pacific Division</v>
      </c>
      <c r="F1672">
        <f>INDEX('CBECS_Table B5'!$C$6:$K$6,1,MATCH('County Climates'!E1672,'CBECS_Table B5'!$C$1:$K$1,0))</f>
        <v>13379</v>
      </c>
    </row>
    <row r="1673" spans="1:6" x14ac:dyDescent="0.35">
      <c r="A1673" t="s">
        <v>1479</v>
      </c>
      <c r="B1673" t="s">
        <v>1480</v>
      </c>
      <c r="C1673" t="s">
        <v>1502</v>
      </c>
      <c r="D1673" t="s">
        <v>404</v>
      </c>
      <c r="E1673" t="str">
        <f>INDEX('State Codes'!$E$7:$E$70,MATCH(INDEX('State Codes'!$C$7:$C$70,MATCH('County Climates'!B1673,'State Codes'!$D$7:$D$70,0),1),'State Codes'!$C$7:$C$70,0),1)</f>
        <v>Pacific Division</v>
      </c>
      <c r="F1673">
        <f>INDEX('CBECS_Table B5'!$C$6:$K$6,1,MATCH('County Climates'!E1673,'CBECS_Table B5'!$C$1:$K$1,0))</f>
        <v>13379</v>
      </c>
    </row>
    <row r="1674" spans="1:6" x14ac:dyDescent="0.35">
      <c r="A1674" t="s">
        <v>1479</v>
      </c>
      <c r="B1674" t="s">
        <v>1480</v>
      </c>
      <c r="C1674" t="s">
        <v>1503</v>
      </c>
      <c r="D1674" t="s">
        <v>272</v>
      </c>
      <c r="E1674" t="str">
        <f>INDEX('State Codes'!$E$7:$E$70,MATCH(INDEX('State Codes'!$C$7:$C$70,MATCH('County Climates'!B1674,'State Codes'!$D$7:$D$70,0),1),'State Codes'!$C$7:$C$70,0),1)</f>
        <v>Pacific Division</v>
      </c>
      <c r="F1674">
        <f>INDEX('CBECS_Table B5'!$C$6:$K$6,1,MATCH('County Climates'!E1674,'CBECS_Table B5'!$C$1:$K$1,0))</f>
        <v>13379</v>
      </c>
    </row>
    <row r="1675" spans="1:6" x14ac:dyDescent="0.35">
      <c r="A1675" t="s">
        <v>1479</v>
      </c>
      <c r="B1675" t="s">
        <v>1480</v>
      </c>
      <c r="C1675" t="s">
        <v>1504</v>
      </c>
      <c r="D1675" t="s">
        <v>404</v>
      </c>
      <c r="E1675" t="str">
        <f>INDEX('State Codes'!$E$7:$E$70,MATCH(INDEX('State Codes'!$C$7:$C$70,MATCH('County Climates'!B1675,'State Codes'!$D$7:$D$70,0),1),'State Codes'!$C$7:$C$70,0),1)</f>
        <v>Pacific Division</v>
      </c>
      <c r="F1675">
        <f>INDEX('CBECS_Table B5'!$C$6:$K$6,1,MATCH('County Climates'!E1675,'CBECS_Table B5'!$C$1:$K$1,0))</f>
        <v>13379</v>
      </c>
    </row>
    <row r="1676" spans="1:6" x14ac:dyDescent="0.35">
      <c r="A1676" t="s">
        <v>1479</v>
      </c>
      <c r="B1676" t="s">
        <v>1480</v>
      </c>
      <c r="C1676" t="s">
        <v>1505</v>
      </c>
      <c r="D1676" t="s">
        <v>272</v>
      </c>
      <c r="E1676" t="str">
        <f>INDEX('State Codes'!$E$7:$E$70,MATCH(INDEX('State Codes'!$C$7:$C$70,MATCH('County Climates'!B1676,'State Codes'!$D$7:$D$70,0),1),'State Codes'!$C$7:$C$70,0),1)</f>
        <v>Pacific Division</v>
      </c>
      <c r="F1676">
        <f>INDEX('CBECS_Table B5'!$C$6:$K$6,1,MATCH('County Climates'!E1676,'CBECS_Table B5'!$C$1:$K$1,0))</f>
        <v>13379</v>
      </c>
    </row>
    <row r="1677" spans="1:6" x14ac:dyDescent="0.35">
      <c r="A1677" t="s">
        <v>1479</v>
      </c>
      <c r="B1677" t="s">
        <v>1480</v>
      </c>
      <c r="C1677" t="s">
        <v>1506</v>
      </c>
      <c r="D1677" t="s">
        <v>272</v>
      </c>
      <c r="E1677" t="str">
        <f>INDEX('State Codes'!$E$7:$E$70,MATCH(INDEX('State Codes'!$C$7:$C$70,MATCH('County Climates'!B1677,'State Codes'!$D$7:$D$70,0),1),'State Codes'!$C$7:$C$70,0),1)</f>
        <v>Pacific Division</v>
      </c>
      <c r="F1677">
        <f>INDEX('CBECS_Table B5'!$C$6:$K$6,1,MATCH('County Climates'!E1677,'CBECS_Table B5'!$C$1:$K$1,0))</f>
        <v>13379</v>
      </c>
    </row>
    <row r="1678" spans="1:6" x14ac:dyDescent="0.35">
      <c r="A1678" t="s">
        <v>1479</v>
      </c>
      <c r="B1678" t="s">
        <v>1480</v>
      </c>
      <c r="C1678" t="s">
        <v>1507</v>
      </c>
      <c r="D1678" t="s">
        <v>272</v>
      </c>
      <c r="E1678" t="str">
        <f>INDEX('State Codes'!$E$7:$E$70,MATCH(INDEX('State Codes'!$C$7:$C$70,MATCH('County Climates'!B1678,'State Codes'!$D$7:$D$70,0),1),'State Codes'!$C$7:$C$70,0),1)</f>
        <v>Pacific Division</v>
      </c>
      <c r="F1678">
        <f>INDEX('CBECS_Table B5'!$C$6:$K$6,1,MATCH('County Climates'!E1678,'CBECS_Table B5'!$C$1:$K$1,0))</f>
        <v>13379</v>
      </c>
    </row>
    <row r="1679" spans="1:6" x14ac:dyDescent="0.35">
      <c r="A1679" t="s">
        <v>1479</v>
      </c>
      <c r="B1679" t="s">
        <v>1480</v>
      </c>
      <c r="C1679" t="s">
        <v>1508</v>
      </c>
      <c r="D1679" t="s">
        <v>272</v>
      </c>
      <c r="E1679" t="str">
        <f>INDEX('State Codes'!$E$7:$E$70,MATCH(INDEX('State Codes'!$C$7:$C$70,MATCH('County Climates'!B1679,'State Codes'!$D$7:$D$70,0),1),'State Codes'!$C$7:$C$70,0),1)</f>
        <v>Pacific Division</v>
      </c>
      <c r="F1679">
        <f>INDEX('CBECS_Table B5'!$C$6:$K$6,1,MATCH('County Climates'!E1679,'CBECS_Table B5'!$C$1:$K$1,0))</f>
        <v>13379</v>
      </c>
    </row>
    <row r="1680" spans="1:6" x14ac:dyDescent="0.35">
      <c r="A1680" t="s">
        <v>1479</v>
      </c>
      <c r="B1680" t="s">
        <v>1480</v>
      </c>
      <c r="C1680" t="s">
        <v>1467</v>
      </c>
      <c r="D1680" t="s">
        <v>272</v>
      </c>
      <c r="E1680" t="str">
        <f>INDEX('State Codes'!$E$7:$E$70,MATCH(INDEX('State Codes'!$C$7:$C$70,MATCH('County Climates'!B1680,'State Codes'!$D$7:$D$70,0),1),'State Codes'!$C$7:$C$70,0),1)</f>
        <v>Pacific Division</v>
      </c>
      <c r="F1680">
        <f>INDEX('CBECS_Table B5'!$C$6:$K$6,1,MATCH('County Climates'!E1680,'CBECS_Table B5'!$C$1:$K$1,0))</f>
        <v>13379</v>
      </c>
    </row>
    <row r="1681" spans="1:6" x14ac:dyDescent="0.35">
      <c r="A1681" t="s">
        <v>1479</v>
      </c>
      <c r="B1681" t="s">
        <v>1480</v>
      </c>
      <c r="C1681" t="s">
        <v>1509</v>
      </c>
      <c r="D1681" t="s">
        <v>404</v>
      </c>
      <c r="E1681" t="str">
        <f>INDEX('State Codes'!$E$7:$E$70,MATCH(INDEX('State Codes'!$C$7:$C$70,MATCH('County Climates'!B1681,'State Codes'!$D$7:$D$70,0),1),'State Codes'!$C$7:$C$70,0),1)</f>
        <v>Pacific Division</v>
      </c>
      <c r="F1681">
        <f>INDEX('CBECS_Table B5'!$C$6:$K$6,1,MATCH('County Climates'!E1681,'CBECS_Table B5'!$C$1:$K$1,0))</f>
        <v>13379</v>
      </c>
    </row>
    <row r="1682" spans="1:6" x14ac:dyDescent="0.35">
      <c r="A1682" t="s">
        <v>1479</v>
      </c>
      <c r="B1682" t="s">
        <v>1480</v>
      </c>
      <c r="C1682" t="s">
        <v>984</v>
      </c>
      <c r="D1682" t="s">
        <v>273</v>
      </c>
      <c r="E1682" t="str">
        <f>INDEX('State Codes'!$E$7:$E$70,MATCH(INDEX('State Codes'!$C$7:$C$70,MATCH('County Climates'!B1682,'State Codes'!$D$7:$D$70,0),1),'State Codes'!$C$7:$C$70,0),1)</f>
        <v>Pacific Division</v>
      </c>
      <c r="F1682">
        <f>INDEX('CBECS_Table B5'!$C$6:$K$6,1,MATCH('County Climates'!E1682,'CBECS_Table B5'!$C$1:$K$1,0))</f>
        <v>13379</v>
      </c>
    </row>
    <row r="1683" spans="1:6" x14ac:dyDescent="0.35">
      <c r="A1683" t="s">
        <v>1479</v>
      </c>
      <c r="B1683" t="s">
        <v>1480</v>
      </c>
      <c r="C1683" t="s">
        <v>1510</v>
      </c>
      <c r="D1683" t="s">
        <v>273</v>
      </c>
      <c r="E1683" t="str">
        <f>INDEX('State Codes'!$E$7:$E$70,MATCH(INDEX('State Codes'!$C$7:$C$70,MATCH('County Climates'!B1683,'State Codes'!$D$7:$D$70,0),1),'State Codes'!$C$7:$C$70,0),1)</f>
        <v>Pacific Division</v>
      </c>
      <c r="F1683">
        <f>INDEX('CBECS_Table B5'!$C$6:$K$6,1,MATCH('County Climates'!E1683,'CBECS_Table B5'!$C$1:$K$1,0))</f>
        <v>13379</v>
      </c>
    </row>
    <row r="1684" spans="1:6" x14ac:dyDescent="0.35">
      <c r="A1684" t="s">
        <v>1479</v>
      </c>
      <c r="B1684" t="s">
        <v>1480</v>
      </c>
      <c r="C1684" t="s">
        <v>1511</v>
      </c>
      <c r="D1684" t="s">
        <v>404</v>
      </c>
      <c r="E1684" t="str">
        <f>INDEX('State Codes'!$E$7:$E$70,MATCH(INDEX('State Codes'!$C$7:$C$70,MATCH('County Climates'!B1684,'State Codes'!$D$7:$D$70,0),1),'State Codes'!$C$7:$C$70,0),1)</f>
        <v>Pacific Division</v>
      </c>
      <c r="F1684">
        <f>INDEX('CBECS_Table B5'!$C$6:$K$6,1,MATCH('County Climates'!E1684,'CBECS_Table B5'!$C$1:$K$1,0))</f>
        <v>13379</v>
      </c>
    </row>
    <row r="1685" spans="1:6" x14ac:dyDescent="0.35">
      <c r="A1685" t="s">
        <v>1479</v>
      </c>
      <c r="B1685" t="s">
        <v>1480</v>
      </c>
      <c r="C1685" t="s">
        <v>1512</v>
      </c>
      <c r="D1685" t="s">
        <v>272</v>
      </c>
      <c r="E1685" t="str">
        <f>INDEX('State Codes'!$E$7:$E$70,MATCH(INDEX('State Codes'!$C$7:$C$70,MATCH('County Climates'!B1685,'State Codes'!$D$7:$D$70,0),1),'State Codes'!$C$7:$C$70,0),1)</f>
        <v>Pacific Division</v>
      </c>
      <c r="F1685">
        <f>INDEX('CBECS_Table B5'!$C$6:$K$6,1,MATCH('County Climates'!E1685,'CBECS_Table B5'!$C$1:$K$1,0))</f>
        <v>13379</v>
      </c>
    </row>
    <row r="1686" spans="1:6" x14ac:dyDescent="0.35">
      <c r="A1686" t="s">
        <v>1479</v>
      </c>
      <c r="B1686" t="s">
        <v>1480</v>
      </c>
      <c r="C1686" t="s">
        <v>1513</v>
      </c>
      <c r="D1686" t="s">
        <v>404</v>
      </c>
      <c r="E1686" t="str">
        <f>INDEX('State Codes'!$E$7:$E$70,MATCH(INDEX('State Codes'!$C$7:$C$70,MATCH('County Climates'!B1686,'State Codes'!$D$7:$D$70,0),1),'State Codes'!$C$7:$C$70,0),1)</f>
        <v>Pacific Division</v>
      </c>
      <c r="F1686">
        <f>INDEX('CBECS_Table B5'!$C$6:$K$6,1,MATCH('County Climates'!E1686,'CBECS_Table B5'!$C$1:$K$1,0))</f>
        <v>13379</v>
      </c>
    </row>
    <row r="1687" spans="1:6" x14ac:dyDescent="0.35">
      <c r="A1687" t="s">
        <v>1479</v>
      </c>
      <c r="B1687" t="s">
        <v>1480</v>
      </c>
      <c r="C1687" t="s">
        <v>1514</v>
      </c>
      <c r="D1687" t="s">
        <v>404</v>
      </c>
      <c r="E1687" t="str">
        <f>INDEX('State Codes'!$E$7:$E$70,MATCH(INDEX('State Codes'!$C$7:$C$70,MATCH('County Climates'!B1687,'State Codes'!$D$7:$D$70,0),1),'State Codes'!$C$7:$C$70,0),1)</f>
        <v>Pacific Division</v>
      </c>
      <c r="F1687">
        <f>INDEX('CBECS_Table B5'!$C$6:$K$6,1,MATCH('County Climates'!E1687,'CBECS_Table B5'!$C$1:$K$1,0))</f>
        <v>13379</v>
      </c>
    </row>
    <row r="1688" spans="1:6" x14ac:dyDescent="0.35">
      <c r="A1688" t="s">
        <v>1479</v>
      </c>
      <c r="B1688" t="s">
        <v>1480</v>
      </c>
      <c r="C1688" t="s">
        <v>1515</v>
      </c>
      <c r="D1688" t="s">
        <v>404</v>
      </c>
      <c r="E1688" t="str">
        <f>INDEX('State Codes'!$E$7:$E$70,MATCH(INDEX('State Codes'!$C$7:$C$70,MATCH('County Climates'!B1688,'State Codes'!$D$7:$D$70,0),1),'State Codes'!$C$7:$C$70,0),1)</f>
        <v>Pacific Division</v>
      </c>
      <c r="F1688">
        <f>INDEX('CBECS_Table B5'!$C$6:$K$6,1,MATCH('County Climates'!E1688,'CBECS_Table B5'!$C$1:$K$1,0))</f>
        <v>13379</v>
      </c>
    </row>
    <row r="1689" spans="1:6" x14ac:dyDescent="0.35">
      <c r="A1689" t="s">
        <v>1479</v>
      </c>
      <c r="B1689" t="s">
        <v>1480</v>
      </c>
      <c r="C1689" t="s">
        <v>1288</v>
      </c>
      <c r="D1689" t="s">
        <v>402</v>
      </c>
      <c r="E1689" t="str">
        <f>INDEX('State Codes'!$E$7:$E$70,MATCH(INDEX('State Codes'!$C$7:$C$70,MATCH('County Climates'!B1689,'State Codes'!$D$7:$D$70,0),1),'State Codes'!$C$7:$C$70,0),1)</f>
        <v>Pacific Division</v>
      </c>
      <c r="F1689">
        <f>INDEX('CBECS_Table B5'!$C$6:$K$6,1,MATCH('County Climates'!E1689,'CBECS_Table B5'!$C$1:$K$1,0))</f>
        <v>13379</v>
      </c>
    </row>
    <row r="1690" spans="1:6" x14ac:dyDescent="0.35">
      <c r="A1690" t="s">
        <v>1479</v>
      </c>
      <c r="B1690" t="s">
        <v>1480</v>
      </c>
      <c r="C1690" t="s">
        <v>1516</v>
      </c>
      <c r="D1690" t="s">
        <v>404</v>
      </c>
      <c r="E1690" t="str">
        <f>INDEX('State Codes'!$E$7:$E$70,MATCH(INDEX('State Codes'!$C$7:$C$70,MATCH('County Climates'!B1690,'State Codes'!$D$7:$D$70,0),1),'State Codes'!$C$7:$C$70,0),1)</f>
        <v>Pacific Division</v>
      </c>
      <c r="F1690">
        <f>INDEX('CBECS_Table B5'!$C$6:$K$6,1,MATCH('County Climates'!E1690,'CBECS_Table B5'!$C$1:$K$1,0))</f>
        <v>13379</v>
      </c>
    </row>
    <row r="1691" spans="1:6" x14ac:dyDescent="0.35">
      <c r="A1691" t="s">
        <v>1479</v>
      </c>
      <c r="B1691" t="s">
        <v>1480</v>
      </c>
      <c r="C1691" t="s">
        <v>1517</v>
      </c>
      <c r="D1691" t="s">
        <v>402</v>
      </c>
      <c r="E1691" t="str">
        <f>INDEX('State Codes'!$E$7:$E$70,MATCH(INDEX('State Codes'!$C$7:$C$70,MATCH('County Climates'!B1691,'State Codes'!$D$7:$D$70,0),1),'State Codes'!$C$7:$C$70,0),1)</f>
        <v>Pacific Division</v>
      </c>
      <c r="F1691">
        <f>INDEX('CBECS_Table B5'!$C$6:$K$6,1,MATCH('County Climates'!E1691,'CBECS_Table B5'!$C$1:$K$1,0))</f>
        <v>13379</v>
      </c>
    </row>
    <row r="1692" spans="1:6" x14ac:dyDescent="0.35">
      <c r="A1692" t="s">
        <v>1479</v>
      </c>
      <c r="B1692" t="s">
        <v>1480</v>
      </c>
      <c r="C1692" t="s">
        <v>1518</v>
      </c>
      <c r="D1692" t="s">
        <v>272</v>
      </c>
      <c r="E1692" t="str">
        <f>INDEX('State Codes'!$E$7:$E$70,MATCH(INDEX('State Codes'!$C$7:$C$70,MATCH('County Climates'!B1692,'State Codes'!$D$7:$D$70,0),1),'State Codes'!$C$7:$C$70,0),1)</f>
        <v>Pacific Division</v>
      </c>
      <c r="F1692">
        <f>INDEX('CBECS_Table B5'!$C$6:$K$6,1,MATCH('County Climates'!E1692,'CBECS_Table B5'!$C$1:$K$1,0))</f>
        <v>13379</v>
      </c>
    </row>
    <row r="1693" spans="1:6" x14ac:dyDescent="0.35">
      <c r="A1693" t="s">
        <v>1479</v>
      </c>
      <c r="B1693" t="s">
        <v>1480</v>
      </c>
      <c r="C1693" t="s">
        <v>1519</v>
      </c>
      <c r="D1693" t="s">
        <v>404</v>
      </c>
      <c r="E1693" t="str">
        <f>INDEX('State Codes'!$E$7:$E$70,MATCH(INDEX('State Codes'!$C$7:$C$70,MATCH('County Climates'!B1693,'State Codes'!$D$7:$D$70,0),1),'State Codes'!$C$7:$C$70,0),1)</f>
        <v>Pacific Division</v>
      </c>
      <c r="F1693">
        <f>INDEX('CBECS_Table B5'!$C$6:$K$6,1,MATCH('County Climates'!E1693,'CBECS_Table B5'!$C$1:$K$1,0))</f>
        <v>13379</v>
      </c>
    </row>
    <row r="1694" spans="1:6" x14ac:dyDescent="0.35">
      <c r="A1694" t="s">
        <v>1479</v>
      </c>
      <c r="B1694" t="s">
        <v>1480</v>
      </c>
      <c r="C1694" t="s">
        <v>1520</v>
      </c>
      <c r="D1694" t="s">
        <v>404</v>
      </c>
      <c r="E1694" t="str">
        <f>INDEX('State Codes'!$E$7:$E$70,MATCH(INDEX('State Codes'!$C$7:$C$70,MATCH('County Climates'!B1694,'State Codes'!$D$7:$D$70,0),1),'State Codes'!$C$7:$C$70,0),1)</f>
        <v>Pacific Division</v>
      </c>
      <c r="F1694">
        <f>INDEX('CBECS_Table B5'!$C$6:$K$6,1,MATCH('County Climates'!E1694,'CBECS_Table B5'!$C$1:$K$1,0))</f>
        <v>13379</v>
      </c>
    </row>
    <row r="1695" spans="1:6" x14ac:dyDescent="0.35">
      <c r="A1695" t="s">
        <v>1521</v>
      </c>
      <c r="B1695" t="s">
        <v>1522</v>
      </c>
      <c r="C1695" t="s">
        <v>561</v>
      </c>
      <c r="D1695" t="s">
        <v>273</v>
      </c>
      <c r="E1695" t="str">
        <f>INDEX('State Codes'!$E$7:$E$70,MATCH(INDEX('State Codes'!$C$7:$C$70,MATCH('County Climates'!B1695,'State Codes'!$D$7:$D$70,0),1),'State Codes'!$C$7:$C$70,0),1)</f>
        <v>Mountain Division</v>
      </c>
      <c r="F1695">
        <f>INDEX('CBECS_Table B5'!$C$6:$K$6,1,MATCH('County Climates'!E1695,'CBECS_Table B5'!$C$1:$K$1,0))</f>
        <v>4981</v>
      </c>
    </row>
    <row r="1696" spans="1:6" x14ac:dyDescent="0.35">
      <c r="A1696" t="s">
        <v>1521</v>
      </c>
      <c r="B1696" t="s">
        <v>1522</v>
      </c>
      <c r="C1696" t="s">
        <v>1523</v>
      </c>
      <c r="D1696" t="s">
        <v>273</v>
      </c>
      <c r="E1696" t="str">
        <f>INDEX('State Codes'!$E$7:$E$70,MATCH(INDEX('State Codes'!$C$7:$C$70,MATCH('County Climates'!B1696,'State Codes'!$D$7:$D$70,0),1),'State Codes'!$C$7:$C$70,0),1)</f>
        <v>Mountain Division</v>
      </c>
      <c r="F1696">
        <f>INDEX('CBECS_Table B5'!$C$6:$K$6,1,MATCH('County Climates'!E1696,'CBECS_Table B5'!$C$1:$K$1,0))</f>
        <v>4981</v>
      </c>
    </row>
    <row r="1697" spans="1:6" x14ac:dyDescent="0.35">
      <c r="A1697" t="s">
        <v>1521</v>
      </c>
      <c r="B1697" t="s">
        <v>1522</v>
      </c>
      <c r="C1697" t="s">
        <v>1524</v>
      </c>
      <c r="D1697" t="s">
        <v>273</v>
      </c>
      <c r="E1697" t="str">
        <f>INDEX('State Codes'!$E$7:$E$70,MATCH(INDEX('State Codes'!$C$7:$C$70,MATCH('County Climates'!B1697,'State Codes'!$D$7:$D$70,0),1),'State Codes'!$C$7:$C$70,0),1)</f>
        <v>Mountain Division</v>
      </c>
      <c r="F1697">
        <f>INDEX('CBECS_Table B5'!$C$6:$K$6,1,MATCH('County Climates'!E1697,'CBECS_Table B5'!$C$1:$K$1,0))</f>
        <v>4981</v>
      </c>
    </row>
    <row r="1698" spans="1:6" x14ac:dyDescent="0.35">
      <c r="A1698" t="s">
        <v>1521</v>
      </c>
      <c r="B1698" t="s">
        <v>1522</v>
      </c>
      <c r="C1698" t="s">
        <v>1525</v>
      </c>
      <c r="D1698" t="s">
        <v>273</v>
      </c>
      <c r="E1698" t="str">
        <f>INDEX('State Codes'!$E$7:$E$70,MATCH(INDEX('State Codes'!$C$7:$C$70,MATCH('County Climates'!B1698,'State Codes'!$D$7:$D$70,0),1),'State Codes'!$C$7:$C$70,0),1)</f>
        <v>Mountain Division</v>
      </c>
      <c r="F1698">
        <f>INDEX('CBECS_Table B5'!$C$6:$K$6,1,MATCH('County Climates'!E1698,'CBECS_Table B5'!$C$1:$K$1,0))</f>
        <v>4981</v>
      </c>
    </row>
    <row r="1699" spans="1:6" x14ac:dyDescent="0.35">
      <c r="A1699" t="s">
        <v>1521</v>
      </c>
      <c r="B1699" t="s">
        <v>1522</v>
      </c>
      <c r="C1699" t="s">
        <v>1526</v>
      </c>
      <c r="D1699" t="s">
        <v>402</v>
      </c>
      <c r="E1699" t="str">
        <f>INDEX('State Codes'!$E$7:$E$70,MATCH(INDEX('State Codes'!$C$7:$C$70,MATCH('County Climates'!B1699,'State Codes'!$D$7:$D$70,0),1),'State Codes'!$C$7:$C$70,0),1)</f>
        <v>Mountain Division</v>
      </c>
      <c r="F1699">
        <f>INDEX('CBECS_Table B5'!$C$6:$K$6,1,MATCH('County Climates'!E1699,'CBECS_Table B5'!$C$1:$K$1,0))</f>
        <v>4981</v>
      </c>
    </row>
    <row r="1700" spans="1:6" x14ac:dyDescent="0.35">
      <c r="A1700" t="s">
        <v>1521</v>
      </c>
      <c r="B1700" t="s">
        <v>1522</v>
      </c>
      <c r="C1700" t="s">
        <v>1527</v>
      </c>
      <c r="D1700" t="s">
        <v>273</v>
      </c>
      <c r="E1700" t="str">
        <f>INDEX('State Codes'!$E$7:$E$70,MATCH(INDEX('State Codes'!$C$7:$C$70,MATCH('County Climates'!B1700,'State Codes'!$D$7:$D$70,0),1),'State Codes'!$C$7:$C$70,0),1)</f>
        <v>Mountain Division</v>
      </c>
      <c r="F1700">
        <f>INDEX('CBECS_Table B5'!$C$6:$K$6,1,MATCH('County Climates'!E1700,'CBECS_Table B5'!$C$1:$K$1,0))</f>
        <v>4981</v>
      </c>
    </row>
    <row r="1701" spans="1:6" x14ac:dyDescent="0.35">
      <c r="A1701" t="s">
        <v>1521</v>
      </c>
      <c r="B1701" t="s">
        <v>1522</v>
      </c>
      <c r="C1701" t="s">
        <v>1528</v>
      </c>
      <c r="D1701" t="s">
        <v>273</v>
      </c>
      <c r="E1701" t="str">
        <f>INDEX('State Codes'!$E$7:$E$70,MATCH(INDEX('State Codes'!$C$7:$C$70,MATCH('County Climates'!B1701,'State Codes'!$D$7:$D$70,0),1),'State Codes'!$C$7:$C$70,0),1)</f>
        <v>Mountain Division</v>
      </c>
      <c r="F1701">
        <f>INDEX('CBECS_Table B5'!$C$6:$K$6,1,MATCH('County Climates'!E1701,'CBECS_Table B5'!$C$1:$K$1,0))</f>
        <v>4981</v>
      </c>
    </row>
    <row r="1702" spans="1:6" x14ac:dyDescent="0.35">
      <c r="A1702" t="s">
        <v>1521</v>
      </c>
      <c r="B1702" t="s">
        <v>1522</v>
      </c>
      <c r="C1702" t="s">
        <v>1529</v>
      </c>
      <c r="D1702" t="s">
        <v>273</v>
      </c>
      <c r="E1702" t="str">
        <f>INDEX('State Codes'!$E$7:$E$70,MATCH(INDEX('State Codes'!$C$7:$C$70,MATCH('County Climates'!B1702,'State Codes'!$D$7:$D$70,0),1),'State Codes'!$C$7:$C$70,0),1)</f>
        <v>Mountain Division</v>
      </c>
      <c r="F1702">
        <f>INDEX('CBECS_Table B5'!$C$6:$K$6,1,MATCH('County Climates'!E1702,'CBECS_Table B5'!$C$1:$K$1,0))</f>
        <v>4981</v>
      </c>
    </row>
    <row r="1703" spans="1:6" x14ac:dyDescent="0.35">
      <c r="A1703" t="s">
        <v>1521</v>
      </c>
      <c r="B1703" t="s">
        <v>1522</v>
      </c>
      <c r="C1703" t="s">
        <v>1530</v>
      </c>
      <c r="D1703" t="s">
        <v>273</v>
      </c>
      <c r="E1703" t="str">
        <f>INDEX('State Codes'!$E$7:$E$70,MATCH(INDEX('State Codes'!$C$7:$C$70,MATCH('County Climates'!B1703,'State Codes'!$D$7:$D$70,0),1),'State Codes'!$C$7:$C$70,0),1)</f>
        <v>Mountain Division</v>
      </c>
      <c r="F1703">
        <f>INDEX('CBECS_Table B5'!$C$6:$K$6,1,MATCH('County Climates'!E1703,'CBECS_Table B5'!$C$1:$K$1,0))</f>
        <v>4981</v>
      </c>
    </row>
    <row r="1704" spans="1:6" x14ac:dyDescent="0.35">
      <c r="A1704" t="s">
        <v>1521</v>
      </c>
      <c r="B1704" t="s">
        <v>1522</v>
      </c>
      <c r="C1704" t="s">
        <v>1531</v>
      </c>
      <c r="D1704" t="s">
        <v>273</v>
      </c>
      <c r="E1704" t="str">
        <f>INDEX('State Codes'!$E$7:$E$70,MATCH(INDEX('State Codes'!$C$7:$C$70,MATCH('County Climates'!B1704,'State Codes'!$D$7:$D$70,0),1),'State Codes'!$C$7:$C$70,0),1)</f>
        <v>Mountain Division</v>
      </c>
      <c r="F1704">
        <f>INDEX('CBECS_Table B5'!$C$6:$K$6,1,MATCH('County Climates'!E1704,'CBECS_Table B5'!$C$1:$K$1,0))</f>
        <v>4981</v>
      </c>
    </row>
    <row r="1705" spans="1:6" x14ac:dyDescent="0.35">
      <c r="A1705" t="s">
        <v>1521</v>
      </c>
      <c r="B1705" t="s">
        <v>1522</v>
      </c>
      <c r="C1705" t="s">
        <v>1532</v>
      </c>
      <c r="D1705" t="s">
        <v>274</v>
      </c>
      <c r="E1705" t="str">
        <f>INDEX('State Codes'!$E$7:$E$70,MATCH(INDEX('State Codes'!$C$7:$C$70,MATCH('County Climates'!B1705,'State Codes'!$D$7:$D$70,0),1),'State Codes'!$C$7:$C$70,0),1)</f>
        <v>Mountain Division</v>
      </c>
      <c r="F1705">
        <f>INDEX('CBECS_Table B5'!$C$6:$K$6,1,MATCH('County Climates'!E1705,'CBECS_Table B5'!$C$1:$K$1,0))</f>
        <v>4981</v>
      </c>
    </row>
    <row r="1706" spans="1:6" x14ac:dyDescent="0.35">
      <c r="A1706" t="s">
        <v>1521</v>
      </c>
      <c r="B1706" t="s">
        <v>1522</v>
      </c>
      <c r="C1706" t="s">
        <v>1533</v>
      </c>
      <c r="D1706" t="s">
        <v>273</v>
      </c>
      <c r="E1706" t="str">
        <f>INDEX('State Codes'!$E$7:$E$70,MATCH(INDEX('State Codes'!$C$7:$C$70,MATCH('County Climates'!B1706,'State Codes'!$D$7:$D$70,0),1),'State Codes'!$C$7:$C$70,0),1)</f>
        <v>Mountain Division</v>
      </c>
      <c r="F1706">
        <f>INDEX('CBECS_Table B5'!$C$6:$K$6,1,MATCH('County Climates'!E1706,'CBECS_Table B5'!$C$1:$K$1,0))</f>
        <v>4981</v>
      </c>
    </row>
    <row r="1707" spans="1:6" x14ac:dyDescent="0.35">
      <c r="A1707" t="s">
        <v>1521</v>
      </c>
      <c r="B1707" t="s">
        <v>1522</v>
      </c>
      <c r="C1707" t="s">
        <v>1534</v>
      </c>
      <c r="D1707" t="s">
        <v>273</v>
      </c>
      <c r="E1707" t="str">
        <f>INDEX('State Codes'!$E$7:$E$70,MATCH(INDEX('State Codes'!$C$7:$C$70,MATCH('County Climates'!B1707,'State Codes'!$D$7:$D$70,0),1),'State Codes'!$C$7:$C$70,0),1)</f>
        <v>Mountain Division</v>
      </c>
      <c r="F1707">
        <f>INDEX('CBECS_Table B5'!$C$6:$K$6,1,MATCH('County Climates'!E1707,'CBECS_Table B5'!$C$1:$K$1,0))</f>
        <v>4981</v>
      </c>
    </row>
    <row r="1708" spans="1:6" x14ac:dyDescent="0.35">
      <c r="A1708" t="s">
        <v>1521</v>
      </c>
      <c r="B1708" t="s">
        <v>1522</v>
      </c>
      <c r="C1708" t="s">
        <v>1535</v>
      </c>
      <c r="D1708" t="s">
        <v>273</v>
      </c>
      <c r="E1708" t="str">
        <f>INDEX('State Codes'!$E$7:$E$70,MATCH(INDEX('State Codes'!$C$7:$C$70,MATCH('County Climates'!B1708,'State Codes'!$D$7:$D$70,0),1),'State Codes'!$C$7:$C$70,0),1)</f>
        <v>Mountain Division</v>
      </c>
      <c r="F1708">
        <f>INDEX('CBECS_Table B5'!$C$6:$K$6,1,MATCH('County Climates'!E1708,'CBECS_Table B5'!$C$1:$K$1,0))</f>
        <v>4981</v>
      </c>
    </row>
    <row r="1709" spans="1:6" x14ac:dyDescent="0.35">
      <c r="A1709" t="s">
        <v>1521</v>
      </c>
      <c r="B1709" t="s">
        <v>1522</v>
      </c>
      <c r="C1709" t="s">
        <v>577</v>
      </c>
      <c r="D1709" t="s">
        <v>273</v>
      </c>
      <c r="E1709" t="str">
        <f>INDEX('State Codes'!$E$7:$E$70,MATCH(INDEX('State Codes'!$C$7:$C$70,MATCH('County Climates'!B1709,'State Codes'!$D$7:$D$70,0),1),'State Codes'!$C$7:$C$70,0),1)</f>
        <v>Mountain Division</v>
      </c>
      <c r="F1709">
        <f>INDEX('CBECS_Table B5'!$C$6:$K$6,1,MATCH('County Climates'!E1709,'CBECS_Table B5'!$C$1:$K$1,0))</f>
        <v>4981</v>
      </c>
    </row>
    <row r="1710" spans="1:6" x14ac:dyDescent="0.35">
      <c r="A1710" t="s">
        <v>1521</v>
      </c>
      <c r="B1710" t="s">
        <v>1522</v>
      </c>
      <c r="C1710" t="s">
        <v>1536</v>
      </c>
      <c r="D1710" t="s">
        <v>273</v>
      </c>
      <c r="E1710" t="str">
        <f>INDEX('State Codes'!$E$7:$E$70,MATCH(INDEX('State Codes'!$C$7:$C$70,MATCH('County Climates'!B1710,'State Codes'!$D$7:$D$70,0),1),'State Codes'!$C$7:$C$70,0),1)</f>
        <v>Mountain Division</v>
      </c>
      <c r="F1710">
        <f>INDEX('CBECS_Table B5'!$C$6:$K$6,1,MATCH('County Climates'!E1710,'CBECS_Table B5'!$C$1:$K$1,0))</f>
        <v>4981</v>
      </c>
    </row>
    <row r="1711" spans="1:6" x14ac:dyDescent="0.35">
      <c r="A1711" t="s">
        <v>1521</v>
      </c>
      <c r="B1711" t="s">
        <v>1522</v>
      </c>
      <c r="C1711" t="s">
        <v>1537</v>
      </c>
      <c r="D1711" t="s">
        <v>273</v>
      </c>
      <c r="E1711" t="str">
        <f>INDEX('State Codes'!$E$7:$E$70,MATCH(INDEX('State Codes'!$C$7:$C$70,MATCH('County Climates'!B1711,'State Codes'!$D$7:$D$70,0),1),'State Codes'!$C$7:$C$70,0),1)</f>
        <v>Mountain Division</v>
      </c>
      <c r="F1711">
        <f>INDEX('CBECS_Table B5'!$C$6:$K$6,1,MATCH('County Climates'!E1711,'CBECS_Table B5'!$C$1:$K$1,0))</f>
        <v>4981</v>
      </c>
    </row>
    <row r="1712" spans="1:6" x14ac:dyDescent="0.35">
      <c r="A1712" t="s">
        <v>1538</v>
      </c>
      <c r="B1712" t="s">
        <v>1539</v>
      </c>
      <c r="C1712" t="s">
        <v>1540</v>
      </c>
      <c r="D1712" t="s">
        <v>288</v>
      </c>
      <c r="E1712" t="str">
        <f>INDEX('State Codes'!$E$7:$E$70,MATCH(INDEX('State Codes'!$C$7:$C$70,MATCH('County Climates'!B1712,'State Codes'!$D$7:$D$70,0),1),'State Codes'!$C$7:$C$70,0),1)</f>
        <v>South Atlantic Division</v>
      </c>
      <c r="F1712">
        <f>INDEX('CBECS_Table B5'!$C$6:$K$6,1,MATCH('County Climates'!E1712,'CBECS_Table B5'!$C$1:$K$1,0))</f>
        <v>17981</v>
      </c>
    </row>
    <row r="1713" spans="1:6" x14ac:dyDescent="0.35">
      <c r="A1713" t="s">
        <v>1538</v>
      </c>
      <c r="B1713" t="s">
        <v>1539</v>
      </c>
      <c r="C1713" t="s">
        <v>296</v>
      </c>
      <c r="D1713" t="s">
        <v>288</v>
      </c>
      <c r="E1713" t="str">
        <f>INDEX('State Codes'!$E$7:$E$70,MATCH(INDEX('State Codes'!$C$7:$C$70,MATCH('County Climates'!B1713,'State Codes'!$D$7:$D$70,0),1),'State Codes'!$C$7:$C$70,0),1)</f>
        <v>South Atlantic Division</v>
      </c>
      <c r="F1713">
        <f>INDEX('CBECS_Table B5'!$C$6:$K$6,1,MATCH('County Climates'!E1713,'CBECS_Table B5'!$C$1:$K$1,0))</f>
        <v>17981</v>
      </c>
    </row>
    <row r="1714" spans="1:6" x14ac:dyDescent="0.35">
      <c r="A1714" t="s">
        <v>1538</v>
      </c>
      <c r="B1714" t="s">
        <v>1539</v>
      </c>
      <c r="C1714" t="s">
        <v>1541</v>
      </c>
      <c r="D1714" t="s">
        <v>288</v>
      </c>
      <c r="E1714" t="str">
        <f>INDEX('State Codes'!$E$7:$E$70,MATCH(INDEX('State Codes'!$C$7:$C$70,MATCH('County Climates'!B1714,'State Codes'!$D$7:$D$70,0),1),'State Codes'!$C$7:$C$70,0),1)</f>
        <v>South Atlantic Division</v>
      </c>
      <c r="F1714">
        <f>INDEX('CBECS_Table B5'!$C$6:$K$6,1,MATCH('County Climates'!E1714,'CBECS_Table B5'!$C$1:$K$1,0))</f>
        <v>17981</v>
      </c>
    </row>
    <row r="1715" spans="1:6" x14ac:dyDescent="0.35">
      <c r="A1715" t="s">
        <v>1538</v>
      </c>
      <c r="B1715" t="s">
        <v>1539</v>
      </c>
      <c r="C1715" t="s">
        <v>1542</v>
      </c>
      <c r="D1715" t="s">
        <v>288</v>
      </c>
      <c r="E1715" t="str">
        <f>INDEX('State Codes'!$E$7:$E$70,MATCH(INDEX('State Codes'!$C$7:$C$70,MATCH('County Climates'!B1715,'State Codes'!$D$7:$D$70,0),1),'State Codes'!$C$7:$C$70,0),1)</f>
        <v>South Atlantic Division</v>
      </c>
      <c r="F1715">
        <f>INDEX('CBECS_Table B5'!$C$6:$K$6,1,MATCH('County Climates'!E1715,'CBECS_Table B5'!$C$1:$K$1,0))</f>
        <v>17981</v>
      </c>
    </row>
    <row r="1716" spans="1:6" x14ac:dyDescent="0.35">
      <c r="A1716" t="s">
        <v>1538</v>
      </c>
      <c r="B1716" t="s">
        <v>1539</v>
      </c>
      <c r="C1716" t="s">
        <v>302</v>
      </c>
      <c r="D1716" t="s">
        <v>288</v>
      </c>
      <c r="E1716" t="str">
        <f>INDEX('State Codes'!$E$7:$E$70,MATCH(INDEX('State Codes'!$C$7:$C$70,MATCH('County Climates'!B1716,'State Codes'!$D$7:$D$70,0),1),'State Codes'!$C$7:$C$70,0),1)</f>
        <v>South Atlantic Division</v>
      </c>
      <c r="F1716">
        <f>INDEX('CBECS_Table B5'!$C$6:$K$6,1,MATCH('County Climates'!E1716,'CBECS_Table B5'!$C$1:$K$1,0))</f>
        <v>17981</v>
      </c>
    </row>
    <row r="1717" spans="1:6" x14ac:dyDescent="0.35">
      <c r="A1717" t="s">
        <v>1538</v>
      </c>
      <c r="B1717" t="s">
        <v>1539</v>
      </c>
      <c r="C1717" t="s">
        <v>1543</v>
      </c>
      <c r="D1717" t="s">
        <v>288</v>
      </c>
      <c r="E1717" t="str">
        <f>INDEX('State Codes'!$E$7:$E$70,MATCH(INDEX('State Codes'!$C$7:$C$70,MATCH('County Climates'!B1717,'State Codes'!$D$7:$D$70,0),1),'State Codes'!$C$7:$C$70,0),1)</f>
        <v>South Atlantic Division</v>
      </c>
      <c r="F1717">
        <f>INDEX('CBECS_Table B5'!$C$6:$K$6,1,MATCH('County Climates'!E1717,'CBECS_Table B5'!$C$1:$K$1,0))</f>
        <v>17981</v>
      </c>
    </row>
    <row r="1718" spans="1:6" x14ac:dyDescent="0.35">
      <c r="A1718" t="s">
        <v>1538</v>
      </c>
      <c r="B1718" t="s">
        <v>1539</v>
      </c>
      <c r="C1718" t="s">
        <v>502</v>
      </c>
      <c r="D1718" t="s">
        <v>288</v>
      </c>
      <c r="E1718" t="str">
        <f>INDEX('State Codes'!$E$7:$E$70,MATCH(INDEX('State Codes'!$C$7:$C$70,MATCH('County Climates'!B1718,'State Codes'!$D$7:$D$70,0),1),'State Codes'!$C$7:$C$70,0),1)</f>
        <v>South Atlantic Division</v>
      </c>
      <c r="F1718">
        <f>INDEX('CBECS_Table B5'!$C$6:$K$6,1,MATCH('County Climates'!E1718,'CBECS_Table B5'!$C$1:$K$1,0))</f>
        <v>17981</v>
      </c>
    </row>
    <row r="1719" spans="1:6" x14ac:dyDescent="0.35">
      <c r="A1719" t="s">
        <v>1538</v>
      </c>
      <c r="B1719" t="s">
        <v>1539</v>
      </c>
      <c r="C1719" t="s">
        <v>1544</v>
      </c>
      <c r="D1719" t="s">
        <v>288</v>
      </c>
      <c r="E1719" t="str">
        <f>INDEX('State Codes'!$E$7:$E$70,MATCH(INDEX('State Codes'!$C$7:$C$70,MATCH('County Climates'!B1719,'State Codes'!$D$7:$D$70,0),1),'State Codes'!$C$7:$C$70,0),1)</f>
        <v>South Atlantic Division</v>
      </c>
      <c r="F1719">
        <f>INDEX('CBECS_Table B5'!$C$6:$K$6,1,MATCH('County Climates'!E1719,'CBECS_Table B5'!$C$1:$K$1,0))</f>
        <v>17981</v>
      </c>
    </row>
    <row r="1720" spans="1:6" x14ac:dyDescent="0.35">
      <c r="A1720" t="s">
        <v>1538</v>
      </c>
      <c r="B1720" t="s">
        <v>1539</v>
      </c>
      <c r="C1720" t="s">
        <v>1545</v>
      </c>
      <c r="D1720" t="s">
        <v>288</v>
      </c>
      <c r="E1720" t="str">
        <f>INDEX('State Codes'!$E$7:$E$70,MATCH(INDEX('State Codes'!$C$7:$C$70,MATCH('County Climates'!B1720,'State Codes'!$D$7:$D$70,0),1),'State Codes'!$C$7:$C$70,0),1)</f>
        <v>South Atlantic Division</v>
      </c>
      <c r="F1720">
        <f>INDEX('CBECS_Table B5'!$C$6:$K$6,1,MATCH('County Climates'!E1720,'CBECS_Table B5'!$C$1:$K$1,0))</f>
        <v>17981</v>
      </c>
    </row>
    <row r="1721" spans="1:6" x14ac:dyDescent="0.35">
      <c r="A1721" t="s">
        <v>1538</v>
      </c>
      <c r="B1721" t="s">
        <v>1539</v>
      </c>
      <c r="C1721" t="s">
        <v>1546</v>
      </c>
      <c r="D1721" t="s">
        <v>288</v>
      </c>
      <c r="E1721" t="str">
        <f>INDEX('State Codes'!$E$7:$E$70,MATCH(INDEX('State Codes'!$C$7:$C$70,MATCH('County Climates'!B1721,'State Codes'!$D$7:$D$70,0),1),'State Codes'!$C$7:$C$70,0),1)</f>
        <v>South Atlantic Division</v>
      </c>
      <c r="F1721">
        <f>INDEX('CBECS_Table B5'!$C$6:$K$6,1,MATCH('County Climates'!E1721,'CBECS_Table B5'!$C$1:$K$1,0))</f>
        <v>17981</v>
      </c>
    </row>
    <row r="1722" spans="1:6" x14ac:dyDescent="0.35">
      <c r="A1722" t="s">
        <v>1538</v>
      </c>
      <c r="B1722" t="s">
        <v>1539</v>
      </c>
      <c r="C1722" t="s">
        <v>315</v>
      </c>
      <c r="D1722" t="s">
        <v>288</v>
      </c>
      <c r="E1722" t="str">
        <f>INDEX('State Codes'!$E$7:$E$70,MATCH(INDEX('State Codes'!$C$7:$C$70,MATCH('County Climates'!B1722,'State Codes'!$D$7:$D$70,0),1),'State Codes'!$C$7:$C$70,0),1)</f>
        <v>South Atlantic Division</v>
      </c>
      <c r="F1722">
        <f>INDEX('CBECS_Table B5'!$C$6:$K$6,1,MATCH('County Climates'!E1722,'CBECS_Table B5'!$C$1:$K$1,0))</f>
        <v>17981</v>
      </c>
    </row>
    <row r="1723" spans="1:6" x14ac:dyDescent="0.35">
      <c r="A1723" t="s">
        <v>1538</v>
      </c>
      <c r="B1723" t="s">
        <v>1539</v>
      </c>
      <c r="C1723" t="s">
        <v>1547</v>
      </c>
      <c r="D1723" t="s">
        <v>288</v>
      </c>
      <c r="E1723" t="str">
        <f>INDEX('State Codes'!$E$7:$E$70,MATCH(INDEX('State Codes'!$C$7:$C$70,MATCH('County Climates'!B1723,'State Codes'!$D$7:$D$70,0),1),'State Codes'!$C$7:$C$70,0),1)</f>
        <v>South Atlantic Division</v>
      </c>
      <c r="F1723">
        <f>INDEX('CBECS_Table B5'!$C$6:$K$6,1,MATCH('County Climates'!E1723,'CBECS_Table B5'!$C$1:$K$1,0))</f>
        <v>17981</v>
      </c>
    </row>
    <row r="1724" spans="1:6" x14ac:dyDescent="0.35">
      <c r="A1724" t="s">
        <v>1538</v>
      </c>
      <c r="B1724" t="s">
        <v>1539</v>
      </c>
      <c r="C1724" t="s">
        <v>318</v>
      </c>
      <c r="D1724" t="s">
        <v>288</v>
      </c>
      <c r="E1724" t="str">
        <f>INDEX('State Codes'!$E$7:$E$70,MATCH(INDEX('State Codes'!$C$7:$C$70,MATCH('County Climates'!B1724,'State Codes'!$D$7:$D$70,0),1),'State Codes'!$C$7:$C$70,0),1)</f>
        <v>South Atlantic Division</v>
      </c>
      <c r="F1724">
        <f>INDEX('CBECS_Table B5'!$C$6:$K$6,1,MATCH('County Climates'!E1724,'CBECS_Table B5'!$C$1:$K$1,0))</f>
        <v>17981</v>
      </c>
    </row>
    <row r="1725" spans="1:6" x14ac:dyDescent="0.35">
      <c r="A1725" t="s">
        <v>1538</v>
      </c>
      <c r="B1725" t="s">
        <v>1539</v>
      </c>
      <c r="C1725" t="s">
        <v>1548</v>
      </c>
      <c r="D1725" t="s">
        <v>288</v>
      </c>
      <c r="E1725" t="str">
        <f>INDEX('State Codes'!$E$7:$E$70,MATCH(INDEX('State Codes'!$C$7:$C$70,MATCH('County Climates'!B1725,'State Codes'!$D$7:$D$70,0),1),'State Codes'!$C$7:$C$70,0),1)</f>
        <v>South Atlantic Division</v>
      </c>
      <c r="F1725">
        <f>INDEX('CBECS_Table B5'!$C$6:$K$6,1,MATCH('County Climates'!E1725,'CBECS_Table B5'!$C$1:$K$1,0))</f>
        <v>17981</v>
      </c>
    </row>
    <row r="1726" spans="1:6" x14ac:dyDescent="0.35">
      <c r="A1726" t="s">
        <v>1538</v>
      </c>
      <c r="B1726" t="s">
        <v>1539</v>
      </c>
      <c r="C1726" t="s">
        <v>1549</v>
      </c>
      <c r="D1726" t="s">
        <v>288</v>
      </c>
      <c r="E1726" t="str">
        <f>INDEX('State Codes'!$E$7:$E$70,MATCH(INDEX('State Codes'!$C$7:$C$70,MATCH('County Climates'!B1726,'State Codes'!$D$7:$D$70,0),1),'State Codes'!$C$7:$C$70,0),1)</f>
        <v>South Atlantic Division</v>
      </c>
      <c r="F1726">
        <f>INDEX('CBECS_Table B5'!$C$6:$K$6,1,MATCH('County Climates'!E1726,'CBECS_Table B5'!$C$1:$K$1,0))</f>
        <v>17981</v>
      </c>
    </row>
    <row r="1727" spans="1:6" x14ac:dyDescent="0.35">
      <c r="A1727" t="s">
        <v>1538</v>
      </c>
      <c r="B1727" t="s">
        <v>1539</v>
      </c>
      <c r="C1727" t="s">
        <v>1550</v>
      </c>
      <c r="D1727" t="s">
        <v>288</v>
      </c>
      <c r="E1727" t="str">
        <f>INDEX('State Codes'!$E$7:$E$70,MATCH(INDEX('State Codes'!$C$7:$C$70,MATCH('County Climates'!B1727,'State Codes'!$D$7:$D$70,0),1),'State Codes'!$C$7:$C$70,0),1)</f>
        <v>South Atlantic Division</v>
      </c>
      <c r="F1727">
        <f>INDEX('CBECS_Table B5'!$C$6:$K$6,1,MATCH('County Climates'!E1727,'CBECS_Table B5'!$C$1:$K$1,0))</f>
        <v>17981</v>
      </c>
    </row>
    <row r="1728" spans="1:6" x14ac:dyDescent="0.35">
      <c r="A1728" t="s">
        <v>1538</v>
      </c>
      <c r="B1728" t="s">
        <v>1539</v>
      </c>
      <c r="C1728" t="s">
        <v>1551</v>
      </c>
      <c r="D1728" t="s">
        <v>288</v>
      </c>
      <c r="E1728" t="str">
        <f>INDEX('State Codes'!$E$7:$E$70,MATCH(INDEX('State Codes'!$C$7:$C$70,MATCH('County Climates'!B1728,'State Codes'!$D$7:$D$70,0),1),'State Codes'!$C$7:$C$70,0),1)</f>
        <v>South Atlantic Division</v>
      </c>
      <c r="F1728">
        <f>INDEX('CBECS_Table B5'!$C$6:$K$6,1,MATCH('County Climates'!E1728,'CBECS_Table B5'!$C$1:$K$1,0))</f>
        <v>17981</v>
      </c>
    </row>
    <row r="1729" spans="1:6" x14ac:dyDescent="0.35">
      <c r="A1729" t="s">
        <v>1538</v>
      </c>
      <c r="B1729" t="s">
        <v>1539</v>
      </c>
      <c r="C1729" t="s">
        <v>654</v>
      </c>
      <c r="D1729" t="s">
        <v>288</v>
      </c>
      <c r="E1729" t="str">
        <f>INDEX('State Codes'!$E$7:$E$70,MATCH(INDEX('State Codes'!$C$7:$C$70,MATCH('County Climates'!B1729,'State Codes'!$D$7:$D$70,0),1),'State Codes'!$C$7:$C$70,0),1)</f>
        <v>South Atlantic Division</v>
      </c>
      <c r="F1729">
        <f>INDEX('CBECS_Table B5'!$C$6:$K$6,1,MATCH('County Climates'!E1729,'CBECS_Table B5'!$C$1:$K$1,0))</f>
        <v>17981</v>
      </c>
    </row>
    <row r="1730" spans="1:6" x14ac:dyDescent="0.35">
      <c r="A1730" t="s">
        <v>1538</v>
      </c>
      <c r="B1730" t="s">
        <v>1539</v>
      </c>
      <c r="C1730" t="s">
        <v>1552</v>
      </c>
      <c r="D1730" t="s">
        <v>288</v>
      </c>
      <c r="E1730" t="str">
        <f>INDEX('State Codes'!$E$7:$E$70,MATCH(INDEX('State Codes'!$C$7:$C$70,MATCH('County Climates'!B1730,'State Codes'!$D$7:$D$70,0),1),'State Codes'!$C$7:$C$70,0),1)</f>
        <v>South Atlantic Division</v>
      </c>
      <c r="F1730">
        <f>INDEX('CBECS_Table B5'!$C$6:$K$6,1,MATCH('County Climates'!E1730,'CBECS_Table B5'!$C$1:$K$1,0))</f>
        <v>17981</v>
      </c>
    </row>
    <row r="1731" spans="1:6" x14ac:dyDescent="0.35">
      <c r="A1731" t="s">
        <v>1538</v>
      </c>
      <c r="B1731" t="s">
        <v>1539</v>
      </c>
      <c r="C1731" t="s">
        <v>1553</v>
      </c>
      <c r="D1731" t="s">
        <v>288</v>
      </c>
      <c r="E1731" t="str">
        <f>INDEX('State Codes'!$E$7:$E$70,MATCH(INDEX('State Codes'!$C$7:$C$70,MATCH('County Climates'!B1731,'State Codes'!$D$7:$D$70,0),1),'State Codes'!$C$7:$C$70,0),1)</f>
        <v>South Atlantic Division</v>
      </c>
      <c r="F1731">
        <f>INDEX('CBECS_Table B5'!$C$6:$K$6,1,MATCH('County Climates'!E1731,'CBECS_Table B5'!$C$1:$K$1,0))</f>
        <v>17981</v>
      </c>
    </row>
    <row r="1732" spans="1:6" x14ac:dyDescent="0.35">
      <c r="A1732" t="s">
        <v>1538</v>
      </c>
      <c r="B1732" t="s">
        <v>1539</v>
      </c>
      <c r="C1732" t="s">
        <v>1554</v>
      </c>
      <c r="D1732" t="s">
        <v>288</v>
      </c>
      <c r="E1732" t="str">
        <f>INDEX('State Codes'!$E$7:$E$70,MATCH(INDEX('State Codes'!$C$7:$C$70,MATCH('County Climates'!B1732,'State Codes'!$D$7:$D$70,0),1),'State Codes'!$C$7:$C$70,0),1)</f>
        <v>South Atlantic Division</v>
      </c>
      <c r="F1732">
        <f>INDEX('CBECS_Table B5'!$C$6:$K$6,1,MATCH('County Climates'!E1732,'CBECS_Table B5'!$C$1:$K$1,0))</f>
        <v>17981</v>
      </c>
    </row>
    <row r="1733" spans="1:6" x14ac:dyDescent="0.35">
      <c r="A1733" t="s">
        <v>1538</v>
      </c>
      <c r="B1733" t="s">
        <v>1539</v>
      </c>
      <c r="C1733" t="s">
        <v>1555</v>
      </c>
      <c r="D1733" t="s">
        <v>288</v>
      </c>
      <c r="E1733" t="str">
        <f>INDEX('State Codes'!$E$7:$E$70,MATCH(INDEX('State Codes'!$C$7:$C$70,MATCH('County Climates'!B1733,'State Codes'!$D$7:$D$70,0),1),'State Codes'!$C$7:$C$70,0),1)</f>
        <v>South Atlantic Division</v>
      </c>
      <c r="F1733">
        <f>INDEX('CBECS_Table B5'!$C$6:$K$6,1,MATCH('County Climates'!E1733,'CBECS_Table B5'!$C$1:$K$1,0))</f>
        <v>17981</v>
      </c>
    </row>
    <row r="1734" spans="1:6" x14ac:dyDescent="0.35">
      <c r="A1734" t="s">
        <v>1538</v>
      </c>
      <c r="B1734" t="s">
        <v>1539</v>
      </c>
      <c r="C1734" t="s">
        <v>1556</v>
      </c>
      <c r="D1734" t="s">
        <v>288</v>
      </c>
      <c r="E1734" t="str">
        <f>INDEX('State Codes'!$E$7:$E$70,MATCH(INDEX('State Codes'!$C$7:$C$70,MATCH('County Climates'!B1734,'State Codes'!$D$7:$D$70,0),1),'State Codes'!$C$7:$C$70,0),1)</f>
        <v>South Atlantic Division</v>
      </c>
      <c r="F1734">
        <f>INDEX('CBECS_Table B5'!$C$6:$K$6,1,MATCH('County Climates'!E1734,'CBECS_Table B5'!$C$1:$K$1,0))</f>
        <v>17981</v>
      </c>
    </row>
    <row r="1735" spans="1:6" x14ac:dyDescent="0.35">
      <c r="A1735" t="s">
        <v>1538</v>
      </c>
      <c r="B1735" t="s">
        <v>1539</v>
      </c>
      <c r="C1735" t="s">
        <v>1079</v>
      </c>
      <c r="D1735" t="s">
        <v>288</v>
      </c>
      <c r="E1735" t="str">
        <f>INDEX('State Codes'!$E$7:$E$70,MATCH(INDEX('State Codes'!$C$7:$C$70,MATCH('County Climates'!B1735,'State Codes'!$D$7:$D$70,0),1),'State Codes'!$C$7:$C$70,0),1)</f>
        <v>South Atlantic Division</v>
      </c>
      <c r="F1735">
        <f>INDEX('CBECS_Table B5'!$C$6:$K$6,1,MATCH('County Climates'!E1735,'CBECS_Table B5'!$C$1:$K$1,0))</f>
        <v>17981</v>
      </c>
    </row>
    <row r="1736" spans="1:6" x14ac:dyDescent="0.35">
      <c r="A1736" t="s">
        <v>1538</v>
      </c>
      <c r="B1736" t="s">
        <v>1539</v>
      </c>
      <c r="C1736" t="s">
        <v>1557</v>
      </c>
      <c r="D1736" t="s">
        <v>288</v>
      </c>
      <c r="E1736" t="str">
        <f>INDEX('State Codes'!$E$7:$E$70,MATCH(INDEX('State Codes'!$C$7:$C$70,MATCH('County Climates'!B1736,'State Codes'!$D$7:$D$70,0),1),'State Codes'!$C$7:$C$70,0),1)</f>
        <v>South Atlantic Division</v>
      </c>
      <c r="F1736">
        <f>INDEX('CBECS_Table B5'!$C$6:$K$6,1,MATCH('County Climates'!E1736,'CBECS_Table B5'!$C$1:$K$1,0))</f>
        <v>17981</v>
      </c>
    </row>
    <row r="1737" spans="1:6" x14ac:dyDescent="0.35">
      <c r="A1737" t="s">
        <v>1538</v>
      </c>
      <c r="B1737" t="s">
        <v>1539</v>
      </c>
      <c r="C1737" t="s">
        <v>324</v>
      </c>
      <c r="D1737" t="s">
        <v>288</v>
      </c>
      <c r="E1737" t="str">
        <f>INDEX('State Codes'!$E$7:$E$70,MATCH(INDEX('State Codes'!$C$7:$C$70,MATCH('County Climates'!B1737,'State Codes'!$D$7:$D$70,0),1),'State Codes'!$C$7:$C$70,0),1)</f>
        <v>South Atlantic Division</v>
      </c>
      <c r="F1737">
        <f>INDEX('CBECS_Table B5'!$C$6:$K$6,1,MATCH('County Climates'!E1737,'CBECS_Table B5'!$C$1:$K$1,0))</f>
        <v>17981</v>
      </c>
    </row>
    <row r="1738" spans="1:6" x14ac:dyDescent="0.35">
      <c r="A1738" t="s">
        <v>1538</v>
      </c>
      <c r="B1738" t="s">
        <v>1539</v>
      </c>
      <c r="C1738" t="s">
        <v>325</v>
      </c>
      <c r="D1738" t="s">
        <v>288</v>
      </c>
      <c r="E1738" t="str">
        <f>INDEX('State Codes'!$E$7:$E$70,MATCH(INDEX('State Codes'!$C$7:$C$70,MATCH('County Climates'!B1738,'State Codes'!$D$7:$D$70,0),1),'State Codes'!$C$7:$C$70,0),1)</f>
        <v>South Atlantic Division</v>
      </c>
      <c r="F1738">
        <f>INDEX('CBECS_Table B5'!$C$6:$K$6,1,MATCH('County Climates'!E1738,'CBECS_Table B5'!$C$1:$K$1,0))</f>
        <v>17981</v>
      </c>
    </row>
    <row r="1739" spans="1:6" x14ac:dyDescent="0.35">
      <c r="A1739" t="s">
        <v>1538</v>
      </c>
      <c r="B1739" t="s">
        <v>1539</v>
      </c>
      <c r="C1739" t="s">
        <v>368</v>
      </c>
      <c r="D1739" t="s">
        <v>288</v>
      </c>
      <c r="E1739" t="str">
        <f>INDEX('State Codes'!$E$7:$E$70,MATCH(INDEX('State Codes'!$C$7:$C$70,MATCH('County Climates'!B1739,'State Codes'!$D$7:$D$70,0),1),'State Codes'!$C$7:$C$70,0),1)</f>
        <v>South Atlantic Division</v>
      </c>
      <c r="F1739">
        <f>INDEX('CBECS_Table B5'!$C$6:$K$6,1,MATCH('County Climates'!E1739,'CBECS_Table B5'!$C$1:$K$1,0))</f>
        <v>17981</v>
      </c>
    </row>
    <row r="1740" spans="1:6" x14ac:dyDescent="0.35">
      <c r="A1740" t="s">
        <v>1538</v>
      </c>
      <c r="B1740" t="s">
        <v>1539</v>
      </c>
      <c r="C1740" t="s">
        <v>428</v>
      </c>
      <c r="D1740" t="s">
        <v>288</v>
      </c>
      <c r="E1740" t="str">
        <f>INDEX('State Codes'!$E$7:$E$70,MATCH(INDEX('State Codes'!$C$7:$C$70,MATCH('County Climates'!B1740,'State Codes'!$D$7:$D$70,0),1),'State Codes'!$C$7:$C$70,0),1)</f>
        <v>South Atlantic Division</v>
      </c>
      <c r="F1740">
        <f>INDEX('CBECS_Table B5'!$C$6:$K$6,1,MATCH('County Climates'!E1740,'CBECS_Table B5'!$C$1:$K$1,0))</f>
        <v>17981</v>
      </c>
    </row>
    <row r="1741" spans="1:6" x14ac:dyDescent="0.35">
      <c r="A1741" t="s">
        <v>1538</v>
      </c>
      <c r="B1741" t="s">
        <v>1539</v>
      </c>
      <c r="C1741" t="s">
        <v>329</v>
      </c>
      <c r="D1741" t="s">
        <v>288</v>
      </c>
      <c r="E1741" t="str">
        <f>INDEX('State Codes'!$E$7:$E$70,MATCH(INDEX('State Codes'!$C$7:$C$70,MATCH('County Climates'!B1741,'State Codes'!$D$7:$D$70,0),1),'State Codes'!$C$7:$C$70,0),1)</f>
        <v>South Atlantic Division</v>
      </c>
      <c r="F1741">
        <f>INDEX('CBECS_Table B5'!$C$6:$K$6,1,MATCH('County Climates'!E1741,'CBECS_Table B5'!$C$1:$K$1,0))</f>
        <v>17981</v>
      </c>
    </row>
    <row r="1742" spans="1:6" x14ac:dyDescent="0.35">
      <c r="A1742" t="s">
        <v>1538</v>
      </c>
      <c r="B1742" t="s">
        <v>1539</v>
      </c>
      <c r="C1742" t="s">
        <v>1558</v>
      </c>
      <c r="D1742" t="s">
        <v>288</v>
      </c>
      <c r="E1742" t="str">
        <f>INDEX('State Codes'!$E$7:$E$70,MATCH(INDEX('State Codes'!$C$7:$C$70,MATCH('County Climates'!B1742,'State Codes'!$D$7:$D$70,0),1),'State Codes'!$C$7:$C$70,0),1)</f>
        <v>South Atlantic Division</v>
      </c>
      <c r="F1742">
        <f>INDEX('CBECS_Table B5'!$C$6:$K$6,1,MATCH('County Climates'!E1742,'CBECS_Table B5'!$C$1:$K$1,0))</f>
        <v>17981</v>
      </c>
    </row>
    <row r="1743" spans="1:6" x14ac:dyDescent="0.35">
      <c r="A1743" t="s">
        <v>1538</v>
      </c>
      <c r="B1743" t="s">
        <v>1539</v>
      </c>
      <c r="C1743" t="s">
        <v>1559</v>
      </c>
      <c r="D1743" t="s">
        <v>288</v>
      </c>
      <c r="E1743" t="str">
        <f>INDEX('State Codes'!$E$7:$E$70,MATCH(INDEX('State Codes'!$C$7:$C$70,MATCH('County Climates'!B1743,'State Codes'!$D$7:$D$70,0),1),'State Codes'!$C$7:$C$70,0),1)</f>
        <v>South Atlantic Division</v>
      </c>
      <c r="F1743">
        <f>INDEX('CBECS_Table B5'!$C$6:$K$6,1,MATCH('County Climates'!E1743,'CBECS_Table B5'!$C$1:$K$1,0))</f>
        <v>17981</v>
      </c>
    </row>
    <row r="1744" spans="1:6" x14ac:dyDescent="0.35">
      <c r="A1744" t="s">
        <v>1538</v>
      </c>
      <c r="B1744" t="s">
        <v>1539</v>
      </c>
      <c r="C1744" t="s">
        <v>937</v>
      </c>
      <c r="D1744" t="s">
        <v>288</v>
      </c>
      <c r="E1744" t="str">
        <f>INDEX('State Codes'!$E$7:$E$70,MATCH(INDEX('State Codes'!$C$7:$C$70,MATCH('County Climates'!B1744,'State Codes'!$D$7:$D$70,0),1),'State Codes'!$C$7:$C$70,0),1)</f>
        <v>South Atlantic Division</v>
      </c>
      <c r="F1744">
        <f>INDEX('CBECS_Table B5'!$C$6:$K$6,1,MATCH('County Climates'!E1744,'CBECS_Table B5'!$C$1:$K$1,0))</f>
        <v>17981</v>
      </c>
    </row>
    <row r="1745" spans="1:6" x14ac:dyDescent="0.35">
      <c r="A1745" t="s">
        <v>1538</v>
      </c>
      <c r="B1745" t="s">
        <v>1539</v>
      </c>
      <c r="C1745" t="s">
        <v>333</v>
      </c>
      <c r="D1745" t="s">
        <v>288</v>
      </c>
      <c r="E1745" t="str">
        <f>INDEX('State Codes'!$E$7:$E$70,MATCH(INDEX('State Codes'!$C$7:$C$70,MATCH('County Climates'!B1745,'State Codes'!$D$7:$D$70,0),1),'State Codes'!$C$7:$C$70,0),1)</f>
        <v>South Atlantic Division</v>
      </c>
      <c r="F1745">
        <f>INDEX('CBECS_Table B5'!$C$6:$K$6,1,MATCH('County Climates'!E1745,'CBECS_Table B5'!$C$1:$K$1,0))</f>
        <v>17981</v>
      </c>
    </row>
    <row r="1746" spans="1:6" x14ac:dyDescent="0.35">
      <c r="A1746" t="s">
        <v>1538</v>
      </c>
      <c r="B1746" t="s">
        <v>1539</v>
      </c>
      <c r="C1746" t="s">
        <v>1560</v>
      </c>
      <c r="D1746" t="s">
        <v>288</v>
      </c>
      <c r="E1746" t="str">
        <f>INDEX('State Codes'!$E$7:$E$70,MATCH(INDEX('State Codes'!$C$7:$C$70,MATCH('County Climates'!B1746,'State Codes'!$D$7:$D$70,0),1),'State Codes'!$C$7:$C$70,0),1)</f>
        <v>South Atlantic Division</v>
      </c>
      <c r="F1746">
        <f>INDEX('CBECS_Table B5'!$C$6:$K$6,1,MATCH('County Climates'!E1746,'CBECS_Table B5'!$C$1:$K$1,0))</f>
        <v>17981</v>
      </c>
    </row>
    <row r="1747" spans="1:6" x14ac:dyDescent="0.35">
      <c r="A1747" t="s">
        <v>1538</v>
      </c>
      <c r="B1747" t="s">
        <v>1539</v>
      </c>
      <c r="C1747" t="s">
        <v>335</v>
      </c>
      <c r="D1747" t="s">
        <v>288</v>
      </c>
      <c r="E1747" t="str">
        <f>INDEX('State Codes'!$E$7:$E$70,MATCH(INDEX('State Codes'!$C$7:$C$70,MATCH('County Climates'!B1747,'State Codes'!$D$7:$D$70,0),1),'State Codes'!$C$7:$C$70,0),1)</f>
        <v>South Atlantic Division</v>
      </c>
      <c r="F1747">
        <f>INDEX('CBECS_Table B5'!$C$6:$K$6,1,MATCH('County Climates'!E1747,'CBECS_Table B5'!$C$1:$K$1,0))</f>
        <v>17981</v>
      </c>
    </row>
    <row r="1748" spans="1:6" x14ac:dyDescent="0.35">
      <c r="A1748" t="s">
        <v>1538</v>
      </c>
      <c r="B1748" t="s">
        <v>1539</v>
      </c>
      <c r="C1748" t="s">
        <v>731</v>
      </c>
      <c r="D1748" t="s">
        <v>288</v>
      </c>
      <c r="E1748" t="str">
        <f>INDEX('State Codes'!$E$7:$E$70,MATCH(INDEX('State Codes'!$C$7:$C$70,MATCH('County Climates'!B1748,'State Codes'!$D$7:$D$70,0),1),'State Codes'!$C$7:$C$70,0),1)</f>
        <v>South Atlantic Division</v>
      </c>
      <c r="F1748">
        <f>INDEX('CBECS_Table B5'!$C$6:$K$6,1,MATCH('County Climates'!E1748,'CBECS_Table B5'!$C$1:$K$1,0))</f>
        <v>17981</v>
      </c>
    </row>
    <row r="1749" spans="1:6" x14ac:dyDescent="0.35">
      <c r="A1749" t="s">
        <v>1538</v>
      </c>
      <c r="B1749" t="s">
        <v>1539</v>
      </c>
      <c r="C1749" t="s">
        <v>1561</v>
      </c>
      <c r="D1749" t="s">
        <v>288</v>
      </c>
      <c r="E1749" t="str">
        <f>INDEX('State Codes'!$E$7:$E$70,MATCH(INDEX('State Codes'!$C$7:$C$70,MATCH('County Climates'!B1749,'State Codes'!$D$7:$D$70,0),1),'State Codes'!$C$7:$C$70,0),1)</f>
        <v>South Atlantic Division</v>
      </c>
      <c r="F1749">
        <f>INDEX('CBECS_Table B5'!$C$6:$K$6,1,MATCH('County Climates'!E1749,'CBECS_Table B5'!$C$1:$K$1,0))</f>
        <v>17981</v>
      </c>
    </row>
    <row r="1750" spans="1:6" x14ac:dyDescent="0.35">
      <c r="A1750" t="s">
        <v>1538</v>
      </c>
      <c r="B1750" t="s">
        <v>1539</v>
      </c>
      <c r="C1750" t="s">
        <v>338</v>
      </c>
      <c r="D1750" t="s">
        <v>288</v>
      </c>
      <c r="E1750" t="str">
        <f>INDEX('State Codes'!$E$7:$E$70,MATCH(INDEX('State Codes'!$C$7:$C$70,MATCH('County Climates'!B1750,'State Codes'!$D$7:$D$70,0),1),'State Codes'!$C$7:$C$70,0),1)</f>
        <v>South Atlantic Division</v>
      </c>
      <c r="F1750">
        <f>INDEX('CBECS_Table B5'!$C$6:$K$6,1,MATCH('County Climates'!E1750,'CBECS_Table B5'!$C$1:$K$1,0))</f>
        <v>17981</v>
      </c>
    </row>
    <row r="1751" spans="1:6" x14ac:dyDescent="0.35">
      <c r="A1751" t="s">
        <v>1538</v>
      </c>
      <c r="B1751" t="s">
        <v>1539</v>
      </c>
      <c r="C1751" t="s">
        <v>1005</v>
      </c>
      <c r="D1751" t="s">
        <v>288</v>
      </c>
      <c r="E1751" t="str">
        <f>INDEX('State Codes'!$E$7:$E$70,MATCH(INDEX('State Codes'!$C$7:$C$70,MATCH('County Climates'!B1751,'State Codes'!$D$7:$D$70,0),1),'State Codes'!$C$7:$C$70,0),1)</f>
        <v>South Atlantic Division</v>
      </c>
      <c r="F1751">
        <f>INDEX('CBECS_Table B5'!$C$6:$K$6,1,MATCH('County Climates'!E1751,'CBECS_Table B5'!$C$1:$K$1,0))</f>
        <v>17981</v>
      </c>
    </row>
    <row r="1752" spans="1:6" x14ac:dyDescent="0.35">
      <c r="A1752" t="s">
        <v>1538</v>
      </c>
      <c r="B1752" t="s">
        <v>1539</v>
      </c>
      <c r="C1752" t="s">
        <v>1562</v>
      </c>
      <c r="D1752" t="s">
        <v>288</v>
      </c>
      <c r="E1752" t="str">
        <f>INDEX('State Codes'!$E$7:$E$70,MATCH(INDEX('State Codes'!$C$7:$C$70,MATCH('County Climates'!B1752,'State Codes'!$D$7:$D$70,0),1),'State Codes'!$C$7:$C$70,0),1)</f>
        <v>South Atlantic Division</v>
      </c>
      <c r="F1752">
        <f>INDEX('CBECS_Table B5'!$C$6:$K$6,1,MATCH('County Climates'!E1752,'CBECS_Table B5'!$C$1:$K$1,0))</f>
        <v>17981</v>
      </c>
    </row>
    <row r="1753" spans="1:6" x14ac:dyDescent="0.35">
      <c r="A1753" t="s">
        <v>1538</v>
      </c>
      <c r="B1753" t="s">
        <v>1539</v>
      </c>
      <c r="C1753" t="s">
        <v>1563</v>
      </c>
      <c r="D1753" t="s">
        <v>288</v>
      </c>
      <c r="E1753" t="str">
        <f>INDEX('State Codes'!$E$7:$E$70,MATCH(INDEX('State Codes'!$C$7:$C$70,MATCH('County Climates'!B1753,'State Codes'!$D$7:$D$70,0),1),'State Codes'!$C$7:$C$70,0),1)</f>
        <v>South Atlantic Division</v>
      </c>
      <c r="F1753">
        <f>INDEX('CBECS_Table B5'!$C$6:$K$6,1,MATCH('County Climates'!E1753,'CBECS_Table B5'!$C$1:$K$1,0))</f>
        <v>17981</v>
      </c>
    </row>
    <row r="1754" spans="1:6" x14ac:dyDescent="0.35">
      <c r="A1754" t="s">
        <v>1538</v>
      </c>
      <c r="B1754" t="s">
        <v>1539</v>
      </c>
      <c r="C1754" t="s">
        <v>1011</v>
      </c>
      <c r="D1754" t="s">
        <v>288</v>
      </c>
      <c r="E1754" t="str">
        <f>INDEX('State Codes'!$E$7:$E$70,MATCH(INDEX('State Codes'!$C$7:$C$70,MATCH('County Climates'!B1754,'State Codes'!$D$7:$D$70,0),1),'State Codes'!$C$7:$C$70,0),1)</f>
        <v>South Atlantic Division</v>
      </c>
      <c r="F1754">
        <f>INDEX('CBECS_Table B5'!$C$6:$K$6,1,MATCH('County Climates'!E1754,'CBECS_Table B5'!$C$1:$K$1,0))</f>
        <v>17981</v>
      </c>
    </row>
    <row r="1755" spans="1:6" x14ac:dyDescent="0.35">
      <c r="A1755" t="s">
        <v>1538</v>
      </c>
      <c r="B1755" t="s">
        <v>1539</v>
      </c>
      <c r="C1755" t="s">
        <v>1564</v>
      </c>
      <c r="D1755" t="s">
        <v>288</v>
      </c>
      <c r="E1755" t="str">
        <f>INDEX('State Codes'!$E$7:$E$70,MATCH(INDEX('State Codes'!$C$7:$C$70,MATCH('County Climates'!B1755,'State Codes'!$D$7:$D$70,0),1),'State Codes'!$C$7:$C$70,0),1)</f>
        <v>South Atlantic Division</v>
      </c>
      <c r="F1755">
        <f>INDEX('CBECS_Table B5'!$C$6:$K$6,1,MATCH('County Climates'!E1755,'CBECS_Table B5'!$C$1:$K$1,0))</f>
        <v>17981</v>
      </c>
    </row>
    <row r="1756" spans="1:6" x14ac:dyDescent="0.35">
      <c r="A1756" t="s">
        <v>1538</v>
      </c>
      <c r="B1756" t="s">
        <v>1539</v>
      </c>
      <c r="C1756" t="s">
        <v>1565</v>
      </c>
      <c r="D1756" t="s">
        <v>288</v>
      </c>
      <c r="E1756" t="str">
        <f>INDEX('State Codes'!$E$7:$E$70,MATCH(INDEX('State Codes'!$C$7:$C$70,MATCH('County Climates'!B1756,'State Codes'!$D$7:$D$70,0),1),'State Codes'!$C$7:$C$70,0),1)</f>
        <v>South Atlantic Division</v>
      </c>
      <c r="F1756">
        <f>INDEX('CBECS_Table B5'!$C$6:$K$6,1,MATCH('County Climates'!E1756,'CBECS_Table B5'!$C$1:$K$1,0))</f>
        <v>17981</v>
      </c>
    </row>
    <row r="1757" spans="1:6" x14ac:dyDescent="0.35">
      <c r="A1757" t="s">
        <v>1538</v>
      </c>
      <c r="B1757" t="s">
        <v>1539</v>
      </c>
      <c r="C1757" t="s">
        <v>1566</v>
      </c>
      <c r="D1757" t="s">
        <v>288</v>
      </c>
      <c r="E1757" t="str">
        <f>INDEX('State Codes'!$E$7:$E$70,MATCH(INDEX('State Codes'!$C$7:$C$70,MATCH('County Climates'!B1757,'State Codes'!$D$7:$D$70,0),1),'State Codes'!$C$7:$C$70,0),1)</f>
        <v>South Atlantic Division</v>
      </c>
      <c r="F1757">
        <f>INDEX('CBECS_Table B5'!$C$6:$K$6,1,MATCH('County Climates'!E1757,'CBECS_Table B5'!$C$1:$K$1,0))</f>
        <v>17981</v>
      </c>
    </row>
    <row r="1758" spans="1:6" x14ac:dyDescent="0.35">
      <c r="A1758" t="s">
        <v>1538</v>
      </c>
      <c r="B1758" t="s">
        <v>1539</v>
      </c>
      <c r="C1758" t="s">
        <v>1567</v>
      </c>
      <c r="D1758" t="s">
        <v>288</v>
      </c>
      <c r="E1758" t="str">
        <f>INDEX('State Codes'!$E$7:$E$70,MATCH(INDEX('State Codes'!$C$7:$C$70,MATCH('County Climates'!B1758,'State Codes'!$D$7:$D$70,0),1),'State Codes'!$C$7:$C$70,0),1)</f>
        <v>South Atlantic Division</v>
      </c>
      <c r="F1758">
        <f>INDEX('CBECS_Table B5'!$C$6:$K$6,1,MATCH('County Climates'!E1758,'CBECS_Table B5'!$C$1:$K$1,0))</f>
        <v>17981</v>
      </c>
    </row>
    <row r="1759" spans="1:6" x14ac:dyDescent="0.35">
      <c r="A1759" t="s">
        <v>1538</v>
      </c>
      <c r="B1759" t="s">
        <v>1539</v>
      </c>
      <c r="C1759" t="s">
        <v>380</v>
      </c>
      <c r="D1759" t="s">
        <v>288</v>
      </c>
      <c r="E1759" t="str">
        <f>INDEX('State Codes'!$E$7:$E$70,MATCH(INDEX('State Codes'!$C$7:$C$70,MATCH('County Climates'!B1759,'State Codes'!$D$7:$D$70,0),1),'State Codes'!$C$7:$C$70,0),1)</f>
        <v>South Atlantic Division</v>
      </c>
      <c r="F1759">
        <f>INDEX('CBECS_Table B5'!$C$6:$K$6,1,MATCH('County Climates'!E1759,'CBECS_Table B5'!$C$1:$K$1,0))</f>
        <v>17981</v>
      </c>
    </row>
    <row r="1760" spans="1:6" x14ac:dyDescent="0.35">
      <c r="A1760" t="s">
        <v>1538</v>
      </c>
      <c r="B1760" t="s">
        <v>1539</v>
      </c>
      <c r="C1760" t="s">
        <v>601</v>
      </c>
      <c r="D1760" t="s">
        <v>288</v>
      </c>
      <c r="E1760" t="str">
        <f>INDEX('State Codes'!$E$7:$E$70,MATCH(INDEX('State Codes'!$C$7:$C$70,MATCH('County Climates'!B1760,'State Codes'!$D$7:$D$70,0),1),'State Codes'!$C$7:$C$70,0),1)</f>
        <v>South Atlantic Division</v>
      </c>
      <c r="F1760">
        <f>INDEX('CBECS_Table B5'!$C$6:$K$6,1,MATCH('County Climates'!E1760,'CBECS_Table B5'!$C$1:$K$1,0))</f>
        <v>17981</v>
      </c>
    </row>
    <row r="1761" spans="1:6" x14ac:dyDescent="0.35">
      <c r="A1761" t="s">
        <v>1538</v>
      </c>
      <c r="B1761" t="s">
        <v>1539</v>
      </c>
      <c r="C1761" t="s">
        <v>1568</v>
      </c>
      <c r="D1761" t="s">
        <v>288</v>
      </c>
      <c r="E1761" t="str">
        <f>INDEX('State Codes'!$E$7:$E$70,MATCH(INDEX('State Codes'!$C$7:$C$70,MATCH('County Climates'!B1761,'State Codes'!$D$7:$D$70,0),1),'State Codes'!$C$7:$C$70,0),1)</f>
        <v>South Atlantic Division</v>
      </c>
      <c r="F1761">
        <f>INDEX('CBECS_Table B5'!$C$6:$K$6,1,MATCH('County Climates'!E1761,'CBECS_Table B5'!$C$1:$K$1,0))</f>
        <v>17981</v>
      </c>
    </row>
    <row r="1762" spans="1:6" x14ac:dyDescent="0.35">
      <c r="A1762" t="s">
        <v>1538</v>
      </c>
      <c r="B1762" t="s">
        <v>1539</v>
      </c>
      <c r="C1762" t="s">
        <v>1569</v>
      </c>
      <c r="D1762" t="s">
        <v>288</v>
      </c>
      <c r="E1762" t="str">
        <f>INDEX('State Codes'!$E$7:$E$70,MATCH(INDEX('State Codes'!$C$7:$C$70,MATCH('County Climates'!B1762,'State Codes'!$D$7:$D$70,0),1),'State Codes'!$C$7:$C$70,0),1)</f>
        <v>South Atlantic Division</v>
      </c>
      <c r="F1762">
        <f>INDEX('CBECS_Table B5'!$C$6:$K$6,1,MATCH('County Climates'!E1762,'CBECS_Table B5'!$C$1:$K$1,0))</f>
        <v>17981</v>
      </c>
    </row>
    <row r="1763" spans="1:6" x14ac:dyDescent="0.35">
      <c r="A1763" t="s">
        <v>1538</v>
      </c>
      <c r="B1763" t="s">
        <v>1539</v>
      </c>
      <c r="C1763" t="s">
        <v>1570</v>
      </c>
      <c r="D1763" t="s">
        <v>288</v>
      </c>
      <c r="E1763" t="str">
        <f>INDEX('State Codes'!$E$7:$E$70,MATCH(INDEX('State Codes'!$C$7:$C$70,MATCH('County Climates'!B1763,'State Codes'!$D$7:$D$70,0),1),'State Codes'!$C$7:$C$70,0),1)</f>
        <v>South Atlantic Division</v>
      </c>
      <c r="F1763">
        <f>INDEX('CBECS_Table B5'!$C$6:$K$6,1,MATCH('County Climates'!E1763,'CBECS_Table B5'!$C$1:$K$1,0))</f>
        <v>17981</v>
      </c>
    </row>
    <row r="1764" spans="1:6" x14ac:dyDescent="0.35">
      <c r="A1764" t="s">
        <v>1538</v>
      </c>
      <c r="B1764" t="s">
        <v>1539</v>
      </c>
      <c r="C1764" t="s">
        <v>1571</v>
      </c>
      <c r="D1764" t="s">
        <v>288</v>
      </c>
      <c r="E1764" t="str">
        <f>INDEX('State Codes'!$E$7:$E$70,MATCH(INDEX('State Codes'!$C$7:$C$70,MATCH('County Climates'!B1764,'State Codes'!$D$7:$D$70,0),1),'State Codes'!$C$7:$C$70,0),1)</f>
        <v>South Atlantic Division</v>
      </c>
      <c r="F1764">
        <f>INDEX('CBECS_Table B5'!$C$6:$K$6,1,MATCH('County Climates'!E1764,'CBECS_Table B5'!$C$1:$K$1,0))</f>
        <v>17981</v>
      </c>
    </row>
    <row r="1765" spans="1:6" x14ac:dyDescent="0.35">
      <c r="A1765" t="s">
        <v>1538</v>
      </c>
      <c r="B1765" t="s">
        <v>1539</v>
      </c>
      <c r="C1765" t="s">
        <v>1572</v>
      </c>
      <c r="D1765" t="s">
        <v>288</v>
      </c>
      <c r="E1765" t="str">
        <f>INDEX('State Codes'!$E$7:$E$70,MATCH(INDEX('State Codes'!$C$7:$C$70,MATCH('County Climates'!B1765,'State Codes'!$D$7:$D$70,0),1),'State Codes'!$C$7:$C$70,0),1)</f>
        <v>South Atlantic Division</v>
      </c>
      <c r="F1765">
        <f>INDEX('CBECS_Table B5'!$C$6:$K$6,1,MATCH('County Climates'!E1765,'CBECS_Table B5'!$C$1:$K$1,0))</f>
        <v>17981</v>
      </c>
    </row>
    <row r="1766" spans="1:6" x14ac:dyDescent="0.35">
      <c r="A1766" t="s">
        <v>1538</v>
      </c>
      <c r="B1766" t="s">
        <v>1539</v>
      </c>
      <c r="C1766" t="s">
        <v>348</v>
      </c>
      <c r="D1766" t="s">
        <v>288</v>
      </c>
      <c r="E1766" t="str">
        <f>INDEX('State Codes'!$E$7:$E$70,MATCH(INDEX('State Codes'!$C$7:$C$70,MATCH('County Climates'!B1766,'State Codes'!$D$7:$D$70,0),1),'State Codes'!$C$7:$C$70,0),1)</f>
        <v>South Atlantic Division</v>
      </c>
      <c r="F1766">
        <f>INDEX('CBECS_Table B5'!$C$6:$K$6,1,MATCH('County Climates'!E1766,'CBECS_Table B5'!$C$1:$K$1,0))</f>
        <v>17981</v>
      </c>
    </row>
    <row r="1767" spans="1:6" x14ac:dyDescent="0.35">
      <c r="A1767" t="s">
        <v>1538</v>
      </c>
      <c r="B1767" t="s">
        <v>1539</v>
      </c>
      <c r="C1767" t="s">
        <v>1573</v>
      </c>
      <c r="D1767" t="s">
        <v>288</v>
      </c>
      <c r="E1767" t="str">
        <f>INDEX('State Codes'!$E$7:$E$70,MATCH(INDEX('State Codes'!$C$7:$C$70,MATCH('County Climates'!B1767,'State Codes'!$D$7:$D$70,0),1),'State Codes'!$C$7:$C$70,0),1)</f>
        <v>South Atlantic Division</v>
      </c>
      <c r="F1767">
        <f>INDEX('CBECS_Table B5'!$C$6:$K$6,1,MATCH('County Climates'!E1767,'CBECS_Table B5'!$C$1:$K$1,0))</f>
        <v>17981</v>
      </c>
    </row>
    <row r="1768" spans="1:6" x14ac:dyDescent="0.35">
      <c r="A1768" t="s">
        <v>1538</v>
      </c>
      <c r="B1768" t="s">
        <v>1539</v>
      </c>
      <c r="C1768" t="s">
        <v>750</v>
      </c>
      <c r="D1768" t="s">
        <v>288</v>
      </c>
      <c r="E1768" t="str">
        <f>INDEX('State Codes'!$E$7:$E$70,MATCH(INDEX('State Codes'!$C$7:$C$70,MATCH('County Climates'!B1768,'State Codes'!$D$7:$D$70,0),1),'State Codes'!$C$7:$C$70,0),1)</f>
        <v>South Atlantic Division</v>
      </c>
      <c r="F1768">
        <f>INDEX('CBECS_Table B5'!$C$6:$K$6,1,MATCH('County Climates'!E1768,'CBECS_Table B5'!$C$1:$K$1,0))</f>
        <v>17981</v>
      </c>
    </row>
    <row r="1769" spans="1:6" x14ac:dyDescent="0.35">
      <c r="A1769" t="s">
        <v>1538</v>
      </c>
      <c r="B1769" t="s">
        <v>1539</v>
      </c>
      <c r="C1769" t="s">
        <v>392</v>
      </c>
      <c r="D1769" t="s">
        <v>288</v>
      </c>
      <c r="E1769" t="str">
        <f>INDEX('State Codes'!$E$7:$E$70,MATCH(INDEX('State Codes'!$C$7:$C$70,MATCH('County Climates'!B1769,'State Codes'!$D$7:$D$70,0),1),'State Codes'!$C$7:$C$70,0),1)</f>
        <v>South Atlantic Division</v>
      </c>
      <c r="F1769">
        <f>INDEX('CBECS_Table B5'!$C$6:$K$6,1,MATCH('County Climates'!E1769,'CBECS_Table B5'!$C$1:$K$1,0))</f>
        <v>17981</v>
      </c>
    </row>
    <row r="1770" spans="1:6" x14ac:dyDescent="0.35">
      <c r="A1770" t="s">
        <v>1538</v>
      </c>
      <c r="B1770" t="s">
        <v>1539</v>
      </c>
      <c r="C1770" t="s">
        <v>1574</v>
      </c>
      <c r="D1770" t="s">
        <v>288</v>
      </c>
      <c r="E1770" t="str">
        <f>INDEX('State Codes'!$E$7:$E$70,MATCH(INDEX('State Codes'!$C$7:$C$70,MATCH('County Climates'!B1770,'State Codes'!$D$7:$D$70,0),1),'State Codes'!$C$7:$C$70,0),1)</f>
        <v>South Atlantic Division</v>
      </c>
      <c r="F1770">
        <f>INDEX('CBECS_Table B5'!$C$6:$K$6,1,MATCH('County Climates'!E1770,'CBECS_Table B5'!$C$1:$K$1,0))</f>
        <v>17981</v>
      </c>
    </row>
    <row r="1771" spans="1:6" x14ac:dyDescent="0.35">
      <c r="A1771" t="s">
        <v>1538</v>
      </c>
      <c r="B1771" t="s">
        <v>1539</v>
      </c>
      <c r="C1771" t="s">
        <v>1575</v>
      </c>
      <c r="D1771" t="s">
        <v>288</v>
      </c>
      <c r="E1771" t="str">
        <f>INDEX('State Codes'!$E$7:$E$70,MATCH(INDEX('State Codes'!$C$7:$C$70,MATCH('County Climates'!B1771,'State Codes'!$D$7:$D$70,0),1),'State Codes'!$C$7:$C$70,0),1)</f>
        <v>South Atlantic Division</v>
      </c>
      <c r="F1771">
        <f>INDEX('CBECS_Table B5'!$C$6:$K$6,1,MATCH('County Climates'!E1771,'CBECS_Table B5'!$C$1:$K$1,0))</f>
        <v>17981</v>
      </c>
    </row>
    <row r="1772" spans="1:6" x14ac:dyDescent="0.35">
      <c r="A1772" t="s">
        <v>1538</v>
      </c>
      <c r="B1772" t="s">
        <v>1539</v>
      </c>
      <c r="C1772" t="s">
        <v>540</v>
      </c>
      <c r="D1772" t="s">
        <v>288</v>
      </c>
      <c r="E1772" t="str">
        <f>INDEX('State Codes'!$E$7:$E$70,MATCH(INDEX('State Codes'!$C$7:$C$70,MATCH('County Climates'!B1772,'State Codes'!$D$7:$D$70,0),1),'State Codes'!$C$7:$C$70,0),1)</f>
        <v>South Atlantic Division</v>
      </c>
      <c r="F1772">
        <f>INDEX('CBECS_Table B5'!$C$6:$K$6,1,MATCH('County Climates'!E1772,'CBECS_Table B5'!$C$1:$K$1,0))</f>
        <v>17981</v>
      </c>
    </row>
    <row r="1773" spans="1:6" x14ac:dyDescent="0.35">
      <c r="A1773" t="s">
        <v>1538</v>
      </c>
      <c r="B1773" t="s">
        <v>1539</v>
      </c>
      <c r="C1773" t="s">
        <v>353</v>
      </c>
      <c r="D1773" t="s">
        <v>288</v>
      </c>
      <c r="E1773" t="str">
        <f>INDEX('State Codes'!$E$7:$E$70,MATCH(INDEX('State Codes'!$C$7:$C$70,MATCH('County Climates'!B1773,'State Codes'!$D$7:$D$70,0),1),'State Codes'!$C$7:$C$70,0),1)</f>
        <v>South Atlantic Division</v>
      </c>
      <c r="F1773">
        <f>INDEX('CBECS_Table B5'!$C$6:$K$6,1,MATCH('County Climates'!E1773,'CBECS_Table B5'!$C$1:$K$1,0))</f>
        <v>17981</v>
      </c>
    </row>
    <row r="1774" spans="1:6" x14ac:dyDescent="0.35">
      <c r="A1774" t="s">
        <v>1576</v>
      </c>
      <c r="B1774" t="s">
        <v>1577</v>
      </c>
      <c r="C1774" t="s">
        <v>1578</v>
      </c>
      <c r="D1774" t="s">
        <v>288</v>
      </c>
      <c r="E1774" t="str">
        <f>INDEX('State Codes'!$E$7:$E$70,MATCH(INDEX('State Codes'!$C$7:$C$70,MATCH('County Climates'!B1774,'State Codes'!$D$7:$D$70,0),1),'State Codes'!$C$7:$C$70,0),1)</f>
        <v>South Atlantic Division</v>
      </c>
      <c r="F1774">
        <f>INDEX('CBECS_Table B5'!$C$6:$K$6,1,MATCH('County Climates'!E1774,'CBECS_Table B5'!$C$1:$K$1,0))</f>
        <v>17981</v>
      </c>
    </row>
    <row r="1775" spans="1:6" x14ac:dyDescent="0.35">
      <c r="A1775" t="s">
        <v>1576</v>
      </c>
      <c r="B1775" t="s">
        <v>1577</v>
      </c>
      <c r="C1775" t="s">
        <v>1579</v>
      </c>
      <c r="D1775" t="s">
        <v>288</v>
      </c>
      <c r="E1775" t="str">
        <f>INDEX('State Codes'!$E$7:$E$70,MATCH(INDEX('State Codes'!$C$7:$C$70,MATCH('County Climates'!B1775,'State Codes'!$D$7:$D$70,0),1),'State Codes'!$C$7:$C$70,0),1)</f>
        <v>South Atlantic Division</v>
      </c>
      <c r="F1775">
        <f>INDEX('CBECS_Table B5'!$C$6:$K$6,1,MATCH('County Climates'!E1775,'CBECS_Table B5'!$C$1:$K$1,0))</f>
        <v>17981</v>
      </c>
    </row>
    <row r="1776" spans="1:6" x14ac:dyDescent="0.35">
      <c r="A1776" t="s">
        <v>1576</v>
      </c>
      <c r="B1776" t="s">
        <v>1577</v>
      </c>
      <c r="C1776" t="s">
        <v>1580</v>
      </c>
      <c r="D1776" t="s">
        <v>288</v>
      </c>
      <c r="E1776" t="str">
        <f>INDEX('State Codes'!$E$7:$E$70,MATCH(INDEX('State Codes'!$C$7:$C$70,MATCH('County Climates'!B1776,'State Codes'!$D$7:$D$70,0),1),'State Codes'!$C$7:$C$70,0),1)</f>
        <v>South Atlantic Division</v>
      </c>
      <c r="F1776">
        <f>INDEX('CBECS_Table B5'!$C$6:$K$6,1,MATCH('County Climates'!E1776,'CBECS_Table B5'!$C$1:$K$1,0))</f>
        <v>17981</v>
      </c>
    </row>
    <row r="1777" spans="1:6" x14ac:dyDescent="0.35">
      <c r="A1777" t="s">
        <v>1576</v>
      </c>
      <c r="B1777" t="s">
        <v>1577</v>
      </c>
      <c r="C1777" t="s">
        <v>941</v>
      </c>
      <c r="D1777" t="s">
        <v>292</v>
      </c>
      <c r="E1777" t="str">
        <f>INDEX('State Codes'!$E$7:$E$70,MATCH(INDEX('State Codes'!$C$7:$C$70,MATCH('County Climates'!B1777,'State Codes'!$D$7:$D$70,0),1),'State Codes'!$C$7:$C$70,0),1)</f>
        <v>South Atlantic Division</v>
      </c>
      <c r="F1777">
        <f>INDEX('CBECS_Table B5'!$C$6:$K$6,1,MATCH('County Climates'!E1777,'CBECS_Table B5'!$C$1:$K$1,0))</f>
        <v>17981</v>
      </c>
    </row>
    <row r="1778" spans="1:6" x14ac:dyDescent="0.35">
      <c r="A1778" t="s">
        <v>1576</v>
      </c>
      <c r="B1778" t="s">
        <v>1577</v>
      </c>
      <c r="C1778" t="s">
        <v>655</v>
      </c>
      <c r="D1778" t="s">
        <v>292</v>
      </c>
      <c r="E1778" t="str">
        <f>INDEX('State Codes'!$E$7:$E$70,MATCH(INDEX('State Codes'!$C$7:$C$70,MATCH('County Climates'!B1778,'State Codes'!$D$7:$D$70,0),1),'State Codes'!$C$7:$C$70,0),1)</f>
        <v>South Atlantic Division</v>
      </c>
      <c r="F1778">
        <f>INDEX('CBECS_Table B5'!$C$6:$K$6,1,MATCH('County Climates'!E1778,'CBECS_Table B5'!$C$1:$K$1,0))</f>
        <v>17981</v>
      </c>
    </row>
    <row r="1779" spans="1:6" x14ac:dyDescent="0.35">
      <c r="A1779" t="s">
        <v>1576</v>
      </c>
      <c r="B1779" t="s">
        <v>1577</v>
      </c>
      <c r="C1779" t="s">
        <v>1581</v>
      </c>
      <c r="D1779" t="s">
        <v>292</v>
      </c>
      <c r="E1779" t="str">
        <f>INDEX('State Codes'!$E$7:$E$70,MATCH(INDEX('State Codes'!$C$7:$C$70,MATCH('County Climates'!B1779,'State Codes'!$D$7:$D$70,0),1),'State Codes'!$C$7:$C$70,0),1)</f>
        <v>South Atlantic Division</v>
      </c>
      <c r="F1779">
        <f>INDEX('CBECS_Table B5'!$C$6:$K$6,1,MATCH('County Climates'!E1779,'CBECS_Table B5'!$C$1:$K$1,0))</f>
        <v>17981</v>
      </c>
    </row>
    <row r="1780" spans="1:6" x14ac:dyDescent="0.35">
      <c r="A1780" t="s">
        <v>1576</v>
      </c>
      <c r="B1780" t="s">
        <v>1577</v>
      </c>
      <c r="C1780" t="s">
        <v>1247</v>
      </c>
      <c r="D1780" t="s">
        <v>292</v>
      </c>
      <c r="E1780" t="str">
        <f>INDEX('State Codes'!$E$7:$E$70,MATCH(INDEX('State Codes'!$C$7:$C$70,MATCH('County Climates'!B1780,'State Codes'!$D$7:$D$70,0),1),'State Codes'!$C$7:$C$70,0),1)</f>
        <v>South Atlantic Division</v>
      </c>
      <c r="F1780">
        <f>INDEX('CBECS_Table B5'!$C$6:$K$6,1,MATCH('County Climates'!E1780,'CBECS_Table B5'!$C$1:$K$1,0))</f>
        <v>17981</v>
      </c>
    </row>
    <row r="1781" spans="1:6" x14ac:dyDescent="0.35">
      <c r="A1781" t="s">
        <v>1576</v>
      </c>
      <c r="B1781" t="s">
        <v>1577</v>
      </c>
      <c r="C1781" t="s">
        <v>717</v>
      </c>
      <c r="D1781" t="s">
        <v>292</v>
      </c>
      <c r="E1781" t="str">
        <f>INDEX('State Codes'!$E$7:$E$70,MATCH(INDEX('State Codes'!$C$7:$C$70,MATCH('County Climates'!B1781,'State Codes'!$D$7:$D$70,0),1),'State Codes'!$C$7:$C$70,0),1)</f>
        <v>South Atlantic Division</v>
      </c>
      <c r="F1781">
        <f>INDEX('CBECS_Table B5'!$C$6:$K$6,1,MATCH('County Climates'!E1781,'CBECS_Table B5'!$C$1:$K$1,0))</f>
        <v>17981</v>
      </c>
    </row>
    <row r="1782" spans="1:6" x14ac:dyDescent="0.35">
      <c r="A1782" t="s">
        <v>1576</v>
      </c>
      <c r="B1782" t="s">
        <v>1577</v>
      </c>
      <c r="C1782" t="s">
        <v>1582</v>
      </c>
      <c r="D1782" t="s">
        <v>292</v>
      </c>
      <c r="E1782" t="str">
        <f>INDEX('State Codes'!$E$7:$E$70,MATCH(INDEX('State Codes'!$C$7:$C$70,MATCH('County Climates'!B1782,'State Codes'!$D$7:$D$70,0),1),'State Codes'!$C$7:$C$70,0),1)</f>
        <v>South Atlantic Division</v>
      </c>
      <c r="F1782">
        <f>INDEX('CBECS_Table B5'!$C$6:$K$6,1,MATCH('County Climates'!E1782,'CBECS_Table B5'!$C$1:$K$1,0))</f>
        <v>17981</v>
      </c>
    </row>
    <row r="1783" spans="1:6" x14ac:dyDescent="0.35">
      <c r="A1783" t="s">
        <v>1576</v>
      </c>
      <c r="B1783" t="s">
        <v>1577</v>
      </c>
      <c r="C1783" t="s">
        <v>322</v>
      </c>
      <c r="D1783" t="s">
        <v>292</v>
      </c>
      <c r="E1783" t="str">
        <f>INDEX('State Codes'!$E$7:$E$70,MATCH(INDEX('State Codes'!$C$7:$C$70,MATCH('County Climates'!B1783,'State Codes'!$D$7:$D$70,0),1),'State Codes'!$C$7:$C$70,0),1)</f>
        <v>South Atlantic Division</v>
      </c>
      <c r="F1783">
        <f>INDEX('CBECS_Table B5'!$C$6:$K$6,1,MATCH('County Climates'!E1783,'CBECS_Table B5'!$C$1:$K$1,0))</f>
        <v>17981</v>
      </c>
    </row>
    <row r="1784" spans="1:6" x14ac:dyDescent="0.35">
      <c r="A1784" t="s">
        <v>1576</v>
      </c>
      <c r="B1784" t="s">
        <v>1577</v>
      </c>
      <c r="C1784" t="s">
        <v>323</v>
      </c>
      <c r="D1784" t="s">
        <v>288</v>
      </c>
      <c r="E1784" t="str">
        <f>INDEX('State Codes'!$E$7:$E$70,MATCH(INDEX('State Codes'!$C$7:$C$70,MATCH('County Climates'!B1784,'State Codes'!$D$7:$D$70,0),1),'State Codes'!$C$7:$C$70,0),1)</f>
        <v>South Atlantic Division</v>
      </c>
      <c r="F1784">
        <f>INDEX('CBECS_Table B5'!$C$6:$K$6,1,MATCH('County Climates'!E1784,'CBECS_Table B5'!$C$1:$K$1,0))</f>
        <v>17981</v>
      </c>
    </row>
    <row r="1785" spans="1:6" x14ac:dyDescent="0.35">
      <c r="A1785" t="s">
        <v>1576</v>
      </c>
      <c r="B1785" t="s">
        <v>1577</v>
      </c>
      <c r="C1785" t="s">
        <v>1583</v>
      </c>
      <c r="D1785" t="s">
        <v>288</v>
      </c>
      <c r="E1785" t="str">
        <f>INDEX('State Codes'!$E$7:$E$70,MATCH(INDEX('State Codes'!$C$7:$C$70,MATCH('County Climates'!B1785,'State Codes'!$D$7:$D$70,0),1),'State Codes'!$C$7:$C$70,0),1)</f>
        <v>South Atlantic Division</v>
      </c>
      <c r="F1785">
        <f>INDEX('CBECS_Table B5'!$C$6:$K$6,1,MATCH('County Climates'!E1785,'CBECS_Table B5'!$C$1:$K$1,0))</f>
        <v>17981</v>
      </c>
    </row>
    <row r="1786" spans="1:6" x14ac:dyDescent="0.35">
      <c r="A1786" t="s">
        <v>1576</v>
      </c>
      <c r="B1786" t="s">
        <v>1577</v>
      </c>
      <c r="C1786" t="s">
        <v>324</v>
      </c>
      <c r="D1786" t="s">
        <v>292</v>
      </c>
      <c r="E1786" t="str">
        <f>INDEX('State Codes'!$E$7:$E$70,MATCH(INDEX('State Codes'!$C$7:$C$70,MATCH('County Climates'!B1786,'State Codes'!$D$7:$D$70,0),1),'State Codes'!$C$7:$C$70,0),1)</f>
        <v>South Atlantic Division</v>
      </c>
      <c r="F1786">
        <f>INDEX('CBECS_Table B5'!$C$6:$K$6,1,MATCH('County Climates'!E1786,'CBECS_Table B5'!$C$1:$K$1,0))</f>
        <v>17981</v>
      </c>
    </row>
    <row r="1787" spans="1:6" x14ac:dyDescent="0.35">
      <c r="A1787" t="s">
        <v>1576</v>
      </c>
      <c r="B1787" t="s">
        <v>1577</v>
      </c>
      <c r="C1787" t="s">
        <v>661</v>
      </c>
      <c r="D1787" t="s">
        <v>292</v>
      </c>
      <c r="E1787" t="str">
        <f>INDEX('State Codes'!$E$7:$E$70,MATCH(INDEX('State Codes'!$C$7:$C$70,MATCH('County Climates'!B1787,'State Codes'!$D$7:$D$70,0),1),'State Codes'!$C$7:$C$70,0),1)</f>
        <v>South Atlantic Division</v>
      </c>
      <c r="F1787">
        <f>INDEX('CBECS_Table B5'!$C$6:$K$6,1,MATCH('County Climates'!E1787,'CBECS_Table B5'!$C$1:$K$1,0))</f>
        <v>17981</v>
      </c>
    </row>
    <row r="1788" spans="1:6" x14ac:dyDescent="0.35">
      <c r="A1788" t="s">
        <v>1576</v>
      </c>
      <c r="B1788" t="s">
        <v>1577</v>
      </c>
      <c r="C1788" t="s">
        <v>1258</v>
      </c>
      <c r="D1788" t="s">
        <v>288</v>
      </c>
      <c r="E1788" t="str">
        <f>INDEX('State Codes'!$E$7:$E$70,MATCH(INDEX('State Codes'!$C$7:$C$70,MATCH('County Climates'!B1788,'State Codes'!$D$7:$D$70,0),1),'State Codes'!$C$7:$C$70,0),1)</f>
        <v>South Atlantic Division</v>
      </c>
      <c r="F1788">
        <f>INDEX('CBECS_Table B5'!$C$6:$K$6,1,MATCH('County Climates'!E1788,'CBECS_Table B5'!$C$1:$K$1,0))</f>
        <v>17981</v>
      </c>
    </row>
    <row r="1789" spans="1:6" x14ac:dyDescent="0.35">
      <c r="A1789" t="s">
        <v>1576</v>
      </c>
      <c r="B1789" t="s">
        <v>1577</v>
      </c>
      <c r="C1789" t="s">
        <v>325</v>
      </c>
      <c r="D1789" t="s">
        <v>292</v>
      </c>
      <c r="E1789" t="str">
        <f>INDEX('State Codes'!$E$7:$E$70,MATCH(INDEX('State Codes'!$C$7:$C$70,MATCH('County Climates'!B1789,'State Codes'!$D$7:$D$70,0),1),'State Codes'!$C$7:$C$70,0),1)</f>
        <v>South Atlantic Division</v>
      </c>
      <c r="F1789">
        <f>INDEX('CBECS_Table B5'!$C$6:$K$6,1,MATCH('County Climates'!E1789,'CBECS_Table B5'!$C$1:$K$1,0))</f>
        <v>17981</v>
      </c>
    </row>
    <row r="1790" spans="1:6" x14ac:dyDescent="0.35">
      <c r="A1790" t="s">
        <v>1576</v>
      </c>
      <c r="B1790" t="s">
        <v>1577</v>
      </c>
      <c r="C1790" t="s">
        <v>1584</v>
      </c>
      <c r="D1790" t="s">
        <v>288</v>
      </c>
      <c r="E1790" t="str">
        <f>INDEX('State Codes'!$E$7:$E$70,MATCH(INDEX('State Codes'!$C$7:$C$70,MATCH('County Climates'!B1790,'State Codes'!$D$7:$D$70,0),1),'State Codes'!$C$7:$C$70,0),1)</f>
        <v>South Atlantic Division</v>
      </c>
      <c r="F1790">
        <f>INDEX('CBECS_Table B5'!$C$6:$K$6,1,MATCH('County Climates'!E1790,'CBECS_Table B5'!$C$1:$K$1,0))</f>
        <v>17981</v>
      </c>
    </row>
    <row r="1791" spans="1:6" x14ac:dyDescent="0.35">
      <c r="A1791" t="s">
        <v>1576</v>
      </c>
      <c r="B1791" t="s">
        <v>1577</v>
      </c>
      <c r="C1791" t="s">
        <v>367</v>
      </c>
      <c r="D1791" t="s">
        <v>288</v>
      </c>
      <c r="E1791" t="str">
        <f>INDEX('State Codes'!$E$7:$E$70,MATCH(INDEX('State Codes'!$C$7:$C$70,MATCH('County Climates'!B1791,'State Codes'!$D$7:$D$70,0),1),'State Codes'!$C$7:$C$70,0),1)</f>
        <v>South Atlantic Division</v>
      </c>
      <c r="F1791">
        <f>INDEX('CBECS_Table B5'!$C$6:$K$6,1,MATCH('County Climates'!E1791,'CBECS_Table B5'!$C$1:$K$1,0))</f>
        <v>17981</v>
      </c>
    </row>
    <row r="1792" spans="1:6" x14ac:dyDescent="0.35">
      <c r="A1792" t="s">
        <v>1576</v>
      </c>
      <c r="B1792" t="s">
        <v>1577</v>
      </c>
      <c r="C1792" t="s">
        <v>662</v>
      </c>
      <c r="D1792" t="s">
        <v>292</v>
      </c>
      <c r="E1792" t="str">
        <f>INDEX('State Codes'!$E$7:$E$70,MATCH(INDEX('State Codes'!$C$7:$C$70,MATCH('County Climates'!B1792,'State Codes'!$D$7:$D$70,0),1),'State Codes'!$C$7:$C$70,0),1)</f>
        <v>South Atlantic Division</v>
      </c>
      <c r="F1792">
        <f>INDEX('CBECS_Table B5'!$C$6:$K$6,1,MATCH('County Climates'!E1792,'CBECS_Table B5'!$C$1:$K$1,0))</f>
        <v>17981</v>
      </c>
    </row>
    <row r="1793" spans="1:6" x14ac:dyDescent="0.35">
      <c r="A1793" t="s">
        <v>1576</v>
      </c>
      <c r="B1793" t="s">
        <v>1577</v>
      </c>
      <c r="C1793" t="s">
        <v>326</v>
      </c>
      <c r="D1793" t="s">
        <v>292</v>
      </c>
      <c r="E1793" t="str">
        <f>INDEX('State Codes'!$E$7:$E$70,MATCH(INDEX('State Codes'!$C$7:$C$70,MATCH('County Climates'!B1793,'State Codes'!$D$7:$D$70,0),1),'State Codes'!$C$7:$C$70,0),1)</f>
        <v>South Atlantic Division</v>
      </c>
      <c r="F1793">
        <f>INDEX('CBECS_Table B5'!$C$6:$K$6,1,MATCH('County Climates'!E1793,'CBECS_Table B5'!$C$1:$K$1,0))</f>
        <v>17981</v>
      </c>
    </row>
    <row r="1794" spans="1:6" x14ac:dyDescent="0.35">
      <c r="A1794" t="s">
        <v>1576</v>
      </c>
      <c r="B1794" t="s">
        <v>1577</v>
      </c>
      <c r="C1794" t="s">
        <v>1585</v>
      </c>
      <c r="D1794" t="s">
        <v>288</v>
      </c>
      <c r="E1794" t="str">
        <f>INDEX('State Codes'!$E$7:$E$70,MATCH(INDEX('State Codes'!$C$7:$C$70,MATCH('County Climates'!B1794,'State Codes'!$D$7:$D$70,0),1),'State Codes'!$C$7:$C$70,0),1)</f>
        <v>South Atlantic Division</v>
      </c>
      <c r="F1794">
        <f>INDEX('CBECS_Table B5'!$C$6:$K$6,1,MATCH('County Climates'!E1794,'CBECS_Table B5'!$C$1:$K$1,0))</f>
        <v>17981</v>
      </c>
    </row>
    <row r="1795" spans="1:6" x14ac:dyDescent="0.35">
      <c r="A1795" t="s">
        <v>1576</v>
      </c>
      <c r="B1795" t="s">
        <v>1577</v>
      </c>
      <c r="C1795" t="s">
        <v>1156</v>
      </c>
      <c r="D1795" t="s">
        <v>288</v>
      </c>
      <c r="E1795" t="str">
        <f>INDEX('State Codes'!$E$7:$E$70,MATCH(INDEX('State Codes'!$C$7:$C$70,MATCH('County Climates'!B1795,'State Codes'!$D$7:$D$70,0),1),'State Codes'!$C$7:$C$70,0),1)</f>
        <v>South Atlantic Division</v>
      </c>
      <c r="F1795">
        <f>INDEX('CBECS_Table B5'!$C$6:$K$6,1,MATCH('County Climates'!E1795,'CBECS_Table B5'!$C$1:$K$1,0))</f>
        <v>17981</v>
      </c>
    </row>
    <row r="1796" spans="1:6" x14ac:dyDescent="0.35">
      <c r="A1796" t="s">
        <v>1576</v>
      </c>
      <c r="B1796" t="s">
        <v>1577</v>
      </c>
      <c r="C1796" t="s">
        <v>329</v>
      </c>
      <c r="D1796" t="s">
        <v>288</v>
      </c>
      <c r="E1796" t="str">
        <f>INDEX('State Codes'!$E$7:$E$70,MATCH(INDEX('State Codes'!$C$7:$C$70,MATCH('County Climates'!B1796,'State Codes'!$D$7:$D$70,0),1),'State Codes'!$C$7:$C$70,0),1)</f>
        <v>South Atlantic Division</v>
      </c>
      <c r="F1796">
        <f>INDEX('CBECS_Table B5'!$C$6:$K$6,1,MATCH('County Climates'!E1796,'CBECS_Table B5'!$C$1:$K$1,0))</f>
        <v>17981</v>
      </c>
    </row>
    <row r="1797" spans="1:6" x14ac:dyDescent="0.35">
      <c r="A1797" t="s">
        <v>1576</v>
      </c>
      <c r="B1797" t="s">
        <v>1577</v>
      </c>
      <c r="C1797" t="s">
        <v>937</v>
      </c>
      <c r="D1797" t="s">
        <v>288</v>
      </c>
      <c r="E1797" t="str">
        <f>INDEX('State Codes'!$E$7:$E$70,MATCH(INDEX('State Codes'!$C$7:$C$70,MATCH('County Climates'!B1797,'State Codes'!$D$7:$D$70,0),1),'State Codes'!$C$7:$C$70,0),1)</f>
        <v>South Atlantic Division</v>
      </c>
      <c r="F1797">
        <f>INDEX('CBECS_Table B5'!$C$6:$K$6,1,MATCH('County Climates'!E1797,'CBECS_Table B5'!$C$1:$K$1,0))</f>
        <v>17981</v>
      </c>
    </row>
    <row r="1798" spans="1:6" x14ac:dyDescent="0.35">
      <c r="A1798" t="s">
        <v>1576</v>
      </c>
      <c r="B1798" t="s">
        <v>1577</v>
      </c>
      <c r="C1798" t="s">
        <v>369</v>
      </c>
      <c r="D1798" t="s">
        <v>292</v>
      </c>
      <c r="E1798" t="str">
        <f>INDEX('State Codes'!$E$7:$E$70,MATCH(INDEX('State Codes'!$C$7:$C$70,MATCH('County Climates'!B1798,'State Codes'!$D$7:$D$70,0),1),'State Codes'!$C$7:$C$70,0),1)</f>
        <v>South Atlantic Division</v>
      </c>
      <c r="F1798">
        <f>INDEX('CBECS_Table B5'!$C$6:$K$6,1,MATCH('County Climates'!E1798,'CBECS_Table B5'!$C$1:$K$1,0))</f>
        <v>17981</v>
      </c>
    </row>
    <row r="1799" spans="1:6" x14ac:dyDescent="0.35">
      <c r="A1799" t="s">
        <v>1576</v>
      </c>
      <c r="B1799" t="s">
        <v>1577</v>
      </c>
      <c r="C1799" t="s">
        <v>1586</v>
      </c>
      <c r="D1799" t="s">
        <v>288</v>
      </c>
      <c r="E1799" t="str">
        <f>INDEX('State Codes'!$E$7:$E$70,MATCH(INDEX('State Codes'!$C$7:$C$70,MATCH('County Climates'!B1799,'State Codes'!$D$7:$D$70,0),1),'State Codes'!$C$7:$C$70,0),1)</f>
        <v>South Atlantic Division</v>
      </c>
      <c r="F1799">
        <f>INDEX('CBECS_Table B5'!$C$6:$K$6,1,MATCH('County Climates'!E1799,'CBECS_Table B5'!$C$1:$K$1,0))</f>
        <v>17981</v>
      </c>
    </row>
    <row r="1800" spans="1:6" x14ac:dyDescent="0.35">
      <c r="A1800" t="s">
        <v>1576</v>
      </c>
      <c r="B1800" t="s">
        <v>1577</v>
      </c>
      <c r="C1800" t="s">
        <v>331</v>
      </c>
      <c r="D1800" t="s">
        <v>288</v>
      </c>
      <c r="E1800" t="str">
        <f>INDEX('State Codes'!$E$7:$E$70,MATCH(INDEX('State Codes'!$C$7:$C$70,MATCH('County Climates'!B1800,'State Codes'!$D$7:$D$70,0),1),'State Codes'!$C$7:$C$70,0),1)</f>
        <v>South Atlantic Division</v>
      </c>
      <c r="F1800">
        <f>INDEX('CBECS_Table B5'!$C$6:$K$6,1,MATCH('County Climates'!E1800,'CBECS_Table B5'!$C$1:$K$1,0))</f>
        <v>17981</v>
      </c>
    </row>
    <row r="1801" spans="1:6" x14ac:dyDescent="0.35">
      <c r="A1801" t="s">
        <v>1576</v>
      </c>
      <c r="B1801" t="s">
        <v>1577</v>
      </c>
      <c r="C1801" t="s">
        <v>1587</v>
      </c>
      <c r="D1801" t="s">
        <v>292</v>
      </c>
      <c r="E1801" t="str">
        <f>INDEX('State Codes'!$E$7:$E$70,MATCH(INDEX('State Codes'!$C$7:$C$70,MATCH('County Climates'!B1801,'State Codes'!$D$7:$D$70,0),1),'State Codes'!$C$7:$C$70,0),1)</f>
        <v>South Atlantic Division</v>
      </c>
      <c r="F1801">
        <f>INDEX('CBECS_Table B5'!$C$6:$K$6,1,MATCH('County Climates'!E1801,'CBECS_Table B5'!$C$1:$K$1,0))</f>
        <v>17981</v>
      </c>
    </row>
    <row r="1802" spans="1:6" x14ac:dyDescent="0.35">
      <c r="A1802" t="s">
        <v>1576</v>
      </c>
      <c r="B1802" t="s">
        <v>1577</v>
      </c>
      <c r="C1802" t="s">
        <v>332</v>
      </c>
      <c r="D1802" t="s">
        <v>529</v>
      </c>
      <c r="E1802" t="str">
        <f>INDEX('State Codes'!$E$7:$E$70,MATCH(INDEX('State Codes'!$C$7:$C$70,MATCH('County Climates'!B1802,'State Codes'!$D$7:$D$70,0),1),'State Codes'!$C$7:$C$70,0),1)</f>
        <v>South Atlantic Division</v>
      </c>
      <c r="F1802">
        <f>INDEX('CBECS_Table B5'!$C$6:$K$6,1,MATCH('County Climates'!E1802,'CBECS_Table B5'!$C$1:$K$1,0))</f>
        <v>17981</v>
      </c>
    </row>
    <row r="1803" spans="1:6" x14ac:dyDescent="0.35">
      <c r="A1803" t="s">
        <v>1576</v>
      </c>
      <c r="B1803" t="s">
        <v>1577</v>
      </c>
      <c r="C1803" t="s">
        <v>333</v>
      </c>
      <c r="D1803" t="s">
        <v>292</v>
      </c>
      <c r="E1803" t="str">
        <f>INDEX('State Codes'!$E$7:$E$70,MATCH(INDEX('State Codes'!$C$7:$C$70,MATCH('County Climates'!B1803,'State Codes'!$D$7:$D$70,0),1),'State Codes'!$C$7:$C$70,0),1)</f>
        <v>South Atlantic Division</v>
      </c>
      <c r="F1803">
        <f>INDEX('CBECS_Table B5'!$C$6:$K$6,1,MATCH('County Climates'!E1803,'CBECS_Table B5'!$C$1:$K$1,0))</f>
        <v>17981</v>
      </c>
    </row>
    <row r="1804" spans="1:6" x14ac:dyDescent="0.35">
      <c r="A1804" t="s">
        <v>1576</v>
      </c>
      <c r="B1804" t="s">
        <v>1577</v>
      </c>
      <c r="C1804" t="s">
        <v>335</v>
      </c>
      <c r="D1804" t="s">
        <v>529</v>
      </c>
      <c r="E1804" t="str">
        <f>INDEX('State Codes'!$E$7:$E$70,MATCH(INDEX('State Codes'!$C$7:$C$70,MATCH('County Climates'!B1804,'State Codes'!$D$7:$D$70,0),1),'State Codes'!$C$7:$C$70,0),1)</f>
        <v>South Atlantic Division</v>
      </c>
      <c r="F1804">
        <f>INDEX('CBECS_Table B5'!$C$6:$K$6,1,MATCH('County Climates'!E1804,'CBECS_Table B5'!$C$1:$K$1,0))</f>
        <v>17981</v>
      </c>
    </row>
    <row r="1805" spans="1:6" x14ac:dyDescent="0.35">
      <c r="A1805" t="s">
        <v>1576</v>
      </c>
      <c r="B1805" t="s">
        <v>1577</v>
      </c>
      <c r="C1805" t="s">
        <v>1588</v>
      </c>
      <c r="D1805" t="s">
        <v>292</v>
      </c>
      <c r="E1805" t="str">
        <f>INDEX('State Codes'!$E$7:$E$70,MATCH(INDEX('State Codes'!$C$7:$C$70,MATCH('County Climates'!B1805,'State Codes'!$D$7:$D$70,0),1),'State Codes'!$C$7:$C$70,0),1)</f>
        <v>South Atlantic Division</v>
      </c>
      <c r="F1805">
        <f>INDEX('CBECS_Table B5'!$C$6:$K$6,1,MATCH('County Climates'!E1805,'CBECS_Table B5'!$C$1:$K$1,0))</f>
        <v>17981</v>
      </c>
    </row>
    <row r="1806" spans="1:6" x14ac:dyDescent="0.35">
      <c r="A1806" t="s">
        <v>1576</v>
      </c>
      <c r="B1806" t="s">
        <v>1577</v>
      </c>
      <c r="C1806" t="s">
        <v>1589</v>
      </c>
      <c r="D1806" t="s">
        <v>288</v>
      </c>
      <c r="E1806" t="str">
        <f>INDEX('State Codes'!$E$7:$E$70,MATCH(INDEX('State Codes'!$C$7:$C$70,MATCH('County Climates'!B1806,'State Codes'!$D$7:$D$70,0),1),'State Codes'!$C$7:$C$70,0),1)</f>
        <v>South Atlantic Division</v>
      </c>
      <c r="F1806">
        <f>INDEX('CBECS_Table B5'!$C$6:$K$6,1,MATCH('County Climates'!E1806,'CBECS_Table B5'!$C$1:$K$1,0))</f>
        <v>17981</v>
      </c>
    </row>
    <row r="1807" spans="1:6" x14ac:dyDescent="0.35">
      <c r="A1807" t="s">
        <v>1576</v>
      </c>
      <c r="B1807" t="s">
        <v>1577</v>
      </c>
      <c r="C1807" t="s">
        <v>1590</v>
      </c>
      <c r="D1807" t="s">
        <v>292</v>
      </c>
      <c r="E1807" t="str">
        <f>INDEX('State Codes'!$E$7:$E$70,MATCH(INDEX('State Codes'!$C$7:$C$70,MATCH('County Climates'!B1807,'State Codes'!$D$7:$D$70,0),1),'State Codes'!$C$7:$C$70,0),1)</f>
        <v>South Atlantic Division</v>
      </c>
      <c r="F1807">
        <f>INDEX('CBECS_Table B5'!$C$6:$K$6,1,MATCH('County Climates'!E1807,'CBECS_Table B5'!$C$1:$K$1,0))</f>
        <v>17981</v>
      </c>
    </row>
    <row r="1808" spans="1:6" x14ac:dyDescent="0.35">
      <c r="A1808" t="s">
        <v>1576</v>
      </c>
      <c r="B1808" t="s">
        <v>1577</v>
      </c>
      <c r="C1808" t="s">
        <v>373</v>
      </c>
      <c r="D1808" t="s">
        <v>288</v>
      </c>
      <c r="E1808" t="str">
        <f>INDEX('State Codes'!$E$7:$E$70,MATCH(INDEX('State Codes'!$C$7:$C$70,MATCH('County Climates'!B1808,'State Codes'!$D$7:$D$70,0),1),'State Codes'!$C$7:$C$70,0),1)</f>
        <v>South Atlantic Division</v>
      </c>
      <c r="F1808">
        <f>INDEX('CBECS_Table B5'!$C$6:$K$6,1,MATCH('County Climates'!E1808,'CBECS_Table B5'!$C$1:$K$1,0))</f>
        <v>17981</v>
      </c>
    </row>
    <row r="1809" spans="1:6" x14ac:dyDescent="0.35">
      <c r="A1809" t="s">
        <v>1576</v>
      </c>
      <c r="B1809" t="s">
        <v>1577</v>
      </c>
      <c r="C1809" t="s">
        <v>694</v>
      </c>
      <c r="D1809" t="s">
        <v>288</v>
      </c>
      <c r="E1809" t="str">
        <f>INDEX('State Codes'!$E$7:$E$70,MATCH(INDEX('State Codes'!$C$7:$C$70,MATCH('County Climates'!B1809,'State Codes'!$D$7:$D$70,0),1),'State Codes'!$C$7:$C$70,0),1)</f>
        <v>South Atlantic Division</v>
      </c>
      <c r="F1809">
        <f>INDEX('CBECS_Table B5'!$C$6:$K$6,1,MATCH('County Climates'!E1809,'CBECS_Table B5'!$C$1:$K$1,0))</f>
        <v>17981</v>
      </c>
    </row>
    <row r="1810" spans="1:6" x14ac:dyDescent="0.35">
      <c r="A1810" t="s">
        <v>1576</v>
      </c>
      <c r="B1810" t="s">
        <v>1577</v>
      </c>
      <c r="C1810" t="s">
        <v>338</v>
      </c>
      <c r="D1810" t="s">
        <v>292</v>
      </c>
      <c r="E1810" t="str">
        <f>INDEX('State Codes'!$E$7:$E$70,MATCH(INDEX('State Codes'!$C$7:$C$70,MATCH('County Climates'!B1810,'State Codes'!$D$7:$D$70,0),1),'State Codes'!$C$7:$C$70,0),1)</f>
        <v>South Atlantic Division</v>
      </c>
      <c r="F1810">
        <f>INDEX('CBECS_Table B5'!$C$6:$K$6,1,MATCH('County Climates'!E1810,'CBECS_Table B5'!$C$1:$K$1,0))</f>
        <v>17981</v>
      </c>
    </row>
    <row r="1811" spans="1:6" x14ac:dyDescent="0.35">
      <c r="A1811" t="s">
        <v>1576</v>
      </c>
      <c r="B1811" t="s">
        <v>1577</v>
      </c>
      <c r="C1811" t="s">
        <v>339</v>
      </c>
      <c r="D1811" t="s">
        <v>529</v>
      </c>
      <c r="E1811" t="str">
        <f>INDEX('State Codes'!$E$7:$E$70,MATCH(INDEX('State Codes'!$C$7:$C$70,MATCH('County Climates'!B1811,'State Codes'!$D$7:$D$70,0),1),'State Codes'!$C$7:$C$70,0),1)</f>
        <v>South Atlantic Division</v>
      </c>
      <c r="F1811">
        <f>INDEX('CBECS_Table B5'!$C$6:$K$6,1,MATCH('County Climates'!E1811,'CBECS_Table B5'!$C$1:$K$1,0))</f>
        <v>17981</v>
      </c>
    </row>
    <row r="1812" spans="1:6" x14ac:dyDescent="0.35">
      <c r="A1812" t="s">
        <v>1576</v>
      </c>
      <c r="B1812" t="s">
        <v>1577</v>
      </c>
      <c r="C1812" t="s">
        <v>340</v>
      </c>
      <c r="D1812" t="s">
        <v>292</v>
      </c>
      <c r="E1812" t="str">
        <f>INDEX('State Codes'!$E$7:$E$70,MATCH(INDEX('State Codes'!$C$7:$C$70,MATCH('County Climates'!B1812,'State Codes'!$D$7:$D$70,0),1),'State Codes'!$C$7:$C$70,0),1)</f>
        <v>South Atlantic Division</v>
      </c>
      <c r="F1812">
        <f>INDEX('CBECS_Table B5'!$C$6:$K$6,1,MATCH('County Climates'!E1812,'CBECS_Table B5'!$C$1:$K$1,0))</f>
        <v>17981</v>
      </c>
    </row>
    <row r="1813" spans="1:6" x14ac:dyDescent="0.35">
      <c r="A1813" t="s">
        <v>1576</v>
      </c>
      <c r="B1813" t="s">
        <v>1577</v>
      </c>
      <c r="C1813" t="s">
        <v>859</v>
      </c>
      <c r="D1813" t="s">
        <v>292</v>
      </c>
      <c r="E1813" t="str">
        <f>INDEX('State Codes'!$E$7:$E$70,MATCH(INDEX('State Codes'!$C$7:$C$70,MATCH('County Climates'!B1813,'State Codes'!$D$7:$D$70,0),1),'State Codes'!$C$7:$C$70,0),1)</f>
        <v>South Atlantic Division</v>
      </c>
      <c r="F1813">
        <f>INDEX('CBECS_Table B5'!$C$6:$K$6,1,MATCH('County Climates'!E1813,'CBECS_Table B5'!$C$1:$K$1,0))</f>
        <v>17981</v>
      </c>
    </row>
    <row r="1814" spans="1:6" x14ac:dyDescent="0.35">
      <c r="A1814" t="s">
        <v>1576</v>
      </c>
      <c r="B1814" t="s">
        <v>1577</v>
      </c>
      <c r="C1814" t="s">
        <v>1591</v>
      </c>
      <c r="D1814" t="s">
        <v>292</v>
      </c>
      <c r="E1814" t="str">
        <f>INDEX('State Codes'!$E$7:$E$70,MATCH(INDEX('State Codes'!$C$7:$C$70,MATCH('County Climates'!B1814,'State Codes'!$D$7:$D$70,0),1),'State Codes'!$C$7:$C$70,0),1)</f>
        <v>South Atlantic Division</v>
      </c>
      <c r="F1814">
        <f>INDEX('CBECS_Table B5'!$C$6:$K$6,1,MATCH('County Climates'!E1814,'CBECS_Table B5'!$C$1:$K$1,0))</f>
        <v>17981</v>
      </c>
    </row>
    <row r="1815" spans="1:6" x14ac:dyDescent="0.35">
      <c r="A1815" t="s">
        <v>1576</v>
      </c>
      <c r="B1815" t="s">
        <v>1577</v>
      </c>
      <c r="C1815" t="s">
        <v>376</v>
      </c>
      <c r="D1815" t="s">
        <v>292</v>
      </c>
      <c r="E1815" t="str">
        <f>INDEX('State Codes'!$E$7:$E$70,MATCH(INDEX('State Codes'!$C$7:$C$70,MATCH('County Climates'!B1815,'State Codes'!$D$7:$D$70,0),1),'State Codes'!$C$7:$C$70,0),1)</f>
        <v>South Atlantic Division</v>
      </c>
      <c r="F1815">
        <f>INDEX('CBECS_Table B5'!$C$6:$K$6,1,MATCH('County Climates'!E1815,'CBECS_Table B5'!$C$1:$K$1,0))</f>
        <v>17981</v>
      </c>
    </row>
    <row r="1816" spans="1:6" x14ac:dyDescent="0.35">
      <c r="A1816" t="s">
        <v>1576</v>
      </c>
      <c r="B1816" t="s">
        <v>1577</v>
      </c>
      <c r="C1816" t="s">
        <v>1161</v>
      </c>
      <c r="D1816" t="s">
        <v>292</v>
      </c>
      <c r="E1816" t="str">
        <f>INDEX('State Codes'!$E$7:$E$70,MATCH(INDEX('State Codes'!$C$7:$C$70,MATCH('County Climates'!B1816,'State Codes'!$D$7:$D$70,0),1),'State Codes'!$C$7:$C$70,0),1)</f>
        <v>South Atlantic Division</v>
      </c>
      <c r="F1816">
        <f>INDEX('CBECS_Table B5'!$C$6:$K$6,1,MATCH('County Climates'!E1816,'CBECS_Table B5'!$C$1:$K$1,0))</f>
        <v>17981</v>
      </c>
    </row>
    <row r="1817" spans="1:6" x14ac:dyDescent="0.35">
      <c r="A1817" t="s">
        <v>1576</v>
      </c>
      <c r="B1817" t="s">
        <v>1577</v>
      </c>
      <c r="C1817" t="s">
        <v>1592</v>
      </c>
      <c r="D1817" t="s">
        <v>292</v>
      </c>
      <c r="E1817" t="str">
        <f>INDEX('State Codes'!$E$7:$E$70,MATCH(INDEX('State Codes'!$C$7:$C$70,MATCH('County Climates'!B1817,'State Codes'!$D$7:$D$70,0),1),'State Codes'!$C$7:$C$70,0),1)</f>
        <v>South Atlantic Division</v>
      </c>
      <c r="F1817">
        <f>INDEX('CBECS_Table B5'!$C$6:$K$6,1,MATCH('County Climates'!E1817,'CBECS_Table B5'!$C$1:$K$1,0))</f>
        <v>17981</v>
      </c>
    </row>
    <row r="1818" spans="1:6" x14ac:dyDescent="0.35">
      <c r="A1818" t="s">
        <v>1576</v>
      </c>
      <c r="B1818" t="s">
        <v>1577</v>
      </c>
      <c r="C1818" t="s">
        <v>1090</v>
      </c>
      <c r="D1818" t="s">
        <v>292</v>
      </c>
      <c r="E1818" t="str">
        <f>INDEX('State Codes'!$E$7:$E$70,MATCH(INDEX('State Codes'!$C$7:$C$70,MATCH('County Climates'!B1818,'State Codes'!$D$7:$D$70,0),1),'State Codes'!$C$7:$C$70,0),1)</f>
        <v>South Atlantic Division</v>
      </c>
      <c r="F1818">
        <f>INDEX('CBECS_Table B5'!$C$6:$K$6,1,MATCH('County Climates'!E1818,'CBECS_Table B5'!$C$1:$K$1,0))</f>
        <v>17981</v>
      </c>
    </row>
    <row r="1819" spans="1:6" x14ac:dyDescent="0.35">
      <c r="A1819" t="s">
        <v>1576</v>
      </c>
      <c r="B1819" t="s">
        <v>1577</v>
      </c>
      <c r="C1819" t="s">
        <v>1593</v>
      </c>
      <c r="D1819" t="s">
        <v>529</v>
      </c>
      <c r="E1819" t="str">
        <f>INDEX('State Codes'!$E$7:$E$70,MATCH(INDEX('State Codes'!$C$7:$C$70,MATCH('County Climates'!B1819,'State Codes'!$D$7:$D$70,0),1),'State Codes'!$C$7:$C$70,0),1)</f>
        <v>South Atlantic Division</v>
      </c>
      <c r="F1819">
        <f>INDEX('CBECS_Table B5'!$C$6:$K$6,1,MATCH('County Climates'!E1819,'CBECS_Table B5'!$C$1:$K$1,0))</f>
        <v>17981</v>
      </c>
    </row>
    <row r="1820" spans="1:6" x14ac:dyDescent="0.35">
      <c r="A1820" t="s">
        <v>1576</v>
      </c>
      <c r="B1820" t="s">
        <v>1577</v>
      </c>
      <c r="C1820" t="s">
        <v>342</v>
      </c>
      <c r="D1820" t="s">
        <v>292</v>
      </c>
      <c r="E1820" t="str">
        <f>INDEX('State Codes'!$E$7:$E$70,MATCH(INDEX('State Codes'!$C$7:$C$70,MATCH('County Climates'!B1820,'State Codes'!$D$7:$D$70,0),1),'State Codes'!$C$7:$C$70,0),1)</f>
        <v>South Atlantic Division</v>
      </c>
      <c r="F1820">
        <f>INDEX('CBECS_Table B5'!$C$6:$K$6,1,MATCH('County Climates'!E1820,'CBECS_Table B5'!$C$1:$K$1,0))</f>
        <v>17981</v>
      </c>
    </row>
    <row r="1821" spans="1:6" x14ac:dyDescent="0.35">
      <c r="A1821" t="s">
        <v>1576</v>
      </c>
      <c r="B1821" t="s">
        <v>1577</v>
      </c>
      <c r="C1821" t="s">
        <v>958</v>
      </c>
      <c r="D1821" t="s">
        <v>288</v>
      </c>
      <c r="E1821" t="str">
        <f>INDEX('State Codes'!$E$7:$E$70,MATCH(INDEX('State Codes'!$C$7:$C$70,MATCH('County Climates'!B1821,'State Codes'!$D$7:$D$70,0),1),'State Codes'!$C$7:$C$70,0),1)</f>
        <v>South Atlantic Division</v>
      </c>
      <c r="F1821">
        <f>INDEX('CBECS_Table B5'!$C$6:$K$6,1,MATCH('County Climates'!E1821,'CBECS_Table B5'!$C$1:$K$1,0))</f>
        <v>17981</v>
      </c>
    </row>
    <row r="1822" spans="1:6" x14ac:dyDescent="0.35">
      <c r="A1822" t="s">
        <v>1576</v>
      </c>
      <c r="B1822" t="s">
        <v>1577</v>
      </c>
      <c r="C1822" t="s">
        <v>343</v>
      </c>
      <c r="D1822" t="s">
        <v>292</v>
      </c>
      <c r="E1822" t="str">
        <f>INDEX('State Codes'!$E$7:$E$70,MATCH(INDEX('State Codes'!$C$7:$C$70,MATCH('County Climates'!B1822,'State Codes'!$D$7:$D$70,0),1),'State Codes'!$C$7:$C$70,0),1)</f>
        <v>South Atlantic Division</v>
      </c>
      <c r="F1822">
        <f>INDEX('CBECS_Table B5'!$C$6:$K$6,1,MATCH('County Climates'!E1822,'CBECS_Table B5'!$C$1:$K$1,0))</f>
        <v>17981</v>
      </c>
    </row>
    <row r="1823" spans="1:6" x14ac:dyDescent="0.35">
      <c r="A1823" t="s">
        <v>1576</v>
      </c>
      <c r="B1823" t="s">
        <v>1577</v>
      </c>
      <c r="C1823" t="s">
        <v>380</v>
      </c>
      <c r="D1823" t="s">
        <v>292</v>
      </c>
      <c r="E1823" t="str">
        <f>INDEX('State Codes'!$E$7:$E$70,MATCH(INDEX('State Codes'!$C$7:$C$70,MATCH('County Climates'!B1823,'State Codes'!$D$7:$D$70,0),1),'State Codes'!$C$7:$C$70,0),1)</f>
        <v>South Atlantic Division</v>
      </c>
      <c r="F1823">
        <f>INDEX('CBECS_Table B5'!$C$6:$K$6,1,MATCH('County Climates'!E1823,'CBECS_Table B5'!$C$1:$K$1,0))</f>
        <v>17981</v>
      </c>
    </row>
    <row r="1824" spans="1:6" x14ac:dyDescent="0.35">
      <c r="A1824" t="s">
        <v>1576</v>
      </c>
      <c r="B1824" t="s">
        <v>1577</v>
      </c>
      <c r="C1824" t="s">
        <v>383</v>
      </c>
      <c r="D1824" t="s">
        <v>529</v>
      </c>
      <c r="E1824" t="str">
        <f>INDEX('State Codes'!$E$7:$E$70,MATCH(INDEX('State Codes'!$C$7:$C$70,MATCH('County Climates'!B1824,'State Codes'!$D$7:$D$70,0),1),'State Codes'!$C$7:$C$70,0),1)</f>
        <v>South Atlantic Division</v>
      </c>
      <c r="F1824">
        <f>INDEX('CBECS_Table B5'!$C$6:$K$6,1,MATCH('County Climates'!E1824,'CBECS_Table B5'!$C$1:$K$1,0))</f>
        <v>17981</v>
      </c>
    </row>
    <row r="1825" spans="1:6" x14ac:dyDescent="0.35">
      <c r="A1825" t="s">
        <v>1576</v>
      </c>
      <c r="B1825" t="s">
        <v>1577</v>
      </c>
      <c r="C1825" t="s">
        <v>601</v>
      </c>
      <c r="D1825" t="s">
        <v>292</v>
      </c>
      <c r="E1825" t="str">
        <f>INDEX('State Codes'!$E$7:$E$70,MATCH(INDEX('State Codes'!$C$7:$C$70,MATCH('County Climates'!B1825,'State Codes'!$D$7:$D$70,0),1),'State Codes'!$C$7:$C$70,0),1)</f>
        <v>South Atlantic Division</v>
      </c>
      <c r="F1825">
        <f>INDEX('CBECS_Table B5'!$C$6:$K$6,1,MATCH('County Climates'!E1825,'CBECS_Table B5'!$C$1:$K$1,0))</f>
        <v>17981</v>
      </c>
    </row>
    <row r="1826" spans="1:6" x14ac:dyDescent="0.35">
      <c r="A1826" t="s">
        <v>1576</v>
      </c>
      <c r="B1826" t="s">
        <v>1577</v>
      </c>
      <c r="C1826" t="s">
        <v>873</v>
      </c>
      <c r="D1826" t="s">
        <v>529</v>
      </c>
      <c r="E1826" t="str">
        <f>INDEX('State Codes'!$E$7:$E$70,MATCH(INDEX('State Codes'!$C$7:$C$70,MATCH('County Climates'!B1826,'State Codes'!$D$7:$D$70,0),1),'State Codes'!$C$7:$C$70,0),1)</f>
        <v>South Atlantic Division</v>
      </c>
      <c r="F1826">
        <f>INDEX('CBECS_Table B5'!$C$6:$K$6,1,MATCH('County Climates'!E1826,'CBECS_Table B5'!$C$1:$K$1,0))</f>
        <v>17981</v>
      </c>
    </row>
    <row r="1827" spans="1:6" x14ac:dyDescent="0.35">
      <c r="A1827" t="s">
        <v>1576</v>
      </c>
      <c r="B1827" t="s">
        <v>1577</v>
      </c>
      <c r="C1827" t="s">
        <v>1594</v>
      </c>
      <c r="D1827" t="s">
        <v>292</v>
      </c>
      <c r="E1827" t="str">
        <f>INDEX('State Codes'!$E$7:$E$70,MATCH(INDEX('State Codes'!$C$7:$C$70,MATCH('County Climates'!B1827,'State Codes'!$D$7:$D$70,0),1),'State Codes'!$C$7:$C$70,0),1)</f>
        <v>South Atlantic Division</v>
      </c>
      <c r="F1827">
        <f>INDEX('CBECS_Table B5'!$C$6:$K$6,1,MATCH('County Climates'!E1827,'CBECS_Table B5'!$C$1:$K$1,0))</f>
        <v>17981</v>
      </c>
    </row>
    <row r="1828" spans="1:6" x14ac:dyDescent="0.35">
      <c r="A1828" t="s">
        <v>1576</v>
      </c>
      <c r="B1828" t="s">
        <v>1577</v>
      </c>
      <c r="C1828" t="s">
        <v>344</v>
      </c>
      <c r="D1828" t="s">
        <v>529</v>
      </c>
      <c r="E1828" t="str">
        <f>INDEX('State Codes'!$E$7:$E$70,MATCH(INDEX('State Codes'!$C$7:$C$70,MATCH('County Climates'!B1828,'State Codes'!$D$7:$D$70,0),1),'State Codes'!$C$7:$C$70,0),1)</f>
        <v>South Atlantic Division</v>
      </c>
      <c r="F1828">
        <f>INDEX('CBECS_Table B5'!$C$6:$K$6,1,MATCH('County Climates'!E1828,'CBECS_Table B5'!$C$1:$K$1,0))</f>
        <v>17981</v>
      </c>
    </row>
    <row r="1829" spans="1:6" x14ac:dyDescent="0.35">
      <c r="A1829" t="s">
        <v>1576</v>
      </c>
      <c r="B1829" t="s">
        <v>1577</v>
      </c>
      <c r="C1829" t="s">
        <v>1017</v>
      </c>
      <c r="D1829" t="s">
        <v>292</v>
      </c>
      <c r="E1829" t="str">
        <f>INDEX('State Codes'!$E$7:$E$70,MATCH(INDEX('State Codes'!$C$7:$C$70,MATCH('County Climates'!B1829,'State Codes'!$D$7:$D$70,0),1),'State Codes'!$C$7:$C$70,0),1)</f>
        <v>South Atlantic Division</v>
      </c>
      <c r="F1829">
        <f>INDEX('CBECS_Table B5'!$C$6:$K$6,1,MATCH('County Climates'!E1829,'CBECS_Table B5'!$C$1:$K$1,0))</f>
        <v>17981</v>
      </c>
    </row>
    <row r="1830" spans="1:6" x14ac:dyDescent="0.35">
      <c r="A1830" t="s">
        <v>1576</v>
      </c>
      <c r="B1830" t="s">
        <v>1577</v>
      </c>
      <c r="C1830" t="s">
        <v>1595</v>
      </c>
      <c r="D1830" t="s">
        <v>292</v>
      </c>
      <c r="E1830" t="str">
        <f>INDEX('State Codes'!$E$7:$E$70,MATCH(INDEX('State Codes'!$C$7:$C$70,MATCH('County Climates'!B1830,'State Codes'!$D$7:$D$70,0),1),'State Codes'!$C$7:$C$70,0),1)</f>
        <v>South Atlantic Division</v>
      </c>
      <c r="F1830">
        <f>INDEX('CBECS_Table B5'!$C$6:$K$6,1,MATCH('County Climates'!E1830,'CBECS_Table B5'!$C$1:$K$1,0))</f>
        <v>17981</v>
      </c>
    </row>
    <row r="1831" spans="1:6" x14ac:dyDescent="0.35">
      <c r="A1831" t="s">
        <v>1576</v>
      </c>
      <c r="B1831" t="s">
        <v>1577</v>
      </c>
      <c r="C1831" t="s">
        <v>1596</v>
      </c>
      <c r="D1831" t="s">
        <v>529</v>
      </c>
      <c r="E1831" t="str">
        <f>INDEX('State Codes'!$E$7:$E$70,MATCH(INDEX('State Codes'!$C$7:$C$70,MATCH('County Climates'!B1831,'State Codes'!$D$7:$D$70,0),1),'State Codes'!$C$7:$C$70,0),1)</f>
        <v>South Atlantic Division</v>
      </c>
      <c r="F1831">
        <f>INDEX('CBECS_Table B5'!$C$6:$K$6,1,MATCH('County Climates'!E1831,'CBECS_Table B5'!$C$1:$K$1,0))</f>
        <v>17981</v>
      </c>
    </row>
    <row r="1832" spans="1:6" x14ac:dyDescent="0.35">
      <c r="A1832" t="s">
        <v>1576</v>
      </c>
      <c r="B1832" t="s">
        <v>1577</v>
      </c>
      <c r="C1832" t="s">
        <v>1597</v>
      </c>
      <c r="D1832" t="s">
        <v>529</v>
      </c>
      <c r="E1832" t="str">
        <f>INDEX('State Codes'!$E$7:$E$70,MATCH(INDEX('State Codes'!$C$7:$C$70,MATCH('County Climates'!B1832,'State Codes'!$D$7:$D$70,0),1),'State Codes'!$C$7:$C$70,0),1)</f>
        <v>South Atlantic Division</v>
      </c>
      <c r="F1832">
        <f>INDEX('CBECS_Table B5'!$C$6:$K$6,1,MATCH('County Climates'!E1832,'CBECS_Table B5'!$C$1:$K$1,0))</f>
        <v>17981</v>
      </c>
    </row>
    <row r="1833" spans="1:6" x14ac:dyDescent="0.35">
      <c r="A1833" t="s">
        <v>1576</v>
      </c>
      <c r="B1833" t="s">
        <v>1577</v>
      </c>
      <c r="C1833" t="s">
        <v>1570</v>
      </c>
      <c r="D1833" t="s">
        <v>288</v>
      </c>
      <c r="E1833" t="str">
        <f>INDEX('State Codes'!$E$7:$E$70,MATCH(INDEX('State Codes'!$C$7:$C$70,MATCH('County Climates'!B1833,'State Codes'!$D$7:$D$70,0),1),'State Codes'!$C$7:$C$70,0),1)</f>
        <v>South Atlantic Division</v>
      </c>
      <c r="F1833">
        <f>INDEX('CBECS_Table B5'!$C$6:$K$6,1,MATCH('County Climates'!E1833,'CBECS_Table B5'!$C$1:$K$1,0))</f>
        <v>17981</v>
      </c>
    </row>
    <row r="1834" spans="1:6" x14ac:dyDescent="0.35">
      <c r="A1834" t="s">
        <v>1576</v>
      </c>
      <c r="B1834" t="s">
        <v>1577</v>
      </c>
      <c r="C1834" t="s">
        <v>1598</v>
      </c>
      <c r="D1834" t="s">
        <v>292</v>
      </c>
      <c r="E1834" t="str">
        <f>INDEX('State Codes'!$E$7:$E$70,MATCH(INDEX('State Codes'!$C$7:$C$70,MATCH('County Climates'!B1834,'State Codes'!$D$7:$D$70,0),1),'State Codes'!$C$7:$C$70,0),1)</f>
        <v>South Atlantic Division</v>
      </c>
      <c r="F1834">
        <f>INDEX('CBECS_Table B5'!$C$6:$K$6,1,MATCH('County Climates'!E1834,'CBECS_Table B5'!$C$1:$K$1,0))</f>
        <v>17981</v>
      </c>
    </row>
    <row r="1835" spans="1:6" x14ac:dyDescent="0.35">
      <c r="A1835" t="s">
        <v>1576</v>
      </c>
      <c r="B1835" t="s">
        <v>1577</v>
      </c>
      <c r="C1835" t="s">
        <v>1277</v>
      </c>
      <c r="D1835" t="s">
        <v>292</v>
      </c>
      <c r="E1835" t="str">
        <f>INDEX('State Codes'!$E$7:$E$70,MATCH(INDEX('State Codes'!$C$7:$C$70,MATCH('County Climates'!B1835,'State Codes'!$D$7:$D$70,0),1),'State Codes'!$C$7:$C$70,0),1)</f>
        <v>South Atlantic Division</v>
      </c>
      <c r="F1835">
        <f>INDEX('CBECS_Table B5'!$C$6:$K$6,1,MATCH('County Climates'!E1835,'CBECS_Table B5'!$C$1:$K$1,0))</f>
        <v>17981</v>
      </c>
    </row>
    <row r="1836" spans="1:6" x14ac:dyDescent="0.35">
      <c r="A1836" t="s">
        <v>1576</v>
      </c>
      <c r="B1836" t="s">
        <v>1577</v>
      </c>
      <c r="C1836" t="s">
        <v>1211</v>
      </c>
      <c r="D1836" t="s">
        <v>529</v>
      </c>
      <c r="E1836" t="str">
        <f>INDEX('State Codes'!$E$7:$E$70,MATCH(INDEX('State Codes'!$C$7:$C$70,MATCH('County Climates'!B1836,'State Codes'!$D$7:$D$70,0),1),'State Codes'!$C$7:$C$70,0),1)</f>
        <v>South Atlantic Division</v>
      </c>
      <c r="F1836">
        <f>INDEX('CBECS_Table B5'!$C$6:$K$6,1,MATCH('County Climates'!E1836,'CBECS_Table B5'!$C$1:$K$1,0))</f>
        <v>17981</v>
      </c>
    </row>
    <row r="1837" spans="1:6" x14ac:dyDescent="0.35">
      <c r="A1837" t="s">
        <v>1576</v>
      </c>
      <c r="B1837" t="s">
        <v>1577</v>
      </c>
      <c r="C1837" t="s">
        <v>348</v>
      </c>
      <c r="D1837" t="s">
        <v>529</v>
      </c>
      <c r="E1837" t="str">
        <f>INDEX('State Codes'!$E$7:$E$70,MATCH(INDEX('State Codes'!$C$7:$C$70,MATCH('County Climates'!B1837,'State Codes'!$D$7:$D$70,0),1),'State Codes'!$C$7:$C$70,0),1)</f>
        <v>South Atlantic Division</v>
      </c>
      <c r="F1837">
        <f>INDEX('CBECS_Table B5'!$C$6:$K$6,1,MATCH('County Climates'!E1837,'CBECS_Table B5'!$C$1:$K$1,0))</f>
        <v>17981</v>
      </c>
    </row>
    <row r="1838" spans="1:6" x14ac:dyDescent="0.35">
      <c r="A1838" t="s">
        <v>1576</v>
      </c>
      <c r="B1838" t="s">
        <v>1577</v>
      </c>
      <c r="C1838" t="s">
        <v>791</v>
      </c>
      <c r="D1838" t="s">
        <v>292</v>
      </c>
      <c r="E1838" t="str">
        <f>INDEX('State Codes'!$E$7:$E$70,MATCH(INDEX('State Codes'!$C$7:$C$70,MATCH('County Climates'!B1838,'State Codes'!$D$7:$D$70,0),1),'State Codes'!$C$7:$C$70,0),1)</f>
        <v>South Atlantic Division</v>
      </c>
      <c r="F1838">
        <f>INDEX('CBECS_Table B5'!$C$6:$K$6,1,MATCH('County Climates'!E1838,'CBECS_Table B5'!$C$1:$K$1,0))</f>
        <v>17981</v>
      </c>
    </row>
    <row r="1839" spans="1:6" x14ac:dyDescent="0.35">
      <c r="A1839" t="s">
        <v>1576</v>
      </c>
      <c r="B1839" t="s">
        <v>1577</v>
      </c>
      <c r="C1839" t="s">
        <v>1599</v>
      </c>
      <c r="D1839" t="s">
        <v>292</v>
      </c>
      <c r="E1839" t="str">
        <f>INDEX('State Codes'!$E$7:$E$70,MATCH(INDEX('State Codes'!$C$7:$C$70,MATCH('County Climates'!B1839,'State Codes'!$D$7:$D$70,0),1),'State Codes'!$C$7:$C$70,0),1)</f>
        <v>South Atlantic Division</v>
      </c>
      <c r="F1839">
        <f>INDEX('CBECS_Table B5'!$C$6:$K$6,1,MATCH('County Climates'!E1839,'CBECS_Table B5'!$C$1:$K$1,0))</f>
        <v>17981</v>
      </c>
    </row>
    <row r="1840" spans="1:6" x14ac:dyDescent="0.35">
      <c r="A1840" t="s">
        <v>1576</v>
      </c>
      <c r="B1840" t="s">
        <v>1577</v>
      </c>
      <c r="C1840" t="s">
        <v>1600</v>
      </c>
      <c r="D1840" t="s">
        <v>288</v>
      </c>
      <c r="E1840" t="str">
        <f>INDEX('State Codes'!$E$7:$E$70,MATCH(INDEX('State Codes'!$C$7:$C$70,MATCH('County Climates'!B1840,'State Codes'!$D$7:$D$70,0),1),'State Codes'!$C$7:$C$70,0),1)</f>
        <v>South Atlantic Division</v>
      </c>
      <c r="F1840">
        <f>INDEX('CBECS_Table B5'!$C$6:$K$6,1,MATCH('County Climates'!E1840,'CBECS_Table B5'!$C$1:$K$1,0))</f>
        <v>17981</v>
      </c>
    </row>
    <row r="1841" spans="1:6" x14ac:dyDescent="0.35">
      <c r="A1841" t="s">
        <v>1576</v>
      </c>
      <c r="B1841" t="s">
        <v>1577</v>
      </c>
      <c r="C1841" t="s">
        <v>750</v>
      </c>
      <c r="D1841" t="s">
        <v>529</v>
      </c>
      <c r="E1841" t="str">
        <f>INDEX('State Codes'!$E$7:$E$70,MATCH(INDEX('State Codes'!$C$7:$C$70,MATCH('County Climates'!B1841,'State Codes'!$D$7:$D$70,0),1),'State Codes'!$C$7:$C$70,0),1)</f>
        <v>South Atlantic Division</v>
      </c>
      <c r="F1841">
        <f>INDEX('CBECS_Table B5'!$C$6:$K$6,1,MATCH('County Climates'!E1841,'CBECS_Table B5'!$C$1:$K$1,0))</f>
        <v>17981</v>
      </c>
    </row>
    <row r="1842" spans="1:6" x14ac:dyDescent="0.35">
      <c r="A1842" t="s">
        <v>1601</v>
      </c>
      <c r="B1842" t="s">
        <v>580</v>
      </c>
      <c r="C1842" t="s">
        <v>1602</v>
      </c>
      <c r="D1842" t="s">
        <v>273</v>
      </c>
      <c r="E1842" t="str">
        <f>INDEX('State Codes'!$E$7:$E$70,MATCH(INDEX('State Codes'!$C$7:$C$70,MATCH('County Climates'!B1842,'State Codes'!$D$7:$D$70,0),1),'State Codes'!$C$7:$C$70,0),1)</f>
        <v>Mountain Division</v>
      </c>
      <c r="F1842">
        <f>INDEX('CBECS_Table B5'!$C$6:$K$6,1,MATCH('County Climates'!E1842,'CBECS_Table B5'!$C$1:$K$1,0))</f>
        <v>4981</v>
      </c>
    </row>
    <row r="1843" spans="1:6" x14ac:dyDescent="0.35">
      <c r="A1843" t="s">
        <v>1601</v>
      </c>
      <c r="B1843" t="s">
        <v>580</v>
      </c>
      <c r="C1843" t="s">
        <v>1008</v>
      </c>
      <c r="D1843" t="s">
        <v>273</v>
      </c>
      <c r="E1843" t="str">
        <f>INDEX('State Codes'!$E$7:$E$70,MATCH(INDEX('State Codes'!$C$7:$C$70,MATCH('County Climates'!B1843,'State Codes'!$D$7:$D$70,0),1),'State Codes'!$C$7:$C$70,0),1)</f>
        <v>Mountain Division</v>
      </c>
      <c r="F1843">
        <f>INDEX('CBECS_Table B5'!$C$6:$K$6,1,MATCH('County Climates'!E1843,'CBECS_Table B5'!$C$1:$K$1,0))</f>
        <v>4981</v>
      </c>
    </row>
    <row r="1844" spans="1:6" x14ac:dyDescent="0.35">
      <c r="A1844" t="s">
        <v>1601</v>
      </c>
      <c r="B1844" t="s">
        <v>580</v>
      </c>
      <c r="C1844" t="s">
        <v>1603</v>
      </c>
      <c r="D1844" t="s">
        <v>273</v>
      </c>
      <c r="E1844" t="str">
        <f>INDEX('State Codes'!$E$7:$E$70,MATCH(INDEX('State Codes'!$C$7:$C$70,MATCH('County Climates'!B1844,'State Codes'!$D$7:$D$70,0),1),'State Codes'!$C$7:$C$70,0),1)</f>
        <v>Mountain Division</v>
      </c>
      <c r="F1844">
        <f>INDEX('CBECS_Table B5'!$C$6:$K$6,1,MATCH('County Climates'!E1844,'CBECS_Table B5'!$C$1:$K$1,0))</f>
        <v>4981</v>
      </c>
    </row>
    <row r="1845" spans="1:6" x14ac:dyDescent="0.35">
      <c r="A1845" t="s">
        <v>1601</v>
      </c>
      <c r="B1845" t="s">
        <v>580</v>
      </c>
      <c r="C1845" t="s">
        <v>1604</v>
      </c>
      <c r="D1845" t="s">
        <v>273</v>
      </c>
      <c r="E1845" t="str">
        <f>INDEX('State Codes'!$E$7:$E$70,MATCH(INDEX('State Codes'!$C$7:$C$70,MATCH('County Climates'!B1845,'State Codes'!$D$7:$D$70,0),1),'State Codes'!$C$7:$C$70,0),1)</f>
        <v>Mountain Division</v>
      </c>
      <c r="F1845">
        <f>INDEX('CBECS_Table B5'!$C$6:$K$6,1,MATCH('County Climates'!E1845,'CBECS_Table B5'!$C$1:$K$1,0))</f>
        <v>4981</v>
      </c>
    </row>
    <row r="1846" spans="1:6" x14ac:dyDescent="0.35">
      <c r="A1846" t="s">
        <v>1601</v>
      </c>
      <c r="B1846" t="s">
        <v>580</v>
      </c>
      <c r="C1846" t="s">
        <v>1605</v>
      </c>
      <c r="D1846" t="s">
        <v>273</v>
      </c>
      <c r="E1846" t="str">
        <f>INDEX('State Codes'!$E$7:$E$70,MATCH(INDEX('State Codes'!$C$7:$C$70,MATCH('County Climates'!B1846,'State Codes'!$D$7:$D$70,0),1),'State Codes'!$C$7:$C$70,0),1)</f>
        <v>Mountain Division</v>
      </c>
      <c r="F1846">
        <f>INDEX('CBECS_Table B5'!$C$6:$K$6,1,MATCH('County Climates'!E1846,'CBECS_Table B5'!$C$1:$K$1,0))</f>
        <v>4981</v>
      </c>
    </row>
    <row r="1847" spans="1:6" x14ac:dyDescent="0.35">
      <c r="A1847" t="s">
        <v>1601</v>
      </c>
      <c r="B1847" t="s">
        <v>580</v>
      </c>
      <c r="C1847" t="s">
        <v>1606</v>
      </c>
      <c r="D1847" t="s">
        <v>273</v>
      </c>
      <c r="E1847" t="str">
        <f>INDEX('State Codes'!$E$7:$E$70,MATCH(INDEX('State Codes'!$C$7:$C$70,MATCH('County Climates'!B1847,'State Codes'!$D$7:$D$70,0),1),'State Codes'!$C$7:$C$70,0),1)</f>
        <v>Mountain Division</v>
      </c>
      <c r="F1847">
        <f>INDEX('CBECS_Table B5'!$C$6:$K$6,1,MATCH('County Climates'!E1847,'CBECS_Table B5'!$C$1:$K$1,0))</f>
        <v>4981</v>
      </c>
    </row>
    <row r="1848" spans="1:6" x14ac:dyDescent="0.35">
      <c r="A1848" t="s">
        <v>1601</v>
      </c>
      <c r="B1848" t="s">
        <v>580</v>
      </c>
      <c r="C1848" t="s">
        <v>1419</v>
      </c>
      <c r="D1848" t="s">
        <v>273</v>
      </c>
      <c r="E1848" t="str">
        <f>INDEX('State Codes'!$E$7:$E$70,MATCH(INDEX('State Codes'!$C$7:$C$70,MATCH('County Climates'!B1848,'State Codes'!$D$7:$D$70,0),1),'State Codes'!$C$7:$C$70,0),1)</f>
        <v>Mountain Division</v>
      </c>
      <c r="F1848">
        <f>INDEX('CBECS_Table B5'!$C$6:$K$6,1,MATCH('County Climates'!E1848,'CBECS_Table B5'!$C$1:$K$1,0))</f>
        <v>4981</v>
      </c>
    </row>
    <row r="1849" spans="1:6" x14ac:dyDescent="0.35">
      <c r="A1849" t="s">
        <v>1601</v>
      </c>
      <c r="B1849" t="s">
        <v>580</v>
      </c>
      <c r="C1849" t="s">
        <v>1607</v>
      </c>
      <c r="D1849" t="s">
        <v>273</v>
      </c>
      <c r="E1849" t="str">
        <f>INDEX('State Codes'!$E$7:$E$70,MATCH(INDEX('State Codes'!$C$7:$C$70,MATCH('County Climates'!B1849,'State Codes'!$D$7:$D$70,0),1),'State Codes'!$C$7:$C$70,0),1)</f>
        <v>Mountain Division</v>
      </c>
      <c r="F1849">
        <f>INDEX('CBECS_Table B5'!$C$6:$K$6,1,MATCH('County Climates'!E1849,'CBECS_Table B5'!$C$1:$K$1,0))</f>
        <v>4981</v>
      </c>
    </row>
    <row r="1850" spans="1:6" x14ac:dyDescent="0.35">
      <c r="A1850" t="s">
        <v>1601</v>
      </c>
      <c r="B1850" t="s">
        <v>580</v>
      </c>
      <c r="C1850" t="s">
        <v>972</v>
      </c>
      <c r="D1850" t="s">
        <v>273</v>
      </c>
      <c r="E1850" t="str">
        <f>INDEX('State Codes'!$E$7:$E$70,MATCH(INDEX('State Codes'!$C$7:$C$70,MATCH('County Climates'!B1850,'State Codes'!$D$7:$D$70,0),1),'State Codes'!$C$7:$C$70,0),1)</f>
        <v>Mountain Division</v>
      </c>
      <c r="F1850">
        <f>INDEX('CBECS_Table B5'!$C$6:$K$6,1,MATCH('County Climates'!E1850,'CBECS_Table B5'!$C$1:$K$1,0))</f>
        <v>4981</v>
      </c>
    </row>
    <row r="1851" spans="1:6" x14ac:dyDescent="0.35">
      <c r="A1851" t="s">
        <v>1601</v>
      </c>
      <c r="B1851" t="s">
        <v>580</v>
      </c>
      <c r="C1851" t="s">
        <v>353</v>
      </c>
      <c r="D1851" t="s">
        <v>273</v>
      </c>
      <c r="E1851" t="str">
        <f>INDEX('State Codes'!$E$7:$E$70,MATCH(INDEX('State Codes'!$C$7:$C$70,MATCH('County Climates'!B1851,'State Codes'!$D$7:$D$70,0),1),'State Codes'!$C$7:$C$70,0),1)</f>
        <v>Mountain Division</v>
      </c>
      <c r="F1851">
        <f>INDEX('CBECS_Table B5'!$C$6:$K$6,1,MATCH('County Climates'!E1851,'CBECS_Table B5'!$C$1:$K$1,0))</f>
        <v>4981</v>
      </c>
    </row>
    <row r="1852" spans="1:6" x14ac:dyDescent="0.35">
      <c r="A1852" t="s">
        <v>1608</v>
      </c>
      <c r="B1852" t="s">
        <v>1609</v>
      </c>
      <c r="C1852" t="s">
        <v>561</v>
      </c>
      <c r="D1852" t="s">
        <v>273</v>
      </c>
      <c r="E1852" t="str">
        <f>INDEX('State Codes'!$E$7:$E$70,MATCH(INDEX('State Codes'!$C$7:$C$70,MATCH('County Climates'!B1852,'State Codes'!$D$7:$D$70,0),1),'State Codes'!$C$7:$C$70,0),1)</f>
        <v>East North Central Division</v>
      </c>
      <c r="F1852">
        <f>INDEX('CBECS_Table B5'!$C$6:$K$6,1,MATCH('County Climates'!E1852,'CBECS_Table B5'!$C$1:$K$1,0))</f>
        <v>12742</v>
      </c>
    </row>
    <row r="1853" spans="1:6" x14ac:dyDescent="0.35">
      <c r="A1853" t="s">
        <v>1608</v>
      </c>
      <c r="B1853" t="s">
        <v>1609</v>
      </c>
      <c r="C1853" t="s">
        <v>1610</v>
      </c>
      <c r="D1853" t="s">
        <v>292</v>
      </c>
      <c r="E1853" t="str">
        <f>INDEX('State Codes'!$E$7:$E$70,MATCH(INDEX('State Codes'!$C$7:$C$70,MATCH('County Climates'!B1853,'State Codes'!$D$7:$D$70,0),1),'State Codes'!$C$7:$C$70,0),1)</f>
        <v>East North Central Division</v>
      </c>
      <c r="F1853">
        <f>INDEX('CBECS_Table B5'!$C$6:$K$6,1,MATCH('County Climates'!E1853,'CBECS_Table B5'!$C$1:$K$1,0))</f>
        <v>12742</v>
      </c>
    </row>
    <row r="1854" spans="1:6" x14ac:dyDescent="0.35">
      <c r="A1854" t="s">
        <v>1608</v>
      </c>
      <c r="B1854" t="s">
        <v>1609</v>
      </c>
      <c r="C1854" t="s">
        <v>1611</v>
      </c>
      <c r="D1854" t="s">
        <v>292</v>
      </c>
      <c r="E1854" t="str">
        <f>INDEX('State Codes'!$E$7:$E$70,MATCH(INDEX('State Codes'!$C$7:$C$70,MATCH('County Climates'!B1854,'State Codes'!$D$7:$D$70,0),1),'State Codes'!$C$7:$C$70,0),1)</f>
        <v>East North Central Division</v>
      </c>
      <c r="F1854">
        <f>INDEX('CBECS_Table B5'!$C$6:$K$6,1,MATCH('County Climates'!E1854,'CBECS_Table B5'!$C$1:$K$1,0))</f>
        <v>12742</v>
      </c>
    </row>
    <row r="1855" spans="1:6" x14ac:dyDescent="0.35">
      <c r="A1855" t="s">
        <v>1608</v>
      </c>
      <c r="B1855" t="s">
        <v>1609</v>
      </c>
      <c r="C1855" t="s">
        <v>622</v>
      </c>
      <c r="D1855" t="s">
        <v>273</v>
      </c>
      <c r="E1855" t="str">
        <f>INDEX('State Codes'!$E$7:$E$70,MATCH(INDEX('State Codes'!$C$7:$C$70,MATCH('County Climates'!B1855,'State Codes'!$D$7:$D$70,0),1),'State Codes'!$C$7:$C$70,0),1)</f>
        <v>East North Central Division</v>
      </c>
      <c r="F1855">
        <f>INDEX('CBECS_Table B5'!$C$6:$K$6,1,MATCH('County Climates'!E1855,'CBECS_Table B5'!$C$1:$K$1,0))</f>
        <v>12742</v>
      </c>
    </row>
    <row r="1856" spans="1:6" x14ac:dyDescent="0.35">
      <c r="A1856" t="s">
        <v>1608</v>
      </c>
      <c r="B1856" t="s">
        <v>1609</v>
      </c>
      <c r="C1856" t="s">
        <v>623</v>
      </c>
      <c r="D1856" t="s">
        <v>273</v>
      </c>
      <c r="E1856" t="str">
        <f>INDEX('State Codes'!$E$7:$E$70,MATCH(INDEX('State Codes'!$C$7:$C$70,MATCH('County Climates'!B1856,'State Codes'!$D$7:$D$70,0),1),'State Codes'!$C$7:$C$70,0),1)</f>
        <v>East North Central Division</v>
      </c>
      <c r="F1856">
        <f>INDEX('CBECS_Table B5'!$C$6:$K$6,1,MATCH('County Climates'!E1856,'CBECS_Table B5'!$C$1:$K$1,0))</f>
        <v>12742</v>
      </c>
    </row>
    <row r="1857" spans="1:6" x14ac:dyDescent="0.35">
      <c r="A1857" t="s">
        <v>1608</v>
      </c>
      <c r="B1857" t="s">
        <v>1609</v>
      </c>
      <c r="C1857" t="s">
        <v>1612</v>
      </c>
      <c r="D1857" t="s">
        <v>273</v>
      </c>
      <c r="E1857" t="str">
        <f>INDEX('State Codes'!$E$7:$E$70,MATCH(INDEX('State Codes'!$C$7:$C$70,MATCH('County Climates'!B1857,'State Codes'!$D$7:$D$70,0),1),'State Codes'!$C$7:$C$70,0),1)</f>
        <v>East North Central Division</v>
      </c>
      <c r="F1857">
        <f>INDEX('CBECS_Table B5'!$C$6:$K$6,1,MATCH('County Climates'!E1857,'CBECS_Table B5'!$C$1:$K$1,0))</f>
        <v>12742</v>
      </c>
    </row>
    <row r="1858" spans="1:6" x14ac:dyDescent="0.35">
      <c r="A1858" t="s">
        <v>1608</v>
      </c>
      <c r="B1858" t="s">
        <v>1609</v>
      </c>
      <c r="C1858" t="s">
        <v>296</v>
      </c>
      <c r="D1858" t="s">
        <v>273</v>
      </c>
      <c r="E1858" t="str">
        <f>INDEX('State Codes'!$E$7:$E$70,MATCH(INDEX('State Codes'!$C$7:$C$70,MATCH('County Climates'!B1858,'State Codes'!$D$7:$D$70,0),1),'State Codes'!$C$7:$C$70,0),1)</f>
        <v>East North Central Division</v>
      </c>
      <c r="F1858">
        <f>INDEX('CBECS_Table B5'!$C$6:$K$6,1,MATCH('County Climates'!E1858,'CBECS_Table B5'!$C$1:$K$1,0))</f>
        <v>12742</v>
      </c>
    </row>
    <row r="1859" spans="1:6" x14ac:dyDescent="0.35">
      <c r="A1859" t="s">
        <v>1608</v>
      </c>
      <c r="B1859" t="s">
        <v>1609</v>
      </c>
      <c r="C1859" t="s">
        <v>492</v>
      </c>
      <c r="D1859" t="s">
        <v>273</v>
      </c>
      <c r="E1859" t="str">
        <f>INDEX('State Codes'!$E$7:$E$70,MATCH(INDEX('State Codes'!$C$7:$C$70,MATCH('County Climates'!B1859,'State Codes'!$D$7:$D$70,0),1),'State Codes'!$C$7:$C$70,0),1)</f>
        <v>East North Central Division</v>
      </c>
      <c r="F1859">
        <f>INDEX('CBECS_Table B5'!$C$6:$K$6,1,MATCH('County Climates'!E1859,'CBECS_Table B5'!$C$1:$K$1,0))</f>
        <v>12742</v>
      </c>
    </row>
    <row r="1860" spans="1:6" x14ac:dyDescent="0.35">
      <c r="A1860" t="s">
        <v>1608</v>
      </c>
      <c r="B1860" t="s">
        <v>1609</v>
      </c>
      <c r="C1860" t="s">
        <v>624</v>
      </c>
      <c r="D1860" t="s">
        <v>273</v>
      </c>
      <c r="E1860" t="str">
        <f>INDEX('State Codes'!$E$7:$E$70,MATCH(INDEX('State Codes'!$C$7:$C$70,MATCH('County Climates'!B1860,'State Codes'!$D$7:$D$70,0),1),'State Codes'!$C$7:$C$70,0),1)</f>
        <v>East North Central Division</v>
      </c>
      <c r="F1860">
        <f>INDEX('CBECS_Table B5'!$C$6:$K$6,1,MATCH('County Climates'!E1860,'CBECS_Table B5'!$C$1:$K$1,0))</f>
        <v>12742</v>
      </c>
    </row>
    <row r="1861" spans="1:6" x14ac:dyDescent="0.35">
      <c r="A1861" t="s">
        <v>1608</v>
      </c>
      <c r="B1861" t="s">
        <v>1609</v>
      </c>
      <c r="C1861" t="s">
        <v>1613</v>
      </c>
      <c r="D1861" t="s">
        <v>273</v>
      </c>
      <c r="E1861" t="str">
        <f>INDEX('State Codes'!$E$7:$E$70,MATCH(INDEX('State Codes'!$C$7:$C$70,MATCH('County Climates'!B1861,'State Codes'!$D$7:$D$70,0),1),'State Codes'!$C$7:$C$70,0),1)</f>
        <v>East North Central Division</v>
      </c>
      <c r="F1861">
        <f>INDEX('CBECS_Table B5'!$C$6:$K$6,1,MATCH('County Climates'!E1861,'CBECS_Table B5'!$C$1:$K$1,0))</f>
        <v>12742</v>
      </c>
    </row>
    <row r="1862" spans="1:6" x14ac:dyDescent="0.35">
      <c r="A1862" t="s">
        <v>1608</v>
      </c>
      <c r="B1862" t="s">
        <v>1609</v>
      </c>
      <c r="C1862" t="s">
        <v>1614</v>
      </c>
      <c r="D1862" t="s">
        <v>292</v>
      </c>
      <c r="E1862" t="str">
        <f>INDEX('State Codes'!$E$7:$E$70,MATCH(INDEX('State Codes'!$C$7:$C$70,MATCH('County Climates'!B1862,'State Codes'!$D$7:$D$70,0),1),'State Codes'!$C$7:$C$70,0),1)</f>
        <v>East North Central Division</v>
      </c>
      <c r="F1862">
        <f>INDEX('CBECS_Table B5'!$C$6:$K$6,1,MATCH('County Climates'!E1862,'CBECS_Table B5'!$C$1:$K$1,0))</f>
        <v>12742</v>
      </c>
    </row>
    <row r="1863" spans="1:6" x14ac:dyDescent="0.35">
      <c r="A1863" t="s">
        <v>1608</v>
      </c>
      <c r="B1863" t="s">
        <v>1609</v>
      </c>
      <c r="C1863" t="s">
        <v>575</v>
      </c>
      <c r="D1863" t="s">
        <v>273</v>
      </c>
      <c r="E1863" t="str">
        <f>INDEX('State Codes'!$E$7:$E$70,MATCH(INDEX('State Codes'!$C$7:$C$70,MATCH('County Climates'!B1863,'State Codes'!$D$7:$D$70,0),1),'State Codes'!$C$7:$C$70,0),1)</f>
        <v>East North Central Division</v>
      </c>
      <c r="F1863">
        <f>INDEX('CBECS_Table B5'!$C$6:$K$6,1,MATCH('County Climates'!E1863,'CBECS_Table B5'!$C$1:$K$1,0))</f>
        <v>12742</v>
      </c>
    </row>
    <row r="1864" spans="1:6" x14ac:dyDescent="0.35">
      <c r="A1864" t="s">
        <v>1608</v>
      </c>
      <c r="B1864" t="s">
        <v>1609</v>
      </c>
      <c r="C1864" t="s">
        <v>302</v>
      </c>
      <c r="D1864" t="s">
        <v>292</v>
      </c>
      <c r="E1864" t="str">
        <f>INDEX('State Codes'!$E$7:$E$70,MATCH(INDEX('State Codes'!$C$7:$C$70,MATCH('County Climates'!B1864,'State Codes'!$D$7:$D$70,0),1),'State Codes'!$C$7:$C$70,0),1)</f>
        <v>East North Central Division</v>
      </c>
      <c r="F1864">
        <f>INDEX('CBECS_Table B5'!$C$6:$K$6,1,MATCH('County Climates'!E1864,'CBECS_Table B5'!$C$1:$K$1,0))</f>
        <v>12742</v>
      </c>
    </row>
    <row r="1865" spans="1:6" x14ac:dyDescent="0.35">
      <c r="A1865" t="s">
        <v>1608</v>
      </c>
      <c r="B1865" t="s">
        <v>1609</v>
      </c>
      <c r="C1865" t="s">
        <v>625</v>
      </c>
      <c r="D1865" t="s">
        <v>292</v>
      </c>
      <c r="E1865" t="str">
        <f>INDEX('State Codes'!$E$7:$E$70,MATCH(INDEX('State Codes'!$C$7:$C$70,MATCH('County Climates'!B1865,'State Codes'!$D$7:$D$70,0),1),'State Codes'!$C$7:$C$70,0),1)</f>
        <v>East North Central Division</v>
      </c>
      <c r="F1865">
        <f>INDEX('CBECS_Table B5'!$C$6:$K$6,1,MATCH('County Climates'!E1865,'CBECS_Table B5'!$C$1:$K$1,0))</f>
        <v>12742</v>
      </c>
    </row>
    <row r="1866" spans="1:6" x14ac:dyDescent="0.35">
      <c r="A1866" t="s">
        <v>1608</v>
      </c>
      <c r="B1866" t="s">
        <v>1609</v>
      </c>
      <c r="C1866" t="s">
        <v>1615</v>
      </c>
      <c r="D1866" t="s">
        <v>273</v>
      </c>
      <c r="E1866" t="str">
        <f>INDEX('State Codes'!$E$7:$E$70,MATCH(INDEX('State Codes'!$C$7:$C$70,MATCH('County Climates'!B1866,'State Codes'!$D$7:$D$70,0),1),'State Codes'!$C$7:$C$70,0),1)</f>
        <v>East North Central Division</v>
      </c>
      <c r="F1866">
        <f>INDEX('CBECS_Table B5'!$C$6:$K$6,1,MATCH('County Climates'!E1866,'CBECS_Table B5'!$C$1:$K$1,0))</f>
        <v>12742</v>
      </c>
    </row>
    <row r="1867" spans="1:6" x14ac:dyDescent="0.35">
      <c r="A1867" t="s">
        <v>1608</v>
      </c>
      <c r="B1867" t="s">
        <v>1609</v>
      </c>
      <c r="C1867" t="s">
        <v>503</v>
      </c>
      <c r="D1867" t="s">
        <v>273</v>
      </c>
      <c r="E1867" t="str">
        <f>INDEX('State Codes'!$E$7:$E$70,MATCH(INDEX('State Codes'!$C$7:$C$70,MATCH('County Climates'!B1867,'State Codes'!$D$7:$D$70,0),1),'State Codes'!$C$7:$C$70,0),1)</f>
        <v>East North Central Division</v>
      </c>
      <c r="F1867">
        <f>INDEX('CBECS_Table B5'!$C$6:$K$6,1,MATCH('County Climates'!E1867,'CBECS_Table B5'!$C$1:$K$1,0))</f>
        <v>12742</v>
      </c>
    </row>
    <row r="1868" spans="1:6" x14ac:dyDescent="0.35">
      <c r="A1868" t="s">
        <v>1608</v>
      </c>
      <c r="B1868" t="s">
        <v>1609</v>
      </c>
      <c r="C1868" t="s">
        <v>505</v>
      </c>
      <c r="D1868" t="s">
        <v>292</v>
      </c>
      <c r="E1868" t="str">
        <f>INDEX('State Codes'!$E$7:$E$70,MATCH(INDEX('State Codes'!$C$7:$C$70,MATCH('County Climates'!B1868,'State Codes'!$D$7:$D$70,0),1),'State Codes'!$C$7:$C$70,0),1)</f>
        <v>East North Central Division</v>
      </c>
      <c r="F1868">
        <f>INDEX('CBECS_Table B5'!$C$6:$K$6,1,MATCH('County Climates'!E1868,'CBECS_Table B5'!$C$1:$K$1,0))</f>
        <v>12742</v>
      </c>
    </row>
    <row r="1869" spans="1:6" x14ac:dyDescent="0.35">
      <c r="A1869" t="s">
        <v>1608</v>
      </c>
      <c r="B1869" t="s">
        <v>1609</v>
      </c>
      <c r="C1869" t="s">
        <v>765</v>
      </c>
      <c r="D1869" t="s">
        <v>273</v>
      </c>
      <c r="E1869" t="str">
        <f>INDEX('State Codes'!$E$7:$E$70,MATCH(INDEX('State Codes'!$C$7:$C$70,MATCH('County Climates'!B1869,'State Codes'!$D$7:$D$70,0),1),'State Codes'!$C$7:$C$70,0),1)</f>
        <v>East North Central Division</v>
      </c>
      <c r="F1869">
        <f>INDEX('CBECS_Table B5'!$C$6:$K$6,1,MATCH('County Climates'!E1869,'CBECS_Table B5'!$C$1:$K$1,0))</f>
        <v>12742</v>
      </c>
    </row>
    <row r="1870" spans="1:6" x14ac:dyDescent="0.35">
      <c r="A1870" t="s">
        <v>1608</v>
      </c>
      <c r="B1870" t="s">
        <v>1609</v>
      </c>
      <c r="C1870" t="s">
        <v>1616</v>
      </c>
      <c r="D1870" t="s">
        <v>273</v>
      </c>
      <c r="E1870" t="str">
        <f>INDEX('State Codes'!$E$7:$E$70,MATCH(INDEX('State Codes'!$C$7:$C$70,MATCH('County Climates'!B1870,'State Codes'!$D$7:$D$70,0),1),'State Codes'!$C$7:$C$70,0),1)</f>
        <v>East North Central Division</v>
      </c>
      <c r="F1870">
        <f>INDEX('CBECS_Table B5'!$C$6:$K$6,1,MATCH('County Climates'!E1870,'CBECS_Table B5'!$C$1:$K$1,0))</f>
        <v>12742</v>
      </c>
    </row>
    <row r="1871" spans="1:6" x14ac:dyDescent="0.35">
      <c r="A1871" t="s">
        <v>1608</v>
      </c>
      <c r="B1871" t="s">
        <v>1609</v>
      </c>
      <c r="C1871" t="s">
        <v>313</v>
      </c>
      <c r="D1871" t="s">
        <v>273</v>
      </c>
      <c r="E1871" t="str">
        <f>INDEX('State Codes'!$E$7:$E$70,MATCH(INDEX('State Codes'!$C$7:$C$70,MATCH('County Climates'!B1871,'State Codes'!$D$7:$D$70,0),1),'State Codes'!$C$7:$C$70,0),1)</f>
        <v>East North Central Division</v>
      </c>
      <c r="F1871">
        <f>INDEX('CBECS_Table B5'!$C$6:$K$6,1,MATCH('County Climates'!E1871,'CBECS_Table B5'!$C$1:$K$1,0))</f>
        <v>12742</v>
      </c>
    </row>
    <row r="1872" spans="1:6" x14ac:dyDescent="0.35">
      <c r="A1872" t="s">
        <v>1608</v>
      </c>
      <c r="B1872" t="s">
        <v>1609</v>
      </c>
      <c r="C1872" t="s">
        <v>414</v>
      </c>
      <c r="D1872" t="s">
        <v>273</v>
      </c>
      <c r="E1872" t="str">
        <f>INDEX('State Codes'!$E$7:$E$70,MATCH(INDEX('State Codes'!$C$7:$C$70,MATCH('County Climates'!B1872,'State Codes'!$D$7:$D$70,0),1),'State Codes'!$C$7:$C$70,0),1)</f>
        <v>East North Central Division</v>
      </c>
      <c r="F1872">
        <f>INDEX('CBECS_Table B5'!$C$6:$K$6,1,MATCH('County Climates'!E1872,'CBECS_Table B5'!$C$1:$K$1,0))</f>
        <v>12742</v>
      </c>
    </row>
    <row r="1873" spans="1:6" x14ac:dyDescent="0.35">
      <c r="A1873" t="s">
        <v>1608</v>
      </c>
      <c r="B1873" t="s">
        <v>1609</v>
      </c>
      <c r="C1873" t="s">
        <v>1617</v>
      </c>
      <c r="D1873" t="s">
        <v>273</v>
      </c>
      <c r="E1873" t="str">
        <f>INDEX('State Codes'!$E$7:$E$70,MATCH(INDEX('State Codes'!$C$7:$C$70,MATCH('County Climates'!B1873,'State Codes'!$D$7:$D$70,0),1),'State Codes'!$C$7:$C$70,0),1)</f>
        <v>East North Central Division</v>
      </c>
      <c r="F1873">
        <f>INDEX('CBECS_Table B5'!$C$6:$K$6,1,MATCH('County Climates'!E1873,'CBECS_Table B5'!$C$1:$K$1,0))</f>
        <v>12742</v>
      </c>
    </row>
    <row r="1874" spans="1:6" x14ac:dyDescent="0.35">
      <c r="A1874" t="s">
        <v>1608</v>
      </c>
      <c r="B1874" t="s">
        <v>1609</v>
      </c>
      <c r="C1874" t="s">
        <v>1618</v>
      </c>
      <c r="D1874" t="s">
        <v>273</v>
      </c>
      <c r="E1874" t="str">
        <f>INDEX('State Codes'!$E$7:$E$70,MATCH(INDEX('State Codes'!$C$7:$C$70,MATCH('County Climates'!B1874,'State Codes'!$D$7:$D$70,0),1),'State Codes'!$C$7:$C$70,0),1)</f>
        <v>East North Central Division</v>
      </c>
      <c r="F1874">
        <f>INDEX('CBECS_Table B5'!$C$6:$K$6,1,MATCH('County Climates'!E1874,'CBECS_Table B5'!$C$1:$K$1,0))</f>
        <v>12742</v>
      </c>
    </row>
    <row r="1875" spans="1:6" x14ac:dyDescent="0.35">
      <c r="A1875" t="s">
        <v>1608</v>
      </c>
      <c r="B1875" t="s">
        <v>1609</v>
      </c>
      <c r="C1875" t="s">
        <v>667</v>
      </c>
      <c r="D1875" t="s">
        <v>292</v>
      </c>
      <c r="E1875" t="str">
        <f>INDEX('State Codes'!$E$7:$E$70,MATCH(INDEX('State Codes'!$C$7:$C$70,MATCH('County Climates'!B1875,'State Codes'!$D$7:$D$70,0),1),'State Codes'!$C$7:$C$70,0),1)</f>
        <v>East North Central Division</v>
      </c>
      <c r="F1875">
        <f>INDEX('CBECS_Table B5'!$C$6:$K$6,1,MATCH('County Climates'!E1875,'CBECS_Table B5'!$C$1:$K$1,0))</f>
        <v>12742</v>
      </c>
    </row>
    <row r="1876" spans="1:6" x14ac:dyDescent="0.35">
      <c r="A1876" t="s">
        <v>1608</v>
      </c>
      <c r="B1876" t="s">
        <v>1609</v>
      </c>
      <c r="C1876" t="s">
        <v>515</v>
      </c>
      <c r="D1876" t="s">
        <v>292</v>
      </c>
      <c r="E1876" t="str">
        <f>INDEX('State Codes'!$E$7:$E$70,MATCH(INDEX('State Codes'!$C$7:$C$70,MATCH('County Climates'!B1876,'State Codes'!$D$7:$D$70,0),1),'State Codes'!$C$7:$C$70,0),1)</f>
        <v>East North Central Division</v>
      </c>
      <c r="F1876">
        <f>INDEX('CBECS_Table B5'!$C$6:$K$6,1,MATCH('County Climates'!E1876,'CBECS_Table B5'!$C$1:$K$1,0))</f>
        <v>12742</v>
      </c>
    </row>
    <row r="1877" spans="1:6" x14ac:dyDescent="0.35">
      <c r="A1877" t="s">
        <v>1608</v>
      </c>
      <c r="B1877" t="s">
        <v>1609</v>
      </c>
      <c r="C1877" t="s">
        <v>317</v>
      </c>
      <c r="D1877" t="s">
        <v>292</v>
      </c>
      <c r="E1877" t="str">
        <f>INDEX('State Codes'!$E$7:$E$70,MATCH(INDEX('State Codes'!$C$7:$C$70,MATCH('County Climates'!B1877,'State Codes'!$D$7:$D$70,0),1),'State Codes'!$C$7:$C$70,0),1)</f>
        <v>East North Central Division</v>
      </c>
      <c r="F1877">
        <f>INDEX('CBECS_Table B5'!$C$6:$K$6,1,MATCH('County Climates'!E1877,'CBECS_Table B5'!$C$1:$K$1,0))</f>
        <v>12742</v>
      </c>
    </row>
    <row r="1878" spans="1:6" x14ac:dyDescent="0.35">
      <c r="A1878" t="s">
        <v>1608</v>
      </c>
      <c r="B1878" t="s">
        <v>1609</v>
      </c>
      <c r="C1878" t="s">
        <v>672</v>
      </c>
      <c r="D1878" t="s">
        <v>273</v>
      </c>
      <c r="E1878" t="str">
        <f>INDEX('State Codes'!$E$7:$E$70,MATCH(INDEX('State Codes'!$C$7:$C$70,MATCH('County Climates'!B1878,'State Codes'!$D$7:$D$70,0),1),'State Codes'!$C$7:$C$70,0),1)</f>
        <v>East North Central Division</v>
      </c>
      <c r="F1878">
        <f>INDEX('CBECS_Table B5'!$C$6:$K$6,1,MATCH('County Climates'!E1878,'CBECS_Table B5'!$C$1:$K$1,0))</f>
        <v>12742</v>
      </c>
    </row>
    <row r="1879" spans="1:6" x14ac:dyDescent="0.35">
      <c r="A1879" t="s">
        <v>1608</v>
      </c>
      <c r="B1879" t="s">
        <v>1609</v>
      </c>
      <c r="C1879" t="s">
        <v>318</v>
      </c>
      <c r="D1879" t="s">
        <v>292</v>
      </c>
      <c r="E1879" t="str">
        <f>INDEX('State Codes'!$E$7:$E$70,MATCH(INDEX('State Codes'!$C$7:$C$70,MATCH('County Climates'!B1879,'State Codes'!$D$7:$D$70,0),1),'State Codes'!$C$7:$C$70,0),1)</f>
        <v>East North Central Division</v>
      </c>
      <c r="F1879">
        <f>INDEX('CBECS_Table B5'!$C$6:$K$6,1,MATCH('County Climates'!E1879,'CBECS_Table B5'!$C$1:$K$1,0))</f>
        <v>12742</v>
      </c>
    </row>
    <row r="1880" spans="1:6" x14ac:dyDescent="0.35">
      <c r="A1880" t="s">
        <v>1608</v>
      </c>
      <c r="B1880" t="s">
        <v>1609</v>
      </c>
      <c r="C1880" t="s">
        <v>359</v>
      </c>
      <c r="D1880" t="s">
        <v>273</v>
      </c>
      <c r="E1880" t="str">
        <f>INDEX('State Codes'!$E$7:$E$70,MATCH(INDEX('State Codes'!$C$7:$C$70,MATCH('County Climates'!B1880,'State Codes'!$D$7:$D$70,0),1),'State Codes'!$C$7:$C$70,0),1)</f>
        <v>East North Central Division</v>
      </c>
      <c r="F1880">
        <f>INDEX('CBECS_Table B5'!$C$6:$K$6,1,MATCH('County Climates'!E1880,'CBECS_Table B5'!$C$1:$K$1,0))</f>
        <v>12742</v>
      </c>
    </row>
    <row r="1881" spans="1:6" x14ac:dyDescent="0.35">
      <c r="A1881" t="s">
        <v>1608</v>
      </c>
      <c r="B1881" t="s">
        <v>1609</v>
      </c>
      <c r="C1881" t="s">
        <v>930</v>
      </c>
      <c r="D1881" t="s">
        <v>292</v>
      </c>
      <c r="E1881" t="str">
        <f>INDEX('State Codes'!$E$7:$E$70,MATCH(INDEX('State Codes'!$C$7:$C$70,MATCH('County Climates'!B1881,'State Codes'!$D$7:$D$70,0),1),'State Codes'!$C$7:$C$70,0),1)</f>
        <v>East North Central Division</v>
      </c>
      <c r="F1881">
        <f>INDEX('CBECS_Table B5'!$C$6:$K$6,1,MATCH('County Climates'!E1881,'CBECS_Table B5'!$C$1:$K$1,0))</f>
        <v>12742</v>
      </c>
    </row>
    <row r="1882" spans="1:6" x14ac:dyDescent="0.35">
      <c r="A1882" t="s">
        <v>1608</v>
      </c>
      <c r="B1882" t="s">
        <v>1609</v>
      </c>
      <c r="C1882" t="s">
        <v>320</v>
      </c>
      <c r="D1882" t="s">
        <v>273</v>
      </c>
      <c r="E1882" t="str">
        <f>INDEX('State Codes'!$E$7:$E$70,MATCH(INDEX('State Codes'!$C$7:$C$70,MATCH('County Climates'!B1882,'State Codes'!$D$7:$D$70,0),1),'State Codes'!$C$7:$C$70,0),1)</f>
        <v>East North Central Division</v>
      </c>
      <c r="F1882">
        <f>INDEX('CBECS_Table B5'!$C$6:$K$6,1,MATCH('County Climates'!E1882,'CBECS_Table B5'!$C$1:$K$1,0))</f>
        <v>12742</v>
      </c>
    </row>
    <row r="1883" spans="1:6" x14ac:dyDescent="0.35">
      <c r="A1883" t="s">
        <v>1608</v>
      </c>
      <c r="B1883" t="s">
        <v>1609</v>
      </c>
      <c r="C1883" t="s">
        <v>652</v>
      </c>
      <c r="D1883" t="s">
        <v>273</v>
      </c>
      <c r="E1883" t="str">
        <f>INDEX('State Codes'!$E$7:$E$70,MATCH(INDEX('State Codes'!$C$7:$C$70,MATCH('County Climates'!B1883,'State Codes'!$D$7:$D$70,0),1),'State Codes'!$C$7:$C$70,0),1)</f>
        <v>East North Central Division</v>
      </c>
      <c r="F1883">
        <f>INDEX('CBECS_Table B5'!$C$6:$K$6,1,MATCH('County Climates'!E1883,'CBECS_Table B5'!$C$1:$K$1,0))</f>
        <v>12742</v>
      </c>
    </row>
    <row r="1884" spans="1:6" x14ac:dyDescent="0.35">
      <c r="A1884" t="s">
        <v>1608</v>
      </c>
      <c r="B1884" t="s">
        <v>1609</v>
      </c>
      <c r="C1884" t="s">
        <v>654</v>
      </c>
      <c r="D1884" t="s">
        <v>292</v>
      </c>
      <c r="E1884" t="str">
        <f>INDEX('State Codes'!$E$7:$E$70,MATCH(INDEX('State Codes'!$C$7:$C$70,MATCH('County Climates'!B1884,'State Codes'!$D$7:$D$70,0),1),'State Codes'!$C$7:$C$70,0),1)</f>
        <v>East North Central Division</v>
      </c>
      <c r="F1884">
        <f>INDEX('CBECS_Table B5'!$C$6:$K$6,1,MATCH('County Climates'!E1884,'CBECS_Table B5'!$C$1:$K$1,0))</f>
        <v>12742</v>
      </c>
    </row>
    <row r="1885" spans="1:6" x14ac:dyDescent="0.35">
      <c r="A1885" t="s">
        <v>1608</v>
      </c>
      <c r="B1885" t="s">
        <v>1609</v>
      </c>
      <c r="C1885" t="s">
        <v>655</v>
      </c>
      <c r="D1885" t="s">
        <v>273</v>
      </c>
      <c r="E1885" t="str">
        <f>INDEX('State Codes'!$E$7:$E$70,MATCH(INDEX('State Codes'!$C$7:$C$70,MATCH('County Climates'!B1885,'State Codes'!$D$7:$D$70,0),1),'State Codes'!$C$7:$C$70,0),1)</f>
        <v>East North Central Division</v>
      </c>
      <c r="F1885">
        <f>INDEX('CBECS_Table B5'!$C$6:$K$6,1,MATCH('County Climates'!E1885,'CBECS_Table B5'!$C$1:$K$1,0))</f>
        <v>12742</v>
      </c>
    </row>
    <row r="1886" spans="1:6" x14ac:dyDescent="0.35">
      <c r="A1886" t="s">
        <v>1608</v>
      </c>
      <c r="B1886" t="s">
        <v>1609</v>
      </c>
      <c r="C1886" t="s">
        <v>656</v>
      </c>
      <c r="D1886" t="s">
        <v>292</v>
      </c>
      <c r="E1886" t="str">
        <f>INDEX('State Codes'!$E$7:$E$70,MATCH(INDEX('State Codes'!$C$7:$C$70,MATCH('County Climates'!B1886,'State Codes'!$D$7:$D$70,0),1),'State Codes'!$C$7:$C$70,0),1)</f>
        <v>East North Central Division</v>
      </c>
      <c r="F1886">
        <f>INDEX('CBECS_Table B5'!$C$6:$K$6,1,MATCH('County Climates'!E1886,'CBECS_Table B5'!$C$1:$K$1,0))</f>
        <v>12742</v>
      </c>
    </row>
    <row r="1887" spans="1:6" x14ac:dyDescent="0.35">
      <c r="A1887" t="s">
        <v>1608</v>
      </c>
      <c r="B1887" t="s">
        <v>1609</v>
      </c>
      <c r="C1887" t="s">
        <v>718</v>
      </c>
      <c r="D1887" t="s">
        <v>273</v>
      </c>
      <c r="E1887" t="str">
        <f>INDEX('State Codes'!$E$7:$E$70,MATCH(INDEX('State Codes'!$C$7:$C$70,MATCH('County Climates'!B1887,'State Codes'!$D$7:$D$70,0),1),'State Codes'!$C$7:$C$70,0),1)</f>
        <v>East North Central Division</v>
      </c>
      <c r="F1887">
        <f>INDEX('CBECS_Table B5'!$C$6:$K$6,1,MATCH('County Climates'!E1887,'CBECS_Table B5'!$C$1:$K$1,0))</f>
        <v>12742</v>
      </c>
    </row>
    <row r="1888" spans="1:6" x14ac:dyDescent="0.35">
      <c r="A1888" t="s">
        <v>1608</v>
      </c>
      <c r="B1888" t="s">
        <v>1609</v>
      </c>
      <c r="C1888" t="s">
        <v>322</v>
      </c>
      <c r="D1888" t="s">
        <v>273</v>
      </c>
      <c r="E1888" t="str">
        <f>INDEX('State Codes'!$E$7:$E$70,MATCH(INDEX('State Codes'!$C$7:$C$70,MATCH('County Climates'!B1888,'State Codes'!$D$7:$D$70,0),1),'State Codes'!$C$7:$C$70,0),1)</f>
        <v>East North Central Division</v>
      </c>
      <c r="F1888">
        <f>INDEX('CBECS_Table B5'!$C$6:$K$6,1,MATCH('County Climates'!E1888,'CBECS_Table B5'!$C$1:$K$1,0))</f>
        <v>12742</v>
      </c>
    </row>
    <row r="1889" spans="1:6" x14ac:dyDescent="0.35">
      <c r="A1889" t="s">
        <v>1608</v>
      </c>
      <c r="B1889" t="s">
        <v>1609</v>
      </c>
      <c r="C1889" t="s">
        <v>1619</v>
      </c>
      <c r="D1889" t="s">
        <v>273</v>
      </c>
      <c r="E1889" t="str">
        <f>INDEX('State Codes'!$E$7:$E$70,MATCH(INDEX('State Codes'!$C$7:$C$70,MATCH('County Climates'!B1889,'State Codes'!$D$7:$D$70,0),1),'State Codes'!$C$7:$C$70,0),1)</f>
        <v>East North Central Division</v>
      </c>
      <c r="F1889">
        <f>INDEX('CBECS_Table B5'!$C$6:$K$6,1,MATCH('County Climates'!E1889,'CBECS_Table B5'!$C$1:$K$1,0))</f>
        <v>12742</v>
      </c>
    </row>
    <row r="1890" spans="1:6" x14ac:dyDescent="0.35">
      <c r="A1890" t="s">
        <v>1608</v>
      </c>
      <c r="B1890" t="s">
        <v>1609</v>
      </c>
      <c r="C1890" t="s">
        <v>324</v>
      </c>
      <c r="D1890" t="s">
        <v>292</v>
      </c>
      <c r="E1890" t="str">
        <f>INDEX('State Codes'!$E$7:$E$70,MATCH(INDEX('State Codes'!$C$7:$C$70,MATCH('County Climates'!B1890,'State Codes'!$D$7:$D$70,0),1),'State Codes'!$C$7:$C$70,0),1)</f>
        <v>East North Central Division</v>
      </c>
      <c r="F1890">
        <f>INDEX('CBECS_Table B5'!$C$6:$K$6,1,MATCH('County Climates'!E1890,'CBECS_Table B5'!$C$1:$K$1,0))</f>
        <v>12742</v>
      </c>
    </row>
    <row r="1891" spans="1:6" x14ac:dyDescent="0.35">
      <c r="A1891" t="s">
        <v>1608</v>
      </c>
      <c r="B1891" t="s">
        <v>1609</v>
      </c>
      <c r="C1891" t="s">
        <v>661</v>
      </c>
      <c r="D1891" t="s">
        <v>292</v>
      </c>
      <c r="E1891" t="str">
        <f>INDEX('State Codes'!$E$7:$E$70,MATCH(INDEX('State Codes'!$C$7:$C$70,MATCH('County Climates'!B1891,'State Codes'!$D$7:$D$70,0),1),'State Codes'!$C$7:$C$70,0),1)</f>
        <v>East North Central Division</v>
      </c>
      <c r="F1891">
        <f>INDEX('CBECS_Table B5'!$C$6:$K$6,1,MATCH('County Climates'!E1891,'CBECS_Table B5'!$C$1:$K$1,0))</f>
        <v>12742</v>
      </c>
    </row>
    <row r="1892" spans="1:6" x14ac:dyDescent="0.35">
      <c r="A1892" t="s">
        <v>1608</v>
      </c>
      <c r="B1892" t="s">
        <v>1609</v>
      </c>
      <c r="C1892" t="s">
        <v>325</v>
      </c>
      <c r="D1892" t="s">
        <v>292</v>
      </c>
      <c r="E1892" t="str">
        <f>INDEX('State Codes'!$E$7:$E$70,MATCH(INDEX('State Codes'!$C$7:$C$70,MATCH('County Climates'!B1892,'State Codes'!$D$7:$D$70,0),1),'State Codes'!$C$7:$C$70,0),1)</f>
        <v>East North Central Division</v>
      </c>
      <c r="F1892">
        <f>INDEX('CBECS_Table B5'!$C$6:$K$6,1,MATCH('County Climates'!E1892,'CBECS_Table B5'!$C$1:$K$1,0))</f>
        <v>12742</v>
      </c>
    </row>
    <row r="1893" spans="1:6" x14ac:dyDescent="0.35">
      <c r="A1893" t="s">
        <v>1608</v>
      </c>
      <c r="B1893" t="s">
        <v>1609</v>
      </c>
      <c r="C1893" t="s">
        <v>1620</v>
      </c>
      <c r="D1893" t="s">
        <v>273</v>
      </c>
      <c r="E1893" t="str">
        <f>INDEX('State Codes'!$E$7:$E$70,MATCH(INDEX('State Codes'!$C$7:$C$70,MATCH('County Climates'!B1893,'State Codes'!$D$7:$D$70,0),1),'State Codes'!$C$7:$C$70,0),1)</f>
        <v>East North Central Division</v>
      </c>
      <c r="F1893">
        <f>INDEX('CBECS_Table B5'!$C$6:$K$6,1,MATCH('County Climates'!E1893,'CBECS_Table B5'!$C$1:$K$1,0))</f>
        <v>12742</v>
      </c>
    </row>
    <row r="1894" spans="1:6" x14ac:dyDescent="0.35">
      <c r="A1894" t="s">
        <v>1608</v>
      </c>
      <c r="B1894" t="s">
        <v>1609</v>
      </c>
      <c r="C1894" t="s">
        <v>1621</v>
      </c>
      <c r="D1894" t="s">
        <v>273</v>
      </c>
      <c r="E1894" t="str">
        <f>INDEX('State Codes'!$E$7:$E$70,MATCH(INDEX('State Codes'!$C$7:$C$70,MATCH('County Climates'!B1894,'State Codes'!$D$7:$D$70,0),1),'State Codes'!$C$7:$C$70,0),1)</f>
        <v>East North Central Division</v>
      </c>
      <c r="F1894">
        <f>INDEX('CBECS_Table B5'!$C$6:$K$6,1,MATCH('County Climates'!E1894,'CBECS_Table B5'!$C$1:$K$1,0))</f>
        <v>12742</v>
      </c>
    </row>
    <row r="1895" spans="1:6" x14ac:dyDescent="0.35">
      <c r="A1895" t="s">
        <v>1608</v>
      </c>
      <c r="B1895" t="s">
        <v>1609</v>
      </c>
      <c r="C1895" t="s">
        <v>367</v>
      </c>
      <c r="D1895" t="s">
        <v>292</v>
      </c>
      <c r="E1895" t="str">
        <f>INDEX('State Codes'!$E$7:$E$70,MATCH(INDEX('State Codes'!$C$7:$C$70,MATCH('County Climates'!B1895,'State Codes'!$D$7:$D$70,0),1),'State Codes'!$C$7:$C$70,0),1)</f>
        <v>East North Central Division</v>
      </c>
      <c r="F1895">
        <f>INDEX('CBECS_Table B5'!$C$6:$K$6,1,MATCH('County Climates'!E1895,'CBECS_Table B5'!$C$1:$K$1,0))</f>
        <v>12742</v>
      </c>
    </row>
    <row r="1896" spans="1:6" x14ac:dyDescent="0.35">
      <c r="A1896" t="s">
        <v>1608</v>
      </c>
      <c r="B1896" t="s">
        <v>1609</v>
      </c>
      <c r="C1896" t="s">
        <v>1318</v>
      </c>
      <c r="D1896" t="s">
        <v>273</v>
      </c>
      <c r="E1896" t="str">
        <f>INDEX('State Codes'!$E$7:$E$70,MATCH(INDEX('State Codes'!$C$7:$C$70,MATCH('County Climates'!B1896,'State Codes'!$D$7:$D$70,0),1),'State Codes'!$C$7:$C$70,0),1)</f>
        <v>East North Central Division</v>
      </c>
      <c r="F1896">
        <f>INDEX('CBECS_Table B5'!$C$6:$K$6,1,MATCH('County Climates'!E1896,'CBECS_Table B5'!$C$1:$K$1,0))</f>
        <v>12742</v>
      </c>
    </row>
    <row r="1897" spans="1:6" x14ac:dyDescent="0.35">
      <c r="A1897" t="s">
        <v>1608</v>
      </c>
      <c r="B1897" t="s">
        <v>1609</v>
      </c>
      <c r="C1897" t="s">
        <v>1622</v>
      </c>
      <c r="D1897" t="s">
        <v>273</v>
      </c>
      <c r="E1897" t="str">
        <f>INDEX('State Codes'!$E$7:$E$70,MATCH(INDEX('State Codes'!$C$7:$C$70,MATCH('County Climates'!B1897,'State Codes'!$D$7:$D$70,0),1),'State Codes'!$C$7:$C$70,0),1)</f>
        <v>East North Central Division</v>
      </c>
      <c r="F1897">
        <f>INDEX('CBECS_Table B5'!$C$6:$K$6,1,MATCH('County Climates'!E1897,'CBECS_Table B5'!$C$1:$K$1,0))</f>
        <v>12742</v>
      </c>
    </row>
    <row r="1898" spans="1:6" x14ac:dyDescent="0.35">
      <c r="A1898" t="s">
        <v>1608</v>
      </c>
      <c r="B1898" t="s">
        <v>1609</v>
      </c>
      <c r="C1898" t="s">
        <v>1263</v>
      </c>
      <c r="D1898" t="s">
        <v>273</v>
      </c>
      <c r="E1898" t="str">
        <f>INDEX('State Codes'!$E$7:$E$70,MATCH(INDEX('State Codes'!$C$7:$C$70,MATCH('County Climates'!B1898,'State Codes'!$D$7:$D$70,0),1),'State Codes'!$C$7:$C$70,0),1)</f>
        <v>East North Central Division</v>
      </c>
      <c r="F1898">
        <f>INDEX('CBECS_Table B5'!$C$6:$K$6,1,MATCH('County Climates'!E1898,'CBECS_Table B5'!$C$1:$K$1,0))</f>
        <v>12742</v>
      </c>
    </row>
    <row r="1899" spans="1:6" x14ac:dyDescent="0.35">
      <c r="A1899" t="s">
        <v>1608</v>
      </c>
      <c r="B1899" t="s">
        <v>1609</v>
      </c>
      <c r="C1899" t="s">
        <v>724</v>
      </c>
      <c r="D1899" t="s">
        <v>273</v>
      </c>
      <c r="E1899" t="str">
        <f>INDEX('State Codes'!$E$7:$E$70,MATCH(INDEX('State Codes'!$C$7:$C$70,MATCH('County Climates'!B1899,'State Codes'!$D$7:$D$70,0),1),'State Codes'!$C$7:$C$70,0),1)</f>
        <v>East North Central Division</v>
      </c>
      <c r="F1899">
        <f>INDEX('CBECS_Table B5'!$C$6:$K$6,1,MATCH('County Climates'!E1899,'CBECS_Table B5'!$C$1:$K$1,0))</f>
        <v>12742</v>
      </c>
    </row>
    <row r="1900" spans="1:6" x14ac:dyDescent="0.35">
      <c r="A1900" t="s">
        <v>1608</v>
      </c>
      <c r="B1900" t="s">
        <v>1609</v>
      </c>
      <c r="C1900" t="s">
        <v>1270</v>
      </c>
      <c r="D1900" t="s">
        <v>273</v>
      </c>
      <c r="E1900" t="str">
        <f>INDEX('State Codes'!$E$7:$E$70,MATCH(INDEX('State Codes'!$C$7:$C$70,MATCH('County Climates'!B1900,'State Codes'!$D$7:$D$70,0),1),'State Codes'!$C$7:$C$70,0),1)</f>
        <v>East North Central Division</v>
      </c>
      <c r="F1900">
        <f>INDEX('CBECS_Table B5'!$C$6:$K$6,1,MATCH('County Climates'!E1900,'CBECS_Table B5'!$C$1:$K$1,0))</f>
        <v>12742</v>
      </c>
    </row>
    <row r="1901" spans="1:6" x14ac:dyDescent="0.35">
      <c r="A1901" t="s">
        <v>1608</v>
      </c>
      <c r="B1901" t="s">
        <v>1609</v>
      </c>
      <c r="C1901" t="s">
        <v>428</v>
      </c>
      <c r="D1901" t="s">
        <v>273</v>
      </c>
      <c r="E1901" t="str">
        <f>INDEX('State Codes'!$E$7:$E$70,MATCH(INDEX('State Codes'!$C$7:$C$70,MATCH('County Climates'!B1901,'State Codes'!$D$7:$D$70,0),1),'State Codes'!$C$7:$C$70,0),1)</f>
        <v>East North Central Division</v>
      </c>
      <c r="F1901">
        <f>INDEX('CBECS_Table B5'!$C$6:$K$6,1,MATCH('County Climates'!E1901,'CBECS_Table B5'!$C$1:$K$1,0))</f>
        <v>12742</v>
      </c>
    </row>
    <row r="1902" spans="1:6" x14ac:dyDescent="0.35">
      <c r="A1902" t="s">
        <v>1608</v>
      </c>
      <c r="B1902" t="s">
        <v>1609</v>
      </c>
      <c r="C1902" t="s">
        <v>328</v>
      </c>
      <c r="D1902" t="s">
        <v>292</v>
      </c>
      <c r="E1902" t="str">
        <f>INDEX('State Codes'!$E$7:$E$70,MATCH(INDEX('State Codes'!$C$7:$C$70,MATCH('County Climates'!B1902,'State Codes'!$D$7:$D$70,0),1),'State Codes'!$C$7:$C$70,0),1)</f>
        <v>East North Central Division</v>
      </c>
      <c r="F1902">
        <f>INDEX('CBECS_Table B5'!$C$6:$K$6,1,MATCH('County Climates'!E1902,'CBECS_Table B5'!$C$1:$K$1,0))</f>
        <v>12742</v>
      </c>
    </row>
    <row r="1903" spans="1:6" x14ac:dyDescent="0.35">
      <c r="A1903" t="s">
        <v>1608</v>
      </c>
      <c r="B1903" t="s">
        <v>1609</v>
      </c>
      <c r="C1903" t="s">
        <v>329</v>
      </c>
      <c r="D1903" t="s">
        <v>273</v>
      </c>
      <c r="E1903" t="str">
        <f>INDEX('State Codes'!$E$7:$E$70,MATCH(INDEX('State Codes'!$C$7:$C$70,MATCH('County Climates'!B1903,'State Codes'!$D$7:$D$70,0),1),'State Codes'!$C$7:$C$70,0),1)</f>
        <v>East North Central Division</v>
      </c>
      <c r="F1903">
        <f>INDEX('CBECS_Table B5'!$C$6:$K$6,1,MATCH('County Climates'!E1903,'CBECS_Table B5'!$C$1:$K$1,0))</f>
        <v>12742</v>
      </c>
    </row>
    <row r="1904" spans="1:6" x14ac:dyDescent="0.35">
      <c r="A1904" t="s">
        <v>1608</v>
      </c>
      <c r="B1904" t="s">
        <v>1609</v>
      </c>
      <c r="C1904" t="s">
        <v>729</v>
      </c>
      <c r="D1904" t="s">
        <v>273</v>
      </c>
      <c r="E1904" t="str">
        <f>INDEX('State Codes'!$E$7:$E$70,MATCH(INDEX('State Codes'!$C$7:$C$70,MATCH('County Climates'!B1904,'State Codes'!$D$7:$D$70,0),1),'State Codes'!$C$7:$C$70,0),1)</f>
        <v>East North Central Division</v>
      </c>
      <c r="F1904">
        <f>INDEX('CBECS_Table B5'!$C$6:$K$6,1,MATCH('County Climates'!E1904,'CBECS_Table B5'!$C$1:$K$1,0))</f>
        <v>12742</v>
      </c>
    </row>
    <row r="1905" spans="1:6" x14ac:dyDescent="0.35">
      <c r="A1905" t="s">
        <v>1608</v>
      </c>
      <c r="B1905" t="s">
        <v>1609</v>
      </c>
      <c r="C1905" t="s">
        <v>371</v>
      </c>
      <c r="D1905" t="s">
        <v>273</v>
      </c>
      <c r="E1905" t="str">
        <f>INDEX('State Codes'!$E$7:$E$70,MATCH(INDEX('State Codes'!$C$7:$C$70,MATCH('County Climates'!B1905,'State Codes'!$D$7:$D$70,0),1),'State Codes'!$C$7:$C$70,0),1)</f>
        <v>East North Central Division</v>
      </c>
      <c r="F1905">
        <f>INDEX('CBECS_Table B5'!$C$6:$K$6,1,MATCH('County Climates'!E1905,'CBECS_Table B5'!$C$1:$K$1,0))</f>
        <v>12742</v>
      </c>
    </row>
    <row r="1906" spans="1:6" x14ac:dyDescent="0.35">
      <c r="A1906" t="s">
        <v>1608</v>
      </c>
      <c r="B1906" t="s">
        <v>1609</v>
      </c>
      <c r="C1906" t="s">
        <v>332</v>
      </c>
      <c r="D1906" t="s">
        <v>273</v>
      </c>
      <c r="E1906" t="str">
        <f>INDEX('State Codes'!$E$7:$E$70,MATCH(INDEX('State Codes'!$C$7:$C$70,MATCH('County Climates'!B1906,'State Codes'!$D$7:$D$70,0),1),'State Codes'!$C$7:$C$70,0),1)</f>
        <v>East North Central Division</v>
      </c>
      <c r="F1906">
        <f>INDEX('CBECS_Table B5'!$C$6:$K$6,1,MATCH('County Climates'!E1906,'CBECS_Table B5'!$C$1:$K$1,0))</f>
        <v>12742</v>
      </c>
    </row>
    <row r="1907" spans="1:6" x14ac:dyDescent="0.35">
      <c r="A1907" t="s">
        <v>1623</v>
      </c>
      <c r="B1907" t="s">
        <v>1624</v>
      </c>
      <c r="C1907" t="s">
        <v>1625</v>
      </c>
      <c r="D1907" t="s">
        <v>292</v>
      </c>
      <c r="E1907" t="str">
        <f>INDEX('State Codes'!$E$7:$E$70,MATCH(INDEX('State Codes'!$C$7:$C$70,MATCH('County Climates'!B1907,'State Codes'!$D$7:$D$70,0),1),'State Codes'!$C$7:$C$70,0),1)</f>
        <v>East North Central Division</v>
      </c>
      <c r="F1907">
        <f>INDEX('CBECS_Table B5'!$C$6:$K$6,1,MATCH('County Climates'!E1907,'CBECS_Table B5'!$C$1:$K$1,0))</f>
        <v>12742</v>
      </c>
    </row>
    <row r="1908" spans="1:6" x14ac:dyDescent="0.35">
      <c r="A1908" t="s">
        <v>1623</v>
      </c>
      <c r="B1908" t="s">
        <v>1624</v>
      </c>
      <c r="C1908" t="s">
        <v>1626</v>
      </c>
      <c r="D1908" t="s">
        <v>273</v>
      </c>
      <c r="E1908" t="str">
        <f>INDEX('State Codes'!$E$7:$E$70,MATCH(INDEX('State Codes'!$C$7:$C$70,MATCH('County Climates'!B1908,'State Codes'!$D$7:$D$70,0),1),'State Codes'!$C$7:$C$70,0),1)</f>
        <v>East North Central Division</v>
      </c>
      <c r="F1908">
        <f>INDEX('CBECS_Table B5'!$C$6:$K$6,1,MATCH('County Climates'!E1908,'CBECS_Table B5'!$C$1:$K$1,0))</f>
        <v>12742</v>
      </c>
    </row>
    <row r="1909" spans="1:6" x14ac:dyDescent="0.35">
      <c r="A1909" t="s">
        <v>1623</v>
      </c>
      <c r="B1909" t="s">
        <v>1624</v>
      </c>
      <c r="C1909" t="s">
        <v>317</v>
      </c>
      <c r="D1909" t="s">
        <v>273</v>
      </c>
      <c r="E1909" t="str">
        <f>INDEX('State Codes'!$E$7:$E$70,MATCH(INDEX('State Codes'!$C$7:$C$70,MATCH('County Climates'!B1909,'State Codes'!$D$7:$D$70,0),1),'State Codes'!$C$7:$C$70,0),1)</f>
        <v>East North Central Division</v>
      </c>
      <c r="F1909">
        <f>INDEX('CBECS_Table B5'!$C$6:$K$6,1,MATCH('County Climates'!E1909,'CBECS_Table B5'!$C$1:$K$1,0))</f>
        <v>12742</v>
      </c>
    </row>
    <row r="1910" spans="1:6" x14ac:dyDescent="0.35">
      <c r="A1910" t="s">
        <v>1623</v>
      </c>
      <c r="B1910" t="s">
        <v>1624</v>
      </c>
      <c r="C1910" t="s">
        <v>519</v>
      </c>
      <c r="D1910" t="s">
        <v>292</v>
      </c>
      <c r="E1910" t="str">
        <f>INDEX('State Codes'!$E$7:$E$70,MATCH(INDEX('State Codes'!$C$7:$C$70,MATCH('County Climates'!B1910,'State Codes'!$D$7:$D$70,0),1),'State Codes'!$C$7:$C$70,0),1)</f>
        <v>East North Central Division</v>
      </c>
      <c r="F1910">
        <f>INDEX('CBECS_Table B5'!$C$6:$K$6,1,MATCH('County Climates'!E1910,'CBECS_Table B5'!$C$1:$K$1,0))</f>
        <v>12742</v>
      </c>
    </row>
    <row r="1911" spans="1:6" x14ac:dyDescent="0.35">
      <c r="A1911" t="s">
        <v>1623</v>
      </c>
      <c r="B1911" t="s">
        <v>1624</v>
      </c>
      <c r="C1911" t="s">
        <v>1627</v>
      </c>
      <c r="D1911" t="s">
        <v>273</v>
      </c>
      <c r="E1911" t="str">
        <f>INDEX('State Codes'!$E$7:$E$70,MATCH(INDEX('State Codes'!$C$7:$C$70,MATCH('County Climates'!B1911,'State Codes'!$D$7:$D$70,0),1),'State Codes'!$C$7:$C$70,0),1)</f>
        <v>East North Central Division</v>
      </c>
      <c r="F1911">
        <f>INDEX('CBECS_Table B5'!$C$6:$K$6,1,MATCH('County Climates'!E1911,'CBECS_Table B5'!$C$1:$K$1,0))</f>
        <v>12742</v>
      </c>
    </row>
    <row r="1912" spans="1:6" x14ac:dyDescent="0.35">
      <c r="A1912" t="s">
        <v>1623</v>
      </c>
      <c r="B1912" t="s">
        <v>1624</v>
      </c>
      <c r="C1912" t="s">
        <v>318</v>
      </c>
      <c r="D1912" t="s">
        <v>273</v>
      </c>
      <c r="E1912" t="str">
        <f>INDEX('State Codes'!$E$7:$E$70,MATCH(INDEX('State Codes'!$C$7:$C$70,MATCH('County Climates'!B1912,'State Codes'!$D$7:$D$70,0),1),'State Codes'!$C$7:$C$70,0),1)</f>
        <v>East North Central Division</v>
      </c>
      <c r="F1912">
        <f>INDEX('CBECS_Table B5'!$C$6:$K$6,1,MATCH('County Climates'!E1912,'CBECS_Table B5'!$C$1:$K$1,0))</f>
        <v>12742</v>
      </c>
    </row>
    <row r="1913" spans="1:6" x14ac:dyDescent="0.35">
      <c r="A1913" t="s">
        <v>1623</v>
      </c>
      <c r="B1913" t="s">
        <v>1624</v>
      </c>
      <c r="C1913" t="s">
        <v>359</v>
      </c>
      <c r="D1913" t="s">
        <v>273</v>
      </c>
      <c r="E1913" t="str">
        <f>INDEX('State Codes'!$E$7:$E$70,MATCH(INDEX('State Codes'!$C$7:$C$70,MATCH('County Climates'!B1913,'State Codes'!$D$7:$D$70,0),1),'State Codes'!$C$7:$C$70,0),1)</f>
        <v>East North Central Division</v>
      </c>
      <c r="F1913">
        <f>INDEX('CBECS_Table B5'!$C$6:$K$6,1,MATCH('County Climates'!E1913,'CBECS_Table B5'!$C$1:$K$1,0))</f>
        <v>12742</v>
      </c>
    </row>
    <row r="1914" spans="1:6" x14ac:dyDescent="0.35">
      <c r="A1914" t="s">
        <v>1623</v>
      </c>
      <c r="B1914" t="s">
        <v>1624</v>
      </c>
      <c r="C1914" t="s">
        <v>1628</v>
      </c>
      <c r="D1914" t="s">
        <v>292</v>
      </c>
      <c r="E1914" t="str">
        <f>INDEX('State Codes'!$E$7:$E$70,MATCH(INDEX('State Codes'!$C$7:$C$70,MATCH('County Climates'!B1914,'State Codes'!$D$7:$D$70,0),1),'State Codes'!$C$7:$C$70,0),1)</f>
        <v>East North Central Division</v>
      </c>
      <c r="F1914">
        <f>INDEX('CBECS_Table B5'!$C$6:$K$6,1,MATCH('County Climates'!E1914,'CBECS_Table B5'!$C$1:$K$1,0))</f>
        <v>12742</v>
      </c>
    </row>
    <row r="1915" spans="1:6" x14ac:dyDescent="0.35">
      <c r="A1915" t="s">
        <v>1623</v>
      </c>
      <c r="B1915" t="s">
        <v>1624</v>
      </c>
      <c r="C1915" t="s">
        <v>361</v>
      </c>
      <c r="D1915" t="s">
        <v>273</v>
      </c>
      <c r="E1915" t="str">
        <f>INDEX('State Codes'!$E$7:$E$70,MATCH(INDEX('State Codes'!$C$7:$C$70,MATCH('County Climates'!B1915,'State Codes'!$D$7:$D$70,0),1),'State Codes'!$C$7:$C$70,0),1)</f>
        <v>East North Central Division</v>
      </c>
      <c r="F1915">
        <f>INDEX('CBECS_Table B5'!$C$6:$K$6,1,MATCH('County Climates'!E1915,'CBECS_Table B5'!$C$1:$K$1,0))</f>
        <v>12742</v>
      </c>
    </row>
    <row r="1916" spans="1:6" x14ac:dyDescent="0.35">
      <c r="A1916" t="s">
        <v>1623</v>
      </c>
      <c r="B1916" t="s">
        <v>1624</v>
      </c>
      <c r="C1916" t="s">
        <v>320</v>
      </c>
      <c r="D1916" t="s">
        <v>292</v>
      </c>
      <c r="E1916" t="str">
        <f>INDEX('State Codes'!$E$7:$E$70,MATCH(INDEX('State Codes'!$C$7:$C$70,MATCH('County Climates'!B1916,'State Codes'!$D$7:$D$70,0),1),'State Codes'!$C$7:$C$70,0),1)</f>
        <v>East North Central Division</v>
      </c>
      <c r="F1916">
        <f>INDEX('CBECS_Table B5'!$C$6:$K$6,1,MATCH('County Climates'!E1916,'CBECS_Table B5'!$C$1:$K$1,0))</f>
        <v>12742</v>
      </c>
    </row>
    <row r="1917" spans="1:6" x14ac:dyDescent="0.35">
      <c r="A1917" t="s">
        <v>1623</v>
      </c>
      <c r="B1917" t="s">
        <v>1624</v>
      </c>
      <c r="C1917" t="s">
        <v>654</v>
      </c>
      <c r="D1917" t="s">
        <v>273</v>
      </c>
      <c r="E1917" t="str">
        <f>INDEX('State Codes'!$E$7:$E$70,MATCH(INDEX('State Codes'!$C$7:$C$70,MATCH('County Climates'!B1917,'State Codes'!$D$7:$D$70,0),1),'State Codes'!$C$7:$C$70,0),1)</f>
        <v>East North Central Division</v>
      </c>
      <c r="F1917">
        <f>INDEX('CBECS_Table B5'!$C$6:$K$6,1,MATCH('County Climates'!E1917,'CBECS_Table B5'!$C$1:$K$1,0))</f>
        <v>12742</v>
      </c>
    </row>
    <row r="1918" spans="1:6" x14ac:dyDescent="0.35">
      <c r="A1918" t="s">
        <v>1623</v>
      </c>
      <c r="B1918" t="s">
        <v>1624</v>
      </c>
      <c r="C1918" t="s">
        <v>655</v>
      </c>
      <c r="D1918" t="s">
        <v>273</v>
      </c>
      <c r="E1918" t="str">
        <f>INDEX('State Codes'!$E$7:$E$70,MATCH(INDEX('State Codes'!$C$7:$C$70,MATCH('County Climates'!B1918,'State Codes'!$D$7:$D$70,0),1),'State Codes'!$C$7:$C$70,0),1)</f>
        <v>East North Central Division</v>
      </c>
      <c r="F1918">
        <f>INDEX('CBECS_Table B5'!$C$6:$K$6,1,MATCH('County Climates'!E1918,'CBECS_Table B5'!$C$1:$K$1,0))</f>
        <v>12742</v>
      </c>
    </row>
    <row r="1919" spans="1:6" x14ac:dyDescent="0.35">
      <c r="A1919" t="s">
        <v>1623</v>
      </c>
      <c r="B1919" t="s">
        <v>1624</v>
      </c>
      <c r="C1919" t="s">
        <v>657</v>
      </c>
      <c r="D1919" t="s">
        <v>292</v>
      </c>
      <c r="E1919" t="str">
        <f>INDEX('State Codes'!$E$7:$E$70,MATCH(INDEX('State Codes'!$C$7:$C$70,MATCH('County Climates'!B1919,'State Codes'!$D$7:$D$70,0),1),'State Codes'!$C$7:$C$70,0),1)</f>
        <v>East North Central Division</v>
      </c>
      <c r="F1919">
        <f>INDEX('CBECS_Table B5'!$C$6:$K$6,1,MATCH('County Climates'!E1919,'CBECS_Table B5'!$C$1:$K$1,0))</f>
        <v>12742</v>
      </c>
    </row>
    <row r="1920" spans="1:6" x14ac:dyDescent="0.35">
      <c r="A1920" t="s">
        <v>1623</v>
      </c>
      <c r="B1920" t="s">
        <v>1624</v>
      </c>
      <c r="C1920" t="s">
        <v>1629</v>
      </c>
      <c r="D1920" t="s">
        <v>273</v>
      </c>
      <c r="E1920" t="str">
        <f>INDEX('State Codes'!$E$7:$E$70,MATCH(INDEX('State Codes'!$C$7:$C$70,MATCH('County Climates'!B1920,'State Codes'!$D$7:$D$70,0),1),'State Codes'!$C$7:$C$70,0),1)</f>
        <v>East North Central Division</v>
      </c>
      <c r="F1920">
        <f>INDEX('CBECS_Table B5'!$C$6:$K$6,1,MATCH('County Climates'!E1920,'CBECS_Table B5'!$C$1:$K$1,0))</f>
        <v>12742</v>
      </c>
    </row>
    <row r="1921" spans="1:6" x14ac:dyDescent="0.35">
      <c r="A1921" t="s">
        <v>1623</v>
      </c>
      <c r="B1921" t="s">
        <v>1624</v>
      </c>
      <c r="C1921" t="s">
        <v>322</v>
      </c>
      <c r="D1921" t="s">
        <v>273</v>
      </c>
      <c r="E1921" t="str">
        <f>INDEX('State Codes'!$E$7:$E$70,MATCH(INDEX('State Codes'!$C$7:$C$70,MATCH('County Climates'!B1921,'State Codes'!$D$7:$D$70,0),1),'State Codes'!$C$7:$C$70,0),1)</f>
        <v>East North Central Division</v>
      </c>
      <c r="F1921">
        <f>INDEX('CBECS_Table B5'!$C$6:$K$6,1,MATCH('County Climates'!E1921,'CBECS_Table B5'!$C$1:$K$1,0))</f>
        <v>12742</v>
      </c>
    </row>
    <row r="1922" spans="1:6" x14ac:dyDescent="0.35">
      <c r="A1922" t="s">
        <v>1623</v>
      </c>
      <c r="B1922" t="s">
        <v>1624</v>
      </c>
      <c r="C1922" t="s">
        <v>364</v>
      </c>
      <c r="D1922" t="s">
        <v>273</v>
      </c>
      <c r="E1922" t="str">
        <f>INDEX('State Codes'!$E$7:$E$70,MATCH(INDEX('State Codes'!$C$7:$C$70,MATCH('County Climates'!B1922,'State Codes'!$D$7:$D$70,0),1),'State Codes'!$C$7:$C$70,0),1)</f>
        <v>East North Central Division</v>
      </c>
      <c r="F1922">
        <f>INDEX('CBECS_Table B5'!$C$6:$K$6,1,MATCH('County Climates'!E1922,'CBECS_Table B5'!$C$1:$K$1,0))</f>
        <v>12742</v>
      </c>
    </row>
    <row r="1923" spans="1:6" x14ac:dyDescent="0.35">
      <c r="A1923" t="s">
        <v>1623</v>
      </c>
      <c r="B1923" t="s">
        <v>1624</v>
      </c>
      <c r="C1923" t="s">
        <v>1630</v>
      </c>
      <c r="D1923" t="s">
        <v>273</v>
      </c>
      <c r="E1923" t="str">
        <f>INDEX('State Codes'!$E$7:$E$70,MATCH(INDEX('State Codes'!$C$7:$C$70,MATCH('County Climates'!B1923,'State Codes'!$D$7:$D$70,0),1),'State Codes'!$C$7:$C$70,0),1)</f>
        <v>East North Central Division</v>
      </c>
      <c r="F1923">
        <f>INDEX('CBECS_Table B5'!$C$6:$K$6,1,MATCH('County Climates'!E1923,'CBECS_Table B5'!$C$1:$K$1,0))</f>
        <v>12742</v>
      </c>
    </row>
    <row r="1924" spans="1:6" x14ac:dyDescent="0.35">
      <c r="A1924" t="s">
        <v>1623</v>
      </c>
      <c r="B1924" t="s">
        <v>1624</v>
      </c>
      <c r="C1924" t="s">
        <v>324</v>
      </c>
      <c r="D1924" t="s">
        <v>292</v>
      </c>
      <c r="E1924" t="str">
        <f>INDEX('State Codes'!$E$7:$E$70,MATCH(INDEX('State Codes'!$C$7:$C$70,MATCH('County Climates'!B1924,'State Codes'!$D$7:$D$70,0),1),'State Codes'!$C$7:$C$70,0),1)</f>
        <v>East North Central Division</v>
      </c>
      <c r="F1924">
        <f>INDEX('CBECS_Table B5'!$C$6:$K$6,1,MATCH('County Climates'!E1924,'CBECS_Table B5'!$C$1:$K$1,0))</f>
        <v>12742</v>
      </c>
    </row>
    <row r="1925" spans="1:6" x14ac:dyDescent="0.35">
      <c r="A1925" t="s">
        <v>1623</v>
      </c>
      <c r="B1925" t="s">
        <v>1624</v>
      </c>
      <c r="C1925" t="s">
        <v>661</v>
      </c>
      <c r="D1925" t="s">
        <v>273</v>
      </c>
      <c r="E1925" t="str">
        <f>INDEX('State Codes'!$E$7:$E$70,MATCH(INDEX('State Codes'!$C$7:$C$70,MATCH('County Climates'!B1925,'State Codes'!$D$7:$D$70,0),1),'State Codes'!$C$7:$C$70,0),1)</f>
        <v>East North Central Division</v>
      </c>
      <c r="F1925">
        <f>INDEX('CBECS_Table B5'!$C$6:$K$6,1,MATCH('County Climates'!E1925,'CBECS_Table B5'!$C$1:$K$1,0))</f>
        <v>12742</v>
      </c>
    </row>
    <row r="1926" spans="1:6" x14ac:dyDescent="0.35">
      <c r="A1926" t="s">
        <v>1623</v>
      </c>
      <c r="B1926" t="s">
        <v>1624</v>
      </c>
      <c r="C1926" t="s">
        <v>1631</v>
      </c>
      <c r="D1926" t="s">
        <v>273</v>
      </c>
      <c r="E1926" t="str">
        <f>INDEX('State Codes'!$E$7:$E$70,MATCH(INDEX('State Codes'!$C$7:$C$70,MATCH('County Climates'!B1926,'State Codes'!$D$7:$D$70,0),1),'State Codes'!$C$7:$C$70,0),1)</f>
        <v>East North Central Division</v>
      </c>
      <c r="F1926">
        <f>INDEX('CBECS_Table B5'!$C$6:$K$6,1,MATCH('County Climates'!E1926,'CBECS_Table B5'!$C$1:$K$1,0))</f>
        <v>12742</v>
      </c>
    </row>
    <row r="1927" spans="1:6" x14ac:dyDescent="0.35">
      <c r="A1927" t="s">
        <v>1623</v>
      </c>
      <c r="B1927" t="s">
        <v>1624</v>
      </c>
      <c r="C1927" t="s">
        <v>325</v>
      </c>
      <c r="D1927" t="s">
        <v>292</v>
      </c>
      <c r="E1927" t="str">
        <f>INDEX('State Codes'!$E$7:$E$70,MATCH(INDEX('State Codes'!$C$7:$C$70,MATCH('County Climates'!B1927,'State Codes'!$D$7:$D$70,0),1),'State Codes'!$C$7:$C$70,0),1)</f>
        <v>East North Central Division</v>
      </c>
      <c r="F1927">
        <f>INDEX('CBECS_Table B5'!$C$6:$K$6,1,MATCH('County Climates'!E1927,'CBECS_Table B5'!$C$1:$K$1,0))</f>
        <v>12742</v>
      </c>
    </row>
    <row r="1928" spans="1:6" x14ac:dyDescent="0.35">
      <c r="A1928" t="s">
        <v>1623</v>
      </c>
      <c r="B1928" t="s">
        <v>1624</v>
      </c>
      <c r="C1928" t="s">
        <v>1632</v>
      </c>
      <c r="D1928" t="s">
        <v>292</v>
      </c>
      <c r="E1928" t="str">
        <f>INDEX('State Codes'!$E$7:$E$70,MATCH(INDEX('State Codes'!$C$7:$C$70,MATCH('County Climates'!B1928,'State Codes'!$D$7:$D$70,0),1),'State Codes'!$C$7:$C$70,0),1)</f>
        <v>East North Central Division</v>
      </c>
      <c r="F1928">
        <f>INDEX('CBECS_Table B5'!$C$6:$K$6,1,MATCH('County Climates'!E1928,'CBECS_Table B5'!$C$1:$K$1,0))</f>
        <v>12742</v>
      </c>
    </row>
    <row r="1929" spans="1:6" x14ac:dyDescent="0.35">
      <c r="A1929" t="s">
        <v>1623</v>
      </c>
      <c r="B1929" t="s">
        <v>1624</v>
      </c>
      <c r="C1929" t="s">
        <v>367</v>
      </c>
      <c r="D1929" t="s">
        <v>273</v>
      </c>
      <c r="E1929" t="str">
        <f>INDEX('State Codes'!$E$7:$E$70,MATCH(INDEX('State Codes'!$C$7:$C$70,MATCH('County Climates'!B1929,'State Codes'!$D$7:$D$70,0),1),'State Codes'!$C$7:$C$70,0),1)</f>
        <v>East North Central Division</v>
      </c>
      <c r="F1929">
        <f>INDEX('CBECS_Table B5'!$C$6:$K$6,1,MATCH('County Climates'!E1929,'CBECS_Table B5'!$C$1:$K$1,0))</f>
        <v>12742</v>
      </c>
    </row>
    <row r="1930" spans="1:6" x14ac:dyDescent="0.35">
      <c r="A1930" t="s">
        <v>1623</v>
      </c>
      <c r="B1930" t="s">
        <v>1624</v>
      </c>
      <c r="C1930" t="s">
        <v>724</v>
      </c>
      <c r="D1930" t="s">
        <v>292</v>
      </c>
      <c r="E1930" t="str">
        <f>INDEX('State Codes'!$E$7:$E$70,MATCH(INDEX('State Codes'!$C$7:$C$70,MATCH('County Climates'!B1930,'State Codes'!$D$7:$D$70,0),1),'State Codes'!$C$7:$C$70,0),1)</f>
        <v>East North Central Division</v>
      </c>
      <c r="F1930">
        <f>INDEX('CBECS_Table B5'!$C$6:$K$6,1,MATCH('County Climates'!E1930,'CBECS_Table B5'!$C$1:$K$1,0))</f>
        <v>12742</v>
      </c>
    </row>
    <row r="1931" spans="1:6" x14ac:dyDescent="0.35">
      <c r="A1931" t="s">
        <v>1623</v>
      </c>
      <c r="B1931" t="s">
        <v>1624</v>
      </c>
      <c r="C1931" t="s">
        <v>1633</v>
      </c>
      <c r="D1931" t="s">
        <v>273</v>
      </c>
      <c r="E1931" t="str">
        <f>INDEX('State Codes'!$E$7:$E$70,MATCH(INDEX('State Codes'!$C$7:$C$70,MATCH('County Climates'!B1931,'State Codes'!$D$7:$D$70,0),1),'State Codes'!$C$7:$C$70,0),1)</f>
        <v>East North Central Division</v>
      </c>
      <c r="F1931">
        <f>INDEX('CBECS_Table B5'!$C$6:$K$6,1,MATCH('County Climates'!E1931,'CBECS_Table B5'!$C$1:$K$1,0))</f>
        <v>12742</v>
      </c>
    </row>
    <row r="1932" spans="1:6" x14ac:dyDescent="0.35">
      <c r="A1932" t="s">
        <v>1623</v>
      </c>
      <c r="B1932" t="s">
        <v>1624</v>
      </c>
      <c r="C1932" t="s">
        <v>1634</v>
      </c>
      <c r="D1932" t="s">
        <v>273</v>
      </c>
      <c r="E1932" t="str">
        <f>INDEX('State Codes'!$E$7:$E$70,MATCH(INDEX('State Codes'!$C$7:$C$70,MATCH('County Climates'!B1932,'State Codes'!$D$7:$D$70,0),1),'State Codes'!$C$7:$C$70,0),1)</f>
        <v>East North Central Division</v>
      </c>
      <c r="F1932">
        <f>INDEX('CBECS_Table B5'!$C$6:$K$6,1,MATCH('County Climates'!E1932,'CBECS_Table B5'!$C$1:$K$1,0))</f>
        <v>12742</v>
      </c>
    </row>
    <row r="1933" spans="1:6" x14ac:dyDescent="0.35">
      <c r="A1933" t="s">
        <v>1623</v>
      </c>
      <c r="B1933" t="s">
        <v>1624</v>
      </c>
      <c r="C1933" t="s">
        <v>1635</v>
      </c>
      <c r="D1933" t="s">
        <v>273</v>
      </c>
      <c r="E1933" t="str">
        <f>INDEX('State Codes'!$E$7:$E$70,MATCH(INDEX('State Codes'!$C$7:$C$70,MATCH('County Climates'!B1933,'State Codes'!$D$7:$D$70,0),1),'State Codes'!$C$7:$C$70,0),1)</f>
        <v>East North Central Division</v>
      </c>
      <c r="F1933">
        <f>INDEX('CBECS_Table B5'!$C$6:$K$6,1,MATCH('County Climates'!E1933,'CBECS_Table B5'!$C$1:$K$1,0))</f>
        <v>12742</v>
      </c>
    </row>
    <row r="1934" spans="1:6" x14ac:dyDescent="0.35">
      <c r="A1934" t="s">
        <v>1623</v>
      </c>
      <c r="B1934" t="s">
        <v>1624</v>
      </c>
      <c r="C1934" t="s">
        <v>428</v>
      </c>
      <c r="D1934" t="s">
        <v>273</v>
      </c>
      <c r="E1934" t="str">
        <f>INDEX('State Codes'!$E$7:$E$70,MATCH(INDEX('State Codes'!$C$7:$C$70,MATCH('County Climates'!B1934,'State Codes'!$D$7:$D$70,0),1),'State Codes'!$C$7:$C$70,0),1)</f>
        <v>East North Central Division</v>
      </c>
      <c r="F1934">
        <f>INDEX('CBECS_Table B5'!$C$6:$K$6,1,MATCH('County Climates'!E1934,'CBECS_Table B5'!$C$1:$K$1,0))</f>
        <v>12742</v>
      </c>
    </row>
    <row r="1935" spans="1:6" x14ac:dyDescent="0.35">
      <c r="A1935" t="s">
        <v>1623</v>
      </c>
      <c r="B1935" t="s">
        <v>1624</v>
      </c>
      <c r="C1935" t="s">
        <v>328</v>
      </c>
      <c r="D1935" t="s">
        <v>292</v>
      </c>
      <c r="E1935" t="str">
        <f>INDEX('State Codes'!$E$7:$E$70,MATCH(INDEX('State Codes'!$C$7:$C$70,MATCH('County Climates'!B1935,'State Codes'!$D$7:$D$70,0),1),'State Codes'!$C$7:$C$70,0),1)</f>
        <v>East North Central Division</v>
      </c>
      <c r="F1935">
        <f>INDEX('CBECS_Table B5'!$C$6:$K$6,1,MATCH('County Climates'!E1935,'CBECS_Table B5'!$C$1:$K$1,0))</f>
        <v>12742</v>
      </c>
    </row>
    <row r="1936" spans="1:6" x14ac:dyDescent="0.35">
      <c r="A1936" t="s">
        <v>1623</v>
      </c>
      <c r="B1936" t="s">
        <v>1624</v>
      </c>
      <c r="C1936" t="s">
        <v>333</v>
      </c>
      <c r="D1936" t="s">
        <v>273</v>
      </c>
      <c r="E1936" t="str">
        <f>INDEX('State Codes'!$E$7:$E$70,MATCH(INDEX('State Codes'!$C$7:$C$70,MATCH('County Climates'!B1936,'State Codes'!$D$7:$D$70,0),1),'State Codes'!$C$7:$C$70,0),1)</f>
        <v>East North Central Division</v>
      </c>
      <c r="F1936">
        <f>INDEX('CBECS_Table B5'!$C$6:$K$6,1,MATCH('County Climates'!E1936,'CBECS_Table B5'!$C$1:$K$1,0))</f>
        <v>12742</v>
      </c>
    </row>
    <row r="1937" spans="1:6" x14ac:dyDescent="0.35">
      <c r="A1937" t="s">
        <v>1623</v>
      </c>
      <c r="B1937" t="s">
        <v>1624</v>
      </c>
      <c r="C1937" t="s">
        <v>335</v>
      </c>
      <c r="D1937" t="s">
        <v>273</v>
      </c>
      <c r="E1937" t="str">
        <f>INDEX('State Codes'!$E$7:$E$70,MATCH(INDEX('State Codes'!$C$7:$C$70,MATCH('County Climates'!B1937,'State Codes'!$D$7:$D$70,0),1),'State Codes'!$C$7:$C$70,0),1)</f>
        <v>East North Central Division</v>
      </c>
      <c r="F1937">
        <f>INDEX('CBECS_Table B5'!$C$6:$K$6,1,MATCH('County Climates'!E1937,'CBECS_Table B5'!$C$1:$K$1,0))</f>
        <v>12742</v>
      </c>
    </row>
    <row r="1938" spans="1:6" x14ac:dyDescent="0.35">
      <c r="A1938" t="s">
        <v>1623</v>
      </c>
      <c r="B1938" t="s">
        <v>1624</v>
      </c>
      <c r="C1938" t="s">
        <v>336</v>
      </c>
      <c r="D1938" t="s">
        <v>273</v>
      </c>
      <c r="E1938" t="str">
        <f>INDEX('State Codes'!$E$7:$E$70,MATCH(INDEX('State Codes'!$C$7:$C$70,MATCH('County Climates'!B1938,'State Codes'!$D$7:$D$70,0),1),'State Codes'!$C$7:$C$70,0),1)</f>
        <v>East North Central Division</v>
      </c>
      <c r="F1938">
        <f>INDEX('CBECS_Table B5'!$C$6:$K$6,1,MATCH('County Climates'!E1938,'CBECS_Table B5'!$C$1:$K$1,0))</f>
        <v>12742</v>
      </c>
    </row>
    <row r="1939" spans="1:6" x14ac:dyDescent="0.35">
      <c r="A1939" t="s">
        <v>1623</v>
      </c>
      <c r="B1939" t="s">
        <v>1624</v>
      </c>
      <c r="C1939" t="s">
        <v>731</v>
      </c>
      <c r="D1939" t="s">
        <v>292</v>
      </c>
      <c r="E1939" t="str">
        <f>INDEX('State Codes'!$E$7:$E$70,MATCH(INDEX('State Codes'!$C$7:$C$70,MATCH('County Climates'!B1939,'State Codes'!$D$7:$D$70,0),1),'State Codes'!$C$7:$C$70,0),1)</f>
        <v>East North Central Division</v>
      </c>
      <c r="F1939">
        <f>INDEX('CBECS_Table B5'!$C$6:$K$6,1,MATCH('County Climates'!E1939,'CBECS_Table B5'!$C$1:$K$1,0))</f>
        <v>12742</v>
      </c>
    </row>
    <row r="1940" spans="1:6" x14ac:dyDescent="0.35">
      <c r="A1940" t="s">
        <v>1623</v>
      </c>
      <c r="B1940" t="s">
        <v>1624</v>
      </c>
      <c r="C1940" t="s">
        <v>693</v>
      </c>
      <c r="D1940" t="s">
        <v>273</v>
      </c>
      <c r="E1940" t="str">
        <f>INDEX('State Codes'!$E$7:$E$70,MATCH(INDEX('State Codes'!$C$7:$C$70,MATCH('County Climates'!B1940,'State Codes'!$D$7:$D$70,0),1),'State Codes'!$C$7:$C$70,0),1)</f>
        <v>East North Central Division</v>
      </c>
      <c r="F1940">
        <f>INDEX('CBECS_Table B5'!$C$6:$K$6,1,MATCH('County Climates'!E1940,'CBECS_Table B5'!$C$1:$K$1,0))</f>
        <v>12742</v>
      </c>
    </row>
    <row r="1941" spans="1:6" x14ac:dyDescent="0.35">
      <c r="A1941" t="s">
        <v>1623</v>
      </c>
      <c r="B1941" t="s">
        <v>1624</v>
      </c>
      <c r="C1941" t="s">
        <v>338</v>
      </c>
      <c r="D1941" t="s">
        <v>292</v>
      </c>
      <c r="E1941" t="str">
        <f>INDEX('State Codes'!$E$7:$E$70,MATCH(INDEX('State Codes'!$C$7:$C$70,MATCH('County Climates'!B1941,'State Codes'!$D$7:$D$70,0),1),'State Codes'!$C$7:$C$70,0),1)</f>
        <v>East North Central Division</v>
      </c>
      <c r="F1941">
        <f>INDEX('CBECS_Table B5'!$C$6:$K$6,1,MATCH('County Climates'!E1941,'CBECS_Table B5'!$C$1:$K$1,0))</f>
        <v>12742</v>
      </c>
    </row>
    <row r="1942" spans="1:6" x14ac:dyDescent="0.35">
      <c r="A1942" t="s">
        <v>1623</v>
      </c>
      <c r="B1942" t="s">
        <v>1624</v>
      </c>
      <c r="C1942" t="s">
        <v>339</v>
      </c>
      <c r="D1942" t="s">
        <v>273</v>
      </c>
      <c r="E1942" t="str">
        <f>INDEX('State Codes'!$E$7:$E$70,MATCH(INDEX('State Codes'!$C$7:$C$70,MATCH('County Climates'!B1942,'State Codes'!$D$7:$D$70,0),1),'State Codes'!$C$7:$C$70,0),1)</f>
        <v>East North Central Division</v>
      </c>
      <c r="F1942">
        <f>INDEX('CBECS_Table B5'!$C$6:$K$6,1,MATCH('County Climates'!E1942,'CBECS_Table B5'!$C$1:$K$1,0))</f>
        <v>12742</v>
      </c>
    </row>
    <row r="1943" spans="1:6" x14ac:dyDescent="0.35">
      <c r="A1943" t="s">
        <v>1623</v>
      </c>
      <c r="B1943" t="s">
        <v>1624</v>
      </c>
      <c r="C1943" t="s">
        <v>340</v>
      </c>
      <c r="D1943" t="s">
        <v>273</v>
      </c>
      <c r="E1943" t="str">
        <f>INDEX('State Codes'!$E$7:$E$70,MATCH(INDEX('State Codes'!$C$7:$C$70,MATCH('County Climates'!B1943,'State Codes'!$D$7:$D$70,0),1),'State Codes'!$C$7:$C$70,0),1)</f>
        <v>East North Central Division</v>
      </c>
      <c r="F1943">
        <f>INDEX('CBECS_Table B5'!$C$6:$K$6,1,MATCH('County Climates'!E1943,'CBECS_Table B5'!$C$1:$K$1,0))</f>
        <v>12742</v>
      </c>
    </row>
    <row r="1944" spans="1:6" x14ac:dyDescent="0.35">
      <c r="A1944" t="s">
        <v>1623</v>
      </c>
      <c r="B1944" t="s">
        <v>1624</v>
      </c>
      <c r="C1944" t="s">
        <v>376</v>
      </c>
      <c r="D1944" t="s">
        <v>273</v>
      </c>
      <c r="E1944" t="str">
        <f>INDEX('State Codes'!$E$7:$E$70,MATCH(INDEX('State Codes'!$C$7:$C$70,MATCH('County Climates'!B1944,'State Codes'!$D$7:$D$70,0),1),'State Codes'!$C$7:$C$70,0),1)</f>
        <v>East North Central Division</v>
      </c>
      <c r="F1944">
        <f>INDEX('CBECS_Table B5'!$C$6:$K$6,1,MATCH('County Climates'!E1944,'CBECS_Table B5'!$C$1:$K$1,0))</f>
        <v>12742</v>
      </c>
    </row>
    <row r="1945" spans="1:6" x14ac:dyDescent="0.35">
      <c r="A1945" t="s">
        <v>1623</v>
      </c>
      <c r="B1945" t="s">
        <v>1624</v>
      </c>
      <c r="C1945" t="s">
        <v>1089</v>
      </c>
      <c r="D1945" t="s">
        <v>273</v>
      </c>
      <c r="E1945" t="str">
        <f>INDEX('State Codes'!$E$7:$E$70,MATCH(INDEX('State Codes'!$C$7:$C$70,MATCH('County Climates'!B1945,'State Codes'!$D$7:$D$70,0),1),'State Codes'!$C$7:$C$70,0),1)</f>
        <v>East North Central Division</v>
      </c>
      <c r="F1945">
        <f>INDEX('CBECS_Table B5'!$C$6:$K$6,1,MATCH('County Climates'!E1945,'CBECS_Table B5'!$C$1:$K$1,0))</f>
        <v>12742</v>
      </c>
    </row>
    <row r="1946" spans="1:6" x14ac:dyDescent="0.35">
      <c r="A1946" t="s">
        <v>1623</v>
      </c>
      <c r="B1946" t="s">
        <v>1624</v>
      </c>
      <c r="C1946" t="s">
        <v>739</v>
      </c>
      <c r="D1946" t="s">
        <v>292</v>
      </c>
      <c r="E1946" t="str">
        <f>INDEX('State Codes'!$E$7:$E$70,MATCH(INDEX('State Codes'!$C$7:$C$70,MATCH('County Climates'!B1946,'State Codes'!$D$7:$D$70,0),1),'State Codes'!$C$7:$C$70,0),1)</f>
        <v>East North Central Division</v>
      </c>
      <c r="F1946">
        <f>INDEX('CBECS_Table B5'!$C$6:$K$6,1,MATCH('County Climates'!E1946,'CBECS_Table B5'!$C$1:$K$1,0))</f>
        <v>12742</v>
      </c>
    </row>
    <row r="1947" spans="1:6" x14ac:dyDescent="0.35">
      <c r="A1947" t="s">
        <v>1623</v>
      </c>
      <c r="B1947" t="s">
        <v>1624</v>
      </c>
      <c r="C1947" t="s">
        <v>1011</v>
      </c>
      <c r="D1947" t="s">
        <v>292</v>
      </c>
      <c r="E1947" t="str">
        <f>INDEX('State Codes'!$E$7:$E$70,MATCH(INDEX('State Codes'!$C$7:$C$70,MATCH('County Climates'!B1947,'State Codes'!$D$7:$D$70,0),1),'State Codes'!$C$7:$C$70,0),1)</f>
        <v>East North Central Division</v>
      </c>
      <c r="F1947">
        <f>INDEX('CBECS_Table B5'!$C$6:$K$6,1,MATCH('County Climates'!E1947,'CBECS_Table B5'!$C$1:$K$1,0))</f>
        <v>12742</v>
      </c>
    </row>
    <row r="1948" spans="1:6" x14ac:dyDescent="0.35">
      <c r="A1948" t="s">
        <v>1623</v>
      </c>
      <c r="B1948" t="s">
        <v>1624</v>
      </c>
      <c r="C1948" t="s">
        <v>741</v>
      </c>
      <c r="D1948" t="s">
        <v>273</v>
      </c>
      <c r="E1948" t="str">
        <f>INDEX('State Codes'!$E$7:$E$70,MATCH(INDEX('State Codes'!$C$7:$C$70,MATCH('County Climates'!B1948,'State Codes'!$D$7:$D$70,0),1),'State Codes'!$C$7:$C$70,0),1)</f>
        <v>East North Central Division</v>
      </c>
      <c r="F1948">
        <f>INDEX('CBECS_Table B5'!$C$6:$K$6,1,MATCH('County Climates'!E1948,'CBECS_Table B5'!$C$1:$K$1,0))</f>
        <v>12742</v>
      </c>
    </row>
    <row r="1949" spans="1:6" x14ac:dyDescent="0.35">
      <c r="A1949" t="s">
        <v>1623</v>
      </c>
      <c r="B1949" t="s">
        <v>1624</v>
      </c>
      <c r="C1949" t="s">
        <v>1636</v>
      </c>
      <c r="D1949" t="s">
        <v>273</v>
      </c>
      <c r="E1949" t="str">
        <f>INDEX('State Codes'!$E$7:$E$70,MATCH(INDEX('State Codes'!$C$7:$C$70,MATCH('County Climates'!B1949,'State Codes'!$D$7:$D$70,0),1),'State Codes'!$C$7:$C$70,0),1)</f>
        <v>East North Central Division</v>
      </c>
      <c r="F1949">
        <f>INDEX('CBECS_Table B5'!$C$6:$K$6,1,MATCH('County Climates'!E1949,'CBECS_Table B5'!$C$1:$K$1,0))</f>
        <v>12742</v>
      </c>
    </row>
    <row r="1950" spans="1:6" x14ac:dyDescent="0.35">
      <c r="A1950" t="s">
        <v>1623</v>
      </c>
      <c r="B1950" t="s">
        <v>1624</v>
      </c>
      <c r="C1950" t="s">
        <v>341</v>
      </c>
      <c r="D1950" t="s">
        <v>292</v>
      </c>
      <c r="E1950" t="str">
        <f>INDEX('State Codes'!$E$7:$E$70,MATCH(INDEX('State Codes'!$C$7:$C$70,MATCH('County Climates'!B1950,'State Codes'!$D$7:$D$70,0),1),'State Codes'!$C$7:$C$70,0),1)</f>
        <v>East North Central Division</v>
      </c>
      <c r="F1950">
        <f>INDEX('CBECS_Table B5'!$C$6:$K$6,1,MATCH('County Climates'!E1950,'CBECS_Table B5'!$C$1:$K$1,0))</f>
        <v>12742</v>
      </c>
    </row>
    <row r="1951" spans="1:6" x14ac:dyDescent="0.35">
      <c r="A1951" t="s">
        <v>1623</v>
      </c>
      <c r="B1951" t="s">
        <v>1624</v>
      </c>
      <c r="C1951" t="s">
        <v>343</v>
      </c>
      <c r="D1951" t="s">
        <v>292</v>
      </c>
      <c r="E1951" t="str">
        <f>INDEX('State Codes'!$E$7:$E$70,MATCH(INDEX('State Codes'!$C$7:$C$70,MATCH('County Climates'!B1951,'State Codes'!$D$7:$D$70,0),1),'State Codes'!$C$7:$C$70,0),1)</f>
        <v>East North Central Division</v>
      </c>
      <c r="F1951">
        <f>INDEX('CBECS_Table B5'!$C$6:$K$6,1,MATCH('County Climates'!E1951,'CBECS_Table B5'!$C$1:$K$1,0))</f>
        <v>12742</v>
      </c>
    </row>
    <row r="1952" spans="1:6" x14ac:dyDescent="0.35">
      <c r="A1952" t="s">
        <v>1623</v>
      </c>
      <c r="B1952" t="s">
        <v>1624</v>
      </c>
      <c r="C1952" t="s">
        <v>1637</v>
      </c>
      <c r="D1952" t="s">
        <v>273</v>
      </c>
      <c r="E1952" t="str">
        <f>INDEX('State Codes'!$E$7:$E$70,MATCH(INDEX('State Codes'!$C$7:$C$70,MATCH('County Climates'!B1952,'State Codes'!$D$7:$D$70,0),1),'State Codes'!$C$7:$C$70,0),1)</f>
        <v>East North Central Division</v>
      </c>
      <c r="F1952">
        <f>INDEX('CBECS_Table B5'!$C$6:$K$6,1,MATCH('County Climates'!E1952,'CBECS_Table B5'!$C$1:$K$1,0))</f>
        <v>12742</v>
      </c>
    </row>
    <row r="1953" spans="1:6" x14ac:dyDescent="0.35">
      <c r="A1953" t="s">
        <v>1623</v>
      </c>
      <c r="B1953" t="s">
        <v>1624</v>
      </c>
      <c r="C1953" t="s">
        <v>1638</v>
      </c>
      <c r="D1953" t="s">
        <v>292</v>
      </c>
      <c r="E1953" t="str">
        <f>INDEX('State Codes'!$E$7:$E$70,MATCH(INDEX('State Codes'!$C$7:$C$70,MATCH('County Climates'!B1953,'State Codes'!$D$7:$D$70,0),1),'State Codes'!$C$7:$C$70,0),1)</f>
        <v>East North Central Division</v>
      </c>
      <c r="F1953">
        <f>INDEX('CBECS_Table B5'!$C$6:$K$6,1,MATCH('County Climates'!E1953,'CBECS_Table B5'!$C$1:$K$1,0))</f>
        <v>12742</v>
      </c>
    </row>
    <row r="1954" spans="1:6" x14ac:dyDescent="0.35">
      <c r="A1954" t="s">
        <v>1623</v>
      </c>
      <c r="B1954" t="s">
        <v>1624</v>
      </c>
      <c r="C1954" t="s">
        <v>383</v>
      </c>
      <c r="D1954" t="s">
        <v>273</v>
      </c>
      <c r="E1954" t="str">
        <f>INDEX('State Codes'!$E$7:$E$70,MATCH(INDEX('State Codes'!$C$7:$C$70,MATCH('County Climates'!B1954,'State Codes'!$D$7:$D$70,0),1),'State Codes'!$C$7:$C$70,0),1)</f>
        <v>East North Central Division</v>
      </c>
      <c r="F1954">
        <f>INDEX('CBECS_Table B5'!$C$6:$K$6,1,MATCH('County Climates'!E1954,'CBECS_Table B5'!$C$1:$K$1,0))</f>
        <v>12742</v>
      </c>
    </row>
    <row r="1955" spans="1:6" x14ac:dyDescent="0.35">
      <c r="A1955" t="s">
        <v>1623</v>
      </c>
      <c r="B1955" t="s">
        <v>1624</v>
      </c>
      <c r="C1955" t="s">
        <v>601</v>
      </c>
      <c r="D1955" t="s">
        <v>273</v>
      </c>
      <c r="E1955" t="str">
        <f>INDEX('State Codes'!$E$7:$E$70,MATCH(INDEX('State Codes'!$C$7:$C$70,MATCH('County Climates'!B1955,'State Codes'!$D$7:$D$70,0),1),'State Codes'!$C$7:$C$70,0),1)</f>
        <v>East North Central Division</v>
      </c>
      <c r="F1955">
        <f>INDEX('CBECS_Table B5'!$C$6:$K$6,1,MATCH('County Climates'!E1955,'CBECS_Table B5'!$C$1:$K$1,0))</f>
        <v>12742</v>
      </c>
    </row>
    <row r="1956" spans="1:6" x14ac:dyDescent="0.35">
      <c r="A1956" t="s">
        <v>1623</v>
      </c>
      <c r="B1956" t="s">
        <v>1624</v>
      </c>
      <c r="C1956" t="s">
        <v>344</v>
      </c>
      <c r="D1956" t="s">
        <v>273</v>
      </c>
      <c r="E1956" t="str">
        <f>INDEX('State Codes'!$E$7:$E$70,MATCH(INDEX('State Codes'!$C$7:$C$70,MATCH('County Climates'!B1956,'State Codes'!$D$7:$D$70,0),1),'State Codes'!$C$7:$C$70,0),1)</f>
        <v>East North Central Division</v>
      </c>
      <c r="F1956">
        <f>INDEX('CBECS_Table B5'!$C$6:$K$6,1,MATCH('County Climates'!E1956,'CBECS_Table B5'!$C$1:$K$1,0))</f>
        <v>12742</v>
      </c>
    </row>
    <row r="1957" spans="1:6" x14ac:dyDescent="0.35">
      <c r="A1957" t="s">
        <v>1623</v>
      </c>
      <c r="B1957" t="s">
        <v>1624</v>
      </c>
      <c r="C1957" t="s">
        <v>903</v>
      </c>
      <c r="D1957" t="s">
        <v>292</v>
      </c>
      <c r="E1957" t="str">
        <f>INDEX('State Codes'!$E$7:$E$70,MATCH(INDEX('State Codes'!$C$7:$C$70,MATCH('County Climates'!B1957,'State Codes'!$D$7:$D$70,0),1),'State Codes'!$C$7:$C$70,0),1)</f>
        <v>East North Central Division</v>
      </c>
      <c r="F1957">
        <f>INDEX('CBECS_Table B5'!$C$6:$K$6,1,MATCH('County Climates'!E1957,'CBECS_Table B5'!$C$1:$K$1,0))</f>
        <v>12742</v>
      </c>
    </row>
    <row r="1958" spans="1:6" x14ac:dyDescent="0.35">
      <c r="A1958" t="s">
        <v>1623</v>
      </c>
      <c r="B1958" t="s">
        <v>1624</v>
      </c>
      <c r="C1958" t="s">
        <v>713</v>
      </c>
      <c r="D1958" t="s">
        <v>273</v>
      </c>
      <c r="E1958" t="str">
        <f>INDEX('State Codes'!$E$7:$E$70,MATCH(INDEX('State Codes'!$C$7:$C$70,MATCH('County Climates'!B1958,'State Codes'!$D$7:$D$70,0),1),'State Codes'!$C$7:$C$70,0),1)</f>
        <v>East North Central Division</v>
      </c>
      <c r="F1958">
        <f>INDEX('CBECS_Table B5'!$C$6:$K$6,1,MATCH('County Climates'!E1958,'CBECS_Table B5'!$C$1:$K$1,0))</f>
        <v>12742</v>
      </c>
    </row>
    <row r="1959" spans="1:6" x14ac:dyDescent="0.35">
      <c r="A1959" t="s">
        <v>1623</v>
      </c>
      <c r="B1959" t="s">
        <v>1624</v>
      </c>
      <c r="C1959" t="s">
        <v>385</v>
      </c>
      <c r="D1959" t="s">
        <v>292</v>
      </c>
      <c r="E1959" t="str">
        <f>INDEX('State Codes'!$E$7:$E$70,MATCH(INDEX('State Codes'!$C$7:$C$70,MATCH('County Climates'!B1959,'State Codes'!$D$7:$D$70,0),1),'State Codes'!$C$7:$C$70,0),1)</f>
        <v>East North Central Division</v>
      </c>
      <c r="F1959">
        <f>INDEX('CBECS_Table B5'!$C$6:$K$6,1,MATCH('County Climates'!E1959,'CBECS_Table B5'!$C$1:$K$1,0))</f>
        <v>12742</v>
      </c>
    </row>
    <row r="1960" spans="1:6" x14ac:dyDescent="0.35">
      <c r="A1960" t="s">
        <v>1623</v>
      </c>
      <c r="B1960" t="s">
        <v>1624</v>
      </c>
      <c r="C1960" t="s">
        <v>346</v>
      </c>
      <c r="D1960" t="s">
        <v>273</v>
      </c>
      <c r="E1960" t="str">
        <f>INDEX('State Codes'!$E$7:$E$70,MATCH(INDEX('State Codes'!$C$7:$C$70,MATCH('County Climates'!B1960,'State Codes'!$D$7:$D$70,0),1),'State Codes'!$C$7:$C$70,0),1)</f>
        <v>East North Central Division</v>
      </c>
      <c r="F1960">
        <f>INDEX('CBECS_Table B5'!$C$6:$K$6,1,MATCH('County Climates'!E1960,'CBECS_Table B5'!$C$1:$K$1,0))</f>
        <v>12742</v>
      </c>
    </row>
    <row r="1961" spans="1:6" x14ac:dyDescent="0.35">
      <c r="A1961" t="s">
        <v>1623</v>
      </c>
      <c r="B1961" t="s">
        <v>1624</v>
      </c>
      <c r="C1961" t="s">
        <v>749</v>
      </c>
      <c r="D1961" t="s">
        <v>292</v>
      </c>
      <c r="E1961" t="str">
        <f>INDEX('State Codes'!$E$7:$E$70,MATCH(INDEX('State Codes'!$C$7:$C$70,MATCH('County Climates'!B1961,'State Codes'!$D$7:$D$70,0),1),'State Codes'!$C$7:$C$70,0),1)</f>
        <v>East North Central Division</v>
      </c>
      <c r="F1961">
        <f>INDEX('CBECS_Table B5'!$C$6:$K$6,1,MATCH('County Climates'!E1961,'CBECS_Table B5'!$C$1:$K$1,0))</f>
        <v>12742</v>
      </c>
    </row>
    <row r="1962" spans="1:6" x14ac:dyDescent="0.35">
      <c r="A1962" t="s">
        <v>1623</v>
      </c>
      <c r="B1962" t="s">
        <v>1624</v>
      </c>
      <c r="C1962" t="s">
        <v>819</v>
      </c>
      <c r="D1962" t="s">
        <v>273</v>
      </c>
      <c r="E1962" t="str">
        <f>INDEX('State Codes'!$E$7:$E$70,MATCH(INDEX('State Codes'!$C$7:$C$70,MATCH('County Climates'!B1962,'State Codes'!$D$7:$D$70,0),1),'State Codes'!$C$7:$C$70,0),1)</f>
        <v>East North Central Division</v>
      </c>
      <c r="F1962">
        <f>INDEX('CBECS_Table B5'!$C$6:$K$6,1,MATCH('County Climates'!E1962,'CBECS_Table B5'!$C$1:$K$1,0))</f>
        <v>12742</v>
      </c>
    </row>
    <row r="1963" spans="1:6" x14ac:dyDescent="0.35">
      <c r="A1963" t="s">
        <v>1623</v>
      </c>
      <c r="B1963" t="s">
        <v>1624</v>
      </c>
      <c r="C1963" t="s">
        <v>1639</v>
      </c>
      <c r="D1963" t="s">
        <v>273</v>
      </c>
      <c r="E1963" t="str">
        <f>INDEX('State Codes'!$E$7:$E$70,MATCH(INDEX('State Codes'!$C$7:$C$70,MATCH('County Climates'!B1963,'State Codes'!$D$7:$D$70,0),1),'State Codes'!$C$7:$C$70,0),1)</f>
        <v>East North Central Division</v>
      </c>
      <c r="F1963">
        <f>INDEX('CBECS_Table B5'!$C$6:$K$6,1,MATCH('County Climates'!E1963,'CBECS_Table B5'!$C$1:$K$1,0))</f>
        <v>12742</v>
      </c>
    </row>
    <row r="1964" spans="1:6" x14ac:dyDescent="0.35">
      <c r="A1964" t="s">
        <v>1623</v>
      </c>
      <c r="B1964" t="s">
        <v>1624</v>
      </c>
      <c r="C1964" t="s">
        <v>1024</v>
      </c>
      <c r="D1964" t="s">
        <v>273</v>
      </c>
      <c r="E1964" t="str">
        <f>INDEX('State Codes'!$E$7:$E$70,MATCH(INDEX('State Codes'!$C$7:$C$70,MATCH('County Climates'!B1964,'State Codes'!$D$7:$D$70,0),1),'State Codes'!$C$7:$C$70,0),1)</f>
        <v>East North Central Division</v>
      </c>
      <c r="F1964">
        <f>INDEX('CBECS_Table B5'!$C$6:$K$6,1,MATCH('County Climates'!E1964,'CBECS_Table B5'!$C$1:$K$1,0))</f>
        <v>12742</v>
      </c>
    </row>
    <row r="1965" spans="1:6" x14ac:dyDescent="0.35">
      <c r="A1965" t="s">
        <v>1623</v>
      </c>
      <c r="B1965" t="s">
        <v>1624</v>
      </c>
      <c r="C1965" t="s">
        <v>912</v>
      </c>
      <c r="D1965" t="s">
        <v>292</v>
      </c>
      <c r="E1965" t="str">
        <f>INDEX('State Codes'!$E$7:$E$70,MATCH(INDEX('State Codes'!$C$7:$C$70,MATCH('County Climates'!B1965,'State Codes'!$D$7:$D$70,0),1),'State Codes'!$C$7:$C$70,0),1)</f>
        <v>East North Central Division</v>
      </c>
      <c r="F1965">
        <f>INDEX('CBECS_Table B5'!$C$6:$K$6,1,MATCH('County Climates'!E1965,'CBECS_Table B5'!$C$1:$K$1,0))</f>
        <v>12742</v>
      </c>
    </row>
    <row r="1966" spans="1:6" x14ac:dyDescent="0.35">
      <c r="A1966" t="s">
        <v>1623</v>
      </c>
      <c r="B1966" t="s">
        <v>1624</v>
      </c>
      <c r="C1966" t="s">
        <v>1640</v>
      </c>
      <c r="D1966" t="s">
        <v>292</v>
      </c>
      <c r="E1966" t="str">
        <f>INDEX('State Codes'!$E$7:$E$70,MATCH(INDEX('State Codes'!$C$7:$C$70,MATCH('County Climates'!B1966,'State Codes'!$D$7:$D$70,0),1),'State Codes'!$C$7:$C$70,0),1)</f>
        <v>East North Central Division</v>
      </c>
      <c r="F1966">
        <f>INDEX('CBECS_Table B5'!$C$6:$K$6,1,MATCH('County Climates'!E1966,'CBECS_Table B5'!$C$1:$K$1,0))</f>
        <v>12742</v>
      </c>
    </row>
    <row r="1967" spans="1:6" x14ac:dyDescent="0.35">
      <c r="A1967" t="s">
        <v>1623</v>
      </c>
      <c r="B1967" t="s">
        <v>1624</v>
      </c>
      <c r="C1967" t="s">
        <v>1641</v>
      </c>
      <c r="D1967" t="s">
        <v>273</v>
      </c>
      <c r="E1967" t="str">
        <f>INDEX('State Codes'!$E$7:$E$70,MATCH(INDEX('State Codes'!$C$7:$C$70,MATCH('County Climates'!B1967,'State Codes'!$D$7:$D$70,0),1),'State Codes'!$C$7:$C$70,0),1)</f>
        <v>East North Central Division</v>
      </c>
      <c r="F1967">
        <f>INDEX('CBECS_Table B5'!$C$6:$K$6,1,MATCH('County Climates'!E1967,'CBECS_Table B5'!$C$1:$K$1,0))</f>
        <v>12742</v>
      </c>
    </row>
    <row r="1968" spans="1:6" x14ac:dyDescent="0.35">
      <c r="A1968" t="s">
        <v>1623</v>
      </c>
      <c r="B1968" t="s">
        <v>1624</v>
      </c>
      <c r="C1968" t="s">
        <v>1213</v>
      </c>
      <c r="D1968" t="s">
        <v>273</v>
      </c>
      <c r="E1968" t="str">
        <f>INDEX('State Codes'!$E$7:$E$70,MATCH(INDEX('State Codes'!$C$7:$C$70,MATCH('County Climates'!B1968,'State Codes'!$D$7:$D$70,0),1),'State Codes'!$C$7:$C$70,0),1)</f>
        <v>East North Central Division</v>
      </c>
      <c r="F1968">
        <f>INDEX('CBECS_Table B5'!$C$6:$K$6,1,MATCH('County Climates'!E1968,'CBECS_Table B5'!$C$1:$K$1,0))</f>
        <v>12742</v>
      </c>
    </row>
    <row r="1969" spans="1:6" x14ac:dyDescent="0.35">
      <c r="A1969" t="s">
        <v>1623</v>
      </c>
      <c r="B1969" t="s">
        <v>1624</v>
      </c>
      <c r="C1969" t="s">
        <v>392</v>
      </c>
      <c r="D1969" t="s">
        <v>273</v>
      </c>
      <c r="E1969" t="str">
        <f>INDEX('State Codes'!$E$7:$E$70,MATCH(INDEX('State Codes'!$C$7:$C$70,MATCH('County Climates'!B1969,'State Codes'!$D$7:$D$70,0),1),'State Codes'!$C$7:$C$70,0),1)</f>
        <v>East North Central Division</v>
      </c>
      <c r="F1969">
        <f>INDEX('CBECS_Table B5'!$C$6:$K$6,1,MATCH('County Climates'!E1969,'CBECS_Table B5'!$C$1:$K$1,0))</f>
        <v>12742</v>
      </c>
    </row>
    <row r="1970" spans="1:6" x14ac:dyDescent="0.35">
      <c r="A1970" t="s">
        <v>1623</v>
      </c>
      <c r="B1970" t="s">
        <v>1624</v>
      </c>
      <c r="C1970" t="s">
        <v>1642</v>
      </c>
      <c r="D1970" t="s">
        <v>292</v>
      </c>
      <c r="E1970" t="str">
        <f>INDEX('State Codes'!$E$7:$E$70,MATCH(INDEX('State Codes'!$C$7:$C$70,MATCH('County Climates'!B1970,'State Codes'!$D$7:$D$70,0),1),'State Codes'!$C$7:$C$70,0),1)</f>
        <v>East North Central Division</v>
      </c>
      <c r="F1970">
        <f>INDEX('CBECS_Table B5'!$C$6:$K$6,1,MATCH('County Climates'!E1970,'CBECS_Table B5'!$C$1:$K$1,0))</f>
        <v>12742</v>
      </c>
    </row>
    <row r="1971" spans="1:6" x14ac:dyDescent="0.35">
      <c r="A1971" t="s">
        <v>1623</v>
      </c>
      <c r="B1971" t="s">
        <v>1624</v>
      </c>
      <c r="C1971" t="s">
        <v>1643</v>
      </c>
      <c r="D1971" t="s">
        <v>273</v>
      </c>
      <c r="E1971" t="str">
        <f>INDEX('State Codes'!$E$7:$E$70,MATCH(INDEX('State Codes'!$C$7:$C$70,MATCH('County Climates'!B1971,'State Codes'!$D$7:$D$70,0),1),'State Codes'!$C$7:$C$70,0),1)</f>
        <v>East North Central Division</v>
      </c>
      <c r="F1971">
        <f>INDEX('CBECS_Table B5'!$C$6:$K$6,1,MATCH('County Climates'!E1971,'CBECS_Table B5'!$C$1:$K$1,0))</f>
        <v>12742</v>
      </c>
    </row>
    <row r="1972" spans="1:6" x14ac:dyDescent="0.35">
      <c r="A1972" t="s">
        <v>1644</v>
      </c>
      <c r="B1972" t="s">
        <v>660</v>
      </c>
      <c r="C1972" t="s">
        <v>689</v>
      </c>
      <c r="D1972" t="s">
        <v>273</v>
      </c>
      <c r="E1972" t="str">
        <f>INDEX('State Codes'!$E$7:$E$70,MATCH(INDEX('State Codes'!$C$7:$C$70,MATCH('County Climates'!B1972,'State Codes'!$D$7:$D$70,0),1),'State Codes'!$C$7:$C$70,0),1)</f>
        <v>West North Central Division</v>
      </c>
      <c r="F1972">
        <f>INDEX('CBECS_Table B5'!$C$6:$K$6,1,MATCH('County Climates'!E1972,'CBECS_Table B5'!$C$1:$K$1,0))</f>
        <v>6178</v>
      </c>
    </row>
    <row r="1973" spans="1:6" x14ac:dyDescent="0.35">
      <c r="A1973" t="s">
        <v>1644</v>
      </c>
      <c r="B1973" t="s">
        <v>660</v>
      </c>
      <c r="C1973" t="s">
        <v>1350</v>
      </c>
      <c r="D1973" t="s">
        <v>273</v>
      </c>
      <c r="E1973" t="str">
        <f>INDEX('State Codes'!$E$7:$E$70,MATCH(INDEX('State Codes'!$C$7:$C$70,MATCH('County Climates'!B1973,'State Codes'!$D$7:$D$70,0),1),'State Codes'!$C$7:$C$70,0),1)</f>
        <v>West North Central Division</v>
      </c>
      <c r="F1973">
        <f>INDEX('CBECS_Table B5'!$C$6:$K$6,1,MATCH('County Climates'!E1973,'CBECS_Table B5'!$C$1:$K$1,0))</f>
        <v>6178</v>
      </c>
    </row>
    <row r="1974" spans="1:6" x14ac:dyDescent="0.35">
      <c r="A1974" t="s">
        <v>1644</v>
      </c>
      <c r="B1974" t="s">
        <v>660</v>
      </c>
      <c r="C1974" t="s">
        <v>1083</v>
      </c>
      <c r="D1974" t="s">
        <v>273</v>
      </c>
      <c r="E1974" t="str">
        <f>INDEX('State Codes'!$E$7:$E$70,MATCH(INDEX('State Codes'!$C$7:$C$70,MATCH('County Climates'!B1974,'State Codes'!$D$7:$D$70,0),1),'State Codes'!$C$7:$C$70,0),1)</f>
        <v>West North Central Division</v>
      </c>
      <c r="F1974">
        <f>INDEX('CBECS_Table B5'!$C$6:$K$6,1,MATCH('County Climates'!E1974,'CBECS_Table B5'!$C$1:$K$1,0))</f>
        <v>6178</v>
      </c>
    </row>
    <row r="1975" spans="1:6" x14ac:dyDescent="0.35">
      <c r="A1975" t="s">
        <v>1644</v>
      </c>
      <c r="B1975" t="s">
        <v>660</v>
      </c>
      <c r="C1975" t="s">
        <v>690</v>
      </c>
      <c r="D1975" t="s">
        <v>273</v>
      </c>
      <c r="E1975" t="str">
        <f>INDEX('State Codes'!$E$7:$E$70,MATCH(INDEX('State Codes'!$C$7:$C$70,MATCH('County Climates'!B1975,'State Codes'!$D$7:$D$70,0),1),'State Codes'!$C$7:$C$70,0),1)</f>
        <v>West North Central Division</v>
      </c>
      <c r="F1975">
        <f>INDEX('CBECS_Table B5'!$C$6:$K$6,1,MATCH('County Climates'!E1975,'CBECS_Table B5'!$C$1:$K$1,0))</f>
        <v>6178</v>
      </c>
    </row>
    <row r="1976" spans="1:6" x14ac:dyDescent="0.35">
      <c r="A1976" t="s">
        <v>1644</v>
      </c>
      <c r="B1976" t="s">
        <v>660</v>
      </c>
      <c r="C1976" t="s">
        <v>333</v>
      </c>
      <c r="D1976" t="s">
        <v>273</v>
      </c>
      <c r="E1976" t="str">
        <f>INDEX('State Codes'!$E$7:$E$70,MATCH(INDEX('State Codes'!$C$7:$C$70,MATCH('County Climates'!B1976,'State Codes'!$D$7:$D$70,0),1),'State Codes'!$C$7:$C$70,0),1)</f>
        <v>West North Central Division</v>
      </c>
      <c r="F1976">
        <f>INDEX('CBECS_Table B5'!$C$6:$K$6,1,MATCH('County Climates'!E1976,'CBECS_Table B5'!$C$1:$K$1,0))</f>
        <v>6178</v>
      </c>
    </row>
    <row r="1977" spans="1:6" x14ac:dyDescent="0.35">
      <c r="A1977" t="s">
        <v>1644</v>
      </c>
      <c r="B1977" t="s">
        <v>660</v>
      </c>
      <c r="C1977" t="s">
        <v>1645</v>
      </c>
      <c r="D1977" t="s">
        <v>273</v>
      </c>
      <c r="E1977" t="str">
        <f>INDEX('State Codes'!$E$7:$E$70,MATCH(INDEX('State Codes'!$C$7:$C$70,MATCH('County Climates'!B1977,'State Codes'!$D$7:$D$70,0),1),'State Codes'!$C$7:$C$70,0),1)</f>
        <v>West North Central Division</v>
      </c>
      <c r="F1977">
        <f>INDEX('CBECS_Table B5'!$C$6:$K$6,1,MATCH('County Climates'!E1977,'CBECS_Table B5'!$C$1:$K$1,0))</f>
        <v>6178</v>
      </c>
    </row>
    <row r="1978" spans="1:6" x14ac:dyDescent="0.35">
      <c r="A1978" t="s">
        <v>1644</v>
      </c>
      <c r="B1978" t="s">
        <v>660</v>
      </c>
      <c r="C1978" t="s">
        <v>335</v>
      </c>
      <c r="D1978" t="s">
        <v>273</v>
      </c>
      <c r="E1978" t="str">
        <f>INDEX('State Codes'!$E$7:$E$70,MATCH(INDEX('State Codes'!$C$7:$C$70,MATCH('County Climates'!B1978,'State Codes'!$D$7:$D$70,0),1),'State Codes'!$C$7:$C$70,0),1)</f>
        <v>West North Central Division</v>
      </c>
      <c r="F1978">
        <f>INDEX('CBECS_Table B5'!$C$6:$K$6,1,MATCH('County Climates'!E1978,'CBECS_Table B5'!$C$1:$K$1,0))</f>
        <v>6178</v>
      </c>
    </row>
    <row r="1979" spans="1:6" x14ac:dyDescent="0.35">
      <c r="A1979" t="s">
        <v>1644</v>
      </c>
      <c r="B1979" t="s">
        <v>660</v>
      </c>
      <c r="C1979" t="s">
        <v>336</v>
      </c>
      <c r="D1979" t="s">
        <v>273</v>
      </c>
      <c r="E1979" t="str">
        <f>INDEX('State Codes'!$E$7:$E$70,MATCH(INDEX('State Codes'!$C$7:$C$70,MATCH('County Climates'!B1979,'State Codes'!$D$7:$D$70,0),1),'State Codes'!$C$7:$C$70,0),1)</f>
        <v>West North Central Division</v>
      </c>
      <c r="F1979">
        <f>INDEX('CBECS_Table B5'!$C$6:$K$6,1,MATCH('County Climates'!E1979,'CBECS_Table B5'!$C$1:$K$1,0))</f>
        <v>6178</v>
      </c>
    </row>
    <row r="1980" spans="1:6" x14ac:dyDescent="0.35">
      <c r="A1980" t="s">
        <v>1644</v>
      </c>
      <c r="B1980" t="s">
        <v>660</v>
      </c>
      <c r="C1980" t="s">
        <v>1646</v>
      </c>
      <c r="D1980" t="s">
        <v>273</v>
      </c>
      <c r="E1980" t="str">
        <f>INDEX('State Codes'!$E$7:$E$70,MATCH(INDEX('State Codes'!$C$7:$C$70,MATCH('County Climates'!B1980,'State Codes'!$D$7:$D$70,0),1),'State Codes'!$C$7:$C$70,0),1)</f>
        <v>West North Central Division</v>
      </c>
      <c r="F1980">
        <f>INDEX('CBECS_Table B5'!$C$6:$K$6,1,MATCH('County Climates'!E1980,'CBECS_Table B5'!$C$1:$K$1,0))</f>
        <v>6178</v>
      </c>
    </row>
    <row r="1981" spans="1:6" x14ac:dyDescent="0.35">
      <c r="A1981" t="s">
        <v>1644</v>
      </c>
      <c r="B1981" t="s">
        <v>660</v>
      </c>
      <c r="C1981" t="s">
        <v>694</v>
      </c>
      <c r="D1981" t="s">
        <v>273</v>
      </c>
      <c r="E1981" t="str">
        <f>INDEX('State Codes'!$E$7:$E$70,MATCH(INDEX('State Codes'!$C$7:$C$70,MATCH('County Climates'!B1981,'State Codes'!$D$7:$D$70,0),1),'State Codes'!$C$7:$C$70,0),1)</f>
        <v>West North Central Division</v>
      </c>
      <c r="F1981">
        <f>INDEX('CBECS_Table B5'!$C$6:$K$6,1,MATCH('County Climates'!E1981,'CBECS_Table B5'!$C$1:$K$1,0))</f>
        <v>6178</v>
      </c>
    </row>
    <row r="1982" spans="1:6" x14ac:dyDescent="0.35">
      <c r="A1982" t="s">
        <v>1644</v>
      </c>
      <c r="B1982" t="s">
        <v>660</v>
      </c>
      <c r="C1982" t="s">
        <v>1647</v>
      </c>
      <c r="D1982" t="s">
        <v>273</v>
      </c>
      <c r="E1982" t="str">
        <f>INDEX('State Codes'!$E$7:$E$70,MATCH(INDEX('State Codes'!$C$7:$C$70,MATCH('County Climates'!B1982,'State Codes'!$D$7:$D$70,0),1),'State Codes'!$C$7:$C$70,0),1)</f>
        <v>West North Central Division</v>
      </c>
      <c r="F1982">
        <f>INDEX('CBECS_Table B5'!$C$6:$K$6,1,MATCH('County Climates'!E1982,'CBECS_Table B5'!$C$1:$K$1,0))</f>
        <v>6178</v>
      </c>
    </row>
    <row r="1983" spans="1:6" x14ac:dyDescent="0.35">
      <c r="A1983" t="s">
        <v>1644</v>
      </c>
      <c r="B1983" t="s">
        <v>660</v>
      </c>
      <c r="C1983" t="s">
        <v>338</v>
      </c>
      <c r="D1983" t="s">
        <v>273</v>
      </c>
      <c r="E1983" t="str">
        <f>INDEX('State Codes'!$E$7:$E$70,MATCH(INDEX('State Codes'!$C$7:$C$70,MATCH('County Climates'!B1983,'State Codes'!$D$7:$D$70,0),1),'State Codes'!$C$7:$C$70,0),1)</f>
        <v>West North Central Division</v>
      </c>
      <c r="F1983">
        <f>INDEX('CBECS_Table B5'!$C$6:$K$6,1,MATCH('County Climates'!E1983,'CBECS_Table B5'!$C$1:$K$1,0))</f>
        <v>6178</v>
      </c>
    </row>
    <row r="1984" spans="1:6" x14ac:dyDescent="0.35">
      <c r="A1984" t="s">
        <v>1644</v>
      </c>
      <c r="B1984" t="s">
        <v>660</v>
      </c>
      <c r="C1984" t="s">
        <v>339</v>
      </c>
      <c r="D1984" t="s">
        <v>273</v>
      </c>
      <c r="E1984" t="str">
        <f>INDEX('State Codes'!$E$7:$E$70,MATCH(INDEX('State Codes'!$C$7:$C$70,MATCH('County Climates'!B1984,'State Codes'!$D$7:$D$70,0),1),'State Codes'!$C$7:$C$70,0),1)</f>
        <v>West North Central Division</v>
      </c>
      <c r="F1984">
        <f>INDEX('CBECS_Table B5'!$C$6:$K$6,1,MATCH('County Climates'!E1984,'CBECS_Table B5'!$C$1:$K$1,0))</f>
        <v>6178</v>
      </c>
    </row>
    <row r="1985" spans="1:6" x14ac:dyDescent="0.35">
      <c r="A1985" t="s">
        <v>1644</v>
      </c>
      <c r="B1985" t="s">
        <v>660</v>
      </c>
      <c r="C1985" t="s">
        <v>1648</v>
      </c>
      <c r="D1985" t="s">
        <v>273</v>
      </c>
      <c r="E1985" t="str">
        <f>INDEX('State Codes'!$E$7:$E$70,MATCH(INDEX('State Codes'!$C$7:$C$70,MATCH('County Climates'!B1985,'State Codes'!$D$7:$D$70,0),1),'State Codes'!$C$7:$C$70,0),1)</f>
        <v>West North Central Division</v>
      </c>
      <c r="F1985">
        <f>INDEX('CBECS_Table B5'!$C$6:$K$6,1,MATCH('County Climates'!E1985,'CBECS_Table B5'!$C$1:$K$1,0))</f>
        <v>6178</v>
      </c>
    </row>
    <row r="1986" spans="1:6" x14ac:dyDescent="0.35">
      <c r="A1986" t="s">
        <v>1644</v>
      </c>
      <c r="B1986" t="s">
        <v>660</v>
      </c>
      <c r="C1986" t="s">
        <v>1649</v>
      </c>
      <c r="D1986" t="s">
        <v>273</v>
      </c>
      <c r="E1986" t="str">
        <f>INDEX('State Codes'!$E$7:$E$70,MATCH(INDEX('State Codes'!$C$7:$C$70,MATCH('County Climates'!B1986,'State Codes'!$D$7:$D$70,0),1),'State Codes'!$C$7:$C$70,0),1)</f>
        <v>West North Central Division</v>
      </c>
      <c r="F1986">
        <f>INDEX('CBECS_Table B5'!$C$6:$K$6,1,MATCH('County Climates'!E1986,'CBECS_Table B5'!$C$1:$K$1,0))</f>
        <v>6178</v>
      </c>
    </row>
    <row r="1987" spans="1:6" x14ac:dyDescent="0.35">
      <c r="A1987" t="s">
        <v>1644</v>
      </c>
      <c r="B1987" t="s">
        <v>660</v>
      </c>
      <c r="C1987" t="s">
        <v>1564</v>
      </c>
      <c r="D1987" t="s">
        <v>273</v>
      </c>
      <c r="E1987" t="str">
        <f>INDEX('State Codes'!$E$7:$E$70,MATCH(INDEX('State Codes'!$C$7:$C$70,MATCH('County Climates'!B1987,'State Codes'!$D$7:$D$70,0),1),'State Codes'!$C$7:$C$70,0),1)</f>
        <v>West North Central Division</v>
      </c>
      <c r="F1987">
        <f>INDEX('CBECS_Table B5'!$C$6:$K$6,1,MATCH('County Climates'!E1987,'CBECS_Table B5'!$C$1:$K$1,0))</f>
        <v>6178</v>
      </c>
    </row>
    <row r="1988" spans="1:6" x14ac:dyDescent="0.35">
      <c r="A1988" t="s">
        <v>1644</v>
      </c>
      <c r="B1988" t="s">
        <v>660</v>
      </c>
      <c r="C1988" t="s">
        <v>1364</v>
      </c>
      <c r="D1988" t="s">
        <v>273</v>
      </c>
      <c r="E1988" t="str">
        <f>INDEX('State Codes'!$E$7:$E$70,MATCH(INDEX('State Codes'!$C$7:$C$70,MATCH('County Climates'!B1988,'State Codes'!$D$7:$D$70,0),1),'State Codes'!$C$7:$C$70,0),1)</f>
        <v>West North Central Division</v>
      </c>
      <c r="F1988">
        <f>INDEX('CBECS_Table B5'!$C$6:$K$6,1,MATCH('County Climates'!E1988,'CBECS_Table B5'!$C$1:$K$1,0))</f>
        <v>6178</v>
      </c>
    </row>
    <row r="1989" spans="1:6" x14ac:dyDescent="0.35">
      <c r="A1989" t="s">
        <v>1644</v>
      </c>
      <c r="B1989" t="s">
        <v>660</v>
      </c>
      <c r="C1989" t="s">
        <v>1650</v>
      </c>
      <c r="D1989" t="s">
        <v>273</v>
      </c>
      <c r="E1989" t="str">
        <f>INDEX('State Codes'!$E$7:$E$70,MATCH(INDEX('State Codes'!$C$7:$C$70,MATCH('County Climates'!B1989,'State Codes'!$D$7:$D$70,0),1),'State Codes'!$C$7:$C$70,0),1)</f>
        <v>West North Central Division</v>
      </c>
      <c r="F1989">
        <f>INDEX('CBECS_Table B5'!$C$6:$K$6,1,MATCH('County Climates'!E1989,'CBECS_Table B5'!$C$1:$K$1,0))</f>
        <v>6178</v>
      </c>
    </row>
    <row r="1990" spans="1:6" x14ac:dyDescent="0.35">
      <c r="A1990" t="s">
        <v>1644</v>
      </c>
      <c r="B1990" t="s">
        <v>660</v>
      </c>
      <c r="C1990" t="s">
        <v>805</v>
      </c>
      <c r="D1990" t="s">
        <v>273</v>
      </c>
      <c r="E1990" t="str">
        <f>INDEX('State Codes'!$E$7:$E$70,MATCH(INDEX('State Codes'!$C$7:$C$70,MATCH('County Climates'!B1990,'State Codes'!$D$7:$D$70,0),1),'State Codes'!$C$7:$C$70,0),1)</f>
        <v>West North Central Division</v>
      </c>
      <c r="F1990">
        <f>INDEX('CBECS_Table B5'!$C$6:$K$6,1,MATCH('County Climates'!E1990,'CBECS_Table B5'!$C$1:$K$1,0))</f>
        <v>6178</v>
      </c>
    </row>
    <row r="1991" spans="1:6" x14ac:dyDescent="0.35">
      <c r="A1991" t="s">
        <v>1644</v>
      </c>
      <c r="B1991" t="s">
        <v>660</v>
      </c>
      <c r="C1991" t="s">
        <v>1395</v>
      </c>
      <c r="D1991" t="s">
        <v>273</v>
      </c>
      <c r="E1991" t="str">
        <f>INDEX('State Codes'!$E$7:$E$70,MATCH(INDEX('State Codes'!$C$7:$C$70,MATCH('County Climates'!B1991,'State Codes'!$D$7:$D$70,0),1),'State Codes'!$C$7:$C$70,0),1)</f>
        <v>West North Central Division</v>
      </c>
      <c r="F1991">
        <f>INDEX('CBECS_Table B5'!$C$6:$K$6,1,MATCH('County Climates'!E1991,'CBECS_Table B5'!$C$1:$K$1,0))</f>
        <v>6178</v>
      </c>
    </row>
    <row r="1992" spans="1:6" x14ac:dyDescent="0.35">
      <c r="A1992" t="s">
        <v>1644</v>
      </c>
      <c r="B1992" t="s">
        <v>660</v>
      </c>
      <c r="C1992" t="s">
        <v>380</v>
      </c>
      <c r="D1992" t="s">
        <v>273</v>
      </c>
      <c r="E1992" t="str">
        <f>INDEX('State Codes'!$E$7:$E$70,MATCH(INDEX('State Codes'!$C$7:$C$70,MATCH('County Climates'!B1992,'State Codes'!$D$7:$D$70,0),1),'State Codes'!$C$7:$C$70,0),1)</f>
        <v>West North Central Division</v>
      </c>
      <c r="F1992">
        <f>INDEX('CBECS_Table B5'!$C$6:$K$6,1,MATCH('County Climates'!E1992,'CBECS_Table B5'!$C$1:$K$1,0))</f>
        <v>6178</v>
      </c>
    </row>
    <row r="1993" spans="1:6" x14ac:dyDescent="0.35">
      <c r="A1993" t="s">
        <v>1644</v>
      </c>
      <c r="B1993" t="s">
        <v>660</v>
      </c>
      <c r="C1993" t="s">
        <v>1651</v>
      </c>
      <c r="D1993" t="s">
        <v>273</v>
      </c>
      <c r="E1993" t="str">
        <f>INDEX('State Codes'!$E$7:$E$70,MATCH(INDEX('State Codes'!$C$7:$C$70,MATCH('County Climates'!B1993,'State Codes'!$D$7:$D$70,0),1),'State Codes'!$C$7:$C$70,0),1)</f>
        <v>West North Central Division</v>
      </c>
      <c r="F1993">
        <f>INDEX('CBECS_Table B5'!$C$6:$K$6,1,MATCH('County Climates'!E1993,'CBECS_Table B5'!$C$1:$K$1,0))</f>
        <v>6178</v>
      </c>
    </row>
    <row r="1994" spans="1:6" x14ac:dyDescent="0.35">
      <c r="A1994" t="s">
        <v>1644</v>
      </c>
      <c r="B1994" t="s">
        <v>660</v>
      </c>
      <c r="C1994" t="s">
        <v>1652</v>
      </c>
      <c r="D1994" t="s">
        <v>273</v>
      </c>
      <c r="E1994" t="str">
        <f>INDEX('State Codes'!$E$7:$E$70,MATCH(INDEX('State Codes'!$C$7:$C$70,MATCH('County Climates'!B1994,'State Codes'!$D$7:$D$70,0),1),'State Codes'!$C$7:$C$70,0),1)</f>
        <v>West North Central Division</v>
      </c>
      <c r="F1994">
        <f>INDEX('CBECS_Table B5'!$C$6:$K$6,1,MATCH('County Climates'!E1994,'CBECS_Table B5'!$C$1:$K$1,0))</f>
        <v>6178</v>
      </c>
    </row>
    <row r="1995" spans="1:6" x14ac:dyDescent="0.35">
      <c r="A1995" t="s">
        <v>1644</v>
      </c>
      <c r="B1995" t="s">
        <v>660</v>
      </c>
      <c r="C1995" t="s">
        <v>1653</v>
      </c>
      <c r="D1995" t="s">
        <v>273</v>
      </c>
      <c r="E1995" t="str">
        <f>INDEX('State Codes'!$E$7:$E$70,MATCH(INDEX('State Codes'!$C$7:$C$70,MATCH('County Climates'!B1995,'State Codes'!$D$7:$D$70,0),1),'State Codes'!$C$7:$C$70,0),1)</f>
        <v>West North Central Division</v>
      </c>
      <c r="F1995">
        <f>INDEX('CBECS_Table B5'!$C$6:$K$6,1,MATCH('County Climates'!E1995,'CBECS_Table B5'!$C$1:$K$1,0))</f>
        <v>6178</v>
      </c>
    </row>
    <row r="1996" spans="1:6" x14ac:dyDescent="0.35">
      <c r="A1996" t="s">
        <v>1644</v>
      </c>
      <c r="B1996" t="s">
        <v>660</v>
      </c>
      <c r="C1996" t="s">
        <v>1654</v>
      </c>
      <c r="D1996" t="s">
        <v>273</v>
      </c>
      <c r="E1996" t="str">
        <f>INDEX('State Codes'!$E$7:$E$70,MATCH(INDEX('State Codes'!$C$7:$C$70,MATCH('County Climates'!B1996,'State Codes'!$D$7:$D$70,0),1),'State Codes'!$C$7:$C$70,0),1)</f>
        <v>West North Central Division</v>
      </c>
      <c r="F1996">
        <f>INDEX('CBECS_Table B5'!$C$6:$K$6,1,MATCH('County Climates'!E1996,'CBECS_Table B5'!$C$1:$K$1,0))</f>
        <v>6178</v>
      </c>
    </row>
    <row r="1997" spans="1:6" x14ac:dyDescent="0.35">
      <c r="A1997" t="s">
        <v>1644</v>
      </c>
      <c r="B1997" t="s">
        <v>660</v>
      </c>
      <c r="C1997" t="s">
        <v>385</v>
      </c>
      <c r="D1997" t="s">
        <v>273</v>
      </c>
      <c r="E1997" t="str">
        <f>INDEX('State Codes'!$E$7:$E$70,MATCH(INDEX('State Codes'!$C$7:$C$70,MATCH('County Climates'!B1997,'State Codes'!$D$7:$D$70,0),1),'State Codes'!$C$7:$C$70,0),1)</f>
        <v>West North Central Division</v>
      </c>
      <c r="F1997">
        <f>INDEX('CBECS_Table B5'!$C$6:$K$6,1,MATCH('County Climates'!E1997,'CBECS_Table B5'!$C$1:$K$1,0))</f>
        <v>6178</v>
      </c>
    </row>
    <row r="1998" spans="1:6" x14ac:dyDescent="0.35">
      <c r="A1998" t="s">
        <v>1644</v>
      </c>
      <c r="B1998" t="s">
        <v>660</v>
      </c>
      <c r="C1998" t="s">
        <v>346</v>
      </c>
      <c r="D1998" t="s">
        <v>273</v>
      </c>
      <c r="E1998" t="str">
        <f>INDEX('State Codes'!$E$7:$E$70,MATCH(INDEX('State Codes'!$C$7:$C$70,MATCH('County Climates'!B1998,'State Codes'!$D$7:$D$70,0),1),'State Codes'!$C$7:$C$70,0),1)</f>
        <v>West North Central Division</v>
      </c>
      <c r="F1998">
        <f>INDEX('CBECS_Table B5'!$C$6:$K$6,1,MATCH('County Climates'!E1998,'CBECS_Table B5'!$C$1:$K$1,0))</f>
        <v>6178</v>
      </c>
    </row>
    <row r="1999" spans="1:6" x14ac:dyDescent="0.35">
      <c r="A1999" t="s">
        <v>1644</v>
      </c>
      <c r="B1999" t="s">
        <v>660</v>
      </c>
      <c r="C1999" t="s">
        <v>968</v>
      </c>
      <c r="D1999" t="s">
        <v>273</v>
      </c>
      <c r="E1999" t="str">
        <f>INDEX('State Codes'!$E$7:$E$70,MATCH(INDEX('State Codes'!$C$7:$C$70,MATCH('County Climates'!B1999,'State Codes'!$D$7:$D$70,0),1),'State Codes'!$C$7:$C$70,0),1)</f>
        <v>West North Central Division</v>
      </c>
      <c r="F1999">
        <f>INDEX('CBECS_Table B5'!$C$6:$K$6,1,MATCH('County Climates'!E1999,'CBECS_Table B5'!$C$1:$K$1,0))</f>
        <v>6178</v>
      </c>
    </row>
    <row r="2000" spans="1:6" x14ac:dyDescent="0.35">
      <c r="A2000" t="s">
        <v>1644</v>
      </c>
      <c r="B2000" t="s">
        <v>660</v>
      </c>
      <c r="C2000" t="s">
        <v>1655</v>
      </c>
      <c r="D2000" t="s">
        <v>273</v>
      </c>
      <c r="E2000" t="str">
        <f>INDEX('State Codes'!$E$7:$E$70,MATCH(INDEX('State Codes'!$C$7:$C$70,MATCH('County Climates'!B2000,'State Codes'!$D$7:$D$70,0),1),'State Codes'!$C$7:$C$70,0),1)</f>
        <v>West North Central Division</v>
      </c>
      <c r="F2000">
        <f>INDEX('CBECS_Table B5'!$C$6:$K$6,1,MATCH('County Climates'!E2000,'CBECS_Table B5'!$C$1:$K$1,0))</f>
        <v>6178</v>
      </c>
    </row>
    <row r="2001" spans="1:6" x14ac:dyDescent="0.35">
      <c r="A2001" t="s">
        <v>1644</v>
      </c>
      <c r="B2001" t="s">
        <v>660</v>
      </c>
      <c r="C2001" t="s">
        <v>1656</v>
      </c>
      <c r="D2001" t="s">
        <v>273</v>
      </c>
      <c r="E2001" t="str">
        <f>INDEX('State Codes'!$E$7:$E$70,MATCH(INDEX('State Codes'!$C$7:$C$70,MATCH('County Climates'!B2001,'State Codes'!$D$7:$D$70,0),1),'State Codes'!$C$7:$C$70,0),1)</f>
        <v>West North Central Division</v>
      </c>
      <c r="F2001">
        <f>INDEX('CBECS_Table B5'!$C$6:$K$6,1,MATCH('County Climates'!E2001,'CBECS_Table B5'!$C$1:$K$1,0))</f>
        <v>6178</v>
      </c>
    </row>
    <row r="2002" spans="1:6" x14ac:dyDescent="0.35">
      <c r="A2002" t="s">
        <v>1644</v>
      </c>
      <c r="B2002" t="s">
        <v>660</v>
      </c>
      <c r="C2002" t="s">
        <v>750</v>
      </c>
      <c r="D2002" t="s">
        <v>273</v>
      </c>
      <c r="E2002" t="str">
        <f>INDEX('State Codes'!$E$7:$E$70,MATCH(INDEX('State Codes'!$C$7:$C$70,MATCH('County Climates'!B2002,'State Codes'!$D$7:$D$70,0),1),'State Codes'!$C$7:$C$70,0),1)</f>
        <v>West North Central Division</v>
      </c>
      <c r="F2002">
        <f>INDEX('CBECS_Table B5'!$C$6:$K$6,1,MATCH('County Climates'!E2002,'CBECS_Table B5'!$C$1:$K$1,0))</f>
        <v>6178</v>
      </c>
    </row>
    <row r="2003" spans="1:6" x14ac:dyDescent="0.35">
      <c r="A2003" t="s">
        <v>1644</v>
      </c>
      <c r="B2003" t="s">
        <v>660</v>
      </c>
      <c r="C2003" t="s">
        <v>392</v>
      </c>
      <c r="D2003" t="s">
        <v>273</v>
      </c>
      <c r="E2003" t="str">
        <f>INDEX('State Codes'!$E$7:$E$70,MATCH(INDEX('State Codes'!$C$7:$C$70,MATCH('County Climates'!B2003,'State Codes'!$D$7:$D$70,0),1),'State Codes'!$C$7:$C$70,0),1)</f>
        <v>West North Central Division</v>
      </c>
      <c r="F2003">
        <f>INDEX('CBECS_Table B5'!$C$6:$K$6,1,MATCH('County Climates'!E2003,'CBECS_Table B5'!$C$1:$K$1,0))</f>
        <v>6178</v>
      </c>
    </row>
    <row r="2004" spans="1:6" x14ac:dyDescent="0.35">
      <c r="A2004" t="s">
        <v>1644</v>
      </c>
      <c r="B2004" t="s">
        <v>660</v>
      </c>
      <c r="C2004" t="s">
        <v>393</v>
      </c>
      <c r="D2004" t="s">
        <v>273</v>
      </c>
      <c r="E2004" t="str">
        <f>INDEX('State Codes'!$E$7:$E$70,MATCH(INDEX('State Codes'!$C$7:$C$70,MATCH('County Climates'!B2004,'State Codes'!$D$7:$D$70,0),1),'State Codes'!$C$7:$C$70,0),1)</f>
        <v>West North Central Division</v>
      </c>
      <c r="F2004">
        <f>INDEX('CBECS_Table B5'!$C$6:$K$6,1,MATCH('County Climates'!E2004,'CBECS_Table B5'!$C$1:$K$1,0))</f>
        <v>6178</v>
      </c>
    </row>
    <row r="2005" spans="1:6" x14ac:dyDescent="0.35">
      <c r="A2005" t="s">
        <v>1644</v>
      </c>
      <c r="B2005" t="s">
        <v>660</v>
      </c>
      <c r="C2005" t="s">
        <v>1657</v>
      </c>
      <c r="D2005" t="s">
        <v>273</v>
      </c>
      <c r="E2005" t="str">
        <f>INDEX('State Codes'!$E$7:$E$70,MATCH(INDEX('State Codes'!$C$7:$C$70,MATCH('County Climates'!B2005,'State Codes'!$D$7:$D$70,0),1),'State Codes'!$C$7:$C$70,0),1)</f>
        <v>West North Central Division</v>
      </c>
      <c r="F2005">
        <f>INDEX('CBECS_Table B5'!$C$6:$K$6,1,MATCH('County Climates'!E2005,'CBECS_Table B5'!$C$1:$K$1,0))</f>
        <v>6178</v>
      </c>
    </row>
    <row r="2006" spans="1:6" x14ac:dyDescent="0.35">
      <c r="A2006" t="s">
        <v>1644</v>
      </c>
      <c r="B2006" t="s">
        <v>660</v>
      </c>
      <c r="C2006" t="s">
        <v>542</v>
      </c>
      <c r="D2006" t="s">
        <v>273</v>
      </c>
      <c r="E2006" t="str">
        <f>INDEX('State Codes'!$E$7:$E$70,MATCH(INDEX('State Codes'!$C$7:$C$70,MATCH('County Climates'!B2006,'State Codes'!$D$7:$D$70,0),1),'State Codes'!$C$7:$C$70,0),1)</f>
        <v>West North Central Division</v>
      </c>
      <c r="F2006">
        <f>INDEX('CBECS_Table B5'!$C$6:$K$6,1,MATCH('County Climates'!E2006,'CBECS_Table B5'!$C$1:$K$1,0))</f>
        <v>6178</v>
      </c>
    </row>
    <row r="2007" spans="1:6" x14ac:dyDescent="0.35">
      <c r="A2007" t="s">
        <v>1644</v>
      </c>
      <c r="B2007" t="s">
        <v>660</v>
      </c>
      <c r="C2007" t="s">
        <v>353</v>
      </c>
      <c r="D2007" t="s">
        <v>273</v>
      </c>
      <c r="E2007" t="str">
        <f>INDEX('State Codes'!$E$7:$E$70,MATCH(INDEX('State Codes'!$C$7:$C$70,MATCH('County Climates'!B2007,'State Codes'!$D$7:$D$70,0),1),'State Codes'!$C$7:$C$70,0),1)</f>
        <v>West North Central Division</v>
      </c>
      <c r="F2007">
        <f>INDEX('CBECS_Table B5'!$C$6:$K$6,1,MATCH('County Climates'!E2007,'CBECS_Table B5'!$C$1:$K$1,0))</f>
        <v>6178</v>
      </c>
    </row>
    <row r="2008" spans="1:6" x14ac:dyDescent="0.35">
      <c r="A2008" t="s">
        <v>1644</v>
      </c>
      <c r="B2008" t="s">
        <v>660</v>
      </c>
      <c r="C2008" t="s">
        <v>543</v>
      </c>
      <c r="D2008" t="s">
        <v>273</v>
      </c>
      <c r="E2008" t="str">
        <f>INDEX('State Codes'!$E$7:$E$70,MATCH(INDEX('State Codes'!$C$7:$C$70,MATCH('County Climates'!B2008,'State Codes'!$D$7:$D$70,0),1),'State Codes'!$C$7:$C$70,0),1)</f>
        <v>West North Central Division</v>
      </c>
      <c r="F2008">
        <f>INDEX('CBECS_Table B5'!$C$6:$K$6,1,MATCH('County Climates'!E2008,'CBECS_Table B5'!$C$1:$K$1,0))</f>
        <v>6178</v>
      </c>
    </row>
    <row r="2009" spans="1:6" x14ac:dyDescent="0.35">
      <c r="A2009" t="s">
        <v>1644</v>
      </c>
      <c r="B2009" t="s">
        <v>660</v>
      </c>
      <c r="C2009" t="s">
        <v>544</v>
      </c>
      <c r="D2009" t="s">
        <v>273</v>
      </c>
      <c r="E2009" t="str">
        <f>INDEX('State Codes'!$E$7:$E$70,MATCH(INDEX('State Codes'!$C$7:$C$70,MATCH('County Climates'!B2009,'State Codes'!$D$7:$D$70,0),1),'State Codes'!$C$7:$C$70,0),1)</f>
        <v>West North Central Division</v>
      </c>
      <c r="F2009">
        <f>INDEX('CBECS_Table B5'!$C$6:$K$6,1,MATCH('County Climates'!E2009,'CBECS_Table B5'!$C$1:$K$1,0))</f>
        <v>6178</v>
      </c>
    </row>
    <row r="2010" spans="1:6" x14ac:dyDescent="0.35">
      <c r="A2010" t="s">
        <v>1644</v>
      </c>
      <c r="B2010" t="s">
        <v>660</v>
      </c>
      <c r="C2010" t="s">
        <v>614</v>
      </c>
      <c r="D2010" t="s">
        <v>273</v>
      </c>
      <c r="E2010" t="str">
        <f>INDEX('State Codes'!$E$7:$E$70,MATCH(INDEX('State Codes'!$C$7:$C$70,MATCH('County Climates'!B2010,'State Codes'!$D$7:$D$70,0),1),'State Codes'!$C$7:$C$70,0),1)</f>
        <v>West North Central Division</v>
      </c>
      <c r="F2010">
        <f>INDEX('CBECS_Table B5'!$C$6:$K$6,1,MATCH('County Climates'!E2010,'CBECS_Table B5'!$C$1:$K$1,0))</f>
        <v>6178</v>
      </c>
    </row>
    <row r="2011" spans="1:6" x14ac:dyDescent="0.35">
      <c r="A2011" t="s">
        <v>1644</v>
      </c>
      <c r="B2011" t="s">
        <v>660</v>
      </c>
      <c r="C2011" t="s">
        <v>1658</v>
      </c>
      <c r="D2011" t="s">
        <v>273</v>
      </c>
      <c r="E2011" t="str">
        <f>INDEX('State Codes'!$E$7:$E$70,MATCH(INDEX('State Codes'!$C$7:$C$70,MATCH('County Climates'!B2011,'State Codes'!$D$7:$D$70,0),1),'State Codes'!$C$7:$C$70,0),1)</f>
        <v>West North Central Division</v>
      </c>
      <c r="F2011">
        <f>INDEX('CBECS_Table B5'!$C$6:$K$6,1,MATCH('County Climates'!E2011,'CBECS_Table B5'!$C$1:$K$1,0))</f>
        <v>6178</v>
      </c>
    </row>
    <row r="2012" spans="1:6" x14ac:dyDescent="0.35">
      <c r="A2012" t="s">
        <v>1644</v>
      </c>
      <c r="B2012" t="s">
        <v>660</v>
      </c>
      <c r="C2012" t="s">
        <v>1659</v>
      </c>
      <c r="D2012" t="s">
        <v>273</v>
      </c>
      <c r="E2012" t="str">
        <f>INDEX('State Codes'!$E$7:$E$70,MATCH(INDEX('State Codes'!$C$7:$C$70,MATCH('County Climates'!B2012,'State Codes'!$D$7:$D$70,0),1),'State Codes'!$C$7:$C$70,0),1)</f>
        <v>West North Central Division</v>
      </c>
      <c r="F2012">
        <f>INDEX('CBECS_Table B5'!$C$6:$K$6,1,MATCH('County Climates'!E2012,'CBECS_Table B5'!$C$1:$K$1,0))</f>
        <v>6178</v>
      </c>
    </row>
    <row r="2013" spans="1:6" x14ac:dyDescent="0.35">
      <c r="A2013" t="s">
        <v>1644</v>
      </c>
      <c r="B2013" t="s">
        <v>660</v>
      </c>
      <c r="C2013" t="s">
        <v>550</v>
      </c>
      <c r="D2013" t="s">
        <v>273</v>
      </c>
      <c r="E2013" t="str">
        <f>INDEX('State Codes'!$E$7:$E$70,MATCH(INDEX('State Codes'!$C$7:$C$70,MATCH('County Climates'!B2013,'State Codes'!$D$7:$D$70,0),1),'State Codes'!$C$7:$C$70,0),1)</f>
        <v>West North Central Division</v>
      </c>
      <c r="F2013">
        <f>INDEX('CBECS_Table B5'!$C$6:$K$6,1,MATCH('County Climates'!E2013,'CBECS_Table B5'!$C$1:$K$1,0))</f>
        <v>6178</v>
      </c>
    </row>
    <row r="2014" spans="1:6" x14ac:dyDescent="0.35">
      <c r="A2014" t="s">
        <v>1644</v>
      </c>
      <c r="B2014" t="s">
        <v>660</v>
      </c>
      <c r="C2014" t="s">
        <v>915</v>
      </c>
      <c r="D2014" t="s">
        <v>273</v>
      </c>
      <c r="E2014" t="str">
        <f>INDEX('State Codes'!$E$7:$E$70,MATCH(INDEX('State Codes'!$C$7:$C$70,MATCH('County Climates'!B2014,'State Codes'!$D$7:$D$70,0),1),'State Codes'!$C$7:$C$70,0),1)</f>
        <v>West North Central Division</v>
      </c>
      <c r="F2014">
        <f>INDEX('CBECS_Table B5'!$C$6:$K$6,1,MATCH('County Climates'!E2014,'CBECS_Table B5'!$C$1:$K$1,0))</f>
        <v>6178</v>
      </c>
    </row>
    <row r="2015" spans="1:6" x14ac:dyDescent="0.35">
      <c r="A2015" t="s">
        <v>1660</v>
      </c>
      <c r="B2015" t="s">
        <v>1661</v>
      </c>
      <c r="C2015" t="s">
        <v>618</v>
      </c>
      <c r="D2015" t="s">
        <v>292</v>
      </c>
      <c r="E2015" t="str">
        <f>INDEX('State Codes'!$E$7:$E$70,MATCH(INDEX('State Codes'!$C$7:$C$70,MATCH('County Climates'!B2015,'State Codes'!$D$7:$D$70,0),1),'State Codes'!$C$7:$C$70,0),1)</f>
        <v>West North Central Division</v>
      </c>
      <c r="F2015">
        <f>INDEX('CBECS_Table B5'!$C$6:$K$6,1,MATCH('County Climates'!E2015,'CBECS_Table B5'!$C$1:$K$1,0))</f>
        <v>6178</v>
      </c>
    </row>
    <row r="2016" spans="1:6" x14ac:dyDescent="0.35">
      <c r="A2016" t="s">
        <v>1660</v>
      </c>
      <c r="B2016" t="s">
        <v>1661</v>
      </c>
      <c r="C2016" t="s">
        <v>1219</v>
      </c>
      <c r="D2016" t="s">
        <v>292</v>
      </c>
      <c r="E2016" t="str">
        <f>INDEX('State Codes'!$E$7:$E$70,MATCH(INDEX('State Codes'!$C$7:$C$70,MATCH('County Climates'!B2016,'State Codes'!$D$7:$D$70,0),1),'State Codes'!$C$7:$C$70,0),1)</f>
        <v>West North Central Division</v>
      </c>
      <c r="F2016">
        <f>INDEX('CBECS_Table B5'!$C$6:$K$6,1,MATCH('County Climates'!E2016,'CBECS_Table B5'!$C$1:$K$1,0))</f>
        <v>6178</v>
      </c>
    </row>
    <row r="2017" spans="1:6" x14ac:dyDescent="0.35">
      <c r="A2017" t="s">
        <v>1660</v>
      </c>
      <c r="B2017" t="s">
        <v>1661</v>
      </c>
      <c r="C2017" t="s">
        <v>890</v>
      </c>
      <c r="D2017" t="s">
        <v>292</v>
      </c>
      <c r="E2017" t="str">
        <f>INDEX('State Codes'!$E$7:$E$70,MATCH(INDEX('State Codes'!$C$7:$C$70,MATCH('County Climates'!B2017,'State Codes'!$D$7:$D$70,0),1),'State Codes'!$C$7:$C$70,0),1)</f>
        <v>West North Central Division</v>
      </c>
      <c r="F2017">
        <f>INDEX('CBECS_Table B5'!$C$6:$K$6,1,MATCH('County Climates'!E2017,'CBECS_Table B5'!$C$1:$K$1,0))</f>
        <v>6178</v>
      </c>
    </row>
    <row r="2018" spans="1:6" x14ac:dyDescent="0.35">
      <c r="A2018" t="s">
        <v>1660</v>
      </c>
      <c r="B2018" t="s">
        <v>1661</v>
      </c>
      <c r="C2018" t="s">
        <v>1662</v>
      </c>
      <c r="D2018" t="s">
        <v>292</v>
      </c>
      <c r="E2018" t="str">
        <f>INDEX('State Codes'!$E$7:$E$70,MATCH(INDEX('State Codes'!$C$7:$C$70,MATCH('County Climates'!B2018,'State Codes'!$D$7:$D$70,0),1),'State Codes'!$C$7:$C$70,0),1)</f>
        <v>West North Central Division</v>
      </c>
      <c r="F2018">
        <f>INDEX('CBECS_Table B5'!$C$6:$K$6,1,MATCH('County Climates'!E2018,'CBECS_Table B5'!$C$1:$K$1,0))</f>
        <v>6178</v>
      </c>
    </row>
    <row r="2019" spans="1:6" x14ac:dyDescent="0.35">
      <c r="A2019" t="s">
        <v>1660</v>
      </c>
      <c r="B2019" t="s">
        <v>1661</v>
      </c>
      <c r="C2019" t="s">
        <v>893</v>
      </c>
      <c r="D2019" t="s">
        <v>292</v>
      </c>
      <c r="E2019" t="str">
        <f>INDEX('State Codes'!$E$7:$E$70,MATCH(INDEX('State Codes'!$C$7:$C$70,MATCH('County Climates'!B2019,'State Codes'!$D$7:$D$70,0),1),'State Codes'!$C$7:$C$70,0),1)</f>
        <v>West North Central Division</v>
      </c>
      <c r="F2019">
        <f>INDEX('CBECS_Table B5'!$C$6:$K$6,1,MATCH('County Climates'!E2019,'CBECS_Table B5'!$C$1:$K$1,0))</f>
        <v>6178</v>
      </c>
    </row>
    <row r="2020" spans="1:6" x14ac:dyDescent="0.35">
      <c r="A2020" t="s">
        <v>1660</v>
      </c>
      <c r="B2020" t="s">
        <v>1661</v>
      </c>
      <c r="C2020" t="s">
        <v>1663</v>
      </c>
      <c r="D2020" t="s">
        <v>292</v>
      </c>
      <c r="E2020" t="str">
        <f>INDEX('State Codes'!$E$7:$E$70,MATCH(INDEX('State Codes'!$C$7:$C$70,MATCH('County Climates'!B2020,'State Codes'!$D$7:$D$70,0),1),'State Codes'!$C$7:$C$70,0),1)</f>
        <v>West North Central Division</v>
      </c>
      <c r="F2020">
        <f>INDEX('CBECS_Table B5'!$C$6:$K$6,1,MATCH('County Climates'!E2020,'CBECS_Table B5'!$C$1:$K$1,0))</f>
        <v>6178</v>
      </c>
    </row>
    <row r="2021" spans="1:6" x14ac:dyDescent="0.35">
      <c r="A2021" t="s">
        <v>1660</v>
      </c>
      <c r="B2021" t="s">
        <v>1661</v>
      </c>
      <c r="C2021" t="s">
        <v>623</v>
      </c>
      <c r="D2021" t="s">
        <v>292</v>
      </c>
      <c r="E2021" t="str">
        <f>INDEX('State Codes'!$E$7:$E$70,MATCH(INDEX('State Codes'!$C$7:$C$70,MATCH('County Climates'!B2021,'State Codes'!$D$7:$D$70,0),1),'State Codes'!$C$7:$C$70,0),1)</f>
        <v>West North Central Division</v>
      </c>
      <c r="F2021">
        <f>INDEX('CBECS_Table B5'!$C$6:$K$6,1,MATCH('County Climates'!E2021,'CBECS_Table B5'!$C$1:$K$1,0))</f>
        <v>6178</v>
      </c>
    </row>
    <row r="2022" spans="1:6" x14ac:dyDescent="0.35">
      <c r="A2022" t="s">
        <v>1660</v>
      </c>
      <c r="B2022" t="s">
        <v>1661</v>
      </c>
      <c r="C2022" t="s">
        <v>295</v>
      </c>
      <c r="D2022" t="s">
        <v>292</v>
      </c>
      <c r="E2022" t="str">
        <f>INDEX('State Codes'!$E$7:$E$70,MATCH(INDEX('State Codes'!$C$7:$C$70,MATCH('County Climates'!B2022,'State Codes'!$D$7:$D$70,0),1),'State Codes'!$C$7:$C$70,0),1)</f>
        <v>West North Central Division</v>
      </c>
      <c r="F2022">
        <f>INDEX('CBECS_Table B5'!$C$6:$K$6,1,MATCH('County Climates'!E2022,'CBECS_Table B5'!$C$1:$K$1,0))</f>
        <v>6178</v>
      </c>
    </row>
    <row r="2023" spans="1:6" x14ac:dyDescent="0.35">
      <c r="A2023" t="s">
        <v>1660</v>
      </c>
      <c r="B2023" t="s">
        <v>1661</v>
      </c>
      <c r="C2023" t="s">
        <v>1664</v>
      </c>
      <c r="D2023" t="s">
        <v>292</v>
      </c>
      <c r="E2023" t="str">
        <f>INDEX('State Codes'!$E$7:$E$70,MATCH(INDEX('State Codes'!$C$7:$C$70,MATCH('County Climates'!B2023,'State Codes'!$D$7:$D$70,0),1),'State Codes'!$C$7:$C$70,0),1)</f>
        <v>West North Central Division</v>
      </c>
      <c r="F2023">
        <f>INDEX('CBECS_Table B5'!$C$6:$K$6,1,MATCH('County Climates'!E2023,'CBECS_Table B5'!$C$1:$K$1,0))</f>
        <v>6178</v>
      </c>
    </row>
    <row r="2024" spans="1:6" x14ac:dyDescent="0.35">
      <c r="A2024" t="s">
        <v>1660</v>
      </c>
      <c r="B2024" t="s">
        <v>1661</v>
      </c>
      <c r="C2024" t="s">
        <v>996</v>
      </c>
      <c r="D2024" t="s">
        <v>292</v>
      </c>
      <c r="E2024" t="str">
        <f>INDEX('State Codes'!$E$7:$E$70,MATCH(INDEX('State Codes'!$C$7:$C$70,MATCH('County Climates'!B2024,'State Codes'!$D$7:$D$70,0),1),'State Codes'!$C$7:$C$70,0),1)</f>
        <v>West North Central Division</v>
      </c>
      <c r="F2024">
        <f>INDEX('CBECS_Table B5'!$C$6:$K$6,1,MATCH('County Climates'!E2024,'CBECS_Table B5'!$C$1:$K$1,0))</f>
        <v>6178</v>
      </c>
    </row>
    <row r="2025" spans="1:6" x14ac:dyDescent="0.35">
      <c r="A2025" t="s">
        <v>1660</v>
      </c>
      <c r="B2025" t="s">
        <v>1661</v>
      </c>
      <c r="C2025" t="s">
        <v>298</v>
      </c>
      <c r="D2025" t="s">
        <v>292</v>
      </c>
      <c r="E2025" t="str">
        <f>INDEX('State Codes'!$E$7:$E$70,MATCH(INDEX('State Codes'!$C$7:$C$70,MATCH('County Climates'!B2025,'State Codes'!$D$7:$D$70,0),1),'State Codes'!$C$7:$C$70,0),1)</f>
        <v>West North Central Division</v>
      </c>
      <c r="F2025">
        <f>INDEX('CBECS_Table B5'!$C$6:$K$6,1,MATCH('County Climates'!E2025,'CBECS_Table B5'!$C$1:$K$1,0))</f>
        <v>6178</v>
      </c>
    </row>
    <row r="2026" spans="1:6" x14ac:dyDescent="0.35">
      <c r="A2026" t="s">
        <v>1660</v>
      </c>
      <c r="B2026" t="s">
        <v>1661</v>
      </c>
      <c r="C2026" t="s">
        <v>1531</v>
      </c>
      <c r="D2026" t="s">
        <v>273</v>
      </c>
      <c r="E2026" t="str">
        <f>INDEX('State Codes'!$E$7:$E$70,MATCH(INDEX('State Codes'!$C$7:$C$70,MATCH('County Climates'!B2026,'State Codes'!$D$7:$D$70,0),1),'State Codes'!$C$7:$C$70,0),1)</f>
        <v>West North Central Division</v>
      </c>
      <c r="F2026">
        <f>INDEX('CBECS_Table B5'!$C$6:$K$6,1,MATCH('County Climates'!E2026,'CBECS_Table B5'!$C$1:$K$1,0))</f>
        <v>6178</v>
      </c>
    </row>
    <row r="2027" spans="1:6" x14ac:dyDescent="0.35">
      <c r="A2027" t="s">
        <v>1660</v>
      </c>
      <c r="B2027" t="s">
        <v>1661</v>
      </c>
      <c r="C2027" t="s">
        <v>575</v>
      </c>
      <c r="D2027" t="s">
        <v>292</v>
      </c>
      <c r="E2027" t="str">
        <f>INDEX('State Codes'!$E$7:$E$70,MATCH(INDEX('State Codes'!$C$7:$C$70,MATCH('County Climates'!B2027,'State Codes'!$D$7:$D$70,0),1),'State Codes'!$C$7:$C$70,0),1)</f>
        <v>West North Central Division</v>
      </c>
      <c r="F2027">
        <f>INDEX('CBECS_Table B5'!$C$6:$K$6,1,MATCH('County Climates'!E2027,'CBECS_Table B5'!$C$1:$K$1,0))</f>
        <v>6178</v>
      </c>
    </row>
    <row r="2028" spans="1:6" x14ac:dyDescent="0.35">
      <c r="A2028" t="s">
        <v>1660</v>
      </c>
      <c r="B2028" t="s">
        <v>1661</v>
      </c>
      <c r="C2028" t="s">
        <v>302</v>
      </c>
      <c r="D2028" t="s">
        <v>292</v>
      </c>
      <c r="E2028" t="str">
        <f>INDEX('State Codes'!$E$7:$E$70,MATCH(INDEX('State Codes'!$C$7:$C$70,MATCH('County Climates'!B2028,'State Codes'!$D$7:$D$70,0),1),'State Codes'!$C$7:$C$70,0),1)</f>
        <v>West North Central Division</v>
      </c>
      <c r="F2028">
        <f>INDEX('CBECS_Table B5'!$C$6:$K$6,1,MATCH('County Climates'!E2028,'CBECS_Table B5'!$C$1:$K$1,0))</f>
        <v>6178</v>
      </c>
    </row>
    <row r="2029" spans="1:6" x14ac:dyDescent="0.35">
      <c r="A2029" t="s">
        <v>1660</v>
      </c>
      <c r="B2029" t="s">
        <v>1661</v>
      </c>
      <c r="C2029" t="s">
        <v>1665</v>
      </c>
      <c r="D2029" t="s">
        <v>273</v>
      </c>
      <c r="E2029" t="str">
        <f>INDEX('State Codes'!$E$7:$E$70,MATCH(INDEX('State Codes'!$C$7:$C$70,MATCH('County Climates'!B2029,'State Codes'!$D$7:$D$70,0),1),'State Codes'!$C$7:$C$70,0),1)</f>
        <v>West North Central Division</v>
      </c>
      <c r="F2029">
        <f>INDEX('CBECS_Table B5'!$C$6:$K$6,1,MATCH('County Climates'!E2029,'CBECS_Table B5'!$C$1:$K$1,0))</f>
        <v>6178</v>
      </c>
    </row>
    <row r="2030" spans="1:6" x14ac:dyDescent="0.35">
      <c r="A2030" t="s">
        <v>1660</v>
      </c>
      <c r="B2030" t="s">
        <v>1661</v>
      </c>
      <c r="C2030" t="s">
        <v>1666</v>
      </c>
      <c r="D2030" t="s">
        <v>292</v>
      </c>
      <c r="E2030" t="str">
        <f>INDEX('State Codes'!$E$7:$E$70,MATCH(INDEX('State Codes'!$C$7:$C$70,MATCH('County Climates'!B2030,'State Codes'!$D$7:$D$70,0),1),'State Codes'!$C$7:$C$70,0),1)</f>
        <v>West North Central Division</v>
      </c>
      <c r="F2030">
        <f>INDEX('CBECS_Table B5'!$C$6:$K$6,1,MATCH('County Climates'!E2030,'CBECS_Table B5'!$C$1:$K$1,0))</f>
        <v>6178</v>
      </c>
    </row>
    <row r="2031" spans="1:6" x14ac:dyDescent="0.35">
      <c r="A2031" t="s">
        <v>1660</v>
      </c>
      <c r="B2031" t="s">
        <v>1661</v>
      </c>
      <c r="C2031" t="s">
        <v>1667</v>
      </c>
      <c r="D2031" t="s">
        <v>292</v>
      </c>
      <c r="E2031" t="str">
        <f>INDEX('State Codes'!$E$7:$E$70,MATCH(INDEX('State Codes'!$C$7:$C$70,MATCH('County Climates'!B2031,'State Codes'!$D$7:$D$70,0),1),'State Codes'!$C$7:$C$70,0),1)</f>
        <v>West North Central Division</v>
      </c>
      <c r="F2031">
        <f>INDEX('CBECS_Table B5'!$C$6:$K$6,1,MATCH('County Climates'!E2031,'CBECS_Table B5'!$C$1:$K$1,0))</f>
        <v>6178</v>
      </c>
    </row>
    <row r="2032" spans="1:6" x14ac:dyDescent="0.35">
      <c r="A2032" t="s">
        <v>1660</v>
      </c>
      <c r="B2032" t="s">
        <v>1661</v>
      </c>
      <c r="C2032" t="s">
        <v>1668</v>
      </c>
      <c r="D2032" t="s">
        <v>292</v>
      </c>
      <c r="E2032" t="str">
        <f>INDEX('State Codes'!$E$7:$E$70,MATCH(INDEX('State Codes'!$C$7:$C$70,MATCH('County Climates'!B2032,'State Codes'!$D$7:$D$70,0),1),'State Codes'!$C$7:$C$70,0),1)</f>
        <v>West North Central Division</v>
      </c>
      <c r="F2032">
        <f>INDEX('CBECS_Table B5'!$C$6:$K$6,1,MATCH('County Climates'!E2032,'CBECS_Table B5'!$C$1:$K$1,0))</f>
        <v>6178</v>
      </c>
    </row>
    <row r="2033" spans="1:6" x14ac:dyDescent="0.35">
      <c r="A2033" t="s">
        <v>1660</v>
      </c>
      <c r="B2033" t="s">
        <v>1661</v>
      </c>
      <c r="C2033" t="s">
        <v>505</v>
      </c>
      <c r="D2033" t="s">
        <v>292</v>
      </c>
      <c r="E2033" t="str">
        <f>INDEX('State Codes'!$E$7:$E$70,MATCH(INDEX('State Codes'!$C$7:$C$70,MATCH('County Climates'!B2033,'State Codes'!$D$7:$D$70,0),1),'State Codes'!$C$7:$C$70,0),1)</f>
        <v>West North Central Division</v>
      </c>
      <c r="F2033">
        <f>INDEX('CBECS_Table B5'!$C$6:$K$6,1,MATCH('County Climates'!E2033,'CBECS_Table B5'!$C$1:$K$1,0))</f>
        <v>6178</v>
      </c>
    </row>
    <row r="2034" spans="1:6" x14ac:dyDescent="0.35">
      <c r="A2034" t="s">
        <v>1660</v>
      </c>
      <c r="B2034" t="s">
        <v>1661</v>
      </c>
      <c r="C2034" t="s">
        <v>509</v>
      </c>
      <c r="D2034" t="s">
        <v>273</v>
      </c>
      <c r="E2034" t="str">
        <f>INDEX('State Codes'!$E$7:$E$70,MATCH(INDEX('State Codes'!$C$7:$C$70,MATCH('County Climates'!B2034,'State Codes'!$D$7:$D$70,0),1),'State Codes'!$C$7:$C$70,0),1)</f>
        <v>West North Central Division</v>
      </c>
      <c r="F2034">
        <f>INDEX('CBECS_Table B5'!$C$6:$K$6,1,MATCH('County Climates'!E2034,'CBECS_Table B5'!$C$1:$K$1,0))</f>
        <v>6178</v>
      </c>
    </row>
    <row r="2035" spans="1:6" x14ac:dyDescent="0.35">
      <c r="A2035" t="s">
        <v>1660</v>
      </c>
      <c r="B2035" t="s">
        <v>1661</v>
      </c>
      <c r="C2035" t="s">
        <v>649</v>
      </c>
      <c r="D2035" t="s">
        <v>292</v>
      </c>
      <c r="E2035" t="str">
        <f>INDEX('State Codes'!$E$7:$E$70,MATCH(INDEX('State Codes'!$C$7:$C$70,MATCH('County Climates'!B2035,'State Codes'!$D$7:$D$70,0),1),'State Codes'!$C$7:$C$70,0),1)</f>
        <v>West North Central Division</v>
      </c>
      <c r="F2035">
        <f>INDEX('CBECS_Table B5'!$C$6:$K$6,1,MATCH('County Climates'!E2035,'CBECS_Table B5'!$C$1:$K$1,0))</f>
        <v>6178</v>
      </c>
    </row>
    <row r="2036" spans="1:6" x14ac:dyDescent="0.35">
      <c r="A2036" t="s">
        <v>1660</v>
      </c>
      <c r="B2036" t="s">
        <v>1661</v>
      </c>
      <c r="C2036" t="s">
        <v>1669</v>
      </c>
      <c r="D2036" t="s">
        <v>292</v>
      </c>
      <c r="E2036" t="str">
        <f>INDEX('State Codes'!$E$7:$E$70,MATCH(INDEX('State Codes'!$C$7:$C$70,MATCH('County Climates'!B2036,'State Codes'!$D$7:$D$70,0),1),'State Codes'!$C$7:$C$70,0),1)</f>
        <v>West North Central Division</v>
      </c>
      <c r="F2036">
        <f>INDEX('CBECS_Table B5'!$C$6:$K$6,1,MATCH('County Climates'!E2036,'CBECS_Table B5'!$C$1:$K$1,0))</f>
        <v>6178</v>
      </c>
    </row>
    <row r="2037" spans="1:6" x14ac:dyDescent="0.35">
      <c r="A2037" t="s">
        <v>1660</v>
      </c>
      <c r="B2037" t="s">
        <v>1661</v>
      </c>
      <c r="C2037" t="s">
        <v>965</v>
      </c>
      <c r="D2037" t="s">
        <v>292</v>
      </c>
      <c r="E2037" t="str">
        <f>INDEX('State Codes'!$E$7:$E$70,MATCH(INDEX('State Codes'!$C$7:$C$70,MATCH('County Climates'!B2037,'State Codes'!$D$7:$D$70,0),1),'State Codes'!$C$7:$C$70,0),1)</f>
        <v>West North Central Division</v>
      </c>
      <c r="F2037">
        <f>INDEX('CBECS_Table B5'!$C$6:$K$6,1,MATCH('County Climates'!E2037,'CBECS_Table B5'!$C$1:$K$1,0))</f>
        <v>6178</v>
      </c>
    </row>
    <row r="2038" spans="1:6" x14ac:dyDescent="0.35">
      <c r="A2038" t="s">
        <v>1660</v>
      </c>
      <c r="B2038" t="s">
        <v>1661</v>
      </c>
      <c r="C2038" t="s">
        <v>1670</v>
      </c>
      <c r="D2038" t="s">
        <v>292</v>
      </c>
      <c r="E2038" t="str">
        <f>INDEX('State Codes'!$E$7:$E$70,MATCH(INDEX('State Codes'!$C$7:$C$70,MATCH('County Climates'!B2038,'State Codes'!$D$7:$D$70,0),1),'State Codes'!$C$7:$C$70,0),1)</f>
        <v>West North Central Division</v>
      </c>
      <c r="F2038">
        <f>INDEX('CBECS_Table B5'!$C$6:$K$6,1,MATCH('County Climates'!E2038,'CBECS_Table B5'!$C$1:$K$1,0))</f>
        <v>6178</v>
      </c>
    </row>
    <row r="2039" spans="1:6" x14ac:dyDescent="0.35">
      <c r="A2039" t="s">
        <v>1660</v>
      </c>
      <c r="B2039" t="s">
        <v>1661</v>
      </c>
      <c r="C2039" t="s">
        <v>966</v>
      </c>
      <c r="D2039" t="s">
        <v>273</v>
      </c>
      <c r="E2039" t="str">
        <f>INDEX('State Codes'!$E$7:$E$70,MATCH(INDEX('State Codes'!$C$7:$C$70,MATCH('County Climates'!B2039,'State Codes'!$D$7:$D$70,0),1),'State Codes'!$C$7:$C$70,0),1)</f>
        <v>West North Central Division</v>
      </c>
      <c r="F2039">
        <f>INDEX('CBECS_Table B5'!$C$6:$K$6,1,MATCH('County Climates'!E2039,'CBECS_Table B5'!$C$1:$K$1,0))</f>
        <v>6178</v>
      </c>
    </row>
    <row r="2040" spans="1:6" x14ac:dyDescent="0.35">
      <c r="A2040" t="s">
        <v>1660</v>
      </c>
      <c r="B2040" t="s">
        <v>1661</v>
      </c>
      <c r="C2040" t="s">
        <v>967</v>
      </c>
      <c r="D2040" t="s">
        <v>273</v>
      </c>
      <c r="E2040" t="str">
        <f>INDEX('State Codes'!$E$7:$E$70,MATCH(INDEX('State Codes'!$C$7:$C$70,MATCH('County Climates'!B2040,'State Codes'!$D$7:$D$70,0),1),'State Codes'!$C$7:$C$70,0),1)</f>
        <v>West North Central Division</v>
      </c>
      <c r="F2040">
        <f>INDEX('CBECS_Table B5'!$C$6:$K$6,1,MATCH('County Climates'!E2040,'CBECS_Table B5'!$C$1:$K$1,0))</f>
        <v>6178</v>
      </c>
    </row>
    <row r="2041" spans="1:6" x14ac:dyDescent="0.35">
      <c r="A2041" t="s">
        <v>1660</v>
      </c>
      <c r="B2041" t="s">
        <v>1661</v>
      </c>
      <c r="C2041" t="s">
        <v>876</v>
      </c>
      <c r="D2041" t="s">
        <v>273</v>
      </c>
      <c r="E2041" t="str">
        <f>INDEX('State Codes'!$E$7:$E$70,MATCH(INDEX('State Codes'!$C$7:$C$70,MATCH('County Climates'!B2041,'State Codes'!$D$7:$D$70,0),1),'State Codes'!$C$7:$C$70,0),1)</f>
        <v>West North Central Division</v>
      </c>
      <c r="F2041">
        <f>INDEX('CBECS_Table B5'!$C$6:$K$6,1,MATCH('County Climates'!E2041,'CBECS_Table B5'!$C$1:$K$1,0))</f>
        <v>6178</v>
      </c>
    </row>
    <row r="2042" spans="1:6" x14ac:dyDescent="0.35">
      <c r="A2042" t="s">
        <v>1660</v>
      </c>
      <c r="B2042" t="s">
        <v>1661</v>
      </c>
      <c r="C2042" t="s">
        <v>1671</v>
      </c>
      <c r="D2042" t="s">
        <v>292</v>
      </c>
      <c r="E2042" t="str">
        <f>INDEX('State Codes'!$E$7:$E$70,MATCH(INDEX('State Codes'!$C$7:$C$70,MATCH('County Climates'!B2042,'State Codes'!$D$7:$D$70,0),1),'State Codes'!$C$7:$C$70,0),1)</f>
        <v>West North Central Division</v>
      </c>
      <c r="F2042">
        <f>INDEX('CBECS_Table B5'!$C$6:$K$6,1,MATCH('County Climates'!E2042,'CBECS_Table B5'!$C$1:$K$1,0))</f>
        <v>6178</v>
      </c>
    </row>
    <row r="2043" spans="1:6" x14ac:dyDescent="0.35">
      <c r="A2043" t="s">
        <v>1660</v>
      </c>
      <c r="B2043" t="s">
        <v>1661</v>
      </c>
      <c r="C2043" t="s">
        <v>969</v>
      </c>
      <c r="D2043" t="s">
        <v>292</v>
      </c>
      <c r="E2043" t="str">
        <f>INDEX('State Codes'!$E$7:$E$70,MATCH(INDEX('State Codes'!$C$7:$C$70,MATCH('County Climates'!B2043,'State Codes'!$D$7:$D$70,0),1),'State Codes'!$C$7:$C$70,0),1)</f>
        <v>West North Central Division</v>
      </c>
      <c r="F2043">
        <f>INDEX('CBECS_Table B5'!$C$6:$K$6,1,MATCH('County Climates'!E2043,'CBECS_Table B5'!$C$1:$K$1,0))</f>
        <v>6178</v>
      </c>
    </row>
    <row r="2044" spans="1:6" x14ac:dyDescent="0.35">
      <c r="A2044" t="s">
        <v>1660</v>
      </c>
      <c r="B2044" t="s">
        <v>1661</v>
      </c>
      <c r="C2044" t="s">
        <v>1672</v>
      </c>
      <c r="D2044" t="s">
        <v>292</v>
      </c>
      <c r="E2044" t="str">
        <f>INDEX('State Codes'!$E$7:$E$70,MATCH(INDEX('State Codes'!$C$7:$C$70,MATCH('County Climates'!B2044,'State Codes'!$D$7:$D$70,0),1),'State Codes'!$C$7:$C$70,0),1)</f>
        <v>West North Central Division</v>
      </c>
      <c r="F2044">
        <f>INDEX('CBECS_Table B5'!$C$6:$K$6,1,MATCH('County Climates'!E2044,'CBECS_Table B5'!$C$1:$K$1,0))</f>
        <v>6178</v>
      </c>
    </row>
    <row r="2045" spans="1:6" x14ac:dyDescent="0.35">
      <c r="A2045" t="s">
        <v>1660</v>
      </c>
      <c r="B2045" t="s">
        <v>1661</v>
      </c>
      <c r="C2045" t="s">
        <v>1212</v>
      </c>
      <c r="D2045" t="s">
        <v>292</v>
      </c>
      <c r="E2045" t="str">
        <f>INDEX('State Codes'!$E$7:$E$70,MATCH(INDEX('State Codes'!$C$7:$C$70,MATCH('County Climates'!B2045,'State Codes'!$D$7:$D$70,0),1),'State Codes'!$C$7:$C$70,0),1)</f>
        <v>West North Central Division</v>
      </c>
      <c r="F2045">
        <f>INDEX('CBECS_Table B5'!$C$6:$K$6,1,MATCH('County Climates'!E2045,'CBECS_Table B5'!$C$1:$K$1,0))</f>
        <v>6178</v>
      </c>
    </row>
    <row r="2046" spans="1:6" x14ac:dyDescent="0.35">
      <c r="A2046" t="s">
        <v>1660</v>
      </c>
      <c r="B2046" t="s">
        <v>1661</v>
      </c>
      <c r="C2046" t="s">
        <v>531</v>
      </c>
      <c r="D2046" t="s">
        <v>273</v>
      </c>
      <c r="E2046" t="str">
        <f>INDEX('State Codes'!$E$7:$E$70,MATCH(INDEX('State Codes'!$C$7:$C$70,MATCH('County Climates'!B2046,'State Codes'!$D$7:$D$70,0),1),'State Codes'!$C$7:$C$70,0),1)</f>
        <v>West North Central Division</v>
      </c>
      <c r="F2046">
        <f>INDEX('CBECS_Table B5'!$C$6:$K$6,1,MATCH('County Climates'!E2046,'CBECS_Table B5'!$C$1:$K$1,0))</f>
        <v>6178</v>
      </c>
    </row>
    <row r="2047" spans="1:6" x14ac:dyDescent="0.35">
      <c r="A2047" t="s">
        <v>1660</v>
      </c>
      <c r="B2047" t="s">
        <v>1661</v>
      </c>
      <c r="C2047" t="s">
        <v>1673</v>
      </c>
      <c r="D2047" t="s">
        <v>273</v>
      </c>
      <c r="E2047" t="str">
        <f>INDEX('State Codes'!$E$7:$E$70,MATCH(INDEX('State Codes'!$C$7:$C$70,MATCH('County Climates'!B2047,'State Codes'!$D$7:$D$70,0),1),'State Codes'!$C$7:$C$70,0),1)</f>
        <v>West North Central Division</v>
      </c>
      <c r="F2047">
        <f>INDEX('CBECS_Table B5'!$C$6:$K$6,1,MATCH('County Climates'!E2047,'CBECS_Table B5'!$C$1:$K$1,0))</f>
        <v>6178</v>
      </c>
    </row>
    <row r="2048" spans="1:6" x14ac:dyDescent="0.35">
      <c r="A2048" t="s">
        <v>1660</v>
      </c>
      <c r="B2048" t="s">
        <v>1661</v>
      </c>
      <c r="C2048" t="s">
        <v>1674</v>
      </c>
      <c r="D2048" t="s">
        <v>292</v>
      </c>
      <c r="E2048" t="str">
        <f>INDEX('State Codes'!$E$7:$E$70,MATCH(INDEX('State Codes'!$C$7:$C$70,MATCH('County Climates'!B2048,'State Codes'!$D$7:$D$70,0),1),'State Codes'!$C$7:$C$70,0),1)</f>
        <v>West North Central Division</v>
      </c>
      <c r="F2048">
        <f>INDEX('CBECS_Table B5'!$C$6:$K$6,1,MATCH('County Climates'!E2048,'CBECS_Table B5'!$C$1:$K$1,0))</f>
        <v>6178</v>
      </c>
    </row>
    <row r="2049" spans="1:6" x14ac:dyDescent="0.35">
      <c r="A2049" t="s">
        <v>1660</v>
      </c>
      <c r="B2049" t="s">
        <v>1661</v>
      </c>
      <c r="C2049" t="s">
        <v>1675</v>
      </c>
      <c r="D2049" t="s">
        <v>273</v>
      </c>
      <c r="E2049" t="str">
        <f>INDEX('State Codes'!$E$7:$E$70,MATCH(INDEX('State Codes'!$C$7:$C$70,MATCH('County Climates'!B2049,'State Codes'!$D$7:$D$70,0),1),'State Codes'!$C$7:$C$70,0),1)</f>
        <v>West North Central Division</v>
      </c>
      <c r="F2049">
        <f>INDEX('CBECS_Table B5'!$C$6:$K$6,1,MATCH('County Climates'!E2049,'CBECS_Table B5'!$C$1:$K$1,0))</f>
        <v>6178</v>
      </c>
    </row>
    <row r="2050" spans="1:6" x14ac:dyDescent="0.35">
      <c r="A2050" t="s">
        <v>1660</v>
      </c>
      <c r="B2050" t="s">
        <v>1661</v>
      </c>
      <c r="C2050" t="s">
        <v>353</v>
      </c>
      <c r="D2050" t="s">
        <v>292</v>
      </c>
      <c r="E2050" t="str">
        <f>INDEX('State Codes'!$E$7:$E$70,MATCH(INDEX('State Codes'!$C$7:$C$70,MATCH('County Climates'!B2050,'State Codes'!$D$7:$D$70,0),1),'State Codes'!$C$7:$C$70,0),1)</f>
        <v>West North Central Division</v>
      </c>
      <c r="F2050">
        <f>INDEX('CBECS_Table B5'!$C$6:$K$6,1,MATCH('County Climates'!E2050,'CBECS_Table B5'!$C$1:$K$1,0))</f>
        <v>6178</v>
      </c>
    </row>
    <row r="2051" spans="1:6" x14ac:dyDescent="0.35">
      <c r="A2051" t="s">
        <v>1660</v>
      </c>
      <c r="B2051" t="s">
        <v>1661</v>
      </c>
      <c r="C2051" t="s">
        <v>1300</v>
      </c>
      <c r="D2051" t="s">
        <v>273</v>
      </c>
      <c r="E2051" t="str">
        <f>INDEX('State Codes'!$E$7:$E$70,MATCH(INDEX('State Codes'!$C$7:$C$70,MATCH('County Climates'!B2051,'State Codes'!$D$7:$D$70,0),1),'State Codes'!$C$7:$C$70,0),1)</f>
        <v>West North Central Division</v>
      </c>
      <c r="F2051">
        <f>INDEX('CBECS_Table B5'!$C$6:$K$6,1,MATCH('County Climates'!E2051,'CBECS_Table B5'!$C$1:$K$1,0))</f>
        <v>6178</v>
      </c>
    </row>
    <row r="2052" spans="1:6" x14ac:dyDescent="0.35">
      <c r="A2052" t="s">
        <v>1660</v>
      </c>
      <c r="B2052" t="s">
        <v>1661</v>
      </c>
      <c r="C2052" t="s">
        <v>1054</v>
      </c>
      <c r="D2052" t="s">
        <v>292</v>
      </c>
      <c r="E2052" t="str">
        <f>INDEX('State Codes'!$E$7:$E$70,MATCH(INDEX('State Codes'!$C$7:$C$70,MATCH('County Climates'!B2052,'State Codes'!$D$7:$D$70,0),1),'State Codes'!$C$7:$C$70,0),1)</f>
        <v>West North Central Division</v>
      </c>
      <c r="F2052">
        <f>INDEX('CBECS_Table B5'!$C$6:$K$6,1,MATCH('County Climates'!E2052,'CBECS_Table B5'!$C$1:$K$1,0))</f>
        <v>6178</v>
      </c>
    </row>
    <row r="2053" spans="1:6" x14ac:dyDescent="0.35">
      <c r="A2053" t="s">
        <v>1660</v>
      </c>
      <c r="B2053" t="s">
        <v>1661</v>
      </c>
      <c r="C2053" t="s">
        <v>1676</v>
      </c>
      <c r="D2053" t="s">
        <v>292</v>
      </c>
      <c r="E2053" t="str">
        <f>INDEX('State Codes'!$E$7:$E$70,MATCH(INDEX('State Codes'!$C$7:$C$70,MATCH('County Climates'!B2053,'State Codes'!$D$7:$D$70,0),1),'State Codes'!$C$7:$C$70,0),1)</f>
        <v>West North Central Division</v>
      </c>
      <c r="F2053">
        <f>INDEX('CBECS_Table B5'!$C$6:$K$6,1,MATCH('County Climates'!E2053,'CBECS_Table B5'!$C$1:$K$1,0))</f>
        <v>6178</v>
      </c>
    </row>
    <row r="2054" spans="1:6" x14ac:dyDescent="0.35">
      <c r="A2054" t="s">
        <v>1660</v>
      </c>
      <c r="B2054" t="s">
        <v>1661</v>
      </c>
      <c r="C2054" t="s">
        <v>1677</v>
      </c>
      <c r="D2054" t="s">
        <v>292</v>
      </c>
      <c r="E2054" t="str">
        <f>INDEX('State Codes'!$E$7:$E$70,MATCH(INDEX('State Codes'!$C$7:$C$70,MATCH('County Climates'!B2054,'State Codes'!$D$7:$D$70,0),1),'State Codes'!$C$7:$C$70,0),1)</f>
        <v>West North Central Division</v>
      </c>
      <c r="F2054">
        <f>INDEX('CBECS_Table B5'!$C$6:$K$6,1,MATCH('County Climates'!E2054,'CBECS_Table B5'!$C$1:$K$1,0))</f>
        <v>6178</v>
      </c>
    </row>
    <row r="2055" spans="1:6" x14ac:dyDescent="0.35">
      <c r="A2055" t="s">
        <v>1678</v>
      </c>
      <c r="B2055" t="s">
        <v>1679</v>
      </c>
      <c r="C2055" t="s">
        <v>636</v>
      </c>
      <c r="D2055" t="s">
        <v>292</v>
      </c>
      <c r="E2055" t="str">
        <f>INDEX('State Codes'!$E$7:$E$70,MATCH(INDEX('State Codes'!$C$7:$C$70,MATCH('County Climates'!B2055,'State Codes'!$D$7:$D$70,0),1),'State Codes'!$C$7:$C$70,0),1)</f>
        <v>East South Central Division</v>
      </c>
      <c r="F2055">
        <f>INDEX('CBECS_Table B5'!$C$6:$K$6,1,MATCH('County Climates'!E2055,'CBECS_Table B5'!$C$1:$K$1,0))</f>
        <v>4904</v>
      </c>
    </row>
    <row r="2056" spans="1:6" x14ac:dyDescent="0.35">
      <c r="A2056" t="s">
        <v>1678</v>
      </c>
      <c r="B2056" t="s">
        <v>1679</v>
      </c>
      <c r="C2056" t="s">
        <v>618</v>
      </c>
      <c r="D2056" t="s">
        <v>292</v>
      </c>
      <c r="E2056" t="str">
        <f>INDEX('State Codes'!$E$7:$E$70,MATCH(INDEX('State Codes'!$C$7:$C$70,MATCH('County Climates'!B2056,'State Codes'!$D$7:$D$70,0),1),'State Codes'!$C$7:$C$70,0),1)</f>
        <v>East South Central Division</v>
      </c>
      <c r="F2056">
        <f>INDEX('CBECS_Table B5'!$C$6:$K$6,1,MATCH('County Climates'!E2056,'CBECS_Table B5'!$C$1:$K$1,0))</f>
        <v>4904</v>
      </c>
    </row>
    <row r="2057" spans="1:6" x14ac:dyDescent="0.35">
      <c r="A2057" t="s">
        <v>1678</v>
      </c>
      <c r="B2057" t="s">
        <v>1679</v>
      </c>
      <c r="C2057" t="s">
        <v>1219</v>
      </c>
      <c r="D2057" t="s">
        <v>292</v>
      </c>
      <c r="E2057" t="str">
        <f>INDEX('State Codes'!$E$7:$E$70,MATCH(INDEX('State Codes'!$C$7:$C$70,MATCH('County Climates'!B2057,'State Codes'!$D$7:$D$70,0),1),'State Codes'!$C$7:$C$70,0),1)</f>
        <v>East South Central Division</v>
      </c>
      <c r="F2057">
        <f>INDEX('CBECS_Table B5'!$C$6:$K$6,1,MATCH('County Climates'!E2057,'CBECS_Table B5'!$C$1:$K$1,0))</f>
        <v>4904</v>
      </c>
    </row>
    <row r="2058" spans="1:6" x14ac:dyDescent="0.35">
      <c r="A2058" t="s">
        <v>1678</v>
      </c>
      <c r="B2058" t="s">
        <v>1679</v>
      </c>
      <c r="C2058" t="s">
        <v>1680</v>
      </c>
      <c r="D2058" t="s">
        <v>292</v>
      </c>
      <c r="E2058" t="str">
        <f>INDEX('State Codes'!$E$7:$E$70,MATCH(INDEX('State Codes'!$C$7:$C$70,MATCH('County Climates'!B2058,'State Codes'!$D$7:$D$70,0),1),'State Codes'!$C$7:$C$70,0),1)</f>
        <v>East South Central Division</v>
      </c>
      <c r="F2058">
        <f>INDEX('CBECS_Table B5'!$C$6:$K$6,1,MATCH('County Climates'!E2058,'CBECS_Table B5'!$C$1:$K$1,0))</f>
        <v>4904</v>
      </c>
    </row>
    <row r="2059" spans="1:6" x14ac:dyDescent="0.35">
      <c r="A2059" t="s">
        <v>1678</v>
      </c>
      <c r="B2059" t="s">
        <v>1679</v>
      </c>
      <c r="C2059" t="s">
        <v>1681</v>
      </c>
      <c r="D2059" t="s">
        <v>292</v>
      </c>
      <c r="E2059" t="str">
        <f>INDEX('State Codes'!$E$7:$E$70,MATCH(INDEX('State Codes'!$C$7:$C$70,MATCH('County Climates'!B2059,'State Codes'!$D$7:$D$70,0),1),'State Codes'!$C$7:$C$70,0),1)</f>
        <v>East South Central Division</v>
      </c>
      <c r="F2059">
        <f>INDEX('CBECS_Table B5'!$C$6:$K$6,1,MATCH('County Climates'!E2059,'CBECS_Table B5'!$C$1:$K$1,0))</f>
        <v>4904</v>
      </c>
    </row>
    <row r="2060" spans="1:6" x14ac:dyDescent="0.35">
      <c r="A2060" t="s">
        <v>1678</v>
      </c>
      <c r="B2060" t="s">
        <v>1679</v>
      </c>
      <c r="C2060" t="s">
        <v>1682</v>
      </c>
      <c r="D2060" t="s">
        <v>292</v>
      </c>
      <c r="E2060" t="str">
        <f>INDEX('State Codes'!$E$7:$E$70,MATCH(INDEX('State Codes'!$C$7:$C$70,MATCH('County Climates'!B2060,'State Codes'!$D$7:$D$70,0),1),'State Codes'!$C$7:$C$70,0),1)</f>
        <v>East South Central Division</v>
      </c>
      <c r="F2060">
        <f>INDEX('CBECS_Table B5'!$C$6:$K$6,1,MATCH('County Climates'!E2060,'CBECS_Table B5'!$C$1:$K$1,0))</f>
        <v>4904</v>
      </c>
    </row>
    <row r="2061" spans="1:6" x14ac:dyDescent="0.35">
      <c r="A2061" t="s">
        <v>1678</v>
      </c>
      <c r="B2061" t="s">
        <v>1679</v>
      </c>
      <c r="C2061" t="s">
        <v>1683</v>
      </c>
      <c r="D2061" t="s">
        <v>292</v>
      </c>
      <c r="E2061" t="str">
        <f>INDEX('State Codes'!$E$7:$E$70,MATCH(INDEX('State Codes'!$C$7:$C$70,MATCH('County Climates'!B2061,'State Codes'!$D$7:$D$70,0),1),'State Codes'!$C$7:$C$70,0),1)</f>
        <v>East South Central Division</v>
      </c>
      <c r="F2061">
        <f>INDEX('CBECS_Table B5'!$C$6:$K$6,1,MATCH('County Climates'!E2061,'CBECS_Table B5'!$C$1:$K$1,0))</f>
        <v>4904</v>
      </c>
    </row>
    <row r="2062" spans="1:6" x14ac:dyDescent="0.35">
      <c r="A2062" t="s">
        <v>1678</v>
      </c>
      <c r="B2062" t="s">
        <v>1679</v>
      </c>
      <c r="C2062" t="s">
        <v>622</v>
      </c>
      <c r="D2062" t="s">
        <v>292</v>
      </c>
      <c r="E2062" t="str">
        <f>INDEX('State Codes'!$E$7:$E$70,MATCH(INDEX('State Codes'!$C$7:$C$70,MATCH('County Climates'!B2062,'State Codes'!$D$7:$D$70,0),1),'State Codes'!$C$7:$C$70,0),1)</f>
        <v>East South Central Division</v>
      </c>
      <c r="F2062">
        <f>INDEX('CBECS_Table B5'!$C$6:$K$6,1,MATCH('County Climates'!E2062,'CBECS_Table B5'!$C$1:$K$1,0))</f>
        <v>4904</v>
      </c>
    </row>
    <row r="2063" spans="1:6" x14ac:dyDescent="0.35">
      <c r="A2063" t="s">
        <v>1678</v>
      </c>
      <c r="B2063" t="s">
        <v>1679</v>
      </c>
      <c r="C2063" t="s">
        <v>1663</v>
      </c>
      <c r="D2063" t="s">
        <v>292</v>
      </c>
      <c r="E2063" t="str">
        <f>INDEX('State Codes'!$E$7:$E$70,MATCH(INDEX('State Codes'!$C$7:$C$70,MATCH('County Climates'!B2063,'State Codes'!$D$7:$D$70,0),1),'State Codes'!$C$7:$C$70,0),1)</f>
        <v>East South Central Division</v>
      </c>
      <c r="F2063">
        <f>INDEX('CBECS_Table B5'!$C$6:$K$6,1,MATCH('County Climates'!E2063,'CBECS_Table B5'!$C$1:$K$1,0))</f>
        <v>4904</v>
      </c>
    </row>
    <row r="2064" spans="1:6" x14ac:dyDescent="0.35">
      <c r="A2064" t="s">
        <v>1678</v>
      </c>
      <c r="B2064" t="s">
        <v>1679</v>
      </c>
      <c r="C2064" t="s">
        <v>1684</v>
      </c>
      <c r="D2064" t="s">
        <v>292</v>
      </c>
      <c r="E2064" t="str">
        <f>INDEX('State Codes'!$E$7:$E$70,MATCH(INDEX('State Codes'!$C$7:$C$70,MATCH('County Climates'!B2064,'State Codes'!$D$7:$D$70,0),1),'State Codes'!$C$7:$C$70,0),1)</f>
        <v>East South Central Division</v>
      </c>
      <c r="F2064">
        <f>INDEX('CBECS_Table B5'!$C$6:$K$6,1,MATCH('County Climates'!E2064,'CBECS_Table B5'!$C$1:$K$1,0))</f>
        <v>4904</v>
      </c>
    </row>
    <row r="2065" spans="1:6" x14ac:dyDescent="0.35">
      <c r="A2065" t="s">
        <v>1678</v>
      </c>
      <c r="B2065" t="s">
        <v>1679</v>
      </c>
      <c r="C2065" t="s">
        <v>1685</v>
      </c>
      <c r="D2065" t="s">
        <v>292</v>
      </c>
      <c r="E2065" t="str">
        <f>INDEX('State Codes'!$E$7:$E$70,MATCH(INDEX('State Codes'!$C$7:$C$70,MATCH('County Climates'!B2065,'State Codes'!$D$7:$D$70,0),1),'State Codes'!$C$7:$C$70,0),1)</f>
        <v>East South Central Division</v>
      </c>
      <c r="F2065">
        <f>INDEX('CBECS_Table B5'!$C$6:$K$6,1,MATCH('County Climates'!E2065,'CBECS_Table B5'!$C$1:$K$1,0))</f>
        <v>4904</v>
      </c>
    </row>
    <row r="2066" spans="1:6" x14ac:dyDescent="0.35">
      <c r="A2066" t="s">
        <v>1678</v>
      </c>
      <c r="B2066" t="s">
        <v>1679</v>
      </c>
      <c r="C2066" t="s">
        <v>1686</v>
      </c>
      <c r="D2066" t="s">
        <v>292</v>
      </c>
      <c r="E2066" t="str">
        <f>INDEX('State Codes'!$E$7:$E$70,MATCH(INDEX('State Codes'!$C$7:$C$70,MATCH('County Climates'!B2066,'State Codes'!$D$7:$D$70,0),1),'State Codes'!$C$7:$C$70,0),1)</f>
        <v>East South Central Division</v>
      </c>
      <c r="F2066">
        <f>INDEX('CBECS_Table B5'!$C$6:$K$6,1,MATCH('County Climates'!E2066,'CBECS_Table B5'!$C$1:$K$1,0))</f>
        <v>4904</v>
      </c>
    </row>
    <row r="2067" spans="1:6" x14ac:dyDescent="0.35">
      <c r="A2067" t="s">
        <v>1678</v>
      </c>
      <c r="B2067" t="s">
        <v>1679</v>
      </c>
      <c r="C2067" t="s">
        <v>1687</v>
      </c>
      <c r="D2067" t="s">
        <v>292</v>
      </c>
      <c r="E2067" t="str">
        <f>INDEX('State Codes'!$E$7:$E$70,MATCH(INDEX('State Codes'!$C$7:$C$70,MATCH('County Climates'!B2067,'State Codes'!$D$7:$D$70,0),1),'State Codes'!$C$7:$C$70,0),1)</f>
        <v>East South Central Division</v>
      </c>
      <c r="F2067">
        <f>INDEX('CBECS_Table B5'!$C$6:$K$6,1,MATCH('County Climates'!E2067,'CBECS_Table B5'!$C$1:$K$1,0))</f>
        <v>4904</v>
      </c>
    </row>
    <row r="2068" spans="1:6" x14ac:dyDescent="0.35">
      <c r="A2068" t="s">
        <v>1678</v>
      </c>
      <c r="B2068" t="s">
        <v>1679</v>
      </c>
      <c r="C2068" t="s">
        <v>1688</v>
      </c>
      <c r="D2068" t="s">
        <v>292</v>
      </c>
      <c r="E2068" t="str">
        <f>INDEX('State Codes'!$E$7:$E$70,MATCH(INDEX('State Codes'!$C$7:$C$70,MATCH('County Climates'!B2068,'State Codes'!$D$7:$D$70,0),1),'State Codes'!$C$7:$C$70,0),1)</f>
        <v>East South Central Division</v>
      </c>
      <c r="F2068">
        <f>INDEX('CBECS_Table B5'!$C$6:$K$6,1,MATCH('County Climates'!E2068,'CBECS_Table B5'!$C$1:$K$1,0))</f>
        <v>4904</v>
      </c>
    </row>
    <row r="2069" spans="1:6" x14ac:dyDescent="0.35">
      <c r="A2069" t="s">
        <v>1678</v>
      </c>
      <c r="B2069" t="s">
        <v>1679</v>
      </c>
      <c r="C2069" t="s">
        <v>1689</v>
      </c>
      <c r="D2069" t="s">
        <v>292</v>
      </c>
      <c r="E2069" t="str">
        <f>INDEX('State Codes'!$E$7:$E$70,MATCH(INDEX('State Codes'!$C$7:$C$70,MATCH('County Climates'!B2069,'State Codes'!$D$7:$D$70,0),1),'State Codes'!$C$7:$C$70,0),1)</f>
        <v>East South Central Division</v>
      </c>
      <c r="F2069">
        <f>INDEX('CBECS_Table B5'!$C$6:$K$6,1,MATCH('County Climates'!E2069,'CBECS_Table B5'!$C$1:$K$1,0))</f>
        <v>4904</v>
      </c>
    </row>
    <row r="2070" spans="1:6" x14ac:dyDescent="0.35">
      <c r="A2070" t="s">
        <v>1678</v>
      </c>
      <c r="B2070" t="s">
        <v>1679</v>
      </c>
      <c r="C2070" t="s">
        <v>295</v>
      </c>
      <c r="D2070" t="s">
        <v>292</v>
      </c>
      <c r="E2070" t="str">
        <f>INDEX('State Codes'!$E$7:$E$70,MATCH(INDEX('State Codes'!$C$7:$C$70,MATCH('County Climates'!B2070,'State Codes'!$D$7:$D$70,0),1),'State Codes'!$C$7:$C$70,0),1)</f>
        <v>East South Central Division</v>
      </c>
      <c r="F2070">
        <f>INDEX('CBECS_Table B5'!$C$6:$K$6,1,MATCH('County Climates'!E2070,'CBECS_Table B5'!$C$1:$K$1,0))</f>
        <v>4904</v>
      </c>
    </row>
    <row r="2071" spans="1:6" x14ac:dyDescent="0.35">
      <c r="A2071" t="s">
        <v>1678</v>
      </c>
      <c r="B2071" t="s">
        <v>1679</v>
      </c>
      <c r="C2071" t="s">
        <v>1690</v>
      </c>
      <c r="D2071" t="s">
        <v>292</v>
      </c>
      <c r="E2071" t="str">
        <f>INDEX('State Codes'!$E$7:$E$70,MATCH(INDEX('State Codes'!$C$7:$C$70,MATCH('County Climates'!B2071,'State Codes'!$D$7:$D$70,0),1),'State Codes'!$C$7:$C$70,0),1)</f>
        <v>East South Central Division</v>
      </c>
      <c r="F2071">
        <f>INDEX('CBECS_Table B5'!$C$6:$K$6,1,MATCH('County Climates'!E2071,'CBECS_Table B5'!$C$1:$K$1,0))</f>
        <v>4904</v>
      </c>
    </row>
    <row r="2072" spans="1:6" x14ac:dyDescent="0.35">
      <c r="A2072" t="s">
        <v>1678</v>
      </c>
      <c r="B2072" t="s">
        <v>1679</v>
      </c>
      <c r="C2072" t="s">
        <v>1691</v>
      </c>
      <c r="D2072" t="s">
        <v>292</v>
      </c>
      <c r="E2072" t="str">
        <f>INDEX('State Codes'!$E$7:$E$70,MATCH(INDEX('State Codes'!$C$7:$C$70,MATCH('County Climates'!B2072,'State Codes'!$D$7:$D$70,0),1),'State Codes'!$C$7:$C$70,0),1)</f>
        <v>East South Central Division</v>
      </c>
      <c r="F2072">
        <f>INDEX('CBECS_Table B5'!$C$6:$K$6,1,MATCH('County Climates'!E2072,'CBECS_Table B5'!$C$1:$K$1,0))</f>
        <v>4904</v>
      </c>
    </row>
    <row r="2073" spans="1:6" x14ac:dyDescent="0.35">
      <c r="A2073" t="s">
        <v>1678</v>
      </c>
      <c r="B2073" t="s">
        <v>1679</v>
      </c>
      <c r="C2073" t="s">
        <v>1175</v>
      </c>
      <c r="D2073" t="s">
        <v>292</v>
      </c>
      <c r="E2073" t="str">
        <f>INDEX('State Codes'!$E$7:$E$70,MATCH(INDEX('State Codes'!$C$7:$C$70,MATCH('County Climates'!B2073,'State Codes'!$D$7:$D$70,0),1),'State Codes'!$C$7:$C$70,0),1)</f>
        <v>East South Central Division</v>
      </c>
      <c r="F2073">
        <f>INDEX('CBECS_Table B5'!$C$6:$K$6,1,MATCH('County Climates'!E2073,'CBECS_Table B5'!$C$1:$K$1,0))</f>
        <v>4904</v>
      </c>
    </row>
    <row r="2074" spans="1:6" x14ac:dyDescent="0.35">
      <c r="A2074" t="s">
        <v>1678</v>
      </c>
      <c r="B2074" t="s">
        <v>1679</v>
      </c>
      <c r="C2074" t="s">
        <v>1692</v>
      </c>
      <c r="D2074" t="s">
        <v>292</v>
      </c>
      <c r="E2074" t="str">
        <f>INDEX('State Codes'!$E$7:$E$70,MATCH(INDEX('State Codes'!$C$7:$C$70,MATCH('County Climates'!B2074,'State Codes'!$D$7:$D$70,0),1),'State Codes'!$C$7:$C$70,0),1)</f>
        <v>East South Central Division</v>
      </c>
      <c r="F2074">
        <f>INDEX('CBECS_Table B5'!$C$6:$K$6,1,MATCH('County Climates'!E2074,'CBECS_Table B5'!$C$1:$K$1,0))</f>
        <v>4904</v>
      </c>
    </row>
    <row r="2075" spans="1:6" x14ac:dyDescent="0.35">
      <c r="A2075" t="s">
        <v>1678</v>
      </c>
      <c r="B2075" t="s">
        <v>1679</v>
      </c>
      <c r="C2075" t="s">
        <v>492</v>
      </c>
      <c r="D2075" t="s">
        <v>292</v>
      </c>
      <c r="E2075" t="str">
        <f>INDEX('State Codes'!$E$7:$E$70,MATCH(INDEX('State Codes'!$C$7:$C$70,MATCH('County Climates'!B2075,'State Codes'!$D$7:$D$70,0),1),'State Codes'!$C$7:$C$70,0),1)</f>
        <v>East South Central Division</v>
      </c>
      <c r="F2075">
        <f>INDEX('CBECS_Table B5'!$C$6:$K$6,1,MATCH('County Climates'!E2075,'CBECS_Table B5'!$C$1:$K$1,0))</f>
        <v>4904</v>
      </c>
    </row>
    <row r="2076" spans="1:6" x14ac:dyDescent="0.35">
      <c r="A2076" t="s">
        <v>1678</v>
      </c>
      <c r="B2076" t="s">
        <v>1679</v>
      </c>
      <c r="C2076" t="s">
        <v>922</v>
      </c>
      <c r="D2076" t="s">
        <v>292</v>
      </c>
      <c r="E2076" t="str">
        <f>INDEX('State Codes'!$E$7:$E$70,MATCH(INDEX('State Codes'!$C$7:$C$70,MATCH('County Climates'!B2076,'State Codes'!$D$7:$D$70,0),1),'State Codes'!$C$7:$C$70,0),1)</f>
        <v>East South Central Division</v>
      </c>
      <c r="F2076">
        <f>INDEX('CBECS_Table B5'!$C$6:$K$6,1,MATCH('County Climates'!E2076,'CBECS_Table B5'!$C$1:$K$1,0))</f>
        <v>4904</v>
      </c>
    </row>
    <row r="2077" spans="1:6" x14ac:dyDescent="0.35">
      <c r="A2077" t="s">
        <v>1678</v>
      </c>
      <c r="B2077" t="s">
        <v>1679</v>
      </c>
      <c r="C2077" t="s">
        <v>1693</v>
      </c>
      <c r="D2077" t="s">
        <v>292</v>
      </c>
      <c r="E2077" t="str">
        <f>INDEX('State Codes'!$E$7:$E$70,MATCH(INDEX('State Codes'!$C$7:$C$70,MATCH('County Climates'!B2077,'State Codes'!$D$7:$D$70,0),1),'State Codes'!$C$7:$C$70,0),1)</f>
        <v>East South Central Division</v>
      </c>
      <c r="F2077">
        <f>INDEX('CBECS_Table B5'!$C$6:$K$6,1,MATCH('County Climates'!E2077,'CBECS_Table B5'!$C$1:$K$1,0))</f>
        <v>4904</v>
      </c>
    </row>
    <row r="2078" spans="1:6" x14ac:dyDescent="0.35">
      <c r="A2078" t="s">
        <v>1678</v>
      </c>
      <c r="B2078" t="s">
        <v>1679</v>
      </c>
      <c r="C2078" t="s">
        <v>1614</v>
      </c>
      <c r="D2078" t="s">
        <v>292</v>
      </c>
      <c r="E2078" t="str">
        <f>INDEX('State Codes'!$E$7:$E$70,MATCH(INDEX('State Codes'!$C$7:$C$70,MATCH('County Climates'!B2078,'State Codes'!$D$7:$D$70,0),1),'State Codes'!$C$7:$C$70,0),1)</f>
        <v>East South Central Division</v>
      </c>
      <c r="F2078">
        <f>INDEX('CBECS_Table B5'!$C$6:$K$6,1,MATCH('County Climates'!E2078,'CBECS_Table B5'!$C$1:$K$1,0))</f>
        <v>4904</v>
      </c>
    </row>
    <row r="2079" spans="1:6" x14ac:dyDescent="0.35">
      <c r="A2079" t="s">
        <v>1678</v>
      </c>
      <c r="B2079" t="s">
        <v>1679</v>
      </c>
      <c r="C2079" t="s">
        <v>575</v>
      </c>
      <c r="D2079" t="s">
        <v>292</v>
      </c>
      <c r="E2079" t="str">
        <f>INDEX('State Codes'!$E$7:$E$70,MATCH(INDEX('State Codes'!$C$7:$C$70,MATCH('County Climates'!B2079,'State Codes'!$D$7:$D$70,0),1),'State Codes'!$C$7:$C$70,0),1)</f>
        <v>East South Central Division</v>
      </c>
      <c r="F2079">
        <f>INDEX('CBECS_Table B5'!$C$6:$K$6,1,MATCH('County Climates'!E2079,'CBECS_Table B5'!$C$1:$K$1,0))</f>
        <v>4904</v>
      </c>
    </row>
    <row r="2080" spans="1:6" x14ac:dyDescent="0.35">
      <c r="A2080" t="s">
        <v>1678</v>
      </c>
      <c r="B2080" t="s">
        <v>1679</v>
      </c>
      <c r="C2080" t="s">
        <v>302</v>
      </c>
      <c r="D2080" t="s">
        <v>292</v>
      </c>
      <c r="E2080" t="str">
        <f>INDEX('State Codes'!$E$7:$E$70,MATCH(INDEX('State Codes'!$C$7:$C$70,MATCH('County Climates'!B2080,'State Codes'!$D$7:$D$70,0),1),'State Codes'!$C$7:$C$70,0),1)</f>
        <v>East South Central Division</v>
      </c>
      <c r="F2080">
        <f>INDEX('CBECS_Table B5'!$C$6:$K$6,1,MATCH('County Climates'!E2080,'CBECS_Table B5'!$C$1:$K$1,0))</f>
        <v>4904</v>
      </c>
    </row>
    <row r="2081" spans="1:6" x14ac:dyDescent="0.35">
      <c r="A2081" t="s">
        <v>1678</v>
      </c>
      <c r="B2081" t="s">
        <v>1679</v>
      </c>
      <c r="C2081" t="s">
        <v>625</v>
      </c>
      <c r="D2081" t="s">
        <v>292</v>
      </c>
      <c r="E2081" t="str">
        <f>INDEX('State Codes'!$E$7:$E$70,MATCH(INDEX('State Codes'!$C$7:$C$70,MATCH('County Climates'!B2081,'State Codes'!$D$7:$D$70,0),1),'State Codes'!$C$7:$C$70,0),1)</f>
        <v>East South Central Division</v>
      </c>
      <c r="F2081">
        <f>INDEX('CBECS_Table B5'!$C$6:$K$6,1,MATCH('County Climates'!E2081,'CBECS_Table B5'!$C$1:$K$1,0))</f>
        <v>4904</v>
      </c>
    </row>
    <row r="2082" spans="1:6" x14ac:dyDescent="0.35">
      <c r="A2082" t="s">
        <v>1678</v>
      </c>
      <c r="B2082" t="s">
        <v>1679</v>
      </c>
      <c r="C2082" t="s">
        <v>1477</v>
      </c>
      <c r="D2082" t="s">
        <v>292</v>
      </c>
      <c r="E2082" t="str">
        <f>INDEX('State Codes'!$E$7:$E$70,MATCH(INDEX('State Codes'!$C$7:$C$70,MATCH('County Climates'!B2082,'State Codes'!$D$7:$D$70,0),1),'State Codes'!$C$7:$C$70,0),1)</f>
        <v>East South Central Division</v>
      </c>
      <c r="F2082">
        <f>INDEX('CBECS_Table B5'!$C$6:$K$6,1,MATCH('County Climates'!E2082,'CBECS_Table B5'!$C$1:$K$1,0))</f>
        <v>4904</v>
      </c>
    </row>
    <row r="2083" spans="1:6" x14ac:dyDescent="0.35">
      <c r="A2083" t="s">
        <v>1678</v>
      </c>
      <c r="B2083" t="s">
        <v>1679</v>
      </c>
      <c r="C2083" t="s">
        <v>765</v>
      </c>
      <c r="D2083" t="s">
        <v>292</v>
      </c>
      <c r="E2083" t="str">
        <f>INDEX('State Codes'!$E$7:$E$70,MATCH(INDEX('State Codes'!$C$7:$C$70,MATCH('County Climates'!B2083,'State Codes'!$D$7:$D$70,0),1),'State Codes'!$C$7:$C$70,0),1)</f>
        <v>East South Central Division</v>
      </c>
      <c r="F2083">
        <f>INDEX('CBECS_Table B5'!$C$6:$K$6,1,MATCH('County Climates'!E2083,'CBECS_Table B5'!$C$1:$K$1,0))</f>
        <v>4904</v>
      </c>
    </row>
    <row r="2084" spans="1:6" x14ac:dyDescent="0.35">
      <c r="A2084" t="s">
        <v>1678</v>
      </c>
      <c r="B2084" t="s">
        <v>1679</v>
      </c>
      <c r="C2084" t="s">
        <v>626</v>
      </c>
      <c r="D2084" t="s">
        <v>292</v>
      </c>
      <c r="E2084" t="str">
        <f>INDEX('State Codes'!$E$7:$E$70,MATCH(INDEX('State Codes'!$C$7:$C$70,MATCH('County Climates'!B2084,'State Codes'!$D$7:$D$70,0),1),'State Codes'!$C$7:$C$70,0),1)</f>
        <v>East South Central Division</v>
      </c>
      <c r="F2084">
        <f>INDEX('CBECS_Table B5'!$C$6:$K$6,1,MATCH('County Climates'!E2084,'CBECS_Table B5'!$C$1:$K$1,0))</f>
        <v>4904</v>
      </c>
    </row>
    <row r="2085" spans="1:6" x14ac:dyDescent="0.35">
      <c r="A2085" t="s">
        <v>1678</v>
      </c>
      <c r="B2085" t="s">
        <v>1679</v>
      </c>
      <c r="C2085" t="s">
        <v>1694</v>
      </c>
      <c r="D2085" t="s">
        <v>292</v>
      </c>
      <c r="E2085" t="str">
        <f>INDEX('State Codes'!$E$7:$E$70,MATCH(INDEX('State Codes'!$C$7:$C$70,MATCH('County Climates'!B2085,'State Codes'!$D$7:$D$70,0),1),'State Codes'!$C$7:$C$70,0),1)</f>
        <v>East South Central Division</v>
      </c>
      <c r="F2085">
        <f>INDEX('CBECS_Table B5'!$C$6:$K$6,1,MATCH('County Climates'!E2085,'CBECS_Table B5'!$C$1:$K$1,0))</f>
        <v>4904</v>
      </c>
    </row>
    <row r="2086" spans="1:6" x14ac:dyDescent="0.35">
      <c r="A2086" t="s">
        <v>1678</v>
      </c>
      <c r="B2086" t="s">
        <v>1679</v>
      </c>
      <c r="C2086" t="s">
        <v>1695</v>
      </c>
      <c r="D2086" t="s">
        <v>292</v>
      </c>
      <c r="E2086" t="str">
        <f>INDEX('State Codes'!$E$7:$E$70,MATCH(INDEX('State Codes'!$C$7:$C$70,MATCH('County Climates'!B2086,'State Codes'!$D$7:$D$70,0),1),'State Codes'!$C$7:$C$70,0),1)</f>
        <v>East South Central Division</v>
      </c>
      <c r="F2086">
        <f>INDEX('CBECS_Table B5'!$C$6:$K$6,1,MATCH('County Climates'!E2086,'CBECS_Table B5'!$C$1:$K$1,0))</f>
        <v>4904</v>
      </c>
    </row>
    <row r="2087" spans="1:6" x14ac:dyDescent="0.35">
      <c r="A2087" t="s">
        <v>1678</v>
      </c>
      <c r="B2087" t="s">
        <v>1679</v>
      </c>
      <c r="C2087" t="s">
        <v>1696</v>
      </c>
      <c r="D2087" t="s">
        <v>292</v>
      </c>
      <c r="E2087" t="str">
        <f>INDEX('State Codes'!$E$7:$E$70,MATCH(INDEX('State Codes'!$C$7:$C$70,MATCH('County Climates'!B2087,'State Codes'!$D$7:$D$70,0),1),'State Codes'!$C$7:$C$70,0),1)</f>
        <v>East South Central Division</v>
      </c>
      <c r="F2087">
        <f>INDEX('CBECS_Table B5'!$C$6:$K$6,1,MATCH('County Climates'!E2087,'CBECS_Table B5'!$C$1:$K$1,0))</f>
        <v>4904</v>
      </c>
    </row>
    <row r="2088" spans="1:6" x14ac:dyDescent="0.35">
      <c r="A2088" t="s">
        <v>1678</v>
      </c>
      <c r="B2088" t="s">
        <v>1679</v>
      </c>
      <c r="C2088" t="s">
        <v>317</v>
      </c>
      <c r="D2088" t="s">
        <v>292</v>
      </c>
      <c r="E2088" t="str">
        <f>INDEX('State Codes'!$E$7:$E$70,MATCH(INDEX('State Codes'!$C$7:$C$70,MATCH('County Climates'!B2088,'State Codes'!$D$7:$D$70,0),1),'State Codes'!$C$7:$C$70,0),1)</f>
        <v>East South Central Division</v>
      </c>
      <c r="F2088">
        <f>INDEX('CBECS_Table B5'!$C$6:$K$6,1,MATCH('County Climates'!E2088,'CBECS_Table B5'!$C$1:$K$1,0))</f>
        <v>4904</v>
      </c>
    </row>
    <row r="2089" spans="1:6" x14ac:dyDescent="0.35">
      <c r="A2089" t="s">
        <v>1678</v>
      </c>
      <c r="B2089" t="s">
        <v>1679</v>
      </c>
      <c r="C2089" t="s">
        <v>1697</v>
      </c>
      <c r="D2089" t="s">
        <v>292</v>
      </c>
      <c r="E2089" t="str">
        <f>INDEX('State Codes'!$E$7:$E$70,MATCH(INDEX('State Codes'!$C$7:$C$70,MATCH('County Climates'!B2089,'State Codes'!$D$7:$D$70,0),1),'State Codes'!$C$7:$C$70,0),1)</f>
        <v>East South Central Division</v>
      </c>
      <c r="F2089">
        <f>INDEX('CBECS_Table B5'!$C$6:$K$6,1,MATCH('County Climates'!E2089,'CBECS_Table B5'!$C$1:$K$1,0))</f>
        <v>4904</v>
      </c>
    </row>
    <row r="2090" spans="1:6" x14ac:dyDescent="0.35">
      <c r="A2090" t="s">
        <v>1678</v>
      </c>
      <c r="B2090" t="s">
        <v>1679</v>
      </c>
      <c r="C2090" t="s">
        <v>519</v>
      </c>
      <c r="D2090" t="s">
        <v>292</v>
      </c>
      <c r="E2090" t="str">
        <f>INDEX('State Codes'!$E$7:$E$70,MATCH(INDEX('State Codes'!$C$7:$C$70,MATCH('County Climates'!B2090,'State Codes'!$D$7:$D$70,0),1),'State Codes'!$C$7:$C$70,0),1)</f>
        <v>East South Central Division</v>
      </c>
      <c r="F2090">
        <f>INDEX('CBECS_Table B5'!$C$6:$K$6,1,MATCH('County Climates'!E2090,'CBECS_Table B5'!$C$1:$K$1,0))</f>
        <v>4904</v>
      </c>
    </row>
    <row r="2091" spans="1:6" x14ac:dyDescent="0.35">
      <c r="A2091" t="s">
        <v>1678</v>
      </c>
      <c r="B2091" t="s">
        <v>1679</v>
      </c>
      <c r="C2091" t="s">
        <v>318</v>
      </c>
      <c r="D2091" t="s">
        <v>292</v>
      </c>
      <c r="E2091" t="str">
        <f>INDEX('State Codes'!$E$7:$E$70,MATCH(INDEX('State Codes'!$C$7:$C$70,MATCH('County Climates'!B2091,'State Codes'!$D$7:$D$70,0),1),'State Codes'!$C$7:$C$70,0),1)</f>
        <v>East South Central Division</v>
      </c>
      <c r="F2091">
        <f>INDEX('CBECS_Table B5'!$C$6:$K$6,1,MATCH('County Climates'!E2091,'CBECS_Table B5'!$C$1:$K$1,0))</f>
        <v>4904</v>
      </c>
    </row>
    <row r="2092" spans="1:6" x14ac:dyDescent="0.35">
      <c r="A2092" t="s">
        <v>1678</v>
      </c>
      <c r="B2092" t="s">
        <v>1679</v>
      </c>
      <c r="C2092" t="s">
        <v>359</v>
      </c>
      <c r="D2092" t="s">
        <v>292</v>
      </c>
      <c r="E2092" t="str">
        <f>INDEX('State Codes'!$E$7:$E$70,MATCH(INDEX('State Codes'!$C$7:$C$70,MATCH('County Climates'!B2092,'State Codes'!$D$7:$D$70,0),1),'State Codes'!$C$7:$C$70,0),1)</f>
        <v>East South Central Division</v>
      </c>
      <c r="F2092">
        <f>INDEX('CBECS_Table B5'!$C$6:$K$6,1,MATCH('County Climates'!E2092,'CBECS_Table B5'!$C$1:$K$1,0))</f>
        <v>4904</v>
      </c>
    </row>
    <row r="2093" spans="1:6" x14ac:dyDescent="0.35">
      <c r="A2093" t="s">
        <v>1678</v>
      </c>
      <c r="B2093" t="s">
        <v>1679</v>
      </c>
      <c r="C2093" t="s">
        <v>930</v>
      </c>
      <c r="D2093" t="s">
        <v>292</v>
      </c>
      <c r="E2093" t="str">
        <f>INDEX('State Codes'!$E$7:$E$70,MATCH(INDEX('State Codes'!$C$7:$C$70,MATCH('County Climates'!B2093,'State Codes'!$D$7:$D$70,0),1),'State Codes'!$C$7:$C$70,0),1)</f>
        <v>East South Central Division</v>
      </c>
      <c r="F2093">
        <f>INDEX('CBECS_Table B5'!$C$6:$K$6,1,MATCH('County Climates'!E2093,'CBECS_Table B5'!$C$1:$K$1,0))</f>
        <v>4904</v>
      </c>
    </row>
    <row r="2094" spans="1:6" x14ac:dyDescent="0.35">
      <c r="A2094" t="s">
        <v>1678</v>
      </c>
      <c r="B2094" t="s">
        <v>1679</v>
      </c>
      <c r="C2094" t="s">
        <v>1698</v>
      </c>
      <c r="D2094" t="s">
        <v>292</v>
      </c>
      <c r="E2094" t="str">
        <f>INDEX('State Codes'!$E$7:$E$70,MATCH(INDEX('State Codes'!$C$7:$C$70,MATCH('County Climates'!B2094,'State Codes'!$D$7:$D$70,0),1),'State Codes'!$C$7:$C$70,0),1)</f>
        <v>East South Central Division</v>
      </c>
      <c r="F2094">
        <f>INDEX('CBECS_Table B5'!$C$6:$K$6,1,MATCH('County Climates'!E2094,'CBECS_Table B5'!$C$1:$K$1,0))</f>
        <v>4904</v>
      </c>
    </row>
    <row r="2095" spans="1:6" x14ac:dyDescent="0.35">
      <c r="A2095" t="s">
        <v>1678</v>
      </c>
      <c r="B2095" t="s">
        <v>1679</v>
      </c>
      <c r="C2095" t="s">
        <v>361</v>
      </c>
      <c r="D2095" t="s">
        <v>292</v>
      </c>
      <c r="E2095" t="str">
        <f>INDEX('State Codes'!$E$7:$E$70,MATCH(INDEX('State Codes'!$C$7:$C$70,MATCH('County Climates'!B2095,'State Codes'!$D$7:$D$70,0),1),'State Codes'!$C$7:$C$70,0),1)</f>
        <v>East South Central Division</v>
      </c>
      <c r="F2095">
        <f>INDEX('CBECS_Table B5'!$C$6:$K$6,1,MATCH('County Climates'!E2095,'CBECS_Table B5'!$C$1:$K$1,0))</f>
        <v>4904</v>
      </c>
    </row>
    <row r="2096" spans="1:6" x14ac:dyDescent="0.35">
      <c r="A2096" t="s">
        <v>1678</v>
      </c>
      <c r="B2096" t="s">
        <v>1679</v>
      </c>
      <c r="C2096" t="s">
        <v>1699</v>
      </c>
      <c r="D2096" t="s">
        <v>292</v>
      </c>
      <c r="E2096" t="str">
        <f>INDEX('State Codes'!$E$7:$E$70,MATCH(INDEX('State Codes'!$C$7:$C$70,MATCH('County Climates'!B2096,'State Codes'!$D$7:$D$70,0),1),'State Codes'!$C$7:$C$70,0),1)</f>
        <v>East South Central Division</v>
      </c>
      <c r="F2096">
        <f>INDEX('CBECS_Table B5'!$C$6:$K$6,1,MATCH('County Climates'!E2096,'CBECS_Table B5'!$C$1:$K$1,0))</f>
        <v>4904</v>
      </c>
    </row>
    <row r="2097" spans="1:6" x14ac:dyDescent="0.35">
      <c r="A2097" t="s">
        <v>1678</v>
      </c>
      <c r="B2097" t="s">
        <v>1679</v>
      </c>
      <c r="C2097" t="s">
        <v>1241</v>
      </c>
      <c r="D2097" t="s">
        <v>292</v>
      </c>
      <c r="E2097" t="str">
        <f>INDEX('State Codes'!$E$7:$E$70,MATCH(INDEX('State Codes'!$C$7:$C$70,MATCH('County Climates'!B2097,'State Codes'!$D$7:$D$70,0),1),'State Codes'!$C$7:$C$70,0),1)</f>
        <v>East South Central Division</v>
      </c>
      <c r="F2097">
        <f>INDEX('CBECS_Table B5'!$C$6:$K$6,1,MATCH('County Climates'!E2097,'CBECS_Table B5'!$C$1:$K$1,0))</f>
        <v>4904</v>
      </c>
    </row>
    <row r="2098" spans="1:6" x14ac:dyDescent="0.35">
      <c r="A2098" t="s">
        <v>1678</v>
      </c>
      <c r="B2098" t="s">
        <v>1679</v>
      </c>
      <c r="C2098" t="s">
        <v>1700</v>
      </c>
      <c r="D2098" t="s">
        <v>292</v>
      </c>
      <c r="E2098" t="str">
        <f>INDEX('State Codes'!$E$7:$E$70,MATCH(INDEX('State Codes'!$C$7:$C$70,MATCH('County Climates'!B2098,'State Codes'!$D$7:$D$70,0),1),'State Codes'!$C$7:$C$70,0),1)</f>
        <v>East South Central Division</v>
      </c>
      <c r="F2098">
        <f>INDEX('CBECS_Table B5'!$C$6:$K$6,1,MATCH('County Climates'!E2098,'CBECS_Table B5'!$C$1:$K$1,0))</f>
        <v>4904</v>
      </c>
    </row>
    <row r="2099" spans="1:6" x14ac:dyDescent="0.35">
      <c r="A2099" t="s">
        <v>1678</v>
      </c>
      <c r="B2099" t="s">
        <v>1679</v>
      </c>
      <c r="C2099" t="s">
        <v>1701</v>
      </c>
      <c r="D2099" t="s">
        <v>292</v>
      </c>
      <c r="E2099" t="str">
        <f>INDEX('State Codes'!$E$7:$E$70,MATCH(INDEX('State Codes'!$C$7:$C$70,MATCH('County Climates'!B2099,'State Codes'!$D$7:$D$70,0),1),'State Codes'!$C$7:$C$70,0),1)</f>
        <v>East South Central Division</v>
      </c>
      <c r="F2099">
        <f>INDEX('CBECS_Table B5'!$C$6:$K$6,1,MATCH('County Climates'!E2099,'CBECS_Table B5'!$C$1:$K$1,0))</f>
        <v>4904</v>
      </c>
    </row>
    <row r="2100" spans="1:6" x14ac:dyDescent="0.35">
      <c r="A2100" t="s">
        <v>1678</v>
      </c>
      <c r="B2100" t="s">
        <v>1679</v>
      </c>
      <c r="C2100" t="s">
        <v>655</v>
      </c>
      <c r="D2100" t="s">
        <v>292</v>
      </c>
      <c r="E2100" t="str">
        <f>INDEX('State Codes'!$E$7:$E$70,MATCH(INDEX('State Codes'!$C$7:$C$70,MATCH('County Climates'!B2100,'State Codes'!$D$7:$D$70,0),1),'State Codes'!$C$7:$C$70,0),1)</f>
        <v>East South Central Division</v>
      </c>
      <c r="F2100">
        <f>INDEX('CBECS_Table B5'!$C$6:$K$6,1,MATCH('County Climates'!E2100,'CBECS_Table B5'!$C$1:$K$1,0))</f>
        <v>4904</v>
      </c>
    </row>
    <row r="2101" spans="1:6" x14ac:dyDescent="0.35">
      <c r="A2101" t="s">
        <v>1678</v>
      </c>
      <c r="B2101" t="s">
        <v>1679</v>
      </c>
      <c r="C2101" t="s">
        <v>656</v>
      </c>
      <c r="D2101" t="s">
        <v>292</v>
      </c>
      <c r="E2101" t="str">
        <f>INDEX('State Codes'!$E$7:$E$70,MATCH(INDEX('State Codes'!$C$7:$C$70,MATCH('County Climates'!B2101,'State Codes'!$D$7:$D$70,0),1),'State Codes'!$C$7:$C$70,0),1)</f>
        <v>East South Central Division</v>
      </c>
      <c r="F2101">
        <f>INDEX('CBECS_Table B5'!$C$6:$K$6,1,MATCH('County Climates'!E2101,'CBECS_Table B5'!$C$1:$K$1,0))</f>
        <v>4904</v>
      </c>
    </row>
    <row r="2102" spans="1:6" x14ac:dyDescent="0.35">
      <c r="A2102" t="s">
        <v>1678</v>
      </c>
      <c r="B2102" t="s">
        <v>1679</v>
      </c>
      <c r="C2102" t="s">
        <v>392</v>
      </c>
      <c r="D2102" t="s">
        <v>292</v>
      </c>
      <c r="E2102" t="str">
        <f>INDEX('State Codes'!$E$7:$E$70,MATCH(INDEX('State Codes'!$C$7:$C$70,MATCH('County Climates'!B2102,'State Codes'!$D$7:$D$70,0),1),'State Codes'!$C$7:$C$70,0),1)</f>
        <v>East South Central Division</v>
      </c>
      <c r="F2102">
        <f>INDEX('CBECS_Table B5'!$C$6:$K$6,1,MATCH('County Climates'!E2102,'CBECS_Table B5'!$C$1:$K$1,0))</f>
        <v>4904</v>
      </c>
    </row>
    <row r="2103" spans="1:6" x14ac:dyDescent="0.35">
      <c r="A2103" t="s">
        <v>1678</v>
      </c>
      <c r="B2103" t="s">
        <v>1679</v>
      </c>
      <c r="C2103" t="s">
        <v>542</v>
      </c>
      <c r="D2103" t="s">
        <v>292</v>
      </c>
      <c r="E2103" t="str">
        <f>INDEX('State Codes'!$E$7:$E$70,MATCH(INDEX('State Codes'!$C$7:$C$70,MATCH('County Climates'!B2103,'State Codes'!$D$7:$D$70,0),1),'State Codes'!$C$7:$C$70,0),1)</f>
        <v>East South Central Division</v>
      </c>
      <c r="F2103">
        <f>INDEX('CBECS_Table B5'!$C$6:$K$6,1,MATCH('County Climates'!E2103,'CBECS_Table B5'!$C$1:$K$1,0))</f>
        <v>4904</v>
      </c>
    </row>
    <row r="2104" spans="1:6" x14ac:dyDescent="0.35">
      <c r="A2104" t="s">
        <v>1678</v>
      </c>
      <c r="B2104" t="s">
        <v>1679</v>
      </c>
      <c r="C2104" t="s">
        <v>353</v>
      </c>
      <c r="D2104" t="s">
        <v>292</v>
      </c>
      <c r="E2104" t="str">
        <f>INDEX('State Codes'!$E$7:$E$70,MATCH(INDEX('State Codes'!$C$7:$C$70,MATCH('County Climates'!B2104,'State Codes'!$D$7:$D$70,0),1),'State Codes'!$C$7:$C$70,0),1)</f>
        <v>East South Central Division</v>
      </c>
      <c r="F2104">
        <f>INDEX('CBECS_Table B5'!$C$6:$K$6,1,MATCH('County Climates'!E2104,'CBECS_Table B5'!$C$1:$K$1,0))</f>
        <v>4904</v>
      </c>
    </row>
    <row r="2105" spans="1:6" x14ac:dyDescent="0.35">
      <c r="A2105" t="s">
        <v>1678</v>
      </c>
      <c r="B2105" t="s">
        <v>1679</v>
      </c>
      <c r="C2105" t="s">
        <v>543</v>
      </c>
      <c r="D2105" t="s">
        <v>292</v>
      </c>
      <c r="E2105" t="str">
        <f>INDEX('State Codes'!$E$7:$E$70,MATCH(INDEX('State Codes'!$C$7:$C$70,MATCH('County Climates'!B2105,'State Codes'!$D$7:$D$70,0),1),'State Codes'!$C$7:$C$70,0),1)</f>
        <v>East South Central Division</v>
      </c>
      <c r="F2105">
        <f>INDEX('CBECS_Table B5'!$C$6:$K$6,1,MATCH('County Climates'!E2105,'CBECS_Table B5'!$C$1:$K$1,0))</f>
        <v>4904</v>
      </c>
    </row>
    <row r="2106" spans="1:6" x14ac:dyDescent="0.35">
      <c r="A2106" t="s">
        <v>1678</v>
      </c>
      <c r="B2106" t="s">
        <v>1679</v>
      </c>
      <c r="C2106" t="s">
        <v>544</v>
      </c>
      <c r="D2106" t="s">
        <v>292</v>
      </c>
      <c r="E2106" t="str">
        <f>INDEX('State Codes'!$E$7:$E$70,MATCH(INDEX('State Codes'!$C$7:$C$70,MATCH('County Climates'!B2106,'State Codes'!$D$7:$D$70,0),1),'State Codes'!$C$7:$C$70,0),1)</f>
        <v>East South Central Division</v>
      </c>
      <c r="F2106">
        <f>INDEX('CBECS_Table B5'!$C$6:$K$6,1,MATCH('County Climates'!E2106,'CBECS_Table B5'!$C$1:$K$1,0))</f>
        <v>4904</v>
      </c>
    </row>
    <row r="2107" spans="1:6" x14ac:dyDescent="0.35">
      <c r="A2107" t="s">
        <v>1678</v>
      </c>
      <c r="B2107" t="s">
        <v>1679</v>
      </c>
      <c r="C2107" t="s">
        <v>633</v>
      </c>
      <c r="D2107" t="s">
        <v>292</v>
      </c>
      <c r="E2107" t="str">
        <f>INDEX('State Codes'!$E$7:$E$70,MATCH(INDEX('State Codes'!$C$7:$C$70,MATCH('County Climates'!B2107,'State Codes'!$D$7:$D$70,0),1),'State Codes'!$C$7:$C$70,0),1)</f>
        <v>East South Central Division</v>
      </c>
      <c r="F2107">
        <f>INDEX('CBECS_Table B5'!$C$6:$K$6,1,MATCH('County Climates'!E2107,'CBECS_Table B5'!$C$1:$K$1,0))</f>
        <v>4904</v>
      </c>
    </row>
    <row r="2108" spans="1:6" x14ac:dyDescent="0.35">
      <c r="A2108" t="s">
        <v>1678</v>
      </c>
      <c r="B2108" t="s">
        <v>1679</v>
      </c>
      <c r="C2108" t="s">
        <v>1702</v>
      </c>
      <c r="D2108" t="s">
        <v>292</v>
      </c>
      <c r="E2108" t="str">
        <f>INDEX('State Codes'!$E$7:$E$70,MATCH(INDEX('State Codes'!$C$7:$C$70,MATCH('County Climates'!B2108,'State Codes'!$D$7:$D$70,0),1),'State Codes'!$C$7:$C$70,0),1)</f>
        <v>East South Central Division</v>
      </c>
      <c r="F2108">
        <f>INDEX('CBECS_Table B5'!$C$6:$K$6,1,MATCH('County Climates'!E2108,'CBECS_Table B5'!$C$1:$K$1,0))</f>
        <v>4904</v>
      </c>
    </row>
    <row r="2109" spans="1:6" x14ac:dyDescent="0.35">
      <c r="A2109" t="s">
        <v>1678</v>
      </c>
      <c r="B2109" t="s">
        <v>1679</v>
      </c>
      <c r="C2109" t="s">
        <v>615</v>
      </c>
      <c r="D2109" t="s">
        <v>292</v>
      </c>
      <c r="E2109" t="str">
        <f>INDEX('State Codes'!$E$7:$E$70,MATCH(INDEX('State Codes'!$C$7:$C$70,MATCH('County Climates'!B2109,'State Codes'!$D$7:$D$70,0),1),'State Codes'!$C$7:$C$70,0),1)</f>
        <v>East South Central Division</v>
      </c>
      <c r="F2109">
        <f>INDEX('CBECS_Table B5'!$C$6:$K$6,1,MATCH('County Climates'!E2109,'CBECS_Table B5'!$C$1:$K$1,0))</f>
        <v>4904</v>
      </c>
    </row>
    <row r="2110" spans="1:6" x14ac:dyDescent="0.35">
      <c r="A2110" t="s">
        <v>1703</v>
      </c>
      <c r="B2110" t="s">
        <v>1704</v>
      </c>
      <c r="C2110" t="s">
        <v>1705</v>
      </c>
      <c r="D2110" t="s">
        <v>288</v>
      </c>
      <c r="E2110" t="str">
        <f>INDEX('State Codes'!$E$7:$E$70,MATCH(INDEX('State Codes'!$C$7:$C$70,MATCH('County Climates'!B2110,'State Codes'!$D$7:$D$70,0),1),'State Codes'!$C$7:$C$70,0),1)</f>
        <v>West South Central Division</v>
      </c>
      <c r="F2110">
        <f>INDEX('CBECS_Table B5'!$C$6:$K$6,1,MATCH('County Climates'!E2110,'CBECS_Table B5'!$C$1:$K$1,0))</f>
        <v>11394</v>
      </c>
    </row>
    <row r="2111" spans="1:6" x14ac:dyDescent="0.35">
      <c r="A2111" t="s">
        <v>1703</v>
      </c>
      <c r="B2111" t="s">
        <v>1704</v>
      </c>
      <c r="C2111" t="s">
        <v>618</v>
      </c>
      <c r="D2111" t="s">
        <v>288</v>
      </c>
      <c r="E2111" t="str">
        <f>INDEX('State Codes'!$E$7:$E$70,MATCH(INDEX('State Codes'!$C$7:$C$70,MATCH('County Climates'!B2111,'State Codes'!$D$7:$D$70,0),1),'State Codes'!$C$7:$C$70,0),1)</f>
        <v>West South Central Division</v>
      </c>
      <c r="F2111">
        <f>INDEX('CBECS_Table B5'!$C$6:$K$6,1,MATCH('County Climates'!E2111,'CBECS_Table B5'!$C$1:$K$1,0))</f>
        <v>11394</v>
      </c>
    </row>
    <row r="2112" spans="1:6" x14ac:dyDescent="0.35">
      <c r="A2112" t="s">
        <v>1703</v>
      </c>
      <c r="B2112" t="s">
        <v>1704</v>
      </c>
      <c r="C2112" t="s">
        <v>1706</v>
      </c>
      <c r="D2112" t="s">
        <v>288</v>
      </c>
      <c r="E2112" t="str">
        <f>INDEX('State Codes'!$E$7:$E$70,MATCH(INDEX('State Codes'!$C$7:$C$70,MATCH('County Climates'!B2112,'State Codes'!$D$7:$D$70,0),1),'State Codes'!$C$7:$C$70,0),1)</f>
        <v>West South Central Division</v>
      </c>
      <c r="F2112">
        <f>INDEX('CBECS_Table B5'!$C$6:$K$6,1,MATCH('County Climates'!E2112,'CBECS_Table B5'!$C$1:$K$1,0))</f>
        <v>11394</v>
      </c>
    </row>
    <row r="2113" spans="1:6" x14ac:dyDescent="0.35">
      <c r="A2113" t="s">
        <v>1703</v>
      </c>
      <c r="B2113" t="s">
        <v>1704</v>
      </c>
      <c r="C2113" t="s">
        <v>1707</v>
      </c>
      <c r="D2113" t="s">
        <v>288</v>
      </c>
      <c r="E2113" t="str">
        <f>INDEX('State Codes'!$E$7:$E$70,MATCH(INDEX('State Codes'!$C$7:$C$70,MATCH('County Climates'!B2113,'State Codes'!$D$7:$D$70,0),1),'State Codes'!$C$7:$C$70,0),1)</f>
        <v>West South Central Division</v>
      </c>
      <c r="F2113">
        <f>INDEX('CBECS_Table B5'!$C$6:$K$6,1,MATCH('County Climates'!E2113,'CBECS_Table B5'!$C$1:$K$1,0))</f>
        <v>11394</v>
      </c>
    </row>
    <row r="2114" spans="1:6" x14ac:dyDescent="0.35">
      <c r="A2114" t="s">
        <v>1703</v>
      </c>
      <c r="B2114" t="s">
        <v>1704</v>
      </c>
      <c r="C2114" t="s">
        <v>1708</v>
      </c>
      <c r="D2114" t="s">
        <v>288</v>
      </c>
      <c r="E2114" t="str">
        <f>INDEX('State Codes'!$E$7:$E$70,MATCH(INDEX('State Codes'!$C$7:$C$70,MATCH('County Climates'!B2114,'State Codes'!$D$7:$D$70,0),1),'State Codes'!$C$7:$C$70,0),1)</f>
        <v>West South Central Division</v>
      </c>
      <c r="F2114">
        <f>INDEX('CBECS_Table B5'!$C$6:$K$6,1,MATCH('County Climates'!E2114,'CBECS_Table B5'!$C$1:$K$1,0))</f>
        <v>11394</v>
      </c>
    </row>
    <row r="2115" spans="1:6" x14ac:dyDescent="0.35">
      <c r="A2115" t="s">
        <v>1703</v>
      </c>
      <c r="B2115" t="s">
        <v>1704</v>
      </c>
      <c r="C2115" t="s">
        <v>1709</v>
      </c>
      <c r="D2115" t="s">
        <v>288</v>
      </c>
      <c r="E2115" t="str">
        <f>INDEX('State Codes'!$E$7:$E$70,MATCH(INDEX('State Codes'!$C$7:$C$70,MATCH('County Climates'!B2115,'State Codes'!$D$7:$D$70,0),1),'State Codes'!$C$7:$C$70,0),1)</f>
        <v>West South Central Division</v>
      </c>
      <c r="F2115">
        <f>INDEX('CBECS_Table B5'!$C$6:$K$6,1,MATCH('County Climates'!E2115,'CBECS_Table B5'!$C$1:$K$1,0))</f>
        <v>11394</v>
      </c>
    </row>
    <row r="2116" spans="1:6" x14ac:dyDescent="0.35">
      <c r="A2116" t="s">
        <v>1703</v>
      </c>
      <c r="B2116" t="s">
        <v>1704</v>
      </c>
      <c r="C2116" t="s">
        <v>1710</v>
      </c>
      <c r="D2116" t="s">
        <v>529</v>
      </c>
      <c r="E2116" t="str">
        <f>INDEX('State Codes'!$E$7:$E$70,MATCH(INDEX('State Codes'!$C$7:$C$70,MATCH('County Climates'!B2116,'State Codes'!$D$7:$D$70,0),1),'State Codes'!$C$7:$C$70,0),1)</f>
        <v>West South Central Division</v>
      </c>
      <c r="F2116">
        <f>INDEX('CBECS_Table B5'!$C$6:$K$6,1,MATCH('County Climates'!E2116,'CBECS_Table B5'!$C$1:$K$1,0))</f>
        <v>11394</v>
      </c>
    </row>
    <row r="2117" spans="1:6" x14ac:dyDescent="0.35">
      <c r="A2117" t="s">
        <v>1703</v>
      </c>
      <c r="B2117" t="s">
        <v>1704</v>
      </c>
      <c r="C2117" t="s">
        <v>1711</v>
      </c>
      <c r="D2117" t="s">
        <v>529</v>
      </c>
      <c r="E2117" t="str">
        <f>INDEX('State Codes'!$E$7:$E$70,MATCH(INDEX('State Codes'!$C$7:$C$70,MATCH('County Climates'!B2117,'State Codes'!$D$7:$D$70,0),1),'State Codes'!$C$7:$C$70,0),1)</f>
        <v>West South Central Division</v>
      </c>
      <c r="F2117">
        <f>INDEX('CBECS_Table B5'!$C$6:$K$6,1,MATCH('County Climates'!E2117,'CBECS_Table B5'!$C$1:$K$1,0))</f>
        <v>11394</v>
      </c>
    </row>
    <row r="2118" spans="1:6" x14ac:dyDescent="0.35">
      <c r="A2118" t="s">
        <v>1703</v>
      </c>
      <c r="B2118" t="s">
        <v>1704</v>
      </c>
      <c r="C2118" t="s">
        <v>1110</v>
      </c>
      <c r="D2118" t="s">
        <v>529</v>
      </c>
      <c r="E2118" t="str">
        <f>INDEX('State Codes'!$E$7:$E$70,MATCH(INDEX('State Codes'!$C$7:$C$70,MATCH('County Climates'!B2118,'State Codes'!$D$7:$D$70,0),1),'State Codes'!$C$7:$C$70,0),1)</f>
        <v>West South Central Division</v>
      </c>
      <c r="F2118">
        <f>INDEX('CBECS_Table B5'!$C$6:$K$6,1,MATCH('County Climates'!E2118,'CBECS_Table B5'!$C$1:$K$1,0))</f>
        <v>11394</v>
      </c>
    </row>
    <row r="2119" spans="1:6" x14ac:dyDescent="0.35">
      <c r="A2119" t="s">
        <v>1703</v>
      </c>
      <c r="B2119" t="s">
        <v>1704</v>
      </c>
      <c r="C2119" t="s">
        <v>1712</v>
      </c>
      <c r="D2119" t="s">
        <v>288</v>
      </c>
      <c r="E2119" t="str">
        <f>INDEX('State Codes'!$E$7:$E$70,MATCH(INDEX('State Codes'!$C$7:$C$70,MATCH('County Climates'!B2119,'State Codes'!$D$7:$D$70,0),1),'State Codes'!$C$7:$C$70,0),1)</f>
        <v>West South Central Division</v>
      </c>
      <c r="F2119">
        <f>INDEX('CBECS_Table B5'!$C$6:$K$6,1,MATCH('County Climates'!E2119,'CBECS_Table B5'!$C$1:$K$1,0))</f>
        <v>11394</v>
      </c>
    </row>
    <row r="2120" spans="1:6" x14ac:dyDescent="0.35">
      <c r="A2120" t="s">
        <v>1703</v>
      </c>
      <c r="B2120" t="s">
        <v>1704</v>
      </c>
      <c r="C2120" t="s">
        <v>1690</v>
      </c>
      <c r="D2120" t="s">
        <v>529</v>
      </c>
      <c r="E2120" t="str">
        <f>INDEX('State Codes'!$E$7:$E$70,MATCH(INDEX('State Codes'!$C$7:$C$70,MATCH('County Climates'!B2120,'State Codes'!$D$7:$D$70,0),1),'State Codes'!$C$7:$C$70,0),1)</f>
        <v>West South Central Division</v>
      </c>
      <c r="F2120">
        <f>INDEX('CBECS_Table B5'!$C$6:$K$6,1,MATCH('County Climates'!E2120,'CBECS_Table B5'!$C$1:$K$1,0))</f>
        <v>11394</v>
      </c>
    </row>
    <row r="2121" spans="1:6" x14ac:dyDescent="0.35">
      <c r="A2121" t="s">
        <v>1703</v>
      </c>
      <c r="B2121" t="s">
        <v>1704</v>
      </c>
      <c r="C2121" t="s">
        <v>1143</v>
      </c>
      <c r="D2121" t="s">
        <v>288</v>
      </c>
      <c r="E2121" t="str">
        <f>INDEX('State Codes'!$E$7:$E$70,MATCH(INDEX('State Codes'!$C$7:$C$70,MATCH('County Climates'!B2121,'State Codes'!$D$7:$D$70,0),1),'State Codes'!$C$7:$C$70,0),1)</f>
        <v>West South Central Division</v>
      </c>
      <c r="F2121">
        <f>INDEX('CBECS_Table B5'!$C$6:$K$6,1,MATCH('County Climates'!E2121,'CBECS_Table B5'!$C$1:$K$1,0))</f>
        <v>11394</v>
      </c>
    </row>
    <row r="2122" spans="1:6" x14ac:dyDescent="0.35">
      <c r="A2122" t="s">
        <v>1703</v>
      </c>
      <c r="B2122" t="s">
        <v>1704</v>
      </c>
      <c r="C2122" t="s">
        <v>1713</v>
      </c>
      <c r="D2122" t="s">
        <v>529</v>
      </c>
      <c r="E2122" t="str">
        <f>INDEX('State Codes'!$E$7:$E$70,MATCH(INDEX('State Codes'!$C$7:$C$70,MATCH('County Climates'!B2122,'State Codes'!$D$7:$D$70,0),1),'State Codes'!$C$7:$C$70,0),1)</f>
        <v>West South Central Division</v>
      </c>
      <c r="F2122">
        <f>INDEX('CBECS_Table B5'!$C$6:$K$6,1,MATCH('County Climates'!E2122,'CBECS_Table B5'!$C$1:$K$1,0))</f>
        <v>11394</v>
      </c>
    </row>
    <row r="2123" spans="1:6" x14ac:dyDescent="0.35">
      <c r="A2123" t="s">
        <v>1703</v>
      </c>
      <c r="B2123" t="s">
        <v>1704</v>
      </c>
      <c r="C2123" t="s">
        <v>1714</v>
      </c>
      <c r="D2123" t="s">
        <v>529</v>
      </c>
      <c r="E2123" t="str">
        <f>INDEX('State Codes'!$E$7:$E$70,MATCH(INDEX('State Codes'!$C$7:$C$70,MATCH('County Climates'!B2123,'State Codes'!$D$7:$D$70,0),1),'State Codes'!$C$7:$C$70,0),1)</f>
        <v>West South Central Division</v>
      </c>
      <c r="F2123">
        <f>INDEX('CBECS_Table B5'!$C$6:$K$6,1,MATCH('County Climates'!E2123,'CBECS_Table B5'!$C$1:$K$1,0))</f>
        <v>11394</v>
      </c>
    </row>
    <row r="2124" spans="1:6" x14ac:dyDescent="0.35">
      <c r="A2124" t="s">
        <v>1703</v>
      </c>
      <c r="B2124" t="s">
        <v>1704</v>
      </c>
      <c r="C2124" t="s">
        <v>1715</v>
      </c>
      <c r="D2124" t="s">
        <v>529</v>
      </c>
      <c r="E2124" t="str">
        <f>INDEX('State Codes'!$E$7:$E$70,MATCH(INDEX('State Codes'!$C$7:$C$70,MATCH('County Climates'!B2124,'State Codes'!$D$7:$D$70,0),1),'State Codes'!$C$7:$C$70,0),1)</f>
        <v>West South Central Division</v>
      </c>
      <c r="F2124">
        <f>INDEX('CBECS_Table B5'!$C$6:$K$6,1,MATCH('County Climates'!E2124,'CBECS_Table B5'!$C$1:$K$1,0))</f>
        <v>11394</v>
      </c>
    </row>
    <row r="2125" spans="1:6" x14ac:dyDescent="0.35">
      <c r="A2125" t="s">
        <v>1703</v>
      </c>
      <c r="B2125" t="s">
        <v>1704</v>
      </c>
      <c r="C2125" t="s">
        <v>1716</v>
      </c>
      <c r="D2125" t="s">
        <v>529</v>
      </c>
      <c r="E2125" t="str">
        <f>INDEX('State Codes'!$E$7:$E$70,MATCH(INDEX('State Codes'!$C$7:$C$70,MATCH('County Climates'!B2125,'State Codes'!$D$7:$D$70,0),1),'State Codes'!$C$7:$C$70,0),1)</f>
        <v>West South Central Division</v>
      </c>
      <c r="F2125">
        <f>INDEX('CBECS_Table B5'!$C$6:$K$6,1,MATCH('County Climates'!E2125,'CBECS_Table B5'!$C$1:$K$1,0))</f>
        <v>11394</v>
      </c>
    </row>
    <row r="2126" spans="1:6" x14ac:dyDescent="0.35">
      <c r="A2126" t="s">
        <v>1703</v>
      </c>
      <c r="B2126" t="s">
        <v>1704</v>
      </c>
      <c r="C2126" t="s">
        <v>1717</v>
      </c>
      <c r="D2126" t="s">
        <v>288</v>
      </c>
      <c r="E2126" t="str">
        <f>INDEX('State Codes'!$E$7:$E$70,MATCH(INDEX('State Codes'!$C$7:$C$70,MATCH('County Climates'!B2126,'State Codes'!$D$7:$D$70,0),1),'State Codes'!$C$7:$C$70,0),1)</f>
        <v>West South Central Division</v>
      </c>
      <c r="F2126">
        <f>INDEX('CBECS_Table B5'!$C$6:$K$6,1,MATCH('County Climates'!E2126,'CBECS_Table B5'!$C$1:$K$1,0))</f>
        <v>11394</v>
      </c>
    </row>
    <row r="2127" spans="1:6" x14ac:dyDescent="0.35">
      <c r="A2127" t="s">
        <v>1703</v>
      </c>
      <c r="B2127" t="s">
        <v>1704</v>
      </c>
      <c r="C2127" t="s">
        <v>1718</v>
      </c>
      <c r="D2127" t="s">
        <v>292</v>
      </c>
      <c r="E2127" t="str">
        <f>INDEX('State Codes'!$E$7:$E$70,MATCH(INDEX('State Codes'!$C$7:$C$70,MATCH('County Climates'!B2127,'State Codes'!$D$7:$D$70,0),1),'State Codes'!$C$7:$C$70,0),1)</f>
        <v>West South Central Division</v>
      </c>
      <c r="F2127">
        <f>INDEX('CBECS_Table B5'!$C$6:$K$6,1,MATCH('County Climates'!E2127,'CBECS_Table B5'!$C$1:$K$1,0))</f>
        <v>11394</v>
      </c>
    </row>
    <row r="2128" spans="1:6" x14ac:dyDescent="0.35">
      <c r="A2128" t="s">
        <v>1703</v>
      </c>
      <c r="B2128" t="s">
        <v>1704</v>
      </c>
      <c r="C2128" t="s">
        <v>1719</v>
      </c>
      <c r="D2128" t="s">
        <v>288</v>
      </c>
      <c r="E2128" t="str">
        <f>INDEX('State Codes'!$E$7:$E$70,MATCH(INDEX('State Codes'!$C$7:$C$70,MATCH('County Climates'!B2128,'State Codes'!$D$7:$D$70,0),1),'State Codes'!$C$7:$C$70,0),1)</f>
        <v>West South Central Division</v>
      </c>
      <c r="F2128">
        <f>INDEX('CBECS_Table B5'!$C$6:$K$6,1,MATCH('County Climates'!E2128,'CBECS_Table B5'!$C$1:$K$1,0))</f>
        <v>11394</v>
      </c>
    </row>
    <row r="2129" spans="1:6" x14ac:dyDescent="0.35">
      <c r="A2129" t="s">
        <v>1703</v>
      </c>
      <c r="B2129" t="s">
        <v>1704</v>
      </c>
      <c r="C2129" t="s">
        <v>1720</v>
      </c>
      <c r="D2129" t="s">
        <v>288</v>
      </c>
      <c r="E2129" t="str">
        <f>INDEX('State Codes'!$E$7:$E$70,MATCH(INDEX('State Codes'!$C$7:$C$70,MATCH('County Climates'!B2129,'State Codes'!$D$7:$D$70,0),1),'State Codes'!$C$7:$C$70,0),1)</f>
        <v>West South Central Division</v>
      </c>
      <c r="F2129">
        <f>INDEX('CBECS_Table B5'!$C$6:$K$6,1,MATCH('County Climates'!E2129,'CBECS_Table B5'!$C$1:$K$1,0))</f>
        <v>11394</v>
      </c>
    </row>
    <row r="2130" spans="1:6" x14ac:dyDescent="0.35">
      <c r="A2130" t="s">
        <v>1703</v>
      </c>
      <c r="B2130" t="s">
        <v>1704</v>
      </c>
      <c r="C2130" t="s">
        <v>318</v>
      </c>
      <c r="D2130" t="s">
        <v>529</v>
      </c>
      <c r="E2130" t="str">
        <f>INDEX('State Codes'!$E$7:$E$70,MATCH(INDEX('State Codes'!$C$7:$C$70,MATCH('County Climates'!B2130,'State Codes'!$D$7:$D$70,0),1),'State Codes'!$C$7:$C$70,0),1)</f>
        <v>West South Central Division</v>
      </c>
      <c r="F2130">
        <f>INDEX('CBECS_Table B5'!$C$6:$K$6,1,MATCH('County Climates'!E2130,'CBECS_Table B5'!$C$1:$K$1,0))</f>
        <v>11394</v>
      </c>
    </row>
    <row r="2131" spans="1:6" x14ac:dyDescent="0.35">
      <c r="A2131" t="s">
        <v>1703</v>
      </c>
      <c r="B2131" t="s">
        <v>1704</v>
      </c>
      <c r="C2131" t="s">
        <v>361</v>
      </c>
      <c r="D2131" t="s">
        <v>529</v>
      </c>
      <c r="E2131" t="str">
        <f>INDEX('State Codes'!$E$7:$E$70,MATCH(INDEX('State Codes'!$C$7:$C$70,MATCH('County Climates'!B2131,'State Codes'!$D$7:$D$70,0),1),'State Codes'!$C$7:$C$70,0),1)</f>
        <v>West South Central Division</v>
      </c>
      <c r="F2131">
        <f>INDEX('CBECS_Table B5'!$C$6:$K$6,1,MATCH('County Climates'!E2131,'CBECS_Table B5'!$C$1:$K$1,0))</f>
        <v>11394</v>
      </c>
    </row>
    <row r="2132" spans="1:6" x14ac:dyDescent="0.35">
      <c r="A2132" t="s">
        <v>1703</v>
      </c>
      <c r="B2132" t="s">
        <v>1704</v>
      </c>
      <c r="C2132" t="s">
        <v>1721</v>
      </c>
      <c r="D2132" t="s">
        <v>288</v>
      </c>
      <c r="E2132" t="str">
        <f>INDEX('State Codes'!$E$7:$E$70,MATCH(INDEX('State Codes'!$C$7:$C$70,MATCH('County Climates'!B2132,'State Codes'!$D$7:$D$70,0),1),'State Codes'!$C$7:$C$70,0),1)</f>
        <v>West South Central Division</v>
      </c>
      <c r="F2132">
        <f>INDEX('CBECS_Table B5'!$C$6:$K$6,1,MATCH('County Climates'!E2132,'CBECS_Table B5'!$C$1:$K$1,0))</f>
        <v>11394</v>
      </c>
    </row>
    <row r="2133" spans="1:6" x14ac:dyDescent="0.35">
      <c r="A2133" t="s">
        <v>1703</v>
      </c>
      <c r="B2133" t="s">
        <v>1704</v>
      </c>
      <c r="C2133" t="s">
        <v>1722</v>
      </c>
      <c r="D2133" t="s">
        <v>288</v>
      </c>
      <c r="E2133" t="str">
        <f>INDEX('State Codes'!$E$7:$E$70,MATCH(INDEX('State Codes'!$C$7:$C$70,MATCH('County Climates'!B2133,'State Codes'!$D$7:$D$70,0),1),'State Codes'!$C$7:$C$70,0),1)</f>
        <v>West South Central Division</v>
      </c>
      <c r="F2133">
        <f>INDEX('CBECS_Table B5'!$C$6:$K$6,1,MATCH('County Climates'!E2133,'CBECS_Table B5'!$C$1:$K$1,0))</f>
        <v>11394</v>
      </c>
    </row>
    <row r="2134" spans="1:6" x14ac:dyDescent="0.35">
      <c r="A2134" t="s">
        <v>1703</v>
      </c>
      <c r="B2134" t="s">
        <v>1704</v>
      </c>
      <c r="C2134" t="s">
        <v>324</v>
      </c>
      <c r="D2134" t="s">
        <v>529</v>
      </c>
      <c r="E2134" t="str">
        <f>INDEX('State Codes'!$E$7:$E$70,MATCH(INDEX('State Codes'!$C$7:$C$70,MATCH('County Climates'!B2134,'State Codes'!$D$7:$D$70,0),1),'State Codes'!$C$7:$C$70,0),1)</f>
        <v>West South Central Division</v>
      </c>
      <c r="F2134">
        <f>INDEX('CBECS_Table B5'!$C$6:$K$6,1,MATCH('County Climates'!E2134,'CBECS_Table B5'!$C$1:$K$1,0))</f>
        <v>11394</v>
      </c>
    </row>
    <row r="2135" spans="1:6" x14ac:dyDescent="0.35">
      <c r="A2135" t="s">
        <v>1703</v>
      </c>
      <c r="B2135" t="s">
        <v>1704</v>
      </c>
      <c r="C2135" t="s">
        <v>325</v>
      </c>
      <c r="D2135" t="s">
        <v>288</v>
      </c>
      <c r="E2135" t="str">
        <f>INDEX('State Codes'!$E$7:$E$70,MATCH(INDEX('State Codes'!$C$7:$C$70,MATCH('County Climates'!B2135,'State Codes'!$D$7:$D$70,0),1),'State Codes'!$C$7:$C$70,0),1)</f>
        <v>West South Central Division</v>
      </c>
      <c r="F2135">
        <f>INDEX('CBECS_Table B5'!$C$6:$K$6,1,MATCH('County Climates'!E2135,'CBECS_Table B5'!$C$1:$K$1,0))</f>
        <v>11394</v>
      </c>
    </row>
    <row r="2136" spans="1:6" x14ac:dyDescent="0.35">
      <c r="A2136" t="s">
        <v>1703</v>
      </c>
      <c r="B2136" t="s">
        <v>1704</v>
      </c>
      <c r="C2136" t="s">
        <v>862</v>
      </c>
      <c r="D2136" t="s">
        <v>288</v>
      </c>
      <c r="E2136" t="str">
        <f>INDEX('State Codes'!$E$7:$E$70,MATCH(INDEX('State Codes'!$C$7:$C$70,MATCH('County Climates'!B2136,'State Codes'!$D$7:$D$70,0),1),'State Codes'!$C$7:$C$70,0),1)</f>
        <v>West South Central Division</v>
      </c>
      <c r="F2136">
        <f>INDEX('CBECS_Table B5'!$C$6:$K$6,1,MATCH('County Climates'!E2136,'CBECS_Table B5'!$C$1:$K$1,0))</f>
        <v>11394</v>
      </c>
    </row>
    <row r="2137" spans="1:6" x14ac:dyDescent="0.35">
      <c r="A2137" t="s">
        <v>1703</v>
      </c>
      <c r="B2137" t="s">
        <v>1704</v>
      </c>
      <c r="C2137" t="s">
        <v>1270</v>
      </c>
      <c r="D2137" t="s">
        <v>529</v>
      </c>
      <c r="E2137" t="str">
        <f>INDEX('State Codes'!$E$7:$E$70,MATCH(INDEX('State Codes'!$C$7:$C$70,MATCH('County Climates'!B2137,'State Codes'!$D$7:$D$70,0),1),'State Codes'!$C$7:$C$70,0),1)</f>
        <v>West South Central Division</v>
      </c>
      <c r="F2137">
        <f>INDEX('CBECS_Table B5'!$C$6:$K$6,1,MATCH('County Climates'!E2137,'CBECS_Table B5'!$C$1:$K$1,0))</f>
        <v>11394</v>
      </c>
    </row>
    <row r="2138" spans="1:6" x14ac:dyDescent="0.35">
      <c r="A2138" t="s">
        <v>1703</v>
      </c>
      <c r="B2138" t="s">
        <v>1704</v>
      </c>
      <c r="C2138" t="s">
        <v>368</v>
      </c>
      <c r="D2138" t="s">
        <v>288</v>
      </c>
      <c r="E2138" t="str">
        <f>INDEX('State Codes'!$E$7:$E$70,MATCH(INDEX('State Codes'!$C$7:$C$70,MATCH('County Climates'!B2138,'State Codes'!$D$7:$D$70,0),1),'State Codes'!$C$7:$C$70,0),1)</f>
        <v>West South Central Division</v>
      </c>
      <c r="F2138">
        <f>INDEX('CBECS_Table B5'!$C$6:$K$6,1,MATCH('County Climates'!E2138,'CBECS_Table B5'!$C$1:$K$1,0))</f>
        <v>11394</v>
      </c>
    </row>
    <row r="2139" spans="1:6" x14ac:dyDescent="0.35">
      <c r="A2139" t="s">
        <v>1703</v>
      </c>
      <c r="B2139" t="s">
        <v>1704</v>
      </c>
      <c r="C2139" t="s">
        <v>1723</v>
      </c>
      <c r="D2139" t="s">
        <v>288</v>
      </c>
      <c r="E2139" t="str">
        <f>INDEX('State Codes'!$E$7:$E$70,MATCH(INDEX('State Codes'!$C$7:$C$70,MATCH('County Climates'!B2139,'State Codes'!$D$7:$D$70,0),1),'State Codes'!$C$7:$C$70,0),1)</f>
        <v>West South Central Division</v>
      </c>
      <c r="F2139">
        <f>INDEX('CBECS_Table B5'!$C$6:$K$6,1,MATCH('County Climates'!E2139,'CBECS_Table B5'!$C$1:$K$1,0))</f>
        <v>11394</v>
      </c>
    </row>
    <row r="2140" spans="1:6" x14ac:dyDescent="0.35">
      <c r="A2140" t="s">
        <v>1703</v>
      </c>
      <c r="B2140" t="s">
        <v>1704</v>
      </c>
      <c r="C2140" t="s">
        <v>369</v>
      </c>
      <c r="D2140" t="s">
        <v>529</v>
      </c>
      <c r="E2140" t="str">
        <f>INDEX('State Codes'!$E$7:$E$70,MATCH(INDEX('State Codes'!$C$7:$C$70,MATCH('County Climates'!B2140,'State Codes'!$D$7:$D$70,0),1),'State Codes'!$C$7:$C$70,0),1)</f>
        <v>West South Central Division</v>
      </c>
      <c r="F2140">
        <f>INDEX('CBECS_Table B5'!$C$6:$K$6,1,MATCH('County Climates'!E2140,'CBECS_Table B5'!$C$1:$K$1,0))</f>
        <v>11394</v>
      </c>
    </row>
    <row r="2141" spans="1:6" x14ac:dyDescent="0.35">
      <c r="A2141" t="s">
        <v>1703</v>
      </c>
      <c r="B2141" t="s">
        <v>1704</v>
      </c>
      <c r="C2141" t="s">
        <v>729</v>
      </c>
      <c r="D2141" t="s">
        <v>288</v>
      </c>
      <c r="E2141" t="str">
        <f>INDEX('State Codes'!$E$7:$E$70,MATCH(INDEX('State Codes'!$C$7:$C$70,MATCH('County Climates'!B2141,'State Codes'!$D$7:$D$70,0),1),'State Codes'!$C$7:$C$70,0),1)</f>
        <v>West South Central Division</v>
      </c>
      <c r="F2141">
        <f>INDEX('CBECS_Table B5'!$C$6:$K$6,1,MATCH('County Climates'!E2141,'CBECS_Table B5'!$C$1:$K$1,0))</f>
        <v>11394</v>
      </c>
    </row>
    <row r="2142" spans="1:6" x14ac:dyDescent="0.35">
      <c r="A2142" t="s">
        <v>1703</v>
      </c>
      <c r="B2142" t="s">
        <v>1704</v>
      </c>
      <c r="C2142" t="s">
        <v>333</v>
      </c>
      <c r="D2142" t="s">
        <v>529</v>
      </c>
      <c r="E2142" t="str">
        <f>INDEX('State Codes'!$E$7:$E$70,MATCH(INDEX('State Codes'!$C$7:$C$70,MATCH('County Climates'!B2142,'State Codes'!$D$7:$D$70,0),1),'State Codes'!$C$7:$C$70,0),1)</f>
        <v>West South Central Division</v>
      </c>
      <c r="F2142">
        <f>INDEX('CBECS_Table B5'!$C$6:$K$6,1,MATCH('County Climates'!E2142,'CBECS_Table B5'!$C$1:$K$1,0))</f>
        <v>11394</v>
      </c>
    </row>
    <row r="2143" spans="1:6" x14ac:dyDescent="0.35">
      <c r="A2143" t="s">
        <v>1703</v>
      </c>
      <c r="B2143" t="s">
        <v>1704</v>
      </c>
      <c r="C2143" t="s">
        <v>1724</v>
      </c>
      <c r="D2143" t="s">
        <v>292</v>
      </c>
      <c r="E2143" t="str">
        <f>INDEX('State Codes'!$E$7:$E$70,MATCH(INDEX('State Codes'!$C$7:$C$70,MATCH('County Climates'!B2143,'State Codes'!$D$7:$D$70,0),1),'State Codes'!$C$7:$C$70,0),1)</f>
        <v>West South Central Division</v>
      </c>
      <c r="F2143">
        <f>INDEX('CBECS_Table B5'!$C$6:$K$6,1,MATCH('County Climates'!E2143,'CBECS_Table B5'!$C$1:$K$1,0))</f>
        <v>11394</v>
      </c>
    </row>
    <row r="2144" spans="1:6" x14ac:dyDescent="0.35">
      <c r="A2144" t="s">
        <v>1703</v>
      </c>
      <c r="B2144" t="s">
        <v>1704</v>
      </c>
      <c r="C2144" t="s">
        <v>1725</v>
      </c>
      <c r="D2144" t="s">
        <v>529</v>
      </c>
      <c r="E2144" t="str">
        <f>INDEX('State Codes'!$E$7:$E$70,MATCH(INDEX('State Codes'!$C$7:$C$70,MATCH('County Climates'!B2144,'State Codes'!$D$7:$D$70,0),1),'State Codes'!$C$7:$C$70,0),1)</f>
        <v>West South Central Division</v>
      </c>
      <c r="F2144">
        <f>INDEX('CBECS_Table B5'!$C$6:$K$6,1,MATCH('County Climates'!E2144,'CBECS_Table B5'!$C$1:$K$1,0))</f>
        <v>11394</v>
      </c>
    </row>
    <row r="2145" spans="1:6" x14ac:dyDescent="0.35">
      <c r="A2145" t="s">
        <v>1703</v>
      </c>
      <c r="B2145" t="s">
        <v>1704</v>
      </c>
      <c r="C2145" t="s">
        <v>1012</v>
      </c>
      <c r="D2145" t="s">
        <v>288</v>
      </c>
      <c r="E2145" t="str">
        <f>INDEX('State Codes'!$E$7:$E$70,MATCH(INDEX('State Codes'!$C$7:$C$70,MATCH('County Climates'!B2145,'State Codes'!$D$7:$D$70,0),1),'State Codes'!$C$7:$C$70,0),1)</f>
        <v>West South Central Division</v>
      </c>
      <c r="F2145">
        <f>INDEX('CBECS_Table B5'!$C$6:$K$6,1,MATCH('County Climates'!E2145,'CBECS_Table B5'!$C$1:$K$1,0))</f>
        <v>11394</v>
      </c>
    </row>
    <row r="2146" spans="1:6" x14ac:dyDescent="0.35">
      <c r="A2146" t="s">
        <v>1703</v>
      </c>
      <c r="B2146" t="s">
        <v>1704</v>
      </c>
      <c r="C2146" t="s">
        <v>377</v>
      </c>
      <c r="D2146" t="s">
        <v>529</v>
      </c>
      <c r="E2146" t="str">
        <f>INDEX('State Codes'!$E$7:$E$70,MATCH(INDEX('State Codes'!$C$7:$C$70,MATCH('County Climates'!B2146,'State Codes'!$D$7:$D$70,0),1),'State Codes'!$C$7:$C$70,0),1)</f>
        <v>West South Central Division</v>
      </c>
      <c r="F2146">
        <f>INDEX('CBECS_Table B5'!$C$6:$K$6,1,MATCH('County Climates'!E2146,'CBECS_Table B5'!$C$1:$K$1,0))</f>
        <v>11394</v>
      </c>
    </row>
    <row r="2147" spans="1:6" x14ac:dyDescent="0.35">
      <c r="A2147" t="s">
        <v>1703</v>
      </c>
      <c r="B2147" t="s">
        <v>1704</v>
      </c>
      <c r="C2147" t="s">
        <v>1726</v>
      </c>
      <c r="D2147" t="s">
        <v>288</v>
      </c>
      <c r="E2147" t="str">
        <f>INDEX('State Codes'!$E$7:$E$70,MATCH(INDEX('State Codes'!$C$7:$C$70,MATCH('County Climates'!B2147,'State Codes'!$D$7:$D$70,0),1),'State Codes'!$C$7:$C$70,0),1)</f>
        <v>West South Central Division</v>
      </c>
      <c r="F2147">
        <f>INDEX('CBECS_Table B5'!$C$6:$K$6,1,MATCH('County Climates'!E2147,'CBECS_Table B5'!$C$1:$K$1,0))</f>
        <v>11394</v>
      </c>
    </row>
    <row r="2148" spans="1:6" x14ac:dyDescent="0.35">
      <c r="A2148" t="s">
        <v>1703</v>
      </c>
      <c r="B2148" t="s">
        <v>1704</v>
      </c>
      <c r="C2148" t="s">
        <v>1727</v>
      </c>
      <c r="D2148" t="s">
        <v>288</v>
      </c>
      <c r="E2148" t="str">
        <f>INDEX('State Codes'!$E$7:$E$70,MATCH(INDEX('State Codes'!$C$7:$C$70,MATCH('County Climates'!B2148,'State Codes'!$D$7:$D$70,0),1),'State Codes'!$C$7:$C$70,0),1)</f>
        <v>West South Central Division</v>
      </c>
      <c r="F2148">
        <f>INDEX('CBECS_Table B5'!$C$6:$K$6,1,MATCH('County Climates'!E2148,'CBECS_Table B5'!$C$1:$K$1,0))</f>
        <v>11394</v>
      </c>
    </row>
    <row r="2149" spans="1:6" x14ac:dyDescent="0.35">
      <c r="A2149" t="s">
        <v>1703</v>
      </c>
      <c r="B2149" t="s">
        <v>1704</v>
      </c>
      <c r="C2149" t="s">
        <v>1728</v>
      </c>
      <c r="D2149" t="s">
        <v>288</v>
      </c>
      <c r="E2149" t="str">
        <f>INDEX('State Codes'!$E$7:$E$70,MATCH(INDEX('State Codes'!$C$7:$C$70,MATCH('County Climates'!B2149,'State Codes'!$D$7:$D$70,0),1),'State Codes'!$C$7:$C$70,0),1)</f>
        <v>West South Central Division</v>
      </c>
      <c r="F2149">
        <f>INDEX('CBECS_Table B5'!$C$6:$K$6,1,MATCH('County Climates'!E2149,'CBECS_Table B5'!$C$1:$K$1,0))</f>
        <v>11394</v>
      </c>
    </row>
    <row r="2150" spans="1:6" x14ac:dyDescent="0.35">
      <c r="A2150" t="s">
        <v>1703</v>
      </c>
      <c r="B2150" t="s">
        <v>1704</v>
      </c>
      <c r="C2150" t="s">
        <v>1729</v>
      </c>
      <c r="D2150" t="s">
        <v>529</v>
      </c>
      <c r="E2150" t="str">
        <f>INDEX('State Codes'!$E$7:$E$70,MATCH(INDEX('State Codes'!$C$7:$C$70,MATCH('County Climates'!B2150,'State Codes'!$D$7:$D$70,0),1),'State Codes'!$C$7:$C$70,0),1)</f>
        <v>West South Central Division</v>
      </c>
      <c r="F2150">
        <f>INDEX('CBECS_Table B5'!$C$6:$K$6,1,MATCH('County Climates'!E2150,'CBECS_Table B5'!$C$1:$K$1,0))</f>
        <v>11394</v>
      </c>
    </row>
    <row r="2151" spans="1:6" x14ac:dyDescent="0.35">
      <c r="A2151" t="s">
        <v>1703</v>
      </c>
      <c r="B2151" t="s">
        <v>1704</v>
      </c>
      <c r="C2151" t="s">
        <v>602</v>
      </c>
      <c r="D2151" t="s">
        <v>529</v>
      </c>
      <c r="E2151" t="str">
        <f>INDEX('State Codes'!$E$7:$E$70,MATCH(INDEX('State Codes'!$C$7:$C$70,MATCH('County Climates'!B2151,'State Codes'!$D$7:$D$70,0),1),'State Codes'!$C$7:$C$70,0),1)</f>
        <v>West South Central Division</v>
      </c>
      <c r="F2151">
        <f>INDEX('CBECS_Table B5'!$C$6:$K$6,1,MATCH('County Climates'!E2151,'CBECS_Table B5'!$C$1:$K$1,0))</f>
        <v>11394</v>
      </c>
    </row>
    <row r="2152" spans="1:6" x14ac:dyDescent="0.35">
      <c r="A2152" t="s">
        <v>1703</v>
      </c>
      <c r="B2152" t="s">
        <v>1704</v>
      </c>
      <c r="C2152" t="s">
        <v>1730</v>
      </c>
      <c r="D2152" t="s">
        <v>529</v>
      </c>
      <c r="E2152" t="str">
        <f>INDEX('State Codes'!$E$7:$E$70,MATCH(INDEX('State Codes'!$C$7:$C$70,MATCH('County Climates'!B2152,'State Codes'!$D$7:$D$70,0),1),'State Codes'!$C$7:$C$70,0),1)</f>
        <v>West South Central Division</v>
      </c>
      <c r="F2152">
        <f>INDEX('CBECS_Table B5'!$C$6:$K$6,1,MATCH('County Climates'!E2152,'CBECS_Table B5'!$C$1:$K$1,0))</f>
        <v>11394</v>
      </c>
    </row>
    <row r="2153" spans="1:6" x14ac:dyDescent="0.35">
      <c r="A2153" t="s">
        <v>1703</v>
      </c>
      <c r="B2153" t="s">
        <v>1704</v>
      </c>
      <c r="C2153" t="s">
        <v>1731</v>
      </c>
      <c r="D2153" t="s">
        <v>288</v>
      </c>
      <c r="E2153" t="str">
        <f>INDEX('State Codes'!$E$7:$E$70,MATCH(INDEX('State Codes'!$C$7:$C$70,MATCH('County Climates'!B2153,'State Codes'!$D$7:$D$70,0),1),'State Codes'!$C$7:$C$70,0),1)</f>
        <v>West South Central Division</v>
      </c>
      <c r="F2153">
        <f>INDEX('CBECS_Table B5'!$C$6:$K$6,1,MATCH('County Climates'!E2153,'CBECS_Table B5'!$C$1:$K$1,0))</f>
        <v>11394</v>
      </c>
    </row>
    <row r="2154" spans="1:6" x14ac:dyDescent="0.35">
      <c r="A2154" t="s">
        <v>1703</v>
      </c>
      <c r="B2154" t="s">
        <v>1704</v>
      </c>
      <c r="C2154" t="s">
        <v>906</v>
      </c>
      <c r="D2154" t="s">
        <v>288</v>
      </c>
      <c r="E2154" t="str">
        <f>INDEX('State Codes'!$E$7:$E$70,MATCH(INDEX('State Codes'!$C$7:$C$70,MATCH('County Climates'!B2154,'State Codes'!$D$7:$D$70,0),1),'State Codes'!$C$7:$C$70,0),1)</f>
        <v>West South Central Division</v>
      </c>
      <c r="F2154">
        <f>INDEX('CBECS_Table B5'!$C$6:$K$6,1,MATCH('County Climates'!E2154,'CBECS_Table B5'!$C$1:$K$1,0))</f>
        <v>11394</v>
      </c>
    </row>
    <row r="2155" spans="1:6" x14ac:dyDescent="0.35">
      <c r="A2155" t="s">
        <v>1703</v>
      </c>
      <c r="B2155" t="s">
        <v>1704</v>
      </c>
      <c r="C2155" t="s">
        <v>1732</v>
      </c>
      <c r="D2155" t="s">
        <v>288</v>
      </c>
      <c r="E2155" t="str">
        <f>INDEX('State Codes'!$E$7:$E$70,MATCH(INDEX('State Codes'!$C$7:$C$70,MATCH('County Climates'!B2155,'State Codes'!$D$7:$D$70,0),1),'State Codes'!$C$7:$C$70,0),1)</f>
        <v>West South Central Division</v>
      </c>
      <c r="F2155">
        <f>INDEX('CBECS_Table B5'!$C$6:$K$6,1,MATCH('County Climates'!E2155,'CBECS_Table B5'!$C$1:$K$1,0))</f>
        <v>11394</v>
      </c>
    </row>
    <row r="2156" spans="1:6" x14ac:dyDescent="0.35">
      <c r="A2156" t="s">
        <v>1703</v>
      </c>
      <c r="B2156" t="s">
        <v>1704</v>
      </c>
      <c r="C2156" t="s">
        <v>1733</v>
      </c>
      <c r="D2156" t="s">
        <v>288</v>
      </c>
      <c r="E2156" t="str">
        <f>INDEX('State Codes'!$E$7:$E$70,MATCH(INDEX('State Codes'!$C$7:$C$70,MATCH('County Climates'!B2156,'State Codes'!$D$7:$D$70,0),1),'State Codes'!$C$7:$C$70,0),1)</f>
        <v>West South Central Division</v>
      </c>
      <c r="F2156">
        <f>INDEX('CBECS_Table B5'!$C$6:$K$6,1,MATCH('County Climates'!E2156,'CBECS_Table B5'!$C$1:$K$1,0))</f>
        <v>11394</v>
      </c>
    </row>
    <row r="2157" spans="1:6" x14ac:dyDescent="0.35">
      <c r="A2157" t="s">
        <v>1703</v>
      </c>
      <c r="B2157" t="s">
        <v>1704</v>
      </c>
      <c r="C2157" t="s">
        <v>1734</v>
      </c>
      <c r="D2157" t="s">
        <v>288</v>
      </c>
      <c r="E2157" t="str">
        <f>INDEX('State Codes'!$E$7:$E$70,MATCH(INDEX('State Codes'!$C$7:$C$70,MATCH('County Climates'!B2157,'State Codes'!$D$7:$D$70,0),1),'State Codes'!$C$7:$C$70,0),1)</f>
        <v>West South Central Division</v>
      </c>
      <c r="F2157">
        <f>INDEX('CBECS_Table B5'!$C$6:$K$6,1,MATCH('County Climates'!E2157,'CBECS_Table B5'!$C$1:$K$1,0))</f>
        <v>11394</v>
      </c>
    </row>
    <row r="2158" spans="1:6" x14ac:dyDescent="0.35">
      <c r="A2158" t="s">
        <v>1703</v>
      </c>
      <c r="B2158" t="s">
        <v>1704</v>
      </c>
      <c r="C2158" t="s">
        <v>1735</v>
      </c>
      <c r="D2158" t="s">
        <v>288</v>
      </c>
      <c r="E2158" t="str">
        <f>INDEX('State Codes'!$E$7:$E$70,MATCH(INDEX('State Codes'!$C$7:$C$70,MATCH('County Climates'!B2158,'State Codes'!$D$7:$D$70,0),1),'State Codes'!$C$7:$C$70,0),1)</f>
        <v>West South Central Division</v>
      </c>
      <c r="F2158">
        <f>INDEX('CBECS_Table B5'!$C$6:$K$6,1,MATCH('County Climates'!E2158,'CBECS_Table B5'!$C$1:$K$1,0))</f>
        <v>11394</v>
      </c>
    </row>
    <row r="2159" spans="1:6" x14ac:dyDescent="0.35">
      <c r="A2159" t="s">
        <v>1703</v>
      </c>
      <c r="B2159" t="s">
        <v>1704</v>
      </c>
      <c r="C2159" t="s">
        <v>1736</v>
      </c>
      <c r="D2159" t="s">
        <v>288</v>
      </c>
      <c r="E2159" t="str">
        <f>INDEX('State Codes'!$E$7:$E$70,MATCH(INDEX('State Codes'!$C$7:$C$70,MATCH('County Climates'!B2159,'State Codes'!$D$7:$D$70,0),1),'State Codes'!$C$7:$C$70,0),1)</f>
        <v>West South Central Division</v>
      </c>
      <c r="F2159">
        <f>INDEX('CBECS_Table B5'!$C$6:$K$6,1,MATCH('County Climates'!E2159,'CBECS_Table B5'!$C$1:$K$1,0))</f>
        <v>11394</v>
      </c>
    </row>
    <row r="2160" spans="1:6" x14ac:dyDescent="0.35">
      <c r="A2160" t="s">
        <v>1703</v>
      </c>
      <c r="B2160" t="s">
        <v>1704</v>
      </c>
      <c r="C2160" t="s">
        <v>1737</v>
      </c>
      <c r="D2160" t="s">
        <v>288</v>
      </c>
      <c r="E2160" t="str">
        <f>INDEX('State Codes'!$E$7:$E$70,MATCH(INDEX('State Codes'!$C$7:$C$70,MATCH('County Climates'!B2160,'State Codes'!$D$7:$D$70,0),1),'State Codes'!$C$7:$C$70,0),1)</f>
        <v>West South Central Division</v>
      </c>
      <c r="F2160">
        <f>INDEX('CBECS_Table B5'!$C$6:$K$6,1,MATCH('County Climates'!E2160,'CBECS_Table B5'!$C$1:$K$1,0))</f>
        <v>11394</v>
      </c>
    </row>
    <row r="2161" spans="1:6" x14ac:dyDescent="0.35">
      <c r="A2161" t="s">
        <v>1703</v>
      </c>
      <c r="B2161" t="s">
        <v>1704</v>
      </c>
      <c r="C2161" t="s">
        <v>1738</v>
      </c>
      <c r="D2161" t="s">
        <v>288</v>
      </c>
      <c r="E2161" t="str">
        <f>INDEX('State Codes'!$E$7:$E$70,MATCH(INDEX('State Codes'!$C$7:$C$70,MATCH('County Climates'!B2161,'State Codes'!$D$7:$D$70,0),1),'State Codes'!$C$7:$C$70,0),1)</f>
        <v>West South Central Division</v>
      </c>
      <c r="F2161">
        <f>INDEX('CBECS_Table B5'!$C$6:$K$6,1,MATCH('County Climates'!E2161,'CBECS_Table B5'!$C$1:$K$1,0))</f>
        <v>11394</v>
      </c>
    </row>
    <row r="2162" spans="1:6" x14ac:dyDescent="0.35">
      <c r="A2162" t="s">
        <v>1703</v>
      </c>
      <c r="B2162" t="s">
        <v>1704</v>
      </c>
      <c r="C2162" t="s">
        <v>1739</v>
      </c>
      <c r="D2162" t="s">
        <v>288</v>
      </c>
      <c r="E2162" t="str">
        <f>INDEX('State Codes'!$E$7:$E$70,MATCH(INDEX('State Codes'!$C$7:$C$70,MATCH('County Climates'!B2162,'State Codes'!$D$7:$D$70,0),1),'State Codes'!$C$7:$C$70,0),1)</f>
        <v>West South Central Division</v>
      </c>
      <c r="F2162">
        <f>INDEX('CBECS_Table B5'!$C$6:$K$6,1,MATCH('County Climates'!E2162,'CBECS_Table B5'!$C$1:$K$1,0))</f>
        <v>11394</v>
      </c>
    </row>
    <row r="2163" spans="1:6" x14ac:dyDescent="0.35">
      <c r="A2163" t="s">
        <v>1703</v>
      </c>
      <c r="B2163" t="s">
        <v>1704</v>
      </c>
      <c r="C2163" t="s">
        <v>1740</v>
      </c>
      <c r="D2163" t="s">
        <v>529</v>
      </c>
      <c r="E2163" t="str">
        <f>INDEX('State Codes'!$E$7:$E$70,MATCH(INDEX('State Codes'!$C$7:$C$70,MATCH('County Climates'!B2163,'State Codes'!$D$7:$D$70,0),1),'State Codes'!$C$7:$C$70,0),1)</f>
        <v>West South Central Division</v>
      </c>
      <c r="F2163">
        <f>INDEX('CBECS_Table B5'!$C$6:$K$6,1,MATCH('County Climates'!E2163,'CBECS_Table B5'!$C$1:$K$1,0))</f>
        <v>11394</v>
      </c>
    </row>
    <row r="2164" spans="1:6" x14ac:dyDescent="0.35">
      <c r="A2164" t="s">
        <v>1703</v>
      </c>
      <c r="B2164" t="s">
        <v>1704</v>
      </c>
      <c r="C2164" t="s">
        <v>1741</v>
      </c>
      <c r="D2164" t="s">
        <v>288</v>
      </c>
      <c r="E2164" t="str">
        <f>INDEX('State Codes'!$E$7:$E$70,MATCH(INDEX('State Codes'!$C$7:$C$70,MATCH('County Climates'!B2164,'State Codes'!$D$7:$D$70,0),1),'State Codes'!$C$7:$C$70,0),1)</f>
        <v>West South Central Division</v>
      </c>
      <c r="F2164">
        <f>INDEX('CBECS_Table B5'!$C$6:$K$6,1,MATCH('County Climates'!E2164,'CBECS_Table B5'!$C$1:$K$1,0))</f>
        <v>11394</v>
      </c>
    </row>
    <row r="2165" spans="1:6" x14ac:dyDescent="0.35">
      <c r="A2165" t="s">
        <v>1703</v>
      </c>
      <c r="B2165" t="s">
        <v>1704</v>
      </c>
      <c r="C2165" t="s">
        <v>392</v>
      </c>
      <c r="D2165" t="s">
        <v>529</v>
      </c>
      <c r="E2165" t="str">
        <f>INDEX('State Codes'!$E$7:$E$70,MATCH(INDEX('State Codes'!$C$7:$C$70,MATCH('County Climates'!B2165,'State Codes'!$D$7:$D$70,0),1),'State Codes'!$C$7:$C$70,0),1)</f>
        <v>West South Central Division</v>
      </c>
      <c r="F2165">
        <f>INDEX('CBECS_Table B5'!$C$6:$K$6,1,MATCH('County Climates'!E2165,'CBECS_Table B5'!$C$1:$K$1,0))</f>
        <v>11394</v>
      </c>
    </row>
    <row r="2166" spans="1:6" x14ac:dyDescent="0.35">
      <c r="A2166" t="s">
        <v>1703</v>
      </c>
      <c r="B2166" t="s">
        <v>1704</v>
      </c>
      <c r="C2166" t="s">
        <v>609</v>
      </c>
      <c r="D2166" t="s">
        <v>288</v>
      </c>
      <c r="E2166" t="str">
        <f>INDEX('State Codes'!$E$7:$E$70,MATCH(INDEX('State Codes'!$C$7:$C$70,MATCH('County Climates'!B2166,'State Codes'!$D$7:$D$70,0),1),'State Codes'!$C$7:$C$70,0),1)</f>
        <v>West South Central Division</v>
      </c>
      <c r="F2166">
        <f>INDEX('CBECS_Table B5'!$C$6:$K$6,1,MATCH('County Climates'!E2166,'CBECS_Table B5'!$C$1:$K$1,0))</f>
        <v>11394</v>
      </c>
    </row>
    <row r="2167" spans="1:6" x14ac:dyDescent="0.35">
      <c r="A2167" t="s">
        <v>1742</v>
      </c>
      <c r="B2167" t="s">
        <v>1743</v>
      </c>
      <c r="C2167" t="s">
        <v>1744</v>
      </c>
      <c r="D2167" t="s">
        <v>273</v>
      </c>
      <c r="E2167" t="str">
        <f>INDEX('State Codes'!$E$7:$E$70,MATCH(INDEX('State Codes'!$C$7:$C$70,MATCH('County Climates'!B2167,'State Codes'!$D$7:$D$70,0),1),'State Codes'!$C$7:$C$70,0),1)</f>
        <v>East North Central Division</v>
      </c>
      <c r="F2167">
        <f>INDEX('CBECS_Table B5'!$C$6:$K$6,1,MATCH('County Climates'!E2167,'CBECS_Table B5'!$C$1:$K$1,0))</f>
        <v>12742</v>
      </c>
    </row>
    <row r="2168" spans="1:6" x14ac:dyDescent="0.35">
      <c r="A2168" t="s">
        <v>1742</v>
      </c>
      <c r="B2168" t="s">
        <v>1743</v>
      </c>
      <c r="C2168" t="s">
        <v>1745</v>
      </c>
      <c r="D2168" t="s">
        <v>273</v>
      </c>
      <c r="E2168" t="str">
        <f>INDEX('State Codes'!$E$7:$E$70,MATCH(INDEX('State Codes'!$C$7:$C$70,MATCH('County Climates'!B2168,'State Codes'!$D$7:$D$70,0),1),'State Codes'!$C$7:$C$70,0),1)</f>
        <v>East North Central Division</v>
      </c>
      <c r="F2168">
        <f>INDEX('CBECS_Table B5'!$C$6:$K$6,1,MATCH('County Climates'!E2168,'CBECS_Table B5'!$C$1:$K$1,0))</f>
        <v>12742</v>
      </c>
    </row>
    <row r="2169" spans="1:6" x14ac:dyDescent="0.35">
      <c r="A2169" t="s">
        <v>1742</v>
      </c>
      <c r="B2169" t="s">
        <v>1743</v>
      </c>
      <c r="C2169" t="s">
        <v>1746</v>
      </c>
      <c r="D2169" t="s">
        <v>274</v>
      </c>
      <c r="E2169" t="str">
        <f>INDEX('State Codes'!$E$7:$E$70,MATCH(INDEX('State Codes'!$C$7:$C$70,MATCH('County Climates'!B2169,'State Codes'!$D$7:$D$70,0),1),'State Codes'!$C$7:$C$70,0),1)</f>
        <v>East North Central Division</v>
      </c>
      <c r="F2169">
        <f>INDEX('CBECS_Table B5'!$C$6:$K$6,1,MATCH('County Climates'!E2169,'CBECS_Table B5'!$C$1:$K$1,0))</f>
        <v>12742</v>
      </c>
    </row>
    <row r="2170" spans="1:6" x14ac:dyDescent="0.35">
      <c r="A2170" t="s">
        <v>1742</v>
      </c>
      <c r="B2170" t="s">
        <v>1743</v>
      </c>
      <c r="C2170" t="s">
        <v>892</v>
      </c>
      <c r="D2170" t="s">
        <v>273</v>
      </c>
      <c r="E2170" t="str">
        <f>INDEX('State Codes'!$E$7:$E$70,MATCH(INDEX('State Codes'!$C$7:$C$70,MATCH('County Climates'!B2170,'State Codes'!$D$7:$D$70,0),1),'State Codes'!$C$7:$C$70,0),1)</f>
        <v>East North Central Division</v>
      </c>
      <c r="F2170">
        <f>INDEX('CBECS_Table B5'!$C$6:$K$6,1,MATCH('County Climates'!E2170,'CBECS_Table B5'!$C$1:$K$1,0))</f>
        <v>12742</v>
      </c>
    </row>
    <row r="2171" spans="1:6" x14ac:dyDescent="0.35">
      <c r="A2171" t="s">
        <v>1742</v>
      </c>
      <c r="B2171" t="s">
        <v>1743</v>
      </c>
      <c r="C2171" t="s">
        <v>473</v>
      </c>
      <c r="D2171" t="s">
        <v>273</v>
      </c>
      <c r="E2171" t="str">
        <f>INDEX('State Codes'!$E$7:$E$70,MATCH(INDEX('State Codes'!$C$7:$C$70,MATCH('County Climates'!B2171,'State Codes'!$D$7:$D$70,0),1),'State Codes'!$C$7:$C$70,0),1)</f>
        <v>East North Central Division</v>
      </c>
      <c r="F2171">
        <f>INDEX('CBECS_Table B5'!$C$6:$K$6,1,MATCH('County Climates'!E2171,'CBECS_Table B5'!$C$1:$K$1,0))</f>
        <v>12742</v>
      </c>
    </row>
    <row r="2172" spans="1:6" x14ac:dyDescent="0.35">
      <c r="A2172" t="s">
        <v>1742</v>
      </c>
      <c r="B2172" t="s">
        <v>1743</v>
      </c>
      <c r="C2172" t="s">
        <v>1747</v>
      </c>
      <c r="D2172" t="s">
        <v>273</v>
      </c>
      <c r="E2172" t="str">
        <f>INDEX('State Codes'!$E$7:$E$70,MATCH(INDEX('State Codes'!$C$7:$C$70,MATCH('County Climates'!B2172,'State Codes'!$D$7:$D$70,0),1),'State Codes'!$C$7:$C$70,0),1)</f>
        <v>East North Central Division</v>
      </c>
      <c r="F2172">
        <f>INDEX('CBECS_Table B5'!$C$6:$K$6,1,MATCH('County Climates'!E2172,'CBECS_Table B5'!$C$1:$K$1,0))</f>
        <v>12742</v>
      </c>
    </row>
    <row r="2173" spans="1:6" x14ac:dyDescent="0.35">
      <c r="A2173" t="s">
        <v>1742</v>
      </c>
      <c r="B2173" t="s">
        <v>1743</v>
      </c>
      <c r="C2173" t="s">
        <v>482</v>
      </c>
      <c r="D2173" t="s">
        <v>273</v>
      </c>
      <c r="E2173" t="str">
        <f>INDEX('State Codes'!$E$7:$E$70,MATCH(INDEX('State Codes'!$C$7:$C$70,MATCH('County Climates'!B2173,'State Codes'!$D$7:$D$70,0),1),'State Codes'!$C$7:$C$70,0),1)</f>
        <v>East North Central Division</v>
      </c>
      <c r="F2173">
        <f>INDEX('CBECS_Table B5'!$C$6:$K$6,1,MATCH('County Climates'!E2173,'CBECS_Table B5'!$C$1:$K$1,0))</f>
        <v>12742</v>
      </c>
    </row>
    <row r="2174" spans="1:6" x14ac:dyDescent="0.35">
      <c r="A2174" t="s">
        <v>1742</v>
      </c>
      <c r="B2174" t="s">
        <v>1743</v>
      </c>
      <c r="C2174" t="s">
        <v>1748</v>
      </c>
      <c r="D2174" t="s">
        <v>273</v>
      </c>
      <c r="E2174" t="str">
        <f>INDEX('State Codes'!$E$7:$E$70,MATCH(INDEX('State Codes'!$C$7:$C$70,MATCH('County Climates'!B2174,'State Codes'!$D$7:$D$70,0),1),'State Codes'!$C$7:$C$70,0),1)</f>
        <v>East North Central Division</v>
      </c>
      <c r="F2174">
        <f>INDEX('CBECS_Table B5'!$C$6:$K$6,1,MATCH('County Climates'!E2174,'CBECS_Table B5'!$C$1:$K$1,0))</f>
        <v>12742</v>
      </c>
    </row>
    <row r="2175" spans="1:6" x14ac:dyDescent="0.35">
      <c r="A2175" t="s">
        <v>1742</v>
      </c>
      <c r="B2175" t="s">
        <v>1743</v>
      </c>
      <c r="C2175" t="s">
        <v>296</v>
      </c>
      <c r="D2175" t="s">
        <v>273</v>
      </c>
      <c r="E2175" t="str">
        <f>INDEX('State Codes'!$E$7:$E$70,MATCH(INDEX('State Codes'!$C$7:$C$70,MATCH('County Climates'!B2175,'State Codes'!$D$7:$D$70,0),1),'State Codes'!$C$7:$C$70,0),1)</f>
        <v>East North Central Division</v>
      </c>
      <c r="F2175">
        <f>INDEX('CBECS_Table B5'!$C$6:$K$6,1,MATCH('County Climates'!E2175,'CBECS_Table B5'!$C$1:$K$1,0))</f>
        <v>12742</v>
      </c>
    </row>
    <row r="2176" spans="1:6" x14ac:dyDescent="0.35">
      <c r="A2176" t="s">
        <v>1742</v>
      </c>
      <c r="B2176" t="s">
        <v>1743</v>
      </c>
      <c r="C2176" t="s">
        <v>624</v>
      </c>
      <c r="D2176" t="s">
        <v>273</v>
      </c>
      <c r="E2176" t="str">
        <f>INDEX('State Codes'!$E$7:$E$70,MATCH(INDEX('State Codes'!$C$7:$C$70,MATCH('County Climates'!B2176,'State Codes'!$D$7:$D$70,0),1),'State Codes'!$C$7:$C$70,0),1)</f>
        <v>East North Central Division</v>
      </c>
      <c r="F2176">
        <f>INDEX('CBECS_Table B5'!$C$6:$K$6,1,MATCH('County Climates'!E2176,'CBECS_Table B5'!$C$1:$K$1,0))</f>
        <v>12742</v>
      </c>
    </row>
    <row r="2177" spans="1:6" x14ac:dyDescent="0.35">
      <c r="A2177" t="s">
        <v>1742</v>
      </c>
      <c r="B2177" t="s">
        <v>1743</v>
      </c>
      <c r="C2177" t="s">
        <v>1749</v>
      </c>
      <c r="D2177" t="s">
        <v>273</v>
      </c>
      <c r="E2177" t="str">
        <f>INDEX('State Codes'!$E$7:$E$70,MATCH(INDEX('State Codes'!$C$7:$C$70,MATCH('County Climates'!B2177,'State Codes'!$D$7:$D$70,0),1),'State Codes'!$C$7:$C$70,0),1)</f>
        <v>East North Central Division</v>
      </c>
      <c r="F2177">
        <f>INDEX('CBECS_Table B5'!$C$6:$K$6,1,MATCH('County Climates'!E2177,'CBECS_Table B5'!$C$1:$K$1,0))</f>
        <v>12742</v>
      </c>
    </row>
    <row r="2178" spans="1:6" x14ac:dyDescent="0.35">
      <c r="A2178" t="s">
        <v>1742</v>
      </c>
      <c r="B2178" t="s">
        <v>1743</v>
      </c>
      <c r="C2178" t="s">
        <v>1750</v>
      </c>
      <c r="D2178" t="s">
        <v>273</v>
      </c>
      <c r="E2178" t="str">
        <f>INDEX('State Codes'!$E$7:$E$70,MATCH(INDEX('State Codes'!$C$7:$C$70,MATCH('County Climates'!B2178,'State Codes'!$D$7:$D$70,0),1),'State Codes'!$C$7:$C$70,0),1)</f>
        <v>East North Central Division</v>
      </c>
      <c r="F2178">
        <f>INDEX('CBECS_Table B5'!$C$6:$K$6,1,MATCH('County Climates'!E2178,'CBECS_Table B5'!$C$1:$K$1,0))</f>
        <v>12742</v>
      </c>
    </row>
    <row r="2179" spans="1:6" x14ac:dyDescent="0.35">
      <c r="A2179" t="s">
        <v>1742</v>
      </c>
      <c r="B2179" t="s">
        <v>1743</v>
      </c>
      <c r="C2179" t="s">
        <v>833</v>
      </c>
      <c r="D2179" t="s">
        <v>274</v>
      </c>
      <c r="E2179" t="str">
        <f>INDEX('State Codes'!$E$7:$E$70,MATCH(INDEX('State Codes'!$C$7:$C$70,MATCH('County Climates'!B2179,'State Codes'!$D$7:$D$70,0),1),'State Codes'!$C$7:$C$70,0),1)</f>
        <v>East North Central Division</v>
      </c>
      <c r="F2179">
        <f>INDEX('CBECS_Table B5'!$C$6:$K$6,1,MATCH('County Climates'!E2179,'CBECS_Table B5'!$C$1:$K$1,0))</f>
        <v>12742</v>
      </c>
    </row>
    <row r="2180" spans="1:6" x14ac:dyDescent="0.35">
      <c r="A2180" t="s">
        <v>1742</v>
      </c>
      <c r="B2180" t="s">
        <v>1743</v>
      </c>
      <c r="C2180" t="s">
        <v>1751</v>
      </c>
      <c r="D2180" t="s">
        <v>273</v>
      </c>
      <c r="E2180" t="str">
        <f>INDEX('State Codes'!$E$7:$E$70,MATCH(INDEX('State Codes'!$C$7:$C$70,MATCH('County Climates'!B2180,'State Codes'!$D$7:$D$70,0),1),'State Codes'!$C$7:$C$70,0),1)</f>
        <v>East North Central Division</v>
      </c>
      <c r="F2180">
        <f>INDEX('CBECS_Table B5'!$C$6:$K$6,1,MATCH('County Climates'!E2180,'CBECS_Table B5'!$C$1:$K$1,0))</f>
        <v>12742</v>
      </c>
    </row>
    <row r="2181" spans="1:6" x14ac:dyDescent="0.35">
      <c r="A2181" t="s">
        <v>1742</v>
      </c>
      <c r="B2181" t="s">
        <v>1743</v>
      </c>
      <c r="C2181" t="s">
        <v>625</v>
      </c>
      <c r="D2181" t="s">
        <v>273</v>
      </c>
      <c r="E2181" t="str">
        <f>INDEX('State Codes'!$E$7:$E$70,MATCH(INDEX('State Codes'!$C$7:$C$70,MATCH('County Climates'!B2181,'State Codes'!$D$7:$D$70,0),1),'State Codes'!$C$7:$C$70,0),1)</f>
        <v>East North Central Division</v>
      </c>
      <c r="F2181">
        <f>INDEX('CBECS_Table B5'!$C$6:$K$6,1,MATCH('County Climates'!E2181,'CBECS_Table B5'!$C$1:$K$1,0))</f>
        <v>12742</v>
      </c>
    </row>
    <row r="2182" spans="1:6" x14ac:dyDescent="0.35">
      <c r="A2182" t="s">
        <v>1742</v>
      </c>
      <c r="B2182" t="s">
        <v>1743</v>
      </c>
      <c r="C2182" t="s">
        <v>505</v>
      </c>
      <c r="D2182" t="s">
        <v>273</v>
      </c>
      <c r="E2182" t="str">
        <f>INDEX('State Codes'!$E$7:$E$70,MATCH(INDEX('State Codes'!$C$7:$C$70,MATCH('County Climates'!B2182,'State Codes'!$D$7:$D$70,0),1),'State Codes'!$C$7:$C$70,0),1)</f>
        <v>East North Central Division</v>
      </c>
      <c r="F2182">
        <f>INDEX('CBECS_Table B5'!$C$6:$K$6,1,MATCH('County Climates'!E2182,'CBECS_Table B5'!$C$1:$K$1,0))</f>
        <v>12742</v>
      </c>
    </row>
    <row r="2183" spans="1:6" x14ac:dyDescent="0.35">
      <c r="A2183" t="s">
        <v>1742</v>
      </c>
      <c r="B2183" t="s">
        <v>1743</v>
      </c>
      <c r="C2183" t="s">
        <v>1536</v>
      </c>
      <c r="D2183" t="s">
        <v>273</v>
      </c>
      <c r="E2183" t="str">
        <f>INDEX('State Codes'!$E$7:$E$70,MATCH(INDEX('State Codes'!$C$7:$C$70,MATCH('County Climates'!B2183,'State Codes'!$D$7:$D$70,0),1),'State Codes'!$C$7:$C$70,0),1)</f>
        <v>East North Central Division</v>
      </c>
      <c r="F2183">
        <f>INDEX('CBECS_Table B5'!$C$6:$K$6,1,MATCH('County Climates'!E2183,'CBECS_Table B5'!$C$1:$K$1,0))</f>
        <v>12742</v>
      </c>
    </row>
    <row r="2184" spans="1:6" x14ac:dyDescent="0.35">
      <c r="A2184" t="s">
        <v>1742</v>
      </c>
      <c r="B2184" t="s">
        <v>1743</v>
      </c>
      <c r="C2184" t="s">
        <v>649</v>
      </c>
      <c r="D2184" t="s">
        <v>273</v>
      </c>
      <c r="E2184" t="str">
        <f>INDEX('State Codes'!$E$7:$E$70,MATCH(INDEX('State Codes'!$C$7:$C$70,MATCH('County Climates'!B2184,'State Codes'!$D$7:$D$70,0),1),'State Codes'!$C$7:$C$70,0),1)</f>
        <v>East North Central Division</v>
      </c>
      <c r="F2184">
        <f>INDEX('CBECS_Table B5'!$C$6:$K$6,1,MATCH('County Climates'!E2184,'CBECS_Table B5'!$C$1:$K$1,0))</f>
        <v>12742</v>
      </c>
    </row>
    <row r="2185" spans="1:6" x14ac:dyDescent="0.35">
      <c r="A2185" t="s">
        <v>1742</v>
      </c>
      <c r="B2185" t="s">
        <v>1743</v>
      </c>
      <c r="C2185" t="s">
        <v>1752</v>
      </c>
      <c r="D2185" t="s">
        <v>273</v>
      </c>
      <c r="E2185" t="str">
        <f>INDEX('State Codes'!$E$7:$E$70,MATCH(INDEX('State Codes'!$C$7:$C$70,MATCH('County Climates'!B2185,'State Codes'!$D$7:$D$70,0),1),'State Codes'!$C$7:$C$70,0),1)</f>
        <v>East North Central Division</v>
      </c>
      <c r="F2185">
        <f>INDEX('CBECS_Table B5'!$C$6:$K$6,1,MATCH('County Climates'!E2185,'CBECS_Table B5'!$C$1:$K$1,0))</f>
        <v>12742</v>
      </c>
    </row>
    <row r="2186" spans="1:6" x14ac:dyDescent="0.35">
      <c r="A2186" t="s">
        <v>1742</v>
      </c>
      <c r="B2186" t="s">
        <v>1743</v>
      </c>
      <c r="C2186" t="s">
        <v>651</v>
      </c>
      <c r="D2186" t="s">
        <v>273</v>
      </c>
      <c r="E2186" t="str">
        <f>INDEX('State Codes'!$E$7:$E$70,MATCH(INDEX('State Codes'!$C$7:$C$70,MATCH('County Climates'!B2186,'State Codes'!$D$7:$D$70,0),1),'State Codes'!$C$7:$C$70,0),1)</f>
        <v>East North Central Division</v>
      </c>
      <c r="F2186">
        <f>INDEX('CBECS_Table B5'!$C$6:$K$6,1,MATCH('County Climates'!E2186,'CBECS_Table B5'!$C$1:$K$1,0))</f>
        <v>12742</v>
      </c>
    </row>
    <row r="2187" spans="1:6" x14ac:dyDescent="0.35">
      <c r="A2187" t="s">
        <v>1742</v>
      </c>
      <c r="B2187" t="s">
        <v>1743</v>
      </c>
      <c r="C2187" t="s">
        <v>1002</v>
      </c>
      <c r="D2187" t="s">
        <v>273</v>
      </c>
      <c r="E2187" t="str">
        <f>INDEX('State Codes'!$E$7:$E$70,MATCH(INDEX('State Codes'!$C$7:$C$70,MATCH('County Climates'!B2187,'State Codes'!$D$7:$D$70,0),1),'State Codes'!$C$7:$C$70,0),1)</f>
        <v>East North Central Division</v>
      </c>
      <c r="F2187">
        <f>INDEX('CBECS_Table B5'!$C$6:$K$6,1,MATCH('County Climates'!E2187,'CBECS_Table B5'!$C$1:$K$1,0))</f>
        <v>12742</v>
      </c>
    </row>
    <row r="2188" spans="1:6" x14ac:dyDescent="0.35">
      <c r="A2188" t="s">
        <v>1742</v>
      </c>
      <c r="B2188" t="s">
        <v>1743</v>
      </c>
      <c r="C2188" t="s">
        <v>1753</v>
      </c>
      <c r="D2188" t="s">
        <v>273</v>
      </c>
      <c r="E2188" t="str">
        <f>INDEX('State Codes'!$E$7:$E$70,MATCH(INDEX('State Codes'!$C$7:$C$70,MATCH('County Climates'!B2188,'State Codes'!$D$7:$D$70,0),1),'State Codes'!$C$7:$C$70,0),1)</f>
        <v>East North Central Division</v>
      </c>
      <c r="F2188">
        <f>INDEX('CBECS_Table B5'!$C$6:$K$6,1,MATCH('County Climates'!E2188,'CBECS_Table B5'!$C$1:$K$1,0))</f>
        <v>12742</v>
      </c>
    </row>
    <row r="2189" spans="1:6" x14ac:dyDescent="0.35">
      <c r="A2189" t="s">
        <v>1742</v>
      </c>
      <c r="B2189" t="s">
        <v>1743</v>
      </c>
      <c r="C2189" t="s">
        <v>1754</v>
      </c>
      <c r="D2189" t="s">
        <v>274</v>
      </c>
      <c r="E2189" t="str">
        <f>INDEX('State Codes'!$E$7:$E$70,MATCH(INDEX('State Codes'!$C$7:$C$70,MATCH('County Climates'!B2189,'State Codes'!$D$7:$D$70,0),1),'State Codes'!$C$7:$C$70,0),1)</f>
        <v>East North Central Division</v>
      </c>
      <c r="F2189">
        <f>INDEX('CBECS_Table B5'!$C$6:$K$6,1,MATCH('County Climates'!E2189,'CBECS_Table B5'!$C$1:$K$1,0))</f>
        <v>12742</v>
      </c>
    </row>
    <row r="2190" spans="1:6" x14ac:dyDescent="0.35">
      <c r="A2190" t="s">
        <v>1742</v>
      </c>
      <c r="B2190" t="s">
        <v>1743</v>
      </c>
      <c r="C2190" t="s">
        <v>1755</v>
      </c>
      <c r="D2190" t="s">
        <v>273</v>
      </c>
      <c r="E2190" t="str">
        <f>INDEX('State Codes'!$E$7:$E$70,MATCH(INDEX('State Codes'!$C$7:$C$70,MATCH('County Climates'!B2190,'State Codes'!$D$7:$D$70,0),1),'State Codes'!$C$7:$C$70,0),1)</f>
        <v>East North Central Division</v>
      </c>
      <c r="F2190">
        <f>INDEX('CBECS_Table B5'!$C$6:$K$6,1,MATCH('County Climates'!E2190,'CBECS_Table B5'!$C$1:$K$1,0))</f>
        <v>12742</v>
      </c>
    </row>
    <row r="2191" spans="1:6" x14ac:dyDescent="0.35">
      <c r="A2191" t="s">
        <v>1742</v>
      </c>
      <c r="B2191" t="s">
        <v>1743</v>
      </c>
      <c r="C2191" t="s">
        <v>1756</v>
      </c>
      <c r="D2191" t="s">
        <v>273</v>
      </c>
      <c r="E2191" t="str">
        <f>INDEX('State Codes'!$E$7:$E$70,MATCH(INDEX('State Codes'!$C$7:$C$70,MATCH('County Climates'!B2191,'State Codes'!$D$7:$D$70,0),1),'State Codes'!$C$7:$C$70,0),1)</f>
        <v>East North Central Division</v>
      </c>
      <c r="F2191">
        <f>INDEX('CBECS_Table B5'!$C$6:$K$6,1,MATCH('County Climates'!E2191,'CBECS_Table B5'!$C$1:$K$1,0))</f>
        <v>12742</v>
      </c>
    </row>
    <row r="2192" spans="1:6" x14ac:dyDescent="0.35">
      <c r="A2192" t="s">
        <v>1742</v>
      </c>
      <c r="B2192" t="s">
        <v>1743</v>
      </c>
      <c r="C2192" t="s">
        <v>1757</v>
      </c>
      <c r="D2192" t="s">
        <v>273</v>
      </c>
      <c r="E2192" t="str">
        <f>INDEX('State Codes'!$E$7:$E$70,MATCH(INDEX('State Codes'!$C$7:$C$70,MATCH('County Climates'!B2192,'State Codes'!$D$7:$D$70,0),1),'State Codes'!$C$7:$C$70,0),1)</f>
        <v>East North Central Division</v>
      </c>
      <c r="F2192">
        <f>INDEX('CBECS_Table B5'!$C$6:$K$6,1,MATCH('County Climates'!E2192,'CBECS_Table B5'!$C$1:$K$1,0))</f>
        <v>12742</v>
      </c>
    </row>
    <row r="2193" spans="1:6" x14ac:dyDescent="0.35">
      <c r="A2193" t="s">
        <v>1742</v>
      </c>
      <c r="B2193" t="s">
        <v>1743</v>
      </c>
      <c r="C2193" t="s">
        <v>1758</v>
      </c>
      <c r="D2193" t="s">
        <v>274</v>
      </c>
      <c r="E2193" t="str">
        <f>INDEX('State Codes'!$E$7:$E$70,MATCH(INDEX('State Codes'!$C$7:$C$70,MATCH('County Climates'!B2193,'State Codes'!$D$7:$D$70,0),1),'State Codes'!$C$7:$C$70,0),1)</f>
        <v>East North Central Division</v>
      </c>
      <c r="F2193">
        <f>INDEX('CBECS_Table B5'!$C$6:$K$6,1,MATCH('County Climates'!E2193,'CBECS_Table B5'!$C$1:$K$1,0))</f>
        <v>12742</v>
      </c>
    </row>
    <row r="2194" spans="1:6" x14ac:dyDescent="0.35">
      <c r="A2194" t="s">
        <v>1742</v>
      </c>
      <c r="B2194" t="s">
        <v>1743</v>
      </c>
      <c r="C2194" t="s">
        <v>1080</v>
      </c>
      <c r="D2194" t="s">
        <v>273</v>
      </c>
      <c r="E2194" t="str">
        <f>INDEX('State Codes'!$E$7:$E$70,MATCH(INDEX('State Codes'!$C$7:$C$70,MATCH('County Climates'!B2194,'State Codes'!$D$7:$D$70,0),1),'State Codes'!$C$7:$C$70,0),1)</f>
        <v>East North Central Division</v>
      </c>
      <c r="F2194">
        <f>INDEX('CBECS_Table B5'!$C$6:$K$6,1,MATCH('County Climates'!E2194,'CBECS_Table B5'!$C$1:$K$1,0))</f>
        <v>12742</v>
      </c>
    </row>
    <row r="2195" spans="1:6" x14ac:dyDescent="0.35">
      <c r="A2195" t="s">
        <v>1742</v>
      </c>
      <c r="B2195" t="s">
        <v>1743</v>
      </c>
      <c r="C2195" t="s">
        <v>1759</v>
      </c>
      <c r="D2195" t="s">
        <v>273</v>
      </c>
      <c r="E2195" t="str">
        <f>INDEX('State Codes'!$E$7:$E$70,MATCH(INDEX('State Codes'!$C$7:$C$70,MATCH('County Climates'!B2195,'State Codes'!$D$7:$D$70,0),1),'State Codes'!$C$7:$C$70,0),1)</f>
        <v>East North Central Division</v>
      </c>
      <c r="F2195">
        <f>INDEX('CBECS_Table B5'!$C$6:$K$6,1,MATCH('County Climates'!E2195,'CBECS_Table B5'!$C$1:$K$1,0))</f>
        <v>12742</v>
      </c>
    </row>
    <row r="2196" spans="1:6" x14ac:dyDescent="0.35">
      <c r="A2196" t="s">
        <v>1742</v>
      </c>
      <c r="B2196" t="s">
        <v>1743</v>
      </c>
      <c r="C2196" t="s">
        <v>1760</v>
      </c>
      <c r="D2196" t="s">
        <v>273</v>
      </c>
      <c r="E2196" t="str">
        <f>INDEX('State Codes'!$E$7:$E$70,MATCH(INDEX('State Codes'!$C$7:$C$70,MATCH('County Climates'!B2196,'State Codes'!$D$7:$D$70,0),1),'State Codes'!$C$7:$C$70,0),1)</f>
        <v>East North Central Division</v>
      </c>
      <c r="F2196">
        <f>INDEX('CBECS_Table B5'!$C$6:$K$6,1,MATCH('County Climates'!E2196,'CBECS_Table B5'!$C$1:$K$1,0))</f>
        <v>12742</v>
      </c>
    </row>
    <row r="2197" spans="1:6" x14ac:dyDescent="0.35">
      <c r="A2197" t="s">
        <v>1742</v>
      </c>
      <c r="B2197" t="s">
        <v>1743</v>
      </c>
      <c r="C2197" t="s">
        <v>1761</v>
      </c>
      <c r="D2197" t="s">
        <v>273</v>
      </c>
      <c r="E2197" t="str">
        <f>INDEX('State Codes'!$E$7:$E$70,MATCH(INDEX('State Codes'!$C$7:$C$70,MATCH('County Climates'!B2197,'State Codes'!$D$7:$D$70,0),1),'State Codes'!$C$7:$C$70,0),1)</f>
        <v>East North Central Division</v>
      </c>
      <c r="F2197">
        <f>INDEX('CBECS_Table B5'!$C$6:$K$6,1,MATCH('County Climates'!E2197,'CBECS_Table B5'!$C$1:$K$1,0))</f>
        <v>12742</v>
      </c>
    </row>
    <row r="2198" spans="1:6" x14ac:dyDescent="0.35">
      <c r="A2198" t="s">
        <v>1742</v>
      </c>
      <c r="B2198" t="s">
        <v>1743</v>
      </c>
      <c r="C2198" t="s">
        <v>1316</v>
      </c>
      <c r="D2198" t="s">
        <v>274</v>
      </c>
      <c r="E2198" t="str">
        <f>INDEX('State Codes'!$E$7:$E$70,MATCH(INDEX('State Codes'!$C$7:$C$70,MATCH('County Climates'!B2198,'State Codes'!$D$7:$D$70,0),1),'State Codes'!$C$7:$C$70,0),1)</f>
        <v>East North Central Division</v>
      </c>
      <c r="F2198">
        <f>INDEX('CBECS_Table B5'!$C$6:$K$6,1,MATCH('County Climates'!E2198,'CBECS_Table B5'!$C$1:$K$1,0))</f>
        <v>12742</v>
      </c>
    </row>
    <row r="2199" spans="1:6" x14ac:dyDescent="0.35">
      <c r="A2199" t="s">
        <v>1742</v>
      </c>
      <c r="B2199" t="s">
        <v>1743</v>
      </c>
      <c r="C2199" t="s">
        <v>1762</v>
      </c>
      <c r="D2199" t="s">
        <v>273</v>
      </c>
      <c r="E2199" t="str">
        <f>INDEX('State Codes'!$E$7:$E$70,MATCH(INDEX('State Codes'!$C$7:$C$70,MATCH('County Climates'!B2199,'State Codes'!$D$7:$D$70,0),1),'State Codes'!$C$7:$C$70,0),1)</f>
        <v>East North Central Division</v>
      </c>
      <c r="F2199">
        <f>INDEX('CBECS_Table B5'!$C$6:$K$6,1,MATCH('County Climates'!E2199,'CBECS_Table B5'!$C$1:$K$1,0))</f>
        <v>12742</v>
      </c>
    </row>
    <row r="2200" spans="1:6" x14ac:dyDescent="0.35">
      <c r="A2200" t="s">
        <v>1742</v>
      </c>
      <c r="B2200" t="s">
        <v>1743</v>
      </c>
      <c r="C2200" t="s">
        <v>324</v>
      </c>
      <c r="D2200" t="s">
        <v>273</v>
      </c>
      <c r="E2200" t="str">
        <f>INDEX('State Codes'!$E$7:$E$70,MATCH(INDEX('State Codes'!$C$7:$C$70,MATCH('County Climates'!B2200,'State Codes'!$D$7:$D$70,0),1),'State Codes'!$C$7:$C$70,0),1)</f>
        <v>East North Central Division</v>
      </c>
      <c r="F2200">
        <f>INDEX('CBECS_Table B5'!$C$6:$K$6,1,MATCH('County Climates'!E2200,'CBECS_Table B5'!$C$1:$K$1,0))</f>
        <v>12742</v>
      </c>
    </row>
    <row r="2201" spans="1:6" x14ac:dyDescent="0.35">
      <c r="A2201" t="s">
        <v>1742</v>
      </c>
      <c r="B2201" t="s">
        <v>1743</v>
      </c>
      <c r="C2201" t="s">
        <v>1763</v>
      </c>
      <c r="D2201" t="s">
        <v>273</v>
      </c>
      <c r="E2201" t="str">
        <f>INDEX('State Codes'!$E$7:$E$70,MATCH(INDEX('State Codes'!$C$7:$C$70,MATCH('County Climates'!B2201,'State Codes'!$D$7:$D$70,0),1),'State Codes'!$C$7:$C$70,0),1)</f>
        <v>East North Central Division</v>
      </c>
      <c r="F2201">
        <f>INDEX('CBECS_Table B5'!$C$6:$K$6,1,MATCH('County Climates'!E2201,'CBECS_Table B5'!$C$1:$K$1,0))</f>
        <v>12742</v>
      </c>
    </row>
    <row r="2202" spans="1:6" x14ac:dyDescent="0.35">
      <c r="A2202" t="s">
        <v>1742</v>
      </c>
      <c r="B2202" t="s">
        <v>1743</v>
      </c>
      <c r="C2202" t="s">
        <v>1764</v>
      </c>
      <c r="D2202" t="s">
        <v>273</v>
      </c>
      <c r="E2202" t="str">
        <f>INDEX('State Codes'!$E$7:$E$70,MATCH(INDEX('State Codes'!$C$7:$C$70,MATCH('County Climates'!B2202,'State Codes'!$D$7:$D$70,0),1),'State Codes'!$C$7:$C$70,0),1)</f>
        <v>East North Central Division</v>
      </c>
      <c r="F2202">
        <f>INDEX('CBECS_Table B5'!$C$6:$K$6,1,MATCH('County Climates'!E2202,'CBECS_Table B5'!$C$1:$K$1,0))</f>
        <v>12742</v>
      </c>
    </row>
    <row r="2203" spans="1:6" x14ac:dyDescent="0.35">
      <c r="A2203" t="s">
        <v>1742</v>
      </c>
      <c r="B2203" t="s">
        <v>1743</v>
      </c>
      <c r="C2203" t="s">
        <v>465</v>
      </c>
      <c r="D2203" t="s">
        <v>273</v>
      </c>
      <c r="E2203" t="str">
        <f>INDEX('State Codes'!$E$7:$E$70,MATCH(INDEX('State Codes'!$C$7:$C$70,MATCH('County Climates'!B2203,'State Codes'!$D$7:$D$70,0),1),'State Codes'!$C$7:$C$70,0),1)</f>
        <v>East North Central Division</v>
      </c>
      <c r="F2203">
        <f>INDEX('CBECS_Table B5'!$C$6:$K$6,1,MATCH('County Climates'!E2203,'CBECS_Table B5'!$C$1:$K$1,0))</f>
        <v>12742</v>
      </c>
    </row>
    <row r="2204" spans="1:6" x14ac:dyDescent="0.35">
      <c r="A2204" t="s">
        <v>1742</v>
      </c>
      <c r="B2204" t="s">
        <v>1743</v>
      </c>
      <c r="C2204" t="s">
        <v>1765</v>
      </c>
      <c r="D2204" t="s">
        <v>274</v>
      </c>
      <c r="E2204" t="str">
        <f>INDEX('State Codes'!$E$7:$E$70,MATCH(INDEX('State Codes'!$C$7:$C$70,MATCH('County Climates'!B2204,'State Codes'!$D$7:$D$70,0),1),'State Codes'!$C$7:$C$70,0),1)</f>
        <v>East North Central Division</v>
      </c>
      <c r="F2204">
        <f>INDEX('CBECS_Table B5'!$C$6:$K$6,1,MATCH('County Climates'!E2204,'CBECS_Table B5'!$C$1:$K$1,0))</f>
        <v>12742</v>
      </c>
    </row>
    <row r="2205" spans="1:6" x14ac:dyDescent="0.35">
      <c r="A2205" t="s">
        <v>1742</v>
      </c>
      <c r="B2205" t="s">
        <v>1743</v>
      </c>
      <c r="C2205" t="s">
        <v>428</v>
      </c>
      <c r="D2205" t="s">
        <v>273</v>
      </c>
      <c r="E2205" t="str">
        <f>INDEX('State Codes'!$E$7:$E$70,MATCH(INDEX('State Codes'!$C$7:$C$70,MATCH('County Climates'!B2205,'State Codes'!$D$7:$D$70,0),1),'State Codes'!$C$7:$C$70,0),1)</f>
        <v>East North Central Division</v>
      </c>
      <c r="F2205">
        <f>INDEX('CBECS_Table B5'!$C$6:$K$6,1,MATCH('County Climates'!E2205,'CBECS_Table B5'!$C$1:$K$1,0))</f>
        <v>12742</v>
      </c>
    </row>
    <row r="2206" spans="1:6" x14ac:dyDescent="0.35">
      <c r="A2206" t="s">
        <v>1742</v>
      </c>
      <c r="B2206" t="s">
        <v>1743</v>
      </c>
      <c r="C2206" t="s">
        <v>1766</v>
      </c>
      <c r="D2206" t="s">
        <v>273</v>
      </c>
      <c r="E2206" t="str">
        <f>INDEX('State Codes'!$E$7:$E$70,MATCH(INDEX('State Codes'!$C$7:$C$70,MATCH('County Climates'!B2206,'State Codes'!$D$7:$D$70,0),1),'State Codes'!$C$7:$C$70,0),1)</f>
        <v>East North Central Division</v>
      </c>
      <c r="F2206">
        <f>INDEX('CBECS_Table B5'!$C$6:$K$6,1,MATCH('County Climates'!E2206,'CBECS_Table B5'!$C$1:$K$1,0))</f>
        <v>12742</v>
      </c>
    </row>
    <row r="2207" spans="1:6" x14ac:dyDescent="0.35">
      <c r="A2207" t="s">
        <v>1742</v>
      </c>
      <c r="B2207" t="s">
        <v>1743</v>
      </c>
      <c r="C2207" t="s">
        <v>1767</v>
      </c>
      <c r="D2207" t="s">
        <v>273</v>
      </c>
      <c r="E2207" t="str">
        <f>INDEX('State Codes'!$E$7:$E$70,MATCH(INDEX('State Codes'!$C$7:$C$70,MATCH('County Climates'!B2207,'State Codes'!$D$7:$D$70,0),1),'State Codes'!$C$7:$C$70,0),1)</f>
        <v>East North Central Division</v>
      </c>
      <c r="F2207">
        <f>INDEX('CBECS_Table B5'!$C$6:$K$6,1,MATCH('County Climates'!E2207,'CBECS_Table B5'!$C$1:$K$1,0))</f>
        <v>12742</v>
      </c>
    </row>
    <row r="2208" spans="1:6" x14ac:dyDescent="0.35">
      <c r="A2208" t="s">
        <v>1742</v>
      </c>
      <c r="B2208" t="s">
        <v>1743</v>
      </c>
      <c r="C2208" t="s">
        <v>1768</v>
      </c>
      <c r="D2208" t="s">
        <v>273</v>
      </c>
      <c r="E2208" t="str">
        <f>INDEX('State Codes'!$E$7:$E$70,MATCH(INDEX('State Codes'!$C$7:$C$70,MATCH('County Climates'!B2208,'State Codes'!$D$7:$D$70,0),1),'State Codes'!$C$7:$C$70,0),1)</f>
        <v>East North Central Division</v>
      </c>
      <c r="F2208">
        <f>INDEX('CBECS_Table B5'!$C$6:$K$6,1,MATCH('County Climates'!E2208,'CBECS_Table B5'!$C$1:$K$1,0))</f>
        <v>12742</v>
      </c>
    </row>
    <row r="2209" spans="1:6" x14ac:dyDescent="0.35">
      <c r="A2209" t="s">
        <v>1742</v>
      </c>
      <c r="B2209" t="s">
        <v>1743</v>
      </c>
      <c r="C2209" t="s">
        <v>729</v>
      </c>
      <c r="D2209" t="s">
        <v>273</v>
      </c>
      <c r="E2209" t="str">
        <f>INDEX('State Codes'!$E$7:$E$70,MATCH(INDEX('State Codes'!$C$7:$C$70,MATCH('County Climates'!B2209,'State Codes'!$D$7:$D$70,0),1),'State Codes'!$C$7:$C$70,0),1)</f>
        <v>East North Central Division</v>
      </c>
      <c r="F2209">
        <f>INDEX('CBECS_Table B5'!$C$6:$K$6,1,MATCH('County Climates'!E2209,'CBECS_Table B5'!$C$1:$K$1,0))</f>
        <v>12742</v>
      </c>
    </row>
    <row r="2210" spans="1:6" x14ac:dyDescent="0.35">
      <c r="A2210" t="s">
        <v>1742</v>
      </c>
      <c r="B2210" t="s">
        <v>1743</v>
      </c>
      <c r="C2210" t="s">
        <v>1769</v>
      </c>
      <c r="D2210" t="s">
        <v>274</v>
      </c>
      <c r="E2210" t="str">
        <f>INDEX('State Codes'!$E$7:$E$70,MATCH(INDEX('State Codes'!$C$7:$C$70,MATCH('County Climates'!B2210,'State Codes'!$D$7:$D$70,0),1),'State Codes'!$C$7:$C$70,0),1)</f>
        <v>East North Central Division</v>
      </c>
      <c r="F2210">
        <f>INDEX('CBECS_Table B5'!$C$6:$K$6,1,MATCH('County Climates'!E2210,'CBECS_Table B5'!$C$1:$K$1,0))</f>
        <v>12742</v>
      </c>
    </row>
    <row r="2211" spans="1:6" x14ac:dyDescent="0.35">
      <c r="A2211" t="s">
        <v>1742</v>
      </c>
      <c r="B2211" t="s">
        <v>1743</v>
      </c>
      <c r="C2211" t="s">
        <v>1770</v>
      </c>
      <c r="D2211" t="s">
        <v>274</v>
      </c>
      <c r="E2211" t="str">
        <f>INDEX('State Codes'!$E$7:$E$70,MATCH(INDEX('State Codes'!$C$7:$C$70,MATCH('County Climates'!B2211,'State Codes'!$D$7:$D$70,0),1),'State Codes'!$C$7:$C$70,0),1)</f>
        <v>East North Central Division</v>
      </c>
      <c r="F2211">
        <f>INDEX('CBECS_Table B5'!$C$6:$K$6,1,MATCH('County Climates'!E2211,'CBECS_Table B5'!$C$1:$K$1,0))</f>
        <v>12742</v>
      </c>
    </row>
    <row r="2212" spans="1:6" x14ac:dyDescent="0.35">
      <c r="A2212" t="s">
        <v>1742</v>
      </c>
      <c r="B2212" t="s">
        <v>1743</v>
      </c>
      <c r="C2212" t="s">
        <v>1771</v>
      </c>
      <c r="D2212" t="s">
        <v>273</v>
      </c>
      <c r="E2212" t="str">
        <f>INDEX('State Codes'!$E$7:$E$70,MATCH(INDEX('State Codes'!$C$7:$C$70,MATCH('County Climates'!B2212,'State Codes'!$D$7:$D$70,0),1),'State Codes'!$C$7:$C$70,0),1)</f>
        <v>East North Central Division</v>
      </c>
      <c r="F2212">
        <f>INDEX('CBECS_Table B5'!$C$6:$K$6,1,MATCH('County Climates'!E2212,'CBECS_Table B5'!$C$1:$K$1,0))</f>
        <v>12742</v>
      </c>
    </row>
    <row r="2213" spans="1:6" x14ac:dyDescent="0.35">
      <c r="A2213" t="s">
        <v>1742</v>
      </c>
      <c r="B2213" t="s">
        <v>1743</v>
      </c>
      <c r="C2213" t="s">
        <v>1772</v>
      </c>
      <c r="D2213" t="s">
        <v>273</v>
      </c>
      <c r="E2213" t="str">
        <f>INDEX('State Codes'!$E$7:$E$70,MATCH(INDEX('State Codes'!$C$7:$C$70,MATCH('County Climates'!B2213,'State Codes'!$D$7:$D$70,0),1),'State Codes'!$C$7:$C$70,0),1)</f>
        <v>East North Central Division</v>
      </c>
      <c r="F2213">
        <f>INDEX('CBECS_Table B5'!$C$6:$K$6,1,MATCH('County Climates'!E2213,'CBECS_Table B5'!$C$1:$K$1,0))</f>
        <v>12742</v>
      </c>
    </row>
    <row r="2214" spans="1:6" x14ac:dyDescent="0.35">
      <c r="A2214" t="s">
        <v>1742</v>
      </c>
      <c r="B2214" t="s">
        <v>1743</v>
      </c>
      <c r="C2214" t="s">
        <v>1773</v>
      </c>
      <c r="D2214" t="s">
        <v>273</v>
      </c>
      <c r="E2214" t="str">
        <f>INDEX('State Codes'!$E$7:$E$70,MATCH(INDEX('State Codes'!$C$7:$C$70,MATCH('County Climates'!B2214,'State Codes'!$D$7:$D$70,0),1),'State Codes'!$C$7:$C$70,0),1)</f>
        <v>East North Central Division</v>
      </c>
      <c r="F2214">
        <f>INDEX('CBECS_Table B5'!$C$6:$K$6,1,MATCH('County Climates'!E2214,'CBECS_Table B5'!$C$1:$K$1,0))</f>
        <v>12742</v>
      </c>
    </row>
    <row r="2215" spans="1:6" x14ac:dyDescent="0.35">
      <c r="A2215" t="s">
        <v>1742</v>
      </c>
      <c r="B2215" t="s">
        <v>1743</v>
      </c>
      <c r="C2215" t="s">
        <v>590</v>
      </c>
      <c r="D2215" t="s">
        <v>273</v>
      </c>
      <c r="E2215" t="str">
        <f>INDEX('State Codes'!$E$7:$E$70,MATCH(INDEX('State Codes'!$C$7:$C$70,MATCH('County Climates'!B2215,'State Codes'!$D$7:$D$70,0),1),'State Codes'!$C$7:$C$70,0),1)</f>
        <v>East North Central Division</v>
      </c>
      <c r="F2215">
        <f>INDEX('CBECS_Table B5'!$C$6:$K$6,1,MATCH('County Climates'!E2215,'CBECS_Table B5'!$C$1:$K$1,0))</f>
        <v>12742</v>
      </c>
    </row>
    <row r="2216" spans="1:6" x14ac:dyDescent="0.35">
      <c r="A2216" t="s">
        <v>1742</v>
      </c>
      <c r="B2216" t="s">
        <v>1743</v>
      </c>
      <c r="C2216" t="s">
        <v>1774</v>
      </c>
      <c r="D2216" t="s">
        <v>273</v>
      </c>
      <c r="E2216" t="str">
        <f>INDEX('State Codes'!$E$7:$E$70,MATCH(INDEX('State Codes'!$C$7:$C$70,MATCH('County Climates'!B2216,'State Codes'!$D$7:$D$70,0),1),'State Codes'!$C$7:$C$70,0),1)</f>
        <v>East North Central Division</v>
      </c>
      <c r="F2216">
        <f>INDEX('CBECS_Table B5'!$C$6:$K$6,1,MATCH('County Climates'!E2216,'CBECS_Table B5'!$C$1:$K$1,0))</f>
        <v>12742</v>
      </c>
    </row>
    <row r="2217" spans="1:6" x14ac:dyDescent="0.35">
      <c r="A2217" t="s">
        <v>1742</v>
      </c>
      <c r="B2217" t="s">
        <v>1743</v>
      </c>
      <c r="C2217" t="s">
        <v>1775</v>
      </c>
      <c r="D2217" t="s">
        <v>273</v>
      </c>
      <c r="E2217" t="str">
        <f>INDEX('State Codes'!$E$7:$E$70,MATCH(INDEX('State Codes'!$C$7:$C$70,MATCH('County Climates'!B2217,'State Codes'!$D$7:$D$70,0),1),'State Codes'!$C$7:$C$70,0),1)</f>
        <v>East North Central Division</v>
      </c>
      <c r="F2217">
        <f>INDEX('CBECS_Table B5'!$C$6:$K$6,1,MATCH('County Climates'!E2217,'CBECS_Table B5'!$C$1:$K$1,0))</f>
        <v>12742</v>
      </c>
    </row>
    <row r="2218" spans="1:6" x14ac:dyDescent="0.35">
      <c r="A2218" t="s">
        <v>1742</v>
      </c>
      <c r="B2218" t="s">
        <v>1743</v>
      </c>
      <c r="C2218" t="s">
        <v>1776</v>
      </c>
      <c r="D2218" t="s">
        <v>273</v>
      </c>
      <c r="E2218" t="str">
        <f>INDEX('State Codes'!$E$7:$E$70,MATCH(INDEX('State Codes'!$C$7:$C$70,MATCH('County Climates'!B2218,'State Codes'!$D$7:$D$70,0),1),'State Codes'!$C$7:$C$70,0),1)</f>
        <v>East North Central Division</v>
      </c>
      <c r="F2218">
        <f>INDEX('CBECS_Table B5'!$C$6:$K$6,1,MATCH('County Climates'!E2218,'CBECS_Table B5'!$C$1:$K$1,0))</f>
        <v>12742</v>
      </c>
    </row>
    <row r="2219" spans="1:6" x14ac:dyDescent="0.35">
      <c r="A2219" t="s">
        <v>1742</v>
      </c>
      <c r="B2219" t="s">
        <v>1743</v>
      </c>
      <c r="C2219" t="s">
        <v>1777</v>
      </c>
      <c r="D2219" t="s">
        <v>273</v>
      </c>
      <c r="E2219" t="str">
        <f>INDEX('State Codes'!$E$7:$E$70,MATCH(INDEX('State Codes'!$C$7:$C$70,MATCH('County Climates'!B2219,'State Codes'!$D$7:$D$70,0),1),'State Codes'!$C$7:$C$70,0),1)</f>
        <v>East North Central Division</v>
      </c>
      <c r="F2219">
        <f>INDEX('CBECS_Table B5'!$C$6:$K$6,1,MATCH('County Climates'!E2219,'CBECS_Table B5'!$C$1:$K$1,0))</f>
        <v>12742</v>
      </c>
    </row>
    <row r="2220" spans="1:6" x14ac:dyDescent="0.35">
      <c r="A2220" t="s">
        <v>1742</v>
      </c>
      <c r="B2220" t="s">
        <v>1743</v>
      </c>
      <c r="C2220" t="s">
        <v>338</v>
      </c>
      <c r="D2220" t="s">
        <v>273</v>
      </c>
      <c r="E2220" t="str">
        <f>INDEX('State Codes'!$E$7:$E$70,MATCH(INDEX('State Codes'!$C$7:$C$70,MATCH('County Climates'!B2220,'State Codes'!$D$7:$D$70,0),1),'State Codes'!$C$7:$C$70,0),1)</f>
        <v>East North Central Division</v>
      </c>
      <c r="F2220">
        <f>INDEX('CBECS_Table B5'!$C$6:$K$6,1,MATCH('County Climates'!E2220,'CBECS_Table B5'!$C$1:$K$1,0))</f>
        <v>12742</v>
      </c>
    </row>
    <row r="2221" spans="1:6" x14ac:dyDescent="0.35">
      <c r="A2221" t="s">
        <v>1742</v>
      </c>
      <c r="B2221" t="s">
        <v>1743</v>
      </c>
      <c r="C2221" t="s">
        <v>1778</v>
      </c>
      <c r="D2221" t="s">
        <v>273</v>
      </c>
      <c r="E2221" t="str">
        <f>INDEX('State Codes'!$E$7:$E$70,MATCH(INDEX('State Codes'!$C$7:$C$70,MATCH('County Climates'!B2221,'State Codes'!$D$7:$D$70,0),1),'State Codes'!$C$7:$C$70,0),1)</f>
        <v>East North Central Division</v>
      </c>
      <c r="F2221">
        <f>INDEX('CBECS_Table B5'!$C$6:$K$6,1,MATCH('County Climates'!E2221,'CBECS_Table B5'!$C$1:$K$1,0))</f>
        <v>12742</v>
      </c>
    </row>
    <row r="2222" spans="1:6" x14ac:dyDescent="0.35">
      <c r="A2222" t="s">
        <v>1742</v>
      </c>
      <c r="B2222" t="s">
        <v>1743</v>
      </c>
      <c r="C2222" t="s">
        <v>1779</v>
      </c>
      <c r="D2222" t="s">
        <v>273</v>
      </c>
      <c r="E2222" t="str">
        <f>INDEX('State Codes'!$E$7:$E$70,MATCH(INDEX('State Codes'!$C$7:$C$70,MATCH('County Climates'!B2222,'State Codes'!$D$7:$D$70,0),1),'State Codes'!$C$7:$C$70,0),1)</f>
        <v>East North Central Division</v>
      </c>
      <c r="F2222">
        <f>INDEX('CBECS_Table B5'!$C$6:$K$6,1,MATCH('County Climates'!E2222,'CBECS_Table B5'!$C$1:$K$1,0))</f>
        <v>12742</v>
      </c>
    </row>
    <row r="2223" spans="1:6" x14ac:dyDescent="0.35">
      <c r="A2223" t="s">
        <v>1742</v>
      </c>
      <c r="B2223" t="s">
        <v>1743</v>
      </c>
      <c r="C2223" t="s">
        <v>1780</v>
      </c>
      <c r="D2223" t="s">
        <v>273</v>
      </c>
      <c r="E2223" t="str">
        <f>INDEX('State Codes'!$E$7:$E$70,MATCH(INDEX('State Codes'!$C$7:$C$70,MATCH('County Climates'!B2223,'State Codes'!$D$7:$D$70,0),1),'State Codes'!$C$7:$C$70,0),1)</f>
        <v>East North Central Division</v>
      </c>
      <c r="F2223">
        <f>INDEX('CBECS_Table B5'!$C$6:$K$6,1,MATCH('County Climates'!E2223,'CBECS_Table B5'!$C$1:$K$1,0))</f>
        <v>12742</v>
      </c>
    </row>
    <row r="2224" spans="1:6" x14ac:dyDescent="0.35">
      <c r="A2224" t="s">
        <v>1742</v>
      </c>
      <c r="B2224" t="s">
        <v>1743</v>
      </c>
      <c r="C2224" t="s">
        <v>1781</v>
      </c>
      <c r="D2224" t="s">
        <v>273</v>
      </c>
      <c r="E2224" t="str">
        <f>INDEX('State Codes'!$E$7:$E$70,MATCH(INDEX('State Codes'!$C$7:$C$70,MATCH('County Climates'!B2224,'State Codes'!$D$7:$D$70,0),1),'State Codes'!$C$7:$C$70,0),1)</f>
        <v>East North Central Division</v>
      </c>
      <c r="F2224">
        <f>INDEX('CBECS_Table B5'!$C$6:$K$6,1,MATCH('County Climates'!E2224,'CBECS_Table B5'!$C$1:$K$1,0))</f>
        <v>12742</v>
      </c>
    </row>
    <row r="2225" spans="1:6" x14ac:dyDescent="0.35">
      <c r="A2225" t="s">
        <v>1742</v>
      </c>
      <c r="B2225" t="s">
        <v>1743</v>
      </c>
      <c r="C2225" t="s">
        <v>1782</v>
      </c>
      <c r="D2225" t="s">
        <v>273</v>
      </c>
      <c r="E2225" t="str">
        <f>INDEX('State Codes'!$E$7:$E$70,MATCH(INDEX('State Codes'!$C$7:$C$70,MATCH('County Climates'!B2225,'State Codes'!$D$7:$D$70,0),1),'State Codes'!$C$7:$C$70,0),1)</f>
        <v>East North Central Division</v>
      </c>
      <c r="F2225">
        <f>INDEX('CBECS_Table B5'!$C$6:$K$6,1,MATCH('County Climates'!E2225,'CBECS_Table B5'!$C$1:$K$1,0))</f>
        <v>12742</v>
      </c>
    </row>
    <row r="2226" spans="1:6" x14ac:dyDescent="0.35">
      <c r="A2226" t="s">
        <v>1742</v>
      </c>
      <c r="B2226" t="s">
        <v>1743</v>
      </c>
      <c r="C2226" t="s">
        <v>1783</v>
      </c>
      <c r="D2226" t="s">
        <v>273</v>
      </c>
      <c r="E2226" t="str">
        <f>INDEX('State Codes'!$E$7:$E$70,MATCH(INDEX('State Codes'!$C$7:$C$70,MATCH('County Climates'!B2226,'State Codes'!$D$7:$D$70,0),1),'State Codes'!$C$7:$C$70,0),1)</f>
        <v>East North Central Division</v>
      </c>
      <c r="F2226">
        <f>INDEX('CBECS_Table B5'!$C$6:$K$6,1,MATCH('County Climates'!E2226,'CBECS_Table B5'!$C$1:$K$1,0))</f>
        <v>12742</v>
      </c>
    </row>
    <row r="2227" spans="1:6" x14ac:dyDescent="0.35">
      <c r="A2227" t="s">
        <v>1742</v>
      </c>
      <c r="B2227" t="s">
        <v>1743</v>
      </c>
      <c r="C2227" t="s">
        <v>1784</v>
      </c>
      <c r="D2227" t="s">
        <v>273</v>
      </c>
      <c r="E2227" t="str">
        <f>INDEX('State Codes'!$E$7:$E$70,MATCH(INDEX('State Codes'!$C$7:$C$70,MATCH('County Climates'!B2227,'State Codes'!$D$7:$D$70,0),1),'State Codes'!$C$7:$C$70,0),1)</f>
        <v>East North Central Division</v>
      </c>
      <c r="F2227">
        <f>INDEX('CBECS_Table B5'!$C$6:$K$6,1,MATCH('County Climates'!E2227,'CBECS_Table B5'!$C$1:$K$1,0))</f>
        <v>12742</v>
      </c>
    </row>
    <row r="2228" spans="1:6" x14ac:dyDescent="0.35">
      <c r="A2228" t="s">
        <v>1742</v>
      </c>
      <c r="B2228" t="s">
        <v>1743</v>
      </c>
      <c r="C2228" t="s">
        <v>1785</v>
      </c>
      <c r="D2228" t="s">
        <v>274</v>
      </c>
      <c r="E2228" t="str">
        <f>INDEX('State Codes'!$E$7:$E$70,MATCH(INDEX('State Codes'!$C$7:$C$70,MATCH('County Climates'!B2228,'State Codes'!$D$7:$D$70,0),1),'State Codes'!$C$7:$C$70,0),1)</f>
        <v>East North Central Division</v>
      </c>
      <c r="F2228">
        <f>INDEX('CBECS_Table B5'!$C$6:$K$6,1,MATCH('County Climates'!E2228,'CBECS_Table B5'!$C$1:$K$1,0))</f>
        <v>12742</v>
      </c>
    </row>
    <row r="2229" spans="1:6" x14ac:dyDescent="0.35">
      <c r="A2229" t="s">
        <v>1742</v>
      </c>
      <c r="B2229" t="s">
        <v>1743</v>
      </c>
      <c r="C2229" t="s">
        <v>1564</v>
      </c>
      <c r="D2229" t="s">
        <v>273</v>
      </c>
      <c r="E2229" t="str">
        <f>INDEX('State Codes'!$E$7:$E$70,MATCH(INDEX('State Codes'!$C$7:$C$70,MATCH('County Climates'!B2229,'State Codes'!$D$7:$D$70,0),1),'State Codes'!$C$7:$C$70,0),1)</f>
        <v>East North Central Division</v>
      </c>
      <c r="F2229">
        <f>INDEX('CBECS_Table B5'!$C$6:$K$6,1,MATCH('County Climates'!E2229,'CBECS_Table B5'!$C$1:$K$1,0))</f>
        <v>12742</v>
      </c>
    </row>
    <row r="2230" spans="1:6" x14ac:dyDescent="0.35">
      <c r="A2230" t="s">
        <v>1742</v>
      </c>
      <c r="B2230" t="s">
        <v>1743</v>
      </c>
      <c r="C2230" t="s">
        <v>1786</v>
      </c>
      <c r="D2230" t="s">
        <v>273</v>
      </c>
      <c r="E2230" t="str">
        <f>INDEX('State Codes'!$E$7:$E$70,MATCH(INDEX('State Codes'!$C$7:$C$70,MATCH('County Climates'!B2230,'State Codes'!$D$7:$D$70,0),1),'State Codes'!$C$7:$C$70,0),1)</f>
        <v>East North Central Division</v>
      </c>
      <c r="F2230">
        <f>INDEX('CBECS_Table B5'!$C$6:$K$6,1,MATCH('County Climates'!E2230,'CBECS_Table B5'!$C$1:$K$1,0))</f>
        <v>12742</v>
      </c>
    </row>
    <row r="2231" spans="1:6" x14ac:dyDescent="0.35">
      <c r="A2231" t="s">
        <v>1742</v>
      </c>
      <c r="B2231" t="s">
        <v>1743</v>
      </c>
      <c r="C2231" t="s">
        <v>1014</v>
      </c>
      <c r="D2231" t="s">
        <v>273</v>
      </c>
      <c r="E2231" t="str">
        <f>INDEX('State Codes'!$E$7:$E$70,MATCH(INDEX('State Codes'!$C$7:$C$70,MATCH('County Climates'!B2231,'State Codes'!$D$7:$D$70,0),1),'State Codes'!$C$7:$C$70,0),1)</f>
        <v>East North Central Division</v>
      </c>
      <c r="F2231">
        <f>INDEX('CBECS_Table B5'!$C$6:$K$6,1,MATCH('County Climates'!E2231,'CBECS_Table B5'!$C$1:$K$1,0))</f>
        <v>12742</v>
      </c>
    </row>
    <row r="2232" spans="1:6" x14ac:dyDescent="0.35">
      <c r="A2232" t="s">
        <v>1787</v>
      </c>
      <c r="B2232" t="s">
        <v>1788</v>
      </c>
      <c r="C2232" t="s">
        <v>1789</v>
      </c>
      <c r="D2232" t="s">
        <v>273</v>
      </c>
      <c r="E2232" t="str">
        <f>INDEX('State Codes'!$E$7:$E$70,MATCH(INDEX('State Codes'!$C$7:$C$70,MATCH('County Climates'!B2232,'State Codes'!$D$7:$D$70,0),1),'State Codes'!$C$7:$C$70,0),1)</f>
        <v>West North Central Division</v>
      </c>
      <c r="F2232">
        <f>INDEX('CBECS_Table B5'!$C$6:$K$6,1,MATCH('County Climates'!E2232,'CBECS_Table B5'!$C$1:$K$1,0))</f>
        <v>6178</v>
      </c>
    </row>
    <row r="2233" spans="1:6" x14ac:dyDescent="0.35">
      <c r="A2233" t="s">
        <v>1787</v>
      </c>
      <c r="B2233" t="s">
        <v>1788</v>
      </c>
      <c r="C2233" t="s">
        <v>1790</v>
      </c>
      <c r="D2233" t="s">
        <v>273</v>
      </c>
      <c r="E2233" t="str">
        <f>INDEX('State Codes'!$E$7:$E$70,MATCH(INDEX('State Codes'!$C$7:$C$70,MATCH('County Climates'!B2233,'State Codes'!$D$7:$D$70,0),1),'State Codes'!$C$7:$C$70,0),1)</f>
        <v>West North Central Division</v>
      </c>
      <c r="F2233">
        <f>INDEX('CBECS_Table B5'!$C$6:$K$6,1,MATCH('County Climates'!E2233,'CBECS_Table B5'!$C$1:$K$1,0))</f>
        <v>6178</v>
      </c>
    </row>
    <row r="2234" spans="1:6" x14ac:dyDescent="0.35">
      <c r="A2234" t="s">
        <v>1787</v>
      </c>
      <c r="B2234" t="s">
        <v>1788</v>
      </c>
      <c r="C2234" t="s">
        <v>1791</v>
      </c>
      <c r="D2234" t="s">
        <v>274</v>
      </c>
      <c r="E2234" t="str">
        <f>INDEX('State Codes'!$E$7:$E$70,MATCH(INDEX('State Codes'!$C$7:$C$70,MATCH('County Climates'!B2234,'State Codes'!$D$7:$D$70,0),1),'State Codes'!$C$7:$C$70,0),1)</f>
        <v>West North Central Division</v>
      </c>
      <c r="F2234">
        <f>INDEX('CBECS_Table B5'!$C$6:$K$6,1,MATCH('County Climates'!E2234,'CBECS_Table B5'!$C$1:$K$1,0))</f>
        <v>6178</v>
      </c>
    </row>
    <row r="2235" spans="1:6" x14ac:dyDescent="0.35">
      <c r="A2235" t="s">
        <v>1787</v>
      </c>
      <c r="B2235" t="s">
        <v>1788</v>
      </c>
      <c r="C2235" t="s">
        <v>1792</v>
      </c>
      <c r="D2235" t="s">
        <v>273</v>
      </c>
      <c r="E2235" t="str">
        <f>INDEX('State Codes'!$E$7:$E$70,MATCH(INDEX('State Codes'!$C$7:$C$70,MATCH('County Climates'!B2235,'State Codes'!$D$7:$D$70,0),1),'State Codes'!$C$7:$C$70,0),1)</f>
        <v>West North Central Division</v>
      </c>
      <c r="F2235">
        <f>INDEX('CBECS_Table B5'!$C$6:$K$6,1,MATCH('County Climates'!E2235,'CBECS_Table B5'!$C$1:$K$1,0))</f>
        <v>6178</v>
      </c>
    </row>
    <row r="2236" spans="1:6" x14ac:dyDescent="0.35">
      <c r="A2236" t="s">
        <v>1787</v>
      </c>
      <c r="B2236" t="s">
        <v>1788</v>
      </c>
      <c r="C2236" t="s">
        <v>1793</v>
      </c>
      <c r="D2236" t="s">
        <v>274</v>
      </c>
      <c r="E2236" t="str">
        <f>INDEX('State Codes'!$E$7:$E$70,MATCH(INDEX('State Codes'!$C$7:$C$70,MATCH('County Climates'!B2236,'State Codes'!$D$7:$D$70,0),1),'State Codes'!$C$7:$C$70,0),1)</f>
        <v>West North Central Division</v>
      </c>
      <c r="F2236">
        <f>INDEX('CBECS_Table B5'!$C$6:$K$6,1,MATCH('County Climates'!E2236,'CBECS_Table B5'!$C$1:$K$1,0))</f>
        <v>6178</v>
      </c>
    </row>
    <row r="2237" spans="1:6" x14ac:dyDescent="0.35">
      <c r="A2237" t="s">
        <v>1787</v>
      </c>
      <c r="B2237" t="s">
        <v>1788</v>
      </c>
      <c r="C2237" t="s">
        <v>1794</v>
      </c>
      <c r="D2237" t="s">
        <v>274</v>
      </c>
      <c r="E2237" t="str">
        <f>INDEX('State Codes'!$E$7:$E$70,MATCH(INDEX('State Codes'!$C$7:$C$70,MATCH('County Climates'!B2237,'State Codes'!$D$7:$D$70,0),1),'State Codes'!$C$7:$C$70,0),1)</f>
        <v>West North Central Division</v>
      </c>
      <c r="F2237">
        <f>INDEX('CBECS_Table B5'!$C$6:$K$6,1,MATCH('County Climates'!E2237,'CBECS_Table B5'!$C$1:$K$1,0))</f>
        <v>6178</v>
      </c>
    </row>
    <row r="2238" spans="1:6" x14ac:dyDescent="0.35">
      <c r="A2238" t="s">
        <v>1787</v>
      </c>
      <c r="B2238" t="s">
        <v>1788</v>
      </c>
      <c r="C2238" t="s">
        <v>1795</v>
      </c>
      <c r="D2238" t="s">
        <v>274</v>
      </c>
      <c r="E2238" t="str">
        <f>INDEX('State Codes'!$E$7:$E$70,MATCH(INDEX('State Codes'!$C$7:$C$70,MATCH('County Climates'!B2238,'State Codes'!$D$7:$D$70,0),1),'State Codes'!$C$7:$C$70,0),1)</f>
        <v>West North Central Division</v>
      </c>
      <c r="F2238">
        <f>INDEX('CBECS_Table B5'!$C$6:$K$6,1,MATCH('County Climates'!E2238,'CBECS_Table B5'!$C$1:$K$1,0))</f>
        <v>6178</v>
      </c>
    </row>
    <row r="2239" spans="1:6" x14ac:dyDescent="0.35">
      <c r="A2239" t="s">
        <v>1787</v>
      </c>
      <c r="B2239" t="s">
        <v>1788</v>
      </c>
      <c r="C2239" t="s">
        <v>1796</v>
      </c>
      <c r="D2239" t="s">
        <v>273</v>
      </c>
      <c r="E2239" t="str">
        <f>INDEX('State Codes'!$E$7:$E$70,MATCH(INDEX('State Codes'!$C$7:$C$70,MATCH('County Climates'!B2239,'State Codes'!$D$7:$D$70,0),1),'State Codes'!$C$7:$C$70,0),1)</f>
        <v>West North Central Division</v>
      </c>
      <c r="F2239">
        <f>INDEX('CBECS_Table B5'!$C$6:$K$6,1,MATCH('County Climates'!E2239,'CBECS_Table B5'!$C$1:$K$1,0))</f>
        <v>6178</v>
      </c>
    </row>
    <row r="2240" spans="1:6" x14ac:dyDescent="0.35">
      <c r="A2240" t="s">
        <v>1787</v>
      </c>
      <c r="B2240" t="s">
        <v>1788</v>
      </c>
      <c r="C2240" t="s">
        <v>380</v>
      </c>
      <c r="D2240" t="s">
        <v>274</v>
      </c>
      <c r="E2240" t="str">
        <f>INDEX('State Codes'!$E$7:$E$70,MATCH(INDEX('State Codes'!$C$7:$C$70,MATCH('County Climates'!B2240,'State Codes'!$D$7:$D$70,0),1),'State Codes'!$C$7:$C$70,0),1)</f>
        <v>West North Central Division</v>
      </c>
      <c r="F2240">
        <f>INDEX('CBECS_Table B5'!$C$6:$K$6,1,MATCH('County Climates'!E2240,'CBECS_Table B5'!$C$1:$K$1,0))</f>
        <v>6178</v>
      </c>
    </row>
    <row r="2241" spans="1:6" x14ac:dyDescent="0.35">
      <c r="A2241" t="s">
        <v>1787</v>
      </c>
      <c r="B2241" t="s">
        <v>1788</v>
      </c>
      <c r="C2241" t="s">
        <v>381</v>
      </c>
      <c r="D2241" t="s">
        <v>273</v>
      </c>
      <c r="E2241" t="str">
        <f>INDEX('State Codes'!$E$7:$E$70,MATCH(INDEX('State Codes'!$C$7:$C$70,MATCH('County Climates'!B2241,'State Codes'!$D$7:$D$70,0),1),'State Codes'!$C$7:$C$70,0),1)</f>
        <v>West North Central Division</v>
      </c>
      <c r="F2241">
        <f>INDEX('CBECS_Table B5'!$C$6:$K$6,1,MATCH('County Climates'!E2241,'CBECS_Table B5'!$C$1:$K$1,0))</f>
        <v>6178</v>
      </c>
    </row>
    <row r="2242" spans="1:6" x14ac:dyDescent="0.35">
      <c r="A2242" t="s">
        <v>1787</v>
      </c>
      <c r="B2242" t="s">
        <v>1788</v>
      </c>
      <c r="C2242" t="s">
        <v>1797</v>
      </c>
      <c r="D2242" t="s">
        <v>273</v>
      </c>
      <c r="E2242" t="str">
        <f>INDEX('State Codes'!$E$7:$E$70,MATCH(INDEX('State Codes'!$C$7:$C$70,MATCH('County Climates'!B2242,'State Codes'!$D$7:$D$70,0),1),'State Codes'!$C$7:$C$70,0),1)</f>
        <v>West North Central Division</v>
      </c>
      <c r="F2242">
        <f>INDEX('CBECS_Table B5'!$C$6:$K$6,1,MATCH('County Climates'!E2242,'CBECS_Table B5'!$C$1:$K$1,0))</f>
        <v>6178</v>
      </c>
    </row>
    <row r="2243" spans="1:6" x14ac:dyDescent="0.35">
      <c r="A2243" t="s">
        <v>1787</v>
      </c>
      <c r="B2243" t="s">
        <v>1788</v>
      </c>
      <c r="C2243" t="s">
        <v>1798</v>
      </c>
      <c r="D2243" t="s">
        <v>274</v>
      </c>
      <c r="E2243" t="str">
        <f>INDEX('State Codes'!$E$7:$E$70,MATCH(INDEX('State Codes'!$C$7:$C$70,MATCH('County Climates'!B2243,'State Codes'!$D$7:$D$70,0),1),'State Codes'!$C$7:$C$70,0),1)</f>
        <v>West North Central Division</v>
      </c>
      <c r="F2243">
        <f>INDEX('CBECS_Table B5'!$C$6:$K$6,1,MATCH('County Climates'!E2243,'CBECS_Table B5'!$C$1:$K$1,0))</f>
        <v>6178</v>
      </c>
    </row>
    <row r="2244" spans="1:6" x14ac:dyDescent="0.35">
      <c r="A2244" t="s">
        <v>1787</v>
      </c>
      <c r="B2244" t="s">
        <v>1788</v>
      </c>
      <c r="C2244" t="s">
        <v>1799</v>
      </c>
      <c r="D2244" t="s">
        <v>273</v>
      </c>
      <c r="E2244" t="str">
        <f>INDEX('State Codes'!$E$7:$E$70,MATCH(INDEX('State Codes'!$C$7:$C$70,MATCH('County Climates'!B2244,'State Codes'!$D$7:$D$70,0),1),'State Codes'!$C$7:$C$70,0),1)</f>
        <v>West North Central Division</v>
      </c>
      <c r="F2244">
        <f>INDEX('CBECS_Table B5'!$C$6:$K$6,1,MATCH('County Climates'!E2244,'CBECS_Table B5'!$C$1:$K$1,0))</f>
        <v>6178</v>
      </c>
    </row>
    <row r="2245" spans="1:6" x14ac:dyDescent="0.35">
      <c r="A2245" t="s">
        <v>1787</v>
      </c>
      <c r="B2245" t="s">
        <v>1788</v>
      </c>
      <c r="C2245" t="s">
        <v>1800</v>
      </c>
      <c r="D2245" t="s">
        <v>273</v>
      </c>
      <c r="E2245" t="str">
        <f>INDEX('State Codes'!$E$7:$E$70,MATCH(INDEX('State Codes'!$C$7:$C$70,MATCH('County Climates'!B2245,'State Codes'!$D$7:$D$70,0),1),'State Codes'!$C$7:$C$70,0),1)</f>
        <v>West North Central Division</v>
      </c>
      <c r="F2245">
        <f>INDEX('CBECS_Table B5'!$C$6:$K$6,1,MATCH('County Climates'!E2245,'CBECS_Table B5'!$C$1:$K$1,0))</f>
        <v>6178</v>
      </c>
    </row>
    <row r="2246" spans="1:6" x14ac:dyDescent="0.35">
      <c r="A2246" t="s">
        <v>1787</v>
      </c>
      <c r="B2246" t="s">
        <v>1788</v>
      </c>
      <c r="C2246" t="s">
        <v>710</v>
      </c>
      <c r="D2246" t="s">
        <v>273</v>
      </c>
      <c r="E2246" t="str">
        <f>INDEX('State Codes'!$E$7:$E$70,MATCH(INDEX('State Codes'!$C$7:$C$70,MATCH('County Climates'!B2246,'State Codes'!$D$7:$D$70,0),1),'State Codes'!$C$7:$C$70,0),1)</f>
        <v>West North Central Division</v>
      </c>
      <c r="F2246">
        <f>INDEX('CBECS_Table B5'!$C$6:$K$6,1,MATCH('County Climates'!E2246,'CBECS_Table B5'!$C$1:$K$1,0))</f>
        <v>6178</v>
      </c>
    </row>
    <row r="2247" spans="1:6" x14ac:dyDescent="0.35">
      <c r="A2247" t="s">
        <v>1787</v>
      </c>
      <c r="B2247" t="s">
        <v>1788</v>
      </c>
      <c r="C2247" t="s">
        <v>961</v>
      </c>
      <c r="D2247" t="s">
        <v>273</v>
      </c>
      <c r="E2247" t="str">
        <f>INDEX('State Codes'!$E$7:$E$70,MATCH(INDEX('State Codes'!$C$7:$C$70,MATCH('County Climates'!B2247,'State Codes'!$D$7:$D$70,0),1),'State Codes'!$C$7:$C$70,0),1)</f>
        <v>West North Central Division</v>
      </c>
      <c r="F2247">
        <f>INDEX('CBECS_Table B5'!$C$6:$K$6,1,MATCH('County Climates'!E2247,'CBECS_Table B5'!$C$1:$K$1,0))</f>
        <v>6178</v>
      </c>
    </row>
    <row r="2248" spans="1:6" x14ac:dyDescent="0.35">
      <c r="A2248" t="s">
        <v>1787</v>
      </c>
      <c r="B2248" t="s">
        <v>1788</v>
      </c>
      <c r="C2248" t="s">
        <v>1801</v>
      </c>
      <c r="D2248" t="s">
        <v>274</v>
      </c>
      <c r="E2248" t="str">
        <f>INDEX('State Codes'!$E$7:$E$70,MATCH(INDEX('State Codes'!$C$7:$C$70,MATCH('County Climates'!B2248,'State Codes'!$D$7:$D$70,0),1),'State Codes'!$C$7:$C$70,0),1)</f>
        <v>West North Central Division</v>
      </c>
      <c r="F2248">
        <f>INDEX('CBECS_Table B5'!$C$6:$K$6,1,MATCH('County Climates'!E2248,'CBECS_Table B5'!$C$1:$K$1,0))</f>
        <v>6178</v>
      </c>
    </row>
    <row r="2249" spans="1:6" x14ac:dyDescent="0.35">
      <c r="A2249" t="s">
        <v>1787</v>
      </c>
      <c r="B2249" t="s">
        <v>1788</v>
      </c>
      <c r="C2249" t="s">
        <v>385</v>
      </c>
      <c r="D2249" t="s">
        <v>273</v>
      </c>
      <c r="E2249" t="str">
        <f>INDEX('State Codes'!$E$7:$E$70,MATCH(INDEX('State Codes'!$C$7:$C$70,MATCH('County Climates'!B2249,'State Codes'!$D$7:$D$70,0),1),'State Codes'!$C$7:$C$70,0),1)</f>
        <v>West North Central Division</v>
      </c>
      <c r="F2249">
        <f>INDEX('CBECS_Table B5'!$C$6:$K$6,1,MATCH('County Climates'!E2249,'CBECS_Table B5'!$C$1:$K$1,0))</f>
        <v>6178</v>
      </c>
    </row>
    <row r="2250" spans="1:6" x14ac:dyDescent="0.35">
      <c r="A2250" t="s">
        <v>1787</v>
      </c>
      <c r="B2250" t="s">
        <v>1788</v>
      </c>
      <c r="C2250" t="s">
        <v>1802</v>
      </c>
      <c r="D2250" t="s">
        <v>273</v>
      </c>
      <c r="E2250" t="str">
        <f>INDEX('State Codes'!$E$7:$E$70,MATCH(INDEX('State Codes'!$C$7:$C$70,MATCH('County Climates'!B2250,'State Codes'!$D$7:$D$70,0),1),'State Codes'!$C$7:$C$70,0),1)</f>
        <v>West North Central Division</v>
      </c>
      <c r="F2250">
        <f>INDEX('CBECS_Table B5'!$C$6:$K$6,1,MATCH('County Climates'!E2250,'CBECS_Table B5'!$C$1:$K$1,0))</f>
        <v>6178</v>
      </c>
    </row>
    <row r="2251" spans="1:6" x14ac:dyDescent="0.35">
      <c r="A2251" t="s">
        <v>1787</v>
      </c>
      <c r="B2251" t="s">
        <v>1788</v>
      </c>
      <c r="C2251" t="s">
        <v>1803</v>
      </c>
      <c r="D2251" t="s">
        <v>273</v>
      </c>
      <c r="E2251" t="str">
        <f>INDEX('State Codes'!$E$7:$E$70,MATCH(INDEX('State Codes'!$C$7:$C$70,MATCH('County Climates'!B2251,'State Codes'!$D$7:$D$70,0),1),'State Codes'!$C$7:$C$70,0),1)</f>
        <v>West North Central Division</v>
      </c>
      <c r="F2251">
        <f>INDEX('CBECS_Table B5'!$C$6:$K$6,1,MATCH('County Climates'!E2251,'CBECS_Table B5'!$C$1:$K$1,0))</f>
        <v>6178</v>
      </c>
    </row>
    <row r="2252" spans="1:6" x14ac:dyDescent="0.35">
      <c r="A2252" t="s">
        <v>1787</v>
      </c>
      <c r="B2252" t="s">
        <v>1788</v>
      </c>
      <c r="C2252" t="s">
        <v>908</v>
      </c>
      <c r="D2252" t="s">
        <v>274</v>
      </c>
      <c r="E2252" t="str">
        <f>INDEX('State Codes'!$E$7:$E$70,MATCH(INDEX('State Codes'!$C$7:$C$70,MATCH('County Climates'!B2252,'State Codes'!$D$7:$D$70,0),1),'State Codes'!$C$7:$C$70,0),1)</f>
        <v>West North Central Division</v>
      </c>
      <c r="F2252">
        <f>INDEX('CBECS_Table B5'!$C$6:$K$6,1,MATCH('County Climates'!E2252,'CBECS_Table B5'!$C$1:$K$1,0))</f>
        <v>6178</v>
      </c>
    </row>
    <row r="2253" spans="1:6" x14ac:dyDescent="0.35">
      <c r="A2253" t="s">
        <v>1787</v>
      </c>
      <c r="B2253" t="s">
        <v>1788</v>
      </c>
      <c r="C2253" t="s">
        <v>1804</v>
      </c>
      <c r="D2253" t="s">
        <v>273</v>
      </c>
      <c r="E2253" t="str">
        <f>INDEX('State Codes'!$E$7:$E$70,MATCH(INDEX('State Codes'!$C$7:$C$70,MATCH('County Climates'!B2253,'State Codes'!$D$7:$D$70,0),1),'State Codes'!$C$7:$C$70,0),1)</f>
        <v>West North Central Division</v>
      </c>
      <c r="F2253">
        <f>INDEX('CBECS_Table B5'!$C$6:$K$6,1,MATCH('County Climates'!E2253,'CBECS_Table B5'!$C$1:$K$1,0))</f>
        <v>6178</v>
      </c>
    </row>
    <row r="2254" spans="1:6" x14ac:dyDescent="0.35">
      <c r="A2254" t="s">
        <v>1787</v>
      </c>
      <c r="B2254" t="s">
        <v>1788</v>
      </c>
      <c r="C2254" t="s">
        <v>1805</v>
      </c>
      <c r="D2254" t="s">
        <v>273</v>
      </c>
      <c r="E2254" t="str">
        <f>INDEX('State Codes'!$E$7:$E$70,MATCH(INDEX('State Codes'!$C$7:$C$70,MATCH('County Climates'!B2254,'State Codes'!$D$7:$D$70,0),1),'State Codes'!$C$7:$C$70,0),1)</f>
        <v>West North Central Division</v>
      </c>
      <c r="F2254">
        <f>INDEX('CBECS_Table B5'!$C$6:$K$6,1,MATCH('County Climates'!E2254,'CBECS_Table B5'!$C$1:$K$1,0))</f>
        <v>6178</v>
      </c>
    </row>
    <row r="2255" spans="1:6" x14ac:dyDescent="0.35">
      <c r="A2255" t="s">
        <v>1787</v>
      </c>
      <c r="B2255" t="s">
        <v>1788</v>
      </c>
      <c r="C2255" t="s">
        <v>1672</v>
      </c>
      <c r="D2255" t="s">
        <v>273</v>
      </c>
      <c r="E2255" t="str">
        <f>INDEX('State Codes'!$E$7:$E$70,MATCH(INDEX('State Codes'!$C$7:$C$70,MATCH('County Climates'!B2255,'State Codes'!$D$7:$D$70,0),1),'State Codes'!$C$7:$C$70,0),1)</f>
        <v>West North Central Division</v>
      </c>
      <c r="F2255">
        <f>INDEX('CBECS_Table B5'!$C$6:$K$6,1,MATCH('County Climates'!E2255,'CBECS_Table B5'!$C$1:$K$1,0))</f>
        <v>6178</v>
      </c>
    </row>
    <row r="2256" spans="1:6" x14ac:dyDescent="0.35">
      <c r="A2256" t="s">
        <v>1787</v>
      </c>
      <c r="B2256" t="s">
        <v>1788</v>
      </c>
      <c r="C2256" t="s">
        <v>1806</v>
      </c>
      <c r="D2256" t="s">
        <v>273</v>
      </c>
      <c r="E2256" t="str">
        <f>INDEX('State Codes'!$E$7:$E$70,MATCH(INDEX('State Codes'!$C$7:$C$70,MATCH('County Climates'!B2256,'State Codes'!$D$7:$D$70,0),1),'State Codes'!$C$7:$C$70,0),1)</f>
        <v>West North Central Division</v>
      </c>
      <c r="F2256">
        <f>INDEX('CBECS_Table B5'!$C$6:$K$6,1,MATCH('County Climates'!E2256,'CBECS_Table B5'!$C$1:$K$1,0))</f>
        <v>6178</v>
      </c>
    </row>
    <row r="2257" spans="1:6" x14ac:dyDescent="0.35">
      <c r="A2257" t="s">
        <v>1787</v>
      </c>
      <c r="B2257" t="s">
        <v>1788</v>
      </c>
      <c r="C2257" t="s">
        <v>751</v>
      </c>
      <c r="D2257" t="s">
        <v>273</v>
      </c>
      <c r="E2257" t="str">
        <f>INDEX('State Codes'!$E$7:$E$70,MATCH(INDEX('State Codes'!$C$7:$C$70,MATCH('County Climates'!B2257,'State Codes'!$D$7:$D$70,0),1),'State Codes'!$C$7:$C$70,0),1)</f>
        <v>West North Central Division</v>
      </c>
      <c r="F2257">
        <f>INDEX('CBECS_Table B5'!$C$6:$K$6,1,MATCH('County Climates'!E2257,'CBECS_Table B5'!$C$1:$K$1,0))</f>
        <v>6178</v>
      </c>
    </row>
    <row r="2258" spans="1:6" x14ac:dyDescent="0.35">
      <c r="A2258" t="s">
        <v>1787</v>
      </c>
      <c r="B2258" t="s">
        <v>1788</v>
      </c>
      <c r="C2258" t="s">
        <v>1807</v>
      </c>
      <c r="D2258" t="s">
        <v>273</v>
      </c>
      <c r="E2258" t="str">
        <f>INDEX('State Codes'!$E$7:$E$70,MATCH(INDEX('State Codes'!$C$7:$C$70,MATCH('County Climates'!B2258,'State Codes'!$D$7:$D$70,0),1),'State Codes'!$C$7:$C$70,0),1)</f>
        <v>West North Central Division</v>
      </c>
      <c r="F2258">
        <f>INDEX('CBECS_Table B5'!$C$6:$K$6,1,MATCH('County Climates'!E2258,'CBECS_Table B5'!$C$1:$K$1,0))</f>
        <v>6178</v>
      </c>
    </row>
    <row r="2259" spans="1:6" x14ac:dyDescent="0.35">
      <c r="A2259" t="s">
        <v>1787</v>
      </c>
      <c r="B2259" t="s">
        <v>1788</v>
      </c>
      <c r="C2259" t="s">
        <v>1808</v>
      </c>
      <c r="D2259" t="s">
        <v>273</v>
      </c>
      <c r="E2259" t="str">
        <f>INDEX('State Codes'!$E$7:$E$70,MATCH(INDEX('State Codes'!$C$7:$C$70,MATCH('County Climates'!B2259,'State Codes'!$D$7:$D$70,0),1),'State Codes'!$C$7:$C$70,0),1)</f>
        <v>West North Central Division</v>
      </c>
      <c r="F2259">
        <f>INDEX('CBECS_Table B5'!$C$6:$K$6,1,MATCH('County Climates'!E2259,'CBECS_Table B5'!$C$1:$K$1,0))</f>
        <v>6178</v>
      </c>
    </row>
    <row r="2260" spans="1:6" x14ac:dyDescent="0.35">
      <c r="A2260" t="s">
        <v>1787</v>
      </c>
      <c r="B2260" t="s">
        <v>1788</v>
      </c>
      <c r="C2260" t="s">
        <v>1809</v>
      </c>
      <c r="D2260" t="s">
        <v>274</v>
      </c>
      <c r="E2260" t="str">
        <f>INDEX('State Codes'!$E$7:$E$70,MATCH(INDEX('State Codes'!$C$7:$C$70,MATCH('County Climates'!B2260,'State Codes'!$D$7:$D$70,0),1),'State Codes'!$C$7:$C$70,0),1)</f>
        <v>West North Central Division</v>
      </c>
      <c r="F2260">
        <f>INDEX('CBECS_Table B5'!$C$6:$K$6,1,MATCH('County Climates'!E2260,'CBECS_Table B5'!$C$1:$K$1,0))</f>
        <v>6178</v>
      </c>
    </row>
    <row r="2261" spans="1:6" x14ac:dyDescent="0.35">
      <c r="A2261" t="s">
        <v>1787</v>
      </c>
      <c r="B2261" t="s">
        <v>1788</v>
      </c>
      <c r="C2261" t="s">
        <v>1810</v>
      </c>
      <c r="D2261" t="s">
        <v>273</v>
      </c>
      <c r="E2261" t="str">
        <f>INDEX('State Codes'!$E$7:$E$70,MATCH(INDEX('State Codes'!$C$7:$C$70,MATCH('County Climates'!B2261,'State Codes'!$D$7:$D$70,0),1),'State Codes'!$C$7:$C$70,0),1)</f>
        <v>West North Central Division</v>
      </c>
      <c r="F2261">
        <f>INDEX('CBECS_Table B5'!$C$6:$K$6,1,MATCH('County Climates'!E2261,'CBECS_Table B5'!$C$1:$K$1,0))</f>
        <v>6178</v>
      </c>
    </row>
    <row r="2262" spans="1:6" x14ac:dyDescent="0.35">
      <c r="A2262" t="s">
        <v>1787</v>
      </c>
      <c r="B2262" t="s">
        <v>1788</v>
      </c>
      <c r="C2262" t="s">
        <v>353</v>
      </c>
      <c r="D2262" t="s">
        <v>273</v>
      </c>
      <c r="E2262" t="str">
        <f>INDEX('State Codes'!$E$7:$E$70,MATCH(INDEX('State Codes'!$C$7:$C$70,MATCH('County Climates'!B2262,'State Codes'!$D$7:$D$70,0),1),'State Codes'!$C$7:$C$70,0),1)</f>
        <v>West North Central Division</v>
      </c>
      <c r="F2262">
        <f>INDEX('CBECS_Table B5'!$C$6:$K$6,1,MATCH('County Climates'!E2262,'CBECS_Table B5'!$C$1:$K$1,0))</f>
        <v>6178</v>
      </c>
    </row>
    <row r="2263" spans="1:6" x14ac:dyDescent="0.35">
      <c r="A2263" t="s">
        <v>1787</v>
      </c>
      <c r="B2263" t="s">
        <v>1788</v>
      </c>
      <c r="C2263" t="s">
        <v>1811</v>
      </c>
      <c r="D2263" t="s">
        <v>273</v>
      </c>
      <c r="E2263" t="str">
        <f>INDEX('State Codes'!$E$7:$E$70,MATCH(INDEX('State Codes'!$C$7:$C$70,MATCH('County Climates'!B2263,'State Codes'!$D$7:$D$70,0),1),'State Codes'!$C$7:$C$70,0),1)</f>
        <v>West North Central Division</v>
      </c>
      <c r="F2263">
        <f>INDEX('CBECS_Table B5'!$C$6:$K$6,1,MATCH('County Climates'!E2263,'CBECS_Table B5'!$C$1:$K$1,0))</f>
        <v>6178</v>
      </c>
    </row>
    <row r="2264" spans="1:6" x14ac:dyDescent="0.35">
      <c r="A2264" t="s">
        <v>1787</v>
      </c>
      <c r="B2264" t="s">
        <v>1788</v>
      </c>
      <c r="C2264" t="s">
        <v>1812</v>
      </c>
      <c r="D2264" t="s">
        <v>274</v>
      </c>
      <c r="E2264" t="str">
        <f>INDEX('State Codes'!$E$7:$E$70,MATCH(INDEX('State Codes'!$C$7:$C$70,MATCH('County Climates'!B2264,'State Codes'!$D$7:$D$70,0),1),'State Codes'!$C$7:$C$70,0),1)</f>
        <v>West North Central Division</v>
      </c>
      <c r="F2264">
        <f>INDEX('CBECS_Table B5'!$C$6:$K$6,1,MATCH('County Climates'!E2264,'CBECS_Table B5'!$C$1:$K$1,0))</f>
        <v>6178</v>
      </c>
    </row>
    <row r="2265" spans="1:6" x14ac:dyDescent="0.35">
      <c r="A2265" t="s">
        <v>1787</v>
      </c>
      <c r="B2265" t="s">
        <v>1788</v>
      </c>
      <c r="C2265" t="s">
        <v>1813</v>
      </c>
      <c r="D2265" t="s">
        <v>273</v>
      </c>
      <c r="E2265" t="str">
        <f>INDEX('State Codes'!$E$7:$E$70,MATCH(INDEX('State Codes'!$C$7:$C$70,MATCH('County Climates'!B2265,'State Codes'!$D$7:$D$70,0),1),'State Codes'!$C$7:$C$70,0),1)</f>
        <v>West North Central Division</v>
      </c>
      <c r="F2265">
        <f>INDEX('CBECS_Table B5'!$C$6:$K$6,1,MATCH('County Climates'!E2265,'CBECS_Table B5'!$C$1:$K$1,0))</f>
        <v>6178</v>
      </c>
    </row>
    <row r="2266" spans="1:6" x14ac:dyDescent="0.35">
      <c r="A2266" t="s">
        <v>1787</v>
      </c>
      <c r="B2266" t="s">
        <v>1788</v>
      </c>
      <c r="C2266" t="s">
        <v>915</v>
      </c>
      <c r="D2266" t="s">
        <v>273</v>
      </c>
      <c r="E2266" t="str">
        <f>INDEX('State Codes'!$E$7:$E$70,MATCH(INDEX('State Codes'!$C$7:$C$70,MATCH('County Climates'!B2266,'State Codes'!$D$7:$D$70,0),1),'State Codes'!$C$7:$C$70,0),1)</f>
        <v>West North Central Division</v>
      </c>
      <c r="F2266">
        <f>INDEX('CBECS_Table B5'!$C$6:$K$6,1,MATCH('County Climates'!E2266,'CBECS_Table B5'!$C$1:$K$1,0))</f>
        <v>6178</v>
      </c>
    </row>
    <row r="2267" spans="1:6" x14ac:dyDescent="0.35">
      <c r="A2267" t="s">
        <v>1787</v>
      </c>
      <c r="B2267" t="s">
        <v>1788</v>
      </c>
      <c r="C2267" t="s">
        <v>1814</v>
      </c>
      <c r="D2267" t="s">
        <v>273</v>
      </c>
      <c r="E2267" t="str">
        <f>INDEX('State Codes'!$E$7:$E$70,MATCH(INDEX('State Codes'!$C$7:$C$70,MATCH('County Climates'!B2267,'State Codes'!$D$7:$D$70,0),1),'State Codes'!$C$7:$C$70,0),1)</f>
        <v>West North Central Division</v>
      </c>
      <c r="F2267">
        <f>INDEX('CBECS_Table B5'!$C$6:$K$6,1,MATCH('County Climates'!E2267,'CBECS_Table B5'!$C$1:$K$1,0))</f>
        <v>6178</v>
      </c>
    </row>
    <row r="2268" spans="1:6" x14ac:dyDescent="0.35">
      <c r="A2268" t="s">
        <v>1815</v>
      </c>
      <c r="B2268" t="s">
        <v>374</v>
      </c>
      <c r="C2268" t="s">
        <v>561</v>
      </c>
      <c r="D2268" t="s">
        <v>288</v>
      </c>
      <c r="E2268" t="str">
        <f>INDEX('State Codes'!$E$7:$E$70,MATCH(INDEX('State Codes'!$C$7:$C$70,MATCH('County Climates'!B2268,'State Codes'!$D$7:$D$70,0),1),'State Codes'!$C$7:$C$70,0),1)</f>
        <v>East South Central Division</v>
      </c>
      <c r="F2268">
        <f>INDEX('CBECS_Table B5'!$C$6:$K$6,1,MATCH('County Climates'!E2268,'CBECS_Table B5'!$C$1:$K$1,0))</f>
        <v>4904</v>
      </c>
    </row>
    <row r="2269" spans="1:6" x14ac:dyDescent="0.35">
      <c r="A2269" t="s">
        <v>1815</v>
      </c>
      <c r="B2269" t="s">
        <v>374</v>
      </c>
      <c r="C2269" t="s">
        <v>1816</v>
      </c>
      <c r="D2269" t="s">
        <v>292</v>
      </c>
      <c r="E2269" t="str">
        <f>INDEX('State Codes'!$E$7:$E$70,MATCH(INDEX('State Codes'!$C$7:$C$70,MATCH('County Climates'!B2269,'State Codes'!$D$7:$D$70,0),1),'State Codes'!$C$7:$C$70,0),1)</f>
        <v>East South Central Division</v>
      </c>
      <c r="F2269">
        <f>INDEX('CBECS_Table B5'!$C$6:$K$6,1,MATCH('County Climates'!E2269,'CBECS_Table B5'!$C$1:$K$1,0))</f>
        <v>4904</v>
      </c>
    </row>
    <row r="2270" spans="1:6" x14ac:dyDescent="0.35">
      <c r="A2270" t="s">
        <v>1815</v>
      </c>
      <c r="B2270" t="s">
        <v>374</v>
      </c>
      <c r="C2270" t="s">
        <v>1817</v>
      </c>
      <c r="D2270" t="s">
        <v>288</v>
      </c>
      <c r="E2270" t="str">
        <f>INDEX('State Codes'!$E$7:$E$70,MATCH(INDEX('State Codes'!$C$7:$C$70,MATCH('County Climates'!B2270,'State Codes'!$D$7:$D$70,0),1),'State Codes'!$C$7:$C$70,0),1)</f>
        <v>East South Central Division</v>
      </c>
      <c r="F2270">
        <f>INDEX('CBECS_Table B5'!$C$6:$K$6,1,MATCH('County Climates'!E2270,'CBECS_Table B5'!$C$1:$K$1,0))</f>
        <v>4904</v>
      </c>
    </row>
    <row r="2271" spans="1:6" x14ac:dyDescent="0.35">
      <c r="A2271" t="s">
        <v>1815</v>
      </c>
      <c r="B2271" t="s">
        <v>374</v>
      </c>
      <c r="C2271" t="s">
        <v>1818</v>
      </c>
      <c r="D2271" t="s">
        <v>292</v>
      </c>
      <c r="E2271" t="str">
        <f>INDEX('State Codes'!$E$7:$E$70,MATCH(INDEX('State Codes'!$C$7:$C$70,MATCH('County Climates'!B2271,'State Codes'!$D$7:$D$70,0),1),'State Codes'!$C$7:$C$70,0),1)</f>
        <v>East South Central Division</v>
      </c>
      <c r="F2271">
        <f>INDEX('CBECS_Table B5'!$C$6:$K$6,1,MATCH('County Climates'!E2271,'CBECS_Table B5'!$C$1:$K$1,0))</f>
        <v>4904</v>
      </c>
    </row>
    <row r="2272" spans="1:6" x14ac:dyDescent="0.35">
      <c r="A2272" t="s">
        <v>1815</v>
      </c>
      <c r="B2272" t="s">
        <v>374</v>
      </c>
      <c r="C2272" t="s">
        <v>620</v>
      </c>
      <c r="D2272" t="s">
        <v>292</v>
      </c>
      <c r="E2272" t="str">
        <f>INDEX('State Codes'!$E$7:$E$70,MATCH(INDEX('State Codes'!$C$7:$C$70,MATCH('County Climates'!B2272,'State Codes'!$D$7:$D$70,0),1),'State Codes'!$C$7:$C$70,0),1)</f>
        <v>East South Central Division</v>
      </c>
      <c r="F2272">
        <f>INDEX('CBECS_Table B5'!$C$6:$K$6,1,MATCH('County Climates'!E2272,'CBECS_Table B5'!$C$1:$K$1,0))</f>
        <v>4904</v>
      </c>
    </row>
    <row r="2273" spans="1:6" x14ac:dyDescent="0.35">
      <c r="A2273" t="s">
        <v>1815</v>
      </c>
      <c r="B2273" t="s">
        <v>374</v>
      </c>
      <c r="C2273" t="s">
        <v>1819</v>
      </c>
      <c r="D2273" t="s">
        <v>292</v>
      </c>
      <c r="E2273" t="str">
        <f>INDEX('State Codes'!$E$7:$E$70,MATCH(INDEX('State Codes'!$C$7:$C$70,MATCH('County Climates'!B2273,'State Codes'!$D$7:$D$70,0),1),'State Codes'!$C$7:$C$70,0),1)</f>
        <v>East South Central Division</v>
      </c>
      <c r="F2273">
        <f>INDEX('CBECS_Table B5'!$C$6:$K$6,1,MATCH('County Climates'!E2273,'CBECS_Table B5'!$C$1:$K$1,0))</f>
        <v>4904</v>
      </c>
    </row>
    <row r="2274" spans="1:6" x14ac:dyDescent="0.35">
      <c r="A2274" t="s">
        <v>1815</v>
      </c>
      <c r="B2274" t="s">
        <v>374</v>
      </c>
      <c r="C2274" t="s">
        <v>296</v>
      </c>
      <c r="D2274" t="s">
        <v>292</v>
      </c>
      <c r="E2274" t="str">
        <f>INDEX('State Codes'!$E$7:$E$70,MATCH(INDEX('State Codes'!$C$7:$C$70,MATCH('County Climates'!B2274,'State Codes'!$D$7:$D$70,0),1),'State Codes'!$C$7:$C$70,0),1)</f>
        <v>East South Central Division</v>
      </c>
      <c r="F2274">
        <f>INDEX('CBECS_Table B5'!$C$6:$K$6,1,MATCH('County Climates'!E2274,'CBECS_Table B5'!$C$1:$K$1,0))</f>
        <v>4904</v>
      </c>
    </row>
    <row r="2275" spans="1:6" x14ac:dyDescent="0.35">
      <c r="A2275" t="s">
        <v>1815</v>
      </c>
      <c r="B2275" t="s">
        <v>374</v>
      </c>
      <c r="C2275" t="s">
        <v>492</v>
      </c>
      <c r="D2275" t="s">
        <v>292</v>
      </c>
      <c r="E2275" t="str">
        <f>INDEX('State Codes'!$E$7:$E$70,MATCH(INDEX('State Codes'!$C$7:$C$70,MATCH('County Climates'!B2275,'State Codes'!$D$7:$D$70,0),1),'State Codes'!$C$7:$C$70,0),1)</f>
        <v>East South Central Division</v>
      </c>
      <c r="F2275">
        <f>INDEX('CBECS_Table B5'!$C$6:$K$6,1,MATCH('County Climates'!E2275,'CBECS_Table B5'!$C$1:$K$1,0))</f>
        <v>4904</v>
      </c>
    </row>
    <row r="2276" spans="1:6" x14ac:dyDescent="0.35">
      <c r="A2276" t="s">
        <v>1815</v>
      </c>
      <c r="B2276" t="s">
        <v>374</v>
      </c>
      <c r="C2276" t="s">
        <v>646</v>
      </c>
      <c r="D2276" t="s">
        <v>292</v>
      </c>
      <c r="E2276" t="str">
        <f>INDEX('State Codes'!$E$7:$E$70,MATCH(INDEX('State Codes'!$C$7:$C$70,MATCH('County Climates'!B2276,'State Codes'!$D$7:$D$70,0),1),'State Codes'!$C$7:$C$70,0),1)</f>
        <v>East South Central Division</v>
      </c>
      <c r="F2276">
        <f>INDEX('CBECS_Table B5'!$C$6:$K$6,1,MATCH('County Climates'!E2276,'CBECS_Table B5'!$C$1:$K$1,0))</f>
        <v>4904</v>
      </c>
    </row>
    <row r="2277" spans="1:6" x14ac:dyDescent="0.35">
      <c r="A2277" t="s">
        <v>1815</v>
      </c>
      <c r="B2277" t="s">
        <v>374</v>
      </c>
      <c r="C2277" t="s">
        <v>300</v>
      </c>
      <c r="D2277" t="s">
        <v>292</v>
      </c>
      <c r="E2277" t="str">
        <f>INDEX('State Codes'!$E$7:$E$70,MATCH(INDEX('State Codes'!$C$7:$C$70,MATCH('County Climates'!B2277,'State Codes'!$D$7:$D$70,0),1),'State Codes'!$C$7:$C$70,0),1)</f>
        <v>East South Central Division</v>
      </c>
      <c r="F2277">
        <f>INDEX('CBECS_Table B5'!$C$6:$K$6,1,MATCH('County Climates'!E2277,'CBECS_Table B5'!$C$1:$K$1,0))</f>
        <v>4904</v>
      </c>
    </row>
    <row r="2278" spans="1:6" x14ac:dyDescent="0.35">
      <c r="A2278" t="s">
        <v>1815</v>
      </c>
      <c r="B2278" t="s">
        <v>374</v>
      </c>
      <c r="C2278" t="s">
        <v>1714</v>
      </c>
      <c r="D2278" t="s">
        <v>288</v>
      </c>
      <c r="E2278" t="str">
        <f>INDEX('State Codes'!$E$7:$E$70,MATCH(INDEX('State Codes'!$C$7:$C$70,MATCH('County Climates'!B2278,'State Codes'!$D$7:$D$70,0),1),'State Codes'!$C$7:$C$70,0),1)</f>
        <v>East South Central Division</v>
      </c>
      <c r="F2278">
        <f>INDEX('CBECS_Table B5'!$C$6:$K$6,1,MATCH('County Climates'!E2278,'CBECS_Table B5'!$C$1:$K$1,0))</f>
        <v>4904</v>
      </c>
    </row>
    <row r="2279" spans="1:6" x14ac:dyDescent="0.35">
      <c r="A2279" t="s">
        <v>1815</v>
      </c>
      <c r="B2279" t="s">
        <v>374</v>
      </c>
      <c r="C2279" t="s">
        <v>301</v>
      </c>
      <c r="D2279" t="s">
        <v>292</v>
      </c>
      <c r="E2279" t="str">
        <f>INDEX('State Codes'!$E$7:$E$70,MATCH(INDEX('State Codes'!$C$7:$C$70,MATCH('County Climates'!B2279,'State Codes'!$D$7:$D$70,0),1),'State Codes'!$C$7:$C$70,0),1)</f>
        <v>East South Central Division</v>
      </c>
      <c r="F2279">
        <f>INDEX('CBECS_Table B5'!$C$6:$K$6,1,MATCH('County Climates'!E2279,'CBECS_Table B5'!$C$1:$K$1,0))</f>
        <v>4904</v>
      </c>
    </row>
    <row r="2280" spans="1:6" x14ac:dyDescent="0.35">
      <c r="A2280" t="s">
        <v>1815</v>
      </c>
      <c r="B2280" t="s">
        <v>374</v>
      </c>
      <c r="C2280" t="s">
        <v>302</v>
      </c>
      <c r="D2280" t="s">
        <v>292</v>
      </c>
      <c r="E2280" t="str">
        <f>INDEX('State Codes'!$E$7:$E$70,MATCH(INDEX('State Codes'!$C$7:$C$70,MATCH('County Climates'!B2280,'State Codes'!$D$7:$D$70,0),1),'State Codes'!$C$7:$C$70,0),1)</f>
        <v>East South Central Division</v>
      </c>
      <c r="F2280">
        <f>INDEX('CBECS_Table B5'!$C$6:$K$6,1,MATCH('County Climates'!E2280,'CBECS_Table B5'!$C$1:$K$1,0))</f>
        <v>4904</v>
      </c>
    </row>
    <row r="2281" spans="1:6" x14ac:dyDescent="0.35">
      <c r="A2281" t="s">
        <v>1815</v>
      </c>
      <c r="B2281" t="s">
        <v>374</v>
      </c>
      <c r="C2281" t="s">
        <v>1820</v>
      </c>
      <c r="D2281" t="s">
        <v>292</v>
      </c>
      <c r="E2281" t="str">
        <f>INDEX('State Codes'!$E$7:$E$70,MATCH(INDEX('State Codes'!$C$7:$C$70,MATCH('County Climates'!B2281,'State Codes'!$D$7:$D$70,0),1),'State Codes'!$C$7:$C$70,0),1)</f>
        <v>East South Central Division</v>
      </c>
      <c r="F2281">
        <f>INDEX('CBECS_Table B5'!$C$6:$K$6,1,MATCH('County Climates'!E2281,'CBECS_Table B5'!$C$1:$K$1,0))</f>
        <v>4904</v>
      </c>
    </row>
    <row r="2282" spans="1:6" x14ac:dyDescent="0.35">
      <c r="A2282" t="s">
        <v>1815</v>
      </c>
      <c r="B2282" t="s">
        <v>374</v>
      </c>
      <c r="C2282" t="s">
        <v>1821</v>
      </c>
      <c r="D2282" t="s">
        <v>288</v>
      </c>
      <c r="E2282" t="str">
        <f>INDEX('State Codes'!$E$7:$E$70,MATCH(INDEX('State Codes'!$C$7:$C$70,MATCH('County Climates'!B2282,'State Codes'!$D$7:$D$70,0),1),'State Codes'!$C$7:$C$70,0),1)</f>
        <v>East South Central Division</v>
      </c>
      <c r="F2282">
        <f>INDEX('CBECS_Table B5'!$C$6:$K$6,1,MATCH('County Climates'!E2282,'CBECS_Table B5'!$C$1:$K$1,0))</f>
        <v>4904</v>
      </c>
    </row>
    <row r="2283" spans="1:6" x14ac:dyDescent="0.35">
      <c r="A2283" t="s">
        <v>1815</v>
      </c>
      <c r="B2283" t="s">
        <v>374</v>
      </c>
      <c r="C2283" t="s">
        <v>308</v>
      </c>
      <c r="D2283" t="s">
        <v>288</v>
      </c>
      <c r="E2283" t="str">
        <f>INDEX('State Codes'!$E$7:$E$70,MATCH(INDEX('State Codes'!$C$7:$C$70,MATCH('County Climates'!B2283,'State Codes'!$D$7:$D$70,0),1),'State Codes'!$C$7:$C$70,0),1)</f>
        <v>East South Central Division</v>
      </c>
      <c r="F2283">
        <f>INDEX('CBECS_Table B5'!$C$6:$K$6,1,MATCH('County Climates'!E2283,'CBECS_Table B5'!$C$1:$K$1,0))</f>
        <v>4904</v>
      </c>
    </row>
    <row r="2284" spans="1:6" x14ac:dyDescent="0.35">
      <c r="A2284" t="s">
        <v>1815</v>
      </c>
      <c r="B2284" t="s">
        <v>374</v>
      </c>
      <c r="C2284" t="s">
        <v>1544</v>
      </c>
      <c r="D2284" t="s">
        <v>292</v>
      </c>
      <c r="E2284" t="str">
        <f>INDEX('State Codes'!$E$7:$E$70,MATCH(INDEX('State Codes'!$C$7:$C$70,MATCH('County Climates'!B2284,'State Codes'!$D$7:$D$70,0),1),'State Codes'!$C$7:$C$70,0),1)</f>
        <v>East South Central Division</v>
      </c>
      <c r="F2284">
        <f>INDEX('CBECS_Table B5'!$C$6:$K$6,1,MATCH('County Climates'!E2284,'CBECS_Table B5'!$C$1:$K$1,0))</f>
        <v>4904</v>
      </c>
    </row>
    <row r="2285" spans="1:6" x14ac:dyDescent="0.35">
      <c r="A2285" t="s">
        <v>1815</v>
      </c>
      <c r="B2285" t="s">
        <v>374</v>
      </c>
      <c r="C2285" t="s">
        <v>1822</v>
      </c>
      <c r="D2285" t="s">
        <v>288</v>
      </c>
      <c r="E2285" t="str">
        <f>INDEX('State Codes'!$E$7:$E$70,MATCH(INDEX('State Codes'!$C$7:$C$70,MATCH('County Climates'!B2285,'State Codes'!$D$7:$D$70,0),1),'State Codes'!$C$7:$C$70,0),1)</f>
        <v>East South Central Division</v>
      </c>
      <c r="F2285">
        <f>INDEX('CBECS_Table B5'!$C$6:$K$6,1,MATCH('County Climates'!E2285,'CBECS_Table B5'!$C$1:$K$1,0))</f>
        <v>4904</v>
      </c>
    </row>
    <row r="2286" spans="1:6" x14ac:dyDescent="0.35">
      <c r="A2286" t="s">
        <v>1815</v>
      </c>
      <c r="B2286" t="s">
        <v>374</v>
      </c>
      <c r="C2286" t="s">
        <v>318</v>
      </c>
      <c r="D2286" t="s">
        <v>288</v>
      </c>
      <c r="E2286" t="str">
        <f>INDEX('State Codes'!$E$7:$E$70,MATCH(INDEX('State Codes'!$C$7:$C$70,MATCH('County Climates'!B2286,'State Codes'!$D$7:$D$70,0),1),'State Codes'!$C$7:$C$70,0),1)</f>
        <v>East South Central Division</v>
      </c>
      <c r="F2286">
        <f>INDEX('CBECS_Table B5'!$C$6:$K$6,1,MATCH('County Climates'!E2286,'CBECS_Table B5'!$C$1:$K$1,0))</f>
        <v>4904</v>
      </c>
    </row>
    <row r="2287" spans="1:6" x14ac:dyDescent="0.35">
      <c r="A2287" t="s">
        <v>1815</v>
      </c>
      <c r="B2287" t="s">
        <v>374</v>
      </c>
      <c r="C2287" t="s">
        <v>1823</v>
      </c>
      <c r="D2287" t="s">
        <v>288</v>
      </c>
      <c r="E2287" t="str">
        <f>INDEX('State Codes'!$E$7:$E$70,MATCH(INDEX('State Codes'!$C$7:$C$70,MATCH('County Climates'!B2287,'State Codes'!$D$7:$D$70,0),1),'State Codes'!$C$7:$C$70,0),1)</f>
        <v>East South Central Division</v>
      </c>
      <c r="F2287">
        <f>INDEX('CBECS_Table B5'!$C$6:$K$6,1,MATCH('County Climates'!E2287,'CBECS_Table B5'!$C$1:$K$1,0))</f>
        <v>4904</v>
      </c>
    </row>
    <row r="2288" spans="1:6" x14ac:dyDescent="0.35">
      <c r="A2288" t="s">
        <v>1815</v>
      </c>
      <c r="B2288" t="s">
        <v>374</v>
      </c>
      <c r="C2288" t="s">
        <v>320</v>
      </c>
      <c r="D2288" t="s">
        <v>288</v>
      </c>
      <c r="E2288" t="str">
        <f>INDEX('State Codes'!$E$7:$E$70,MATCH(INDEX('State Codes'!$C$7:$C$70,MATCH('County Climates'!B2288,'State Codes'!$D$7:$D$70,0),1),'State Codes'!$C$7:$C$70,0),1)</f>
        <v>East South Central Division</v>
      </c>
      <c r="F2288">
        <f>INDEX('CBECS_Table B5'!$C$6:$K$6,1,MATCH('County Climates'!E2288,'CBECS_Table B5'!$C$1:$K$1,0))</f>
        <v>4904</v>
      </c>
    </row>
    <row r="2289" spans="1:6" x14ac:dyDescent="0.35">
      <c r="A2289" t="s">
        <v>1815</v>
      </c>
      <c r="B2289" t="s">
        <v>374</v>
      </c>
      <c r="C2289" t="s">
        <v>1824</v>
      </c>
      <c r="D2289" t="s">
        <v>292</v>
      </c>
      <c r="E2289" t="str">
        <f>INDEX('State Codes'!$E$7:$E$70,MATCH(INDEX('State Codes'!$C$7:$C$70,MATCH('County Climates'!B2289,'State Codes'!$D$7:$D$70,0),1),'State Codes'!$C$7:$C$70,0),1)</f>
        <v>East South Central Division</v>
      </c>
      <c r="F2289">
        <f>INDEX('CBECS_Table B5'!$C$6:$K$6,1,MATCH('County Climates'!E2289,'CBECS_Table B5'!$C$1:$K$1,0))</f>
        <v>4904</v>
      </c>
    </row>
    <row r="2290" spans="1:6" x14ac:dyDescent="0.35">
      <c r="A2290" t="s">
        <v>1815</v>
      </c>
      <c r="B2290" t="s">
        <v>374</v>
      </c>
      <c r="C2290" t="s">
        <v>655</v>
      </c>
      <c r="D2290" t="s">
        <v>292</v>
      </c>
      <c r="E2290" t="str">
        <f>INDEX('State Codes'!$E$7:$E$70,MATCH(INDEX('State Codes'!$C$7:$C$70,MATCH('County Climates'!B2290,'State Codes'!$D$7:$D$70,0),1),'State Codes'!$C$7:$C$70,0),1)</f>
        <v>East South Central Division</v>
      </c>
      <c r="F2290">
        <f>INDEX('CBECS_Table B5'!$C$6:$K$6,1,MATCH('County Climates'!E2290,'CBECS_Table B5'!$C$1:$K$1,0))</f>
        <v>4904</v>
      </c>
    </row>
    <row r="2291" spans="1:6" x14ac:dyDescent="0.35">
      <c r="A2291" t="s">
        <v>1815</v>
      </c>
      <c r="B2291" t="s">
        <v>374</v>
      </c>
      <c r="C2291" t="s">
        <v>657</v>
      </c>
      <c r="D2291" t="s">
        <v>292</v>
      </c>
      <c r="E2291" t="str">
        <f>INDEX('State Codes'!$E$7:$E$70,MATCH(INDEX('State Codes'!$C$7:$C$70,MATCH('County Climates'!B2291,'State Codes'!$D$7:$D$70,0),1),'State Codes'!$C$7:$C$70,0),1)</f>
        <v>East South Central Division</v>
      </c>
      <c r="F2291">
        <f>INDEX('CBECS_Table B5'!$C$6:$K$6,1,MATCH('County Climates'!E2291,'CBECS_Table B5'!$C$1:$K$1,0))</f>
        <v>4904</v>
      </c>
    </row>
    <row r="2292" spans="1:6" x14ac:dyDescent="0.35">
      <c r="A2292" t="s">
        <v>1815</v>
      </c>
      <c r="B2292" t="s">
        <v>374</v>
      </c>
      <c r="C2292" t="s">
        <v>1825</v>
      </c>
      <c r="D2292" t="s">
        <v>288</v>
      </c>
      <c r="E2292" t="str">
        <f>INDEX('State Codes'!$E$7:$E$70,MATCH(INDEX('State Codes'!$C$7:$C$70,MATCH('County Climates'!B2292,'State Codes'!$D$7:$D$70,0),1),'State Codes'!$C$7:$C$70,0),1)</f>
        <v>East South Central Division</v>
      </c>
      <c r="F2292">
        <f>INDEX('CBECS_Table B5'!$C$6:$K$6,1,MATCH('County Climates'!E2292,'CBECS_Table B5'!$C$1:$K$1,0))</f>
        <v>4904</v>
      </c>
    </row>
    <row r="2293" spans="1:6" x14ac:dyDescent="0.35">
      <c r="A2293" t="s">
        <v>1815</v>
      </c>
      <c r="B2293" t="s">
        <v>374</v>
      </c>
      <c r="C2293" t="s">
        <v>1079</v>
      </c>
      <c r="D2293" t="s">
        <v>292</v>
      </c>
      <c r="E2293" t="str">
        <f>INDEX('State Codes'!$E$7:$E$70,MATCH(INDEX('State Codes'!$C$7:$C$70,MATCH('County Climates'!B2293,'State Codes'!$D$7:$D$70,0),1),'State Codes'!$C$7:$C$70,0),1)</f>
        <v>East South Central Division</v>
      </c>
      <c r="F2293">
        <f>INDEX('CBECS_Table B5'!$C$6:$K$6,1,MATCH('County Climates'!E2293,'CBECS_Table B5'!$C$1:$K$1,0))</f>
        <v>4904</v>
      </c>
    </row>
    <row r="2294" spans="1:6" x14ac:dyDescent="0.35">
      <c r="A2294" t="s">
        <v>1815</v>
      </c>
      <c r="B2294" t="s">
        <v>374</v>
      </c>
      <c r="C2294" t="s">
        <v>1200</v>
      </c>
      <c r="D2294" t="s">
        <v>292</v>
      </c>
      <c r="E2294" t="str">
        <f>INDEX('State Codes'!$E$7:$E$70,MATCH(INDEX('State Codes'!$C$7:$C$70,MATCH('County Climates'!B2294,'State Codes'!$D$7:$D$70,0),1),'State Codes'!$C$7:$C$70,0),1)</f>
        <v>East South Central Division</v>
      </c>
      <c r="F2294">
        <f>INDEX('CBECS_Table B5'!$C$6:$K$6,1,MATCH('County Climates'!E2294,'CBECS_Table B5'!$C$1:$K$1,0))</f>
        <v>4904</v>
      </c>
    </row>
    <row r="2295" spans="1:6" x14ac:dyDescent="0.35">
      <c r="A2295" t="s">
        <v>1815</v>
      </c>
      <c r="B2295" t="s">
        <v>374</v>
      </c>
      <c r="C2295" t="s">
        <v>1826</v>
      </c>
      <c r="D2295" t="s">
        <v>292</v>
      </c>
      <c r="E2295" t="str">
        <f>INDEX('State Codes'!$E$7:$E$70,MATCH(INDEX('State Codes'!$C$7:$C$70,MATCH('County Climates'!B2295,'State Codes'!$D$7:$D$70,0),1),'State Codes'!$C$7:$C$70,0),1)</f>
        <v>East South Central Division</v>
      </c>
      <c r="F2295">
        <f>INDEX('CBECS_Table B5'!$C$6:$K$6,1,MATCH('County Climates'!E2295,'CBECS_Table B5'!$C$1:$K$1,0))</f>
        <v>4904</v>
      </c>
    </row>
    <row r="2296" spans="1:6" x14ac:dyDescent="0.35">
      <c r="A2296" t="s">
        <v>1815</v>
      </c>
      <c r="B2296" t="s">
        <v>374</v>
      </c>
      <c r="C2296" t="s">
        <v>1827</v>
      </c>
      <c r="D2296" t="s">
        <v>292</v>
      </c>
      <c r="E2296" t="str">
        <f>INDEX('State Codes'!$E$7:$E$70,MATCH(INDEX('State Codes'!$C$7:$C$70,MATCH('County Climates'!B2296,'State Codes'!$D$7:$D$70,0),1),'State Codes'!$C$7:$C$70,0),1)</f>
        <v>East South Central Division</v>
      </c>
      <c r="F2296">
        <f>INDEX('CBECS_Table B5'!$C$6:$K$6,1,MATCH('County Climates'!E2296,'CBECS_Table B5'!$C$1:$K$1,0))</f>
        <v>4904</v>
      </c>
    </row>
    <row r="2297" spans="1:6" x14ac:dyDescent="0.35">
      <c r="A2297" t="s">
        <v>1828</v>
      </c>
      <c r="B2297" t="s">
        <v>1829</v>
      </c>
      <c r="C2297" t="s">
        <v>1690</v>
      </c>
      <c r="D2297" t="s">
        <v>273</v>
      </c>
      <c r="E2297" t="str">
        <f>INDEX('State Codes'!$E$7:$E$70,MATCH(INDEX('State Codes'!$C$7:$C$70,MATCH('County Climates'!B2297,'State Codes'!$D$7:$D$70,0),1),'State Codes'!$C$7:$C$70,0),1)</f>
        <v>West North Central Division</v>
      </c>
      <c r="F2297">
        <f>INDEX('CBECS_Table B5'!$C$6:$K$6,1,MATCH('County Climates'!E2297,'CBECS_Table B5'!$C$1:$K$1,0))</f>
        <v>6178</v>
      </c>
    </row>
    <row r="2298" spans="1:6" x14ac:dyDescent="0.35">
      <c r="A2298" t="s">
        <v>1828</v>
      </c>
      <c r="B2298" t="s">
        <v>1829</v>
      </c>
      <c r="C2298" t="s">
        <v>1830</v>
      </c>
      <c r="D2298" t="s">
        <v>292</v>
      </c>
      <c r="E2298" t="str">
        <f>INDEX('State Codes'!$E$7:$E$70,MATCH(INDEX('State Codes'!$C$7:$C$70,MATCH('County Climates'!B2298,'State Codes'!$D$7:$D$70,0),1),'State Codes'!$C$7:$C$70,0),1)</f>
        <v>West North Central Division</v>
      </c>
      <c r="F2298">
        <f>INDEX('CBECS_Table B5'!$C$6:$K$6,1,MATCH('County Climates'!E2298,'CBECS_Table B5'!$C$1:$K$1,0))</f>
        <v>6178</v>
      </c>
    </row>
    <row r="2299" spans="1:6" x14ac:dyDescent="0.35">
      <c r="A2299" t="s">
        <v>1828</v>
      </c>
      <c r="B2299" t="s">
        <v>1829</v>
      </c>
      <c r="C2299" t="s">
        <v>490</v>
      </c>
      <c r="D2299" t="s">
        <v>292</v>
      </c>
      <c r="E2299" t="str">
        <f>INDEX('State Codes'!$E$7:$E$70,MATCH(INDEX('State Codes'!$C$7:$C$70,MATCH('County Climates'!B2299,'State Codes'!$D$7:$D$70,0),1),'State Codes'!$C$7:$C$70,0),1)</f>
        <v>West North Central Division</v>
      </c>
      <c r="F2299">
        <f>INDEX('CBECS_Table B5'!$C$6:$K$6,1,MATCH('County Climates'!E2299,'CBECS_Table B5'!$C$1:$K$1,0))</f>
        <v>6178</v>
      </c>
    </row>
    <row r="2300" spans="1:6" x14ac:dyDescent="0.35">
      <c r="A2300" t="s">
        <v>1828</v>
      </c>
      <c r="B2300" t="s">
        <v>1829</v>
      </c>
      <c r="C2300" t="s">
        <v>1831</v>
      </c>
      <c r="D2300" t="s">
        <v>292</v>
      </c>
      <c r="E2300" t="str">
        <f>INDEX('State Codes'!$E$7:$E$70,MATCH(INDEX('State Codes'!$C$7:$C$70,MATCH('County Climates'!B2300,'State Codes'!$D$7:$D$70,0),1),'State Codes'!$C$7:$C$70,0),1)</f>
        <v>West North Central Division</v>
      </c>
      <c r="F2300">
        <f>INDEX('CBECS_Table B5'!$C$6:$K$6,1,MATCH('County Climates'!E2300,'CBECS_Table B5'!$C$1:$K$1,0))</f>
        <v>6178</v>
      </c>
    </row>
    <row r="2301" spans="1:6" x14ac:dyDescent="0.35">
      <c r="A2301" t="s">
        <v>1828</v>
      </c>
      <c r="B2301" t="s">
        <v>1829</v>
      </c>
      <c r="C2301" t="s">
        <v>492</v>
      </c>
      <c r="D2301" t="s">
        <v>292</v>
      </c>
      <c r="E2301" t="str">
        <f>INDEX('State Codes'!$E$7:$E$70,MATCH(INDEX('State Codes'!$C$7:$C$70,MATCH('County Climates'!B2301,'State Codes'!$D$7:$D$70,0),1),'State Codes'!$C$7:$C$70,0),1)</f>
        <v>West North Central Division</v>
      </c>
      <c r="F2301">
        <f>INDEX('CBECS_Table B5'!$C$6:$K$6,1,MATCH('County Climates'!E2301,'CBECS_Table B5'!$C$1:$K$1,0))</f>
        <v>6178</v>
      </c>
    </row>
    <row r="2302" spans="1:6" x14ac:dyDescent="0.35">
      <c r="A2302" t="s">
        <v>1828</v>
      </c>
      <c r="B2302" t="s">
        <v>1829</v>
      </c>
      <c r="C2302" t="s">
        <v>922</v>
      </c>
      <c r="D2302" t="s">
        <v>292</v>
      </c>
      <c r="E2302" t="str">
        <f>INDEX('State Codes'!$E$7:$E$70,MATCH(INDEX('State Codes'!$C$7:$C$70,MATCH('County Climates'!B2302,'State Codes'!$D$7:$D$70,0),1),'State Codes'!$C$7:$C$70,0),1)</f>
        <v>West North Central Division</v>
      </c>
      <c r="F2302">
        <f>INDEX('CBECS_Table B5'!$C$6:$K$6,1,MATCH('County Climates'!E2302,'CBECS_Table B5'!$C$1:$K$1,0))</f>
        <v>6178</v>
      </c>
    </row>
    <row r="2303" spans="1:6" x14ac:dyDescent="0.35">
      <c r="A2303" t="s">
        <v>1828</v>
      </c>
      <c r="B2303" t="s">
        <v>1829</v>
      </c>
      <c r="C2303" t="s">
        <v>624</v>
      </c>
      <c r="D2303" t="s">
        <v>292</v>
      </c>
      <c r="E2303" t="str">
        <f>INDEX('State Codes'!$E$7:$E$70,MATCH(INDEX('State Codes'!$C$7:$C$70,MATCH('County Climates'!B2303,'State Codes'!$D$7:$D$70,0),1),'State Codes'!$C$7:$C$70,0),1)</f>
        <v>West North Central Division</v>
      </c>
      <c r="F2303">
        <f>INDEX('CBECS_Table B5'!$C$6:$K$6,1,MATCH('County Climates'!E2303,'CBECS_Table B5'!$C$1:$K$1,0))</f>
        <v>6178</v>
      </c>
    </row>
    <row r="2304" spans="1:6" x14ac:dyDescent="0.35">
      <c r="A2304" t="s">
        <v>1828</v>
      </c>
      <c r="B2304" t="s">
        <v>1829</v>
      </c>
      <c r="C2304" t="s">
        <v>644</v>
      </c>
      <c r="D2304" t="s">
        <v>292</v>
      </c>
      <c r="E2304" t="str">
        <f>INDEX('State Codes'!$E$7:$E$70,MATCH(INDEX('State Codes'!$C$7:$C$70,MATCH('County Climates'!B2304,'State Codes'!$D$7:$D$70,0),1),'State Codes'!$C$7:$C$70,0),1)</f>
        <v>West North Central Division</v>
      </c>
      <c r="F2304">
        <f>INDEX('CBECS_Table B5'!$C$6:$K$6,1,MATCH('County Climates'!E2304,'CBECS_Table B5'!$C$1:$K$1,0))</f>
        <v>6178</v>
      </c>
    </row>
    <row r="2305" spans="1:6" x14ac:dyDescent="0.35">
      <c r="A2305" t="s">
        <v>1828</v>
      </c>
      <c r="B2305" t="s">
        <v>1829</v>
      </c>
      <c r="C2305" t="s">
        <v>1832</v>
      </c>
      <c r="D2305" t="s">
        <v>273</v>
      </c>
      <c r="E2305" t="str">
        <f>INDEX('State Codes'!$E$7:$E$70,MATCH(INDEX('State Codes'!$C$7:$C$70,MATCH('County Climates'!B2305,'State Codes'!$D$7:$D$70,0),1),'State Codes'!$C$7:$C$70,0),1)</f>
        <v>West North Central Division</v>
      </c>
      <c r="F2305">
        <f>INDEX('CBECS_Table B5'!$C$6:$K$6,1,MATCH('County Climates'!E2305,'CBECS_Table B5'!$C$1:$K$1,0))</f>
        <v>6178</v>
      </c>
    </row>
    <row r="2306" spans="1:6" x14ac:dyDescent="0.35">
      <c r="A2306" t="s">
        <v>1828</v>
      </c>
      <c r="B2306" t="s">
        <v>1829</v>
      </c>
      <c r="C2306" t="s">
        <v>1614</v>
      </c>
      <c r="D2306" t="s">
        <v>292</v>
      </c>
      <c r="E2306" t="str">
        <f>INDEX('State Codes'!$E$7:$E$70,MATCH(INDEX('State Codes'!$C$7:$C$70,MATCH('County Climates'!B2306,'State Codes'!$D$7:$D$70,0),1),'State Codes'!$C$7:$C$70,0),1)</f>
        <v>West North Central Division</v>
      </c>
      <c r="F2306">
        <f>INDEX('CBECS_Table B5'!$C$6:$K$6,1,MATCH('County Climates'!E2306,'CBECS_Table B5'!$C$1:$K$1,0))</f>
        <v>6178</v>
      </c>
    </row>
    <row r="2307" spans="1:6" x14ac:dyDescent="0.35">
      <c r="A2307" t="s">
        <v>1828</v>
      </c>
      <c r="B2307" t="s">
        <v>1829</v>
      </c>
      <c r="C2307" t="s">
        <v>575</v>
      </c>
      <c r="D2307" t="s">
        <v>273</v>
      </c>
      <c r="E2307" t="str">
        <f>INDEX('State Codes'!$E$7:$E$70,MATCH(INDEX('State Codes'!$C$7:$C$70,MATCH('County Climates'!B2307,'State Codes'!$D$7:$D$70,0),1),'State Codes'!$C$7:$C$70,0),1)</f>
        <v>West North Central Division</v>
      </c>
      <c r="F2307">
        <f>INDEX('CBECS_Table B5'!$C$6:$K$6,1,MATCH('County Climates'!E2307,'CBECS_Table B5'!$C$1:$K$1,0))</f>
        <v>6178</v>
      </c>
    </row>
    <row r="2308" spans="1:6" x14ac:dyDescent="0.35">
      <c r="A2308" t="s">
        <v>1828</v>
      </c>
      <c r="B2308" t="s">
        <v>1829</v>
      </c>
      <c r="C2308" t="s">
        <v>302</v>
      </c>
      <c r="D2308" t="s">
        <v>292</v>
      </c>
      <c r="E2308" t="str">
        <f>INDEX('State Codes'!$E$7:$E$70,MATCH(INDEX('State Codes'!$C$7:$C$70,MATCH('County Climates'!B2308,'State Codes'!$D$7:$D$70,0),1),'State Codes'!$C$7:$C$70,0),1)</f>
        <v>West North Central Division</v>
      </c>
      <c r="F2308">
        <f>INDEX('CBECS_Table B5'!$C$6:$K$6,1,MATCH('County Climates'!E2308,'CBECS_Table B5'!$C$1:$K$1,0))</f>
        <v>6178</v>
      </c>
    </row>
    <row r="2309" spans="1:6" x14ac:dyDescent="0.35">
      <c r="A2309" t="s">
        <v>1828</v>
      </c>
      <c r="B2309" t="s">
        <v>1829</v>
      </c>
      <c r="C2309" t="s">
        <v>625</v>
      </c>
      <c r="D2309" t="s">
        <v>273</v>
      </c>
      <c r="E2309" t="str">
        <f>INDEX('State Codes'!$E$7:$E$70,MATCH(INDEX('State Codes'!$C$7:$C$70,MATCH('County Climates'!B2309,'State Codes'!$D$7:$D$70,0),1),'State Codes'!$C$7:$C$70,0),1)</f>
        <v>West North Central Division</v>
      </c>
      <c r="F2309">
        <f>INDEX('CBECS_Table B5'!$C$6:$K$6,1,MATCH('County Climates'!E2309,'CBECS_Table B5'!$C$1:$K$1,0))</f>
        <v>6178</v>
      </c>
    </row>
    <row r="2310" spans="1:6" x14ac:dyDescent="0.35">
      <c r="A2310" t="s">
        <v>1828</v>
      </c>
      <c r="B2310" t="s">
        <v>1829</v>
      </c>
      <c r="C2310" t="s">
        <v>1833</v>
      </c>
      <c r="D2310" t="s">
        <v>292</v>
      </c>
      <c r="E2310" t="str">
        <f>INDEX('State Codes'!$E$7:$E$70,MATCH(INDEX('State Codes'!$C$7:$C$70,MATCH('County Climates'!B2310,'State Codes'!$D$7:$D$70,0),1),'State Codes'!$C$7:$C$70,0),1)</f>
        <v>West North Central Division</v>
      </c>
      <c r="F2310">
        <f>INDEX('CBECS_Table B5'!$C$6:$K$6,1,MATCH('County Climates'!E2310,'CBECS_Table B5'!$C$1:$K$1,0))</f>
        <v>6178</v>
      </c>
    </row>
    <row r="2311" spans="1:6" x14ac:dyDescent="0.35">
      <c r="A2311" t="s">
        <v>1828</v>
      </c>
      <c r="B2311" t="s">
        <v>1829</v>
      </c>
      <c r="C2311" t="s">
        <v>1834</v>
      </c>
      <c r="D2311" t="s">
        <v>292</v>
      </c>
      <c r="E2311" t="str">
        <f>INDEX('State Codes'!$E$7:$E$70,MATCH(INDEX('State Codes'!$C$7:$C$70,MATCH('County Climates'!B2311,'State Codes'!$D$7:$D$70,0),1),'State Codes'!$C$7:$C$70,0),1)</f>
        <v>West North Central Division</v>
      </c>
      <c r="F2311">
        <f>INDEX('CBECS_Table B5'!$C$6:$K$6,1,MATCH('County Climates'!E2311,'CBECS_Table B5'!$C$1:$K$1,0))</f>
        <v>6178</v>
      </c>
    </row>
    <row r="2312" spans="1:6" x14ac:dyDescent="0.35">
      <c r="A2312" t="s">
        <v>1828</v>
      </c>
      <c r="B2312" t="s">
        <v>1829</v>
      </c>
      <c r="C2312" t="s">
        <v>505</v>
      </c>
      <c r="D2312" t="s">
        <v>292</v>
      </c>
      <c r="E2312" t="str">
        <f>INDEX('State Codes'!$E$7:$E$70,MATCH(INDEX('State Codes'!$C$7:$C$70,MATCH('County Climates'!B2312,'State Codes'!$D$7:$D$70,0),1),'State Codes'!$C$7:$C$70,0),1)</f>
        <v>West North Central Division</v>
      </c>
      <c r="F2312">
        <f>INDEX('CBECS_Table B5'!$C$6:$K$6,1,MATCH('County Climates'!E2312,'CBECS_Table B5'!$C$1:$K$1,0))</f>
        <v>6178</v>
      </c>
    </row>
    <row r="2313" spans="1:6" x14ac:dyDescent="0.35">
      <c r="A2313" t="s">
        <v>1828</v>
      </c>
      <c r="B2313" t="s">
        <v>1829</v>
      </c>
      <c r="C2313" t="s">
        <v>507</v>
      </c>
      <c r="D2313" t="s">
        <v>292</v>
      </c>
      <c r="E2313" t="str">
        <f>INDEX('State Codes'!$E$7:$E$70,MATCH(INDEX('State Codes'!$C$7:$C$70,MATCH('County Climates'!B2313,'State Codes'!$D$7:$D$70,0),1),'State Codes'!$C$7:$C$70,0),1)</f>
        <v>West North Central Division</v>
      </c>
      <c r="F2313">
        <f>INDEX('CBECS_Table B5'!$C$6:$K$6,1,MATCH('County Climates'!E2313,'CBECS_Table B5'!$C$1:$K$1,0))</f>
        <v>6178</v>
      </c>
    </row>
    <row r="2314" spans="1:6" x14ac:dyDescent="0.35">
      <c r="A2314" t="s">
        <v>1828</v>
      </c>
      <c r="B2314" t="s">
        <v>1829</v>
      </c>
      <c r="C2314" t="s">
        <v>312</v>
      </c>
      <c r="D2314" t="s">
        <v>292</v>
      </c>
      <c r="E2314" t="str">
        <f>INDEX('State Codes'!$E$7:$E$70,MATCH(INDEX('State Codes'!$C$7:$C$70,MATCH('County Climates'!B2314,'State Codes'!$D$7:$D$70,0),1),'State Codes'!$C$7:$C$70,0),1)</f>
        <v>West North Central Division</v>
      </c>
      <c r="F2314">
        <f>INDEX('CBECS_Table B5'!$C$6:$K$6,1,MATCH('County Climates'!E2314,'CBECS_Table B5'!$C$1:$K$1,0))</f>
        <v>6178</v>
      </c>
    </row>
    <row r="2315" spans="1:6" x14ac:dyDescent="0.35">
      <c r="A2315" t="s">
        <v>1828</v>
      </c>
      <c r="B2315" t="s">
        <v>1829</v>
      </c>
      <c r="C2315" t="s">
        <v>626</v>
      </c>
      <c r="D2315" t="s">
        <v>273</v>
      </c>
      <c r="E2315" t="str">
        <f>INDEX('State Codes'!$E$7:$E$70,MATCH(INDEX('State Codes'!$C$7:$C$70,MATCH('County Climates'!B2315,'State Codes'!$D$7:$D$70,0),1),'State Codes'!$C$7:$C$70,0),1)</f>
        <v>West North Central Division</v>
      </c>
      <c r="F2315">
        <f>INDEX('CBECS_Table B5'!$C$6:$K$6,1,MATCH('County Climates'!E2315,'CBECS_Table B5'!$C$1:$K$1,0))</f>
        <v>6178</v>
      </c>
    </row>
    <row r="2316" spans="1:6" x14ac:dyDescent="0.35">
      <c r="A2316" t="s">
        <v>1828</v>
      </c>
      <c r="B2316" t="s">
        <v>1829</v>
      </c>
      <c r="C2316" t="s">
        <v>313</v>
      </c>
      <c r="D2316" t="s">
        <v>273</v>
      </c>
      <c r="E2316" t="str">
        <f>INDEX('State Codes'!$E$7:$E$70,MATCH(INDEX('State Codes'!$C$7:$C$70,MATCH('County Climates'!B2316,'State Codes'!$D$7:$D$70,0),1),'State Codes'!$C$7:$C$70,0),1)</f>
        <v>West North Central Division</v>
      </c>
      <c r="F2316">
        <f>INDEX('CBECS_Table B5'!$C$6:$K$6,1,MATCH('County Climates'!E2316,'CBECS_Table B5'!$C$1:$K$1,0))</f>
        <v>6178</v>
      </c>
    </row>
    <row r="2317" spans="1:6" x14ac:dyDescent="0.35">
      <c r="A2317" t="s">
        <v>1828</v>
      </c>
      <c r="B2317" t="s">
        <v>1829</v>
      </c>
      <c r="C2317" t="s">
        <v>1835</v>
      </c>
      <c r="D2317" t="s">
        <v>292</v>
      </c>
      <c r="E2317" t="str">
        <f>INDEX('State Codes'!$E$7:$E$70,MATCH(INDEX('State Codes'!$C$7:$C$70,MATCH('County Climates'!B2317,'State Codes'!$D$7:$D$70,0),1),'State Codes'!$C$7:$C$70,0),1)</f>
        <v>West North Central Division</v>
      </c>
      <c r="F2317">
        <f>INDEX('CBECS_Table B5'!$C$6:$K$6,1,MATCH('County Climates'!E2317,'CBECS_Table B5'!$C$1:$K$1,0))</f>
        <v>6178</v>
      </c>
    </row>
    <row r="2318" spans="1:6" x14ac:dyDescent="0.35">
      <c r="A2318" t="s">
        <v>1828</v>
      </c>
      <c r="B2318" t="s">
        <v>1829</v>
      </c>
      <c r="C2318" t="s">
        <v>414</v>
      </c>
      <c r="D2318" t="s">
        <v>292</v>
      </c>
      <c r="E2318" t="str">
        <f>INDEX('State Codes'!$E$7:$E$70,MATCH(INDEX('State Codes'!$C$7:$C$70,MATCH('County Climates'!B2318,'State Codes'!$D$7:$D$70,0),1),'State Codes'!$C$7:$C$70,0),1)</f>
        <v>West North Central Division</v>
      </c>
      <c r="F2318">
        <f>INDEX('CBECS_Table B5'!$C$6:$K$6,1,MATCH('County Climates'!E2318,'CBECS_Table B5'!$C$1:$K$1,0))</f>
        <v>6178</v>
      </c>
    </row>
    <row r="2319" spans="1:6" x14ac:dyDescent="0.35">
      <c r="A2319" t="s">
        <v>1828</v>
      </c>
      <c r="B2319" t="s">
        <v>1829</v>
      </c>
      <c r="C2319" t="s">
        <v>1836</v>
      </c>
      <c r="D2319" t="s">
        <v>292</v>
      </c>
      <c r="E2319" t="str">
        <f>INDEX('State Codes'!$E$7:$E$70,MATCH(INDEX('State Codes'!$C$7:$C$70,MATCH('County Climates'!B2319,'State Codes'!$D$7:$D$70,0),1),'State Codes'!$C$7:$C$70,0),1)</f>
        <v>West North Central Division</v>
      </c>
      <c r="F2319">
        <f>INDEX('CBECS_Table B5'!$C$6:$K$6,1,MATCH('County Climates'!E2319,'CBECS_Table B5'!$C$1:$K$1,0))</f>
        <v>6178</v>
      </c>
    </row>
    <row r="2320" spans="1:6" x14ac:dyDescent="0.35">
      <c r="A2320" t="s">
        <v>1828</v>
      </c>
      <c r="B2320" t="s">
        <v>1829</v>
      </c>
      <c r="C2320" t="s">
        <v>318</v>
      </c>
      <c r="D2320" t="s">
        <v>292</v>
      </c>
      <c r="E2320" t="str">
        <f>INDEX('State Codes'!$E$7:$E$70,MATCH(INDEX('State Codes'!$C$7:$C$70,MATCH('County Climates'!B2320,'State Codes'!$D$7:$D$70,0),1),'State Codes'!$C$7:$C$70,0),1)</f>
        <v>West North Central Division</v>
      </c>
      <c r="F2320">
        <f>INDEX('CBECS_Table B5'!$C$6:$K$6,1,MATCH('County Climates'!E2320,'CBECS_Table B5'!$C$1:$K$1,0))</f>
        <v>6178</v>
      </c>
    </row>
    <row r="2321" spans="1:6" x14ac:dyDescent="0.35">
      <c r="A2321" t="s">
        <v>1828</v>
      </c>
      <c r="B2321" t="s">
        <v>1829</v>
      </c>
      <c r="C2321" t="s">
        <v>1837</v>
      </c>
      <c r="D2321" t="s">
        <v>292</v>
      </c>
      <c r="E2321" t="str">
        <f>INDEX('State Codes'!$E$7:$E$70,MATCH(INDEX('State Codes'!$C$7:$C$70,MATCH('County Climates'!B2321,'State Codes'!$D$7:$D$70,0),1),'State Codes'!$C$7:$C$70,0),1)</f>
        <v>West North Central Division</v>
      </c>
      <c r="F2321">
        <f>INDEX('CBECS_Table B5'!$C$6:$K$6,1,MATCH('County Climates'!E2321,'CBECS_Table B5'!$C$1:$K$1,0))</f>
        <v>6178</v>
      </c>
    </row>
    <row r="2322" spans="1:6" x14ac:dyDescent="0.35">
      <c r="A2322" t="s">
        <v>1828</v>
      </c>
      <c r="B2322" t="s">
        <v>1829</v>
      </c>
      <c r="C2322" t="s">
        <v>1838</v>
      </c>
      <c r="D2322" t="s">
        <v>273</v>
      </c>
      <c r="E2322" t="str">
        <f>INDEX('State Codes'!$E$7:$E$70,MATCH(INDEX('State Codes'!$C$7:$C$70,MATCH('County Climates'!B2322,'State Codes'!$D$7:$D$70,0),1),'State Codes'!$C$7:$C$70,0),1)</f>
        <v>West North Central Division</v>
      </c>
      <c r="F2322">
        <f>INDEX('CBECS_Table B5'!$C$6:$K$6,1,MATCH('County Climates'!E2322,'CBECS_Table B5'!$C$1:$K$1,0))</f>
        <v>6178</v>
      </c>
    </row>
    <row r="2323" spans="1:6" x14ac:dyDescent="0.35">
      <c r="A2323" t="s">
        <v>1828</v>
      </c>
      <c r="B2323" t="s">
        <v>1829</v>
      </c>
      <c r="C2323" t="s">
        <v>320</v>
      </c>
      <c r="D2323" t="s">
        <v>292</v>
      </c>
      <c r="E2323" t="str">
        <f>INDEX('State Codes'!$E$7:$E$70,MATCH(INDEX('State Codes'!$C$7:$C$70,MATCH('County Climates'!B2323,'State Codes'!$D$7:$D$70,0),1),'State Codes'!$C$7:$C$70,0),1)</f>
        <v>West North Central Division</v>
      </c>
      <c r="F2323">
        <f>INDEX('CBECS_Table B5'!$C$6:$K$6,1,MATCH('County Climates'!E2323,'CBECS_Table B5'!$C$1:$K$1,0))</f>
        <v>6178</v>
      </c>
    </row>
    <row r="2324" spans="1:6" x14ac:dyDescent="0.35">
      <c r="A2324" t="s">
        <v>1828</v>
      </c>
      <c r="B2324" t="s">
        <v>1829</v>
      </c>
      <c r="C2324" t="s">
        <v>652</v>
      </c>
      <c r="D2324" t="s">
        <v>273</v>
      </c>
      <c r="E2324" t="str">
        <f>INDEX('State Codes'!$E$7:$E$70,MATCH(INDEX('State Codes'!$C$7:$C$70,MATCH('County Climates'!B2324,'State Codes'!$D$7:$D$70,0),1),'State Codes'!$C$7:$C$70,0),1)</f>
        <v>West North Central Division</v>
      </c>
      <c r="F2324">
        <f>INDEX('CBECS_Table B5'!$C$6:$K$6,1,MATCH('County Climates'!E2324,'CBECS_Table B5'!$C$1:$K$1,0))</f>
        <v>6178</v>
      </c>
    </row>
    <row r="2325" spans="1:6" x14ac:dyDescent="0.35">
      <c r="A2325" t="s">
        <v>1828</v>
      </c>
      <c r="B2325" t="s">
        <v>1829</v>
      </c>
      <c r="C2325" t="s">
        <v>657</v>
      </c>
      <c r="D2325" t="s">
        <v>273</v>
      </c>
      <c r="E2325" t="str">
        <f>INDEX('State Codes'!$E$7:$E$70,MATCH(INDEX('State Codes'!$C$7:$C$70,MATCH('County Climates'!B2325,'State Codes'!$D$7:$D$70,0),1),'State Codes'!$C$7:$C$70,0),1)</f>
        <v>West North Central Division</v>
      </c>
      <c r="F2325">
        <f>INDEX('CBECS_Table B5'!$C$6:$K$6,1,MATCH('County Climates'!E2325,'CBECS_Table B5'!$C$1:$K$1,0))</f>
        <v>6178</v>
      </c>
    </row>
    <row r="2326" spans="1:6" x14ac:dyDescent="0.35">
      <c r="A2326" t="s">
        <v>1828</v>
      </c>
      <c r="B2326" t="s">
        <v>1829</v>
      </c>
      <c r="C2326" t="s">
        <v>322</v>
      </c>
      <c r="D2326" t="s">
        <v>292</v>
      </c>
      <c r="E2326" t="str">
        <f>INDEX('State Codes'!$E$7:$E$70,MATCH(INDEX('State Codes'!$C$7:$C$70,MATCH('County Climates'!B2326,'State Codes'!$D$7:$D$70,0),1),'State Codes'!$C$7:$C$70,0),1)</f>
        <v>West North Central Division</v>
      </c>
      <c r="F2326">
        <f>INDEX('CBECS_Table B5'!$C$6:$K$6,1,MATCH('County Climates'!E2326,'CBECS_Table B5'!$C$1:$K$1,0))</f>
        <v>6178</v>
      </c>
    </row>
    <row r="2327" spans="1:6" x14ac:dyDescent="0.35">
      <c r="A2327" t="s">
        <v>1828</v>
      </c>
      <c r="B2327" t="s">
        <v>1829</v>
      </c>
      <c r="C2327" t="s">
        <v>1839</v>
      </c>
      <c r="D2327" t="s">
        <v>292</v>
      </c>
      <c r="E2327" t="str">
        <f>INDEX('State Codes'!$E$7:$E$70,MATCH(INDEX('State Codes'!$C$7:$C$70,MATCH('County Climates'!B2327,'State Codes'!$D$7:$D$70,0),1),'State Codes'!$C$7:$C$70,0),1)</f>
        <v>West North Central Division</v>
      </c>
      <c r="F2327">
        <f>INDEX('CBECS_Table B5'!$C$6:$K$6,1,MATCH('County Climates'!E2327,'CBECS_Table B5'!$C$1:$K$1,0))</f>
        <v>6178</v>
      </c>
    </row>
    <row r="2328" spans="1:6" x14ac:dyDescent="0.35">
      <c r="A2328" t="s">
        <v>1828</v>
      </c>
      <c r="B2328" t="s">
        <v>1829</v>
      </c>
      <c r="C2328" t="s">
        <v>944</v>
      </c>
      <c r="D2328" t="s">
        <v>273</v>
      </c>
      <c r="E2328" t="str">
        <f>INDEX('State Codes'!$E$7:$E$70,MATCH(INDEX('State Codes'!$C$7:$C$70,MATCH('County Climates'!B2328,'State Codes'!$D$7:$D$70,0),1),'State Codes'!$C$7:$C$70,0),1)</f>
        <v>West North Central Division</v>
      </c>
      <c r="F2328">
        <f>INDEX('CBECS_Table B5'!$C$6:$K$6,1,MATCH('County Climates'!E2328,'CBECS_Table B5'!$C$1:$K$1,0))</f>
        <v>6178</v>
      </c>
    </row>
    <row r="2329" spans="1:6" x14ac:dyDescent="0.35">
      <c r="A2329" t="s">
        <v>1828</v>
      </c>
      <c r="B2329" t="s">
        <v>1829</v>
      </c>
      <c r="C2329" t="s">
        <v>364</v>
      </c>
      <c r="D2329" t="s">
        <v>292</v>
      </c>
      <c r="E2329" t="str">
        <f>INDEX('State Codes'!$E$7:$E$70,MATCH(INDEX('State Codes'!$C$7:$C$70,MATCH('County Climates'!B2329,'State Codes'!$D$7:$D$70,0),1),'State Codes'!$C$7:$C$70,0),1)</f>
        <v>West North Central Division</v>
      </c>
      <c r="F2329">
        <f>INDEX('CBECS_Table B5'!$C$6:$K$6,1,MATCH('County Climates'!E2329,'CBECS_Table B5'!$C$1:$K$1,0))</f>
        <v>6178</v>
      </c>
    </row>
    <row r="2330" spans="1:6" x14ac:dyDescent="0.35">
      <c r="A2330" t="s">
        <v>1828</v>
      </c>
      <c r="B2330" t="s">
        <v>1829</v>
      </c>
      <c r="C2330" t="s">
        <v>1840</v>
      </c>
      <c r="D2330" t="s">
        <v>292</v>
      </c>
      <c r="E2330" t="str">
        <f>INDEX('State Codes'!$E$7:$E$70,MATCH(INDEX('State Codes'!$C$7:$C$70,MATCH('County Climates'!B2330,'State Codes'!$D$7:$D$70,0),1),'State Codes'!$C$7:$C$70,0),1)</f>
        <v>West North Central Division</v>
      </c>
      <c r="F2330">
        <f>INDEX('CBECS_Table B5'!$C$6:$K$6,1,MATCH('County Climates'!E2330,'CBECS_Table B5'!$C$1:$K$1,0))</f>
        <v>6178</v>
      </c>
    </row>
    <row r="2331" spans="1:6" x14ac:dyDescent="0.35">
      <c r="A2331" t="s">
        <v>1828</v>
      </c>
      <c r="B2331" t="s">
        <v>1829</v>
      </c>
      <c r="C2331" t="s">
        <v>1316</v>
      </c>
      <c r="D2331" t="s">
        <v>292</v>
      </c>
      <c r="E2331" t="str">
        <f>INDEX('State Codes'!$E$7:$E$70,MATCH(INDEX('State Codes'!$C$7:$C$70,MATCH('County Climates'!B2331,'State Codes'!$D$7:$D$70,0),1),'State Codes'!$C$7:$C$70,0),1)</f>
        <v>West North Central Division</v>
      </c>
      <c r="F2331">
        <f>INDEX('CBECS_Table B5'!$C$6:$K$6,1,MATCH('County Climates'!E2331,'CBECS_Table B5'!$C$1:$K$1,0))</f>
        <v>6178</v>
      </c>
    </row>
    <row r="2332" spans="1:6" x14ac:dyDescent="0.35">
      <c r="A2332" t="s">
        <v>1828</v>
      </c>
      <c r="B2332" t="s">
        <v>1829</v>
      </c>
      <c r="C2332" t="s">
        <v>324</v>
      </c>
      <c r="D2332" t="s">
        <v>292</v>
      </c>
      <c r="E2332" t="str">
        <f>INDEX('State Codes'!$E$7:$E$70,MATCH(INDEX('State Codes'!$C$7:$C$70,MATCH('County Climates'!B2332,'State Codes'!$D$7:$D$70,0),1),'State Codes'!$C$7:$C$70,0),1)</f>
        <v>West North Central Division</v>
      </c>
      <c r="F2332">
        <f>INDEX('CBECS_Table B5'!$C$6:$K$6,1,MATCH('County Climates'!E2332,'CBECS_Table B5'!$C$1:$K$1,0))</f>
        <v>6178</v>
      </c>
    </row>
    <row r="2333" spans="1:6" x14ac:dyDescent="0.35">
      <c r="A2333" t="s">
        <v>1828</v>
      </c>
      <c r="B2333" t="s">
        <v>1829</v>
      </c>
      <c r="C2333" t="s">
        <v>661</v>
      </c>
      <c r="D2333" t="s">
        <v>292</v>
      </c>
      <c r="E2333" t="str">
        <f>INDEX('State Codes'!$E$7:$E$70,MATCH(INDEX('State Codes'!$C$7:$C$70,MATCH('County Climates'!B2333,'State Codes'!$D$7:$D$70,0),1),'State Codes'!$C$7:$C$70,0),1)</f>
        <v>West North Central Division</v>
      </c>
      <c r="F2333">
        <f>INDEX('CBECS_Table B5'!$C$6:$K$6,1,MATCH('County Climates'!E2333,'CBECS_Table B5'!$C$1:$K$1,0))</f>
        <v>6178</v>
      </c>
    </row>
    <row r="2334" spans="1:6" x14ac:dyDescent="0.35">
      <c r="A2334" t="s">
        <v>1828</v>
      </c>
      <c r="B2334" t="s">
        <v>1829</v>
      </c>
      <c r="C2334" t="s">
        <v>325</v>
      </c>
      <c r="D2334" t="s">
        <v>292</v>
      </c>
      <c r="E2334" t="str">
        <f>INDEX('State Codes'!$E$7:$E$70,MATCH(INDEX('State Codes'!$C$7:$C$70,MATCH('County Climates'!B2334,'State Codes'!$D$7:$D$70,0),1),'State Codes'!$C$7:$C$70,0),1)</f>
        <v>West North Central Division</v>
      </c>
      <c r="F2334">
        <f>INDEX('CBECS_Table B5'!$C$6:$K$6,1,MATCH('County Climates'!E2334,'CBECS_Table B5'!$C$1:$K$1,0))</f>
        <v>6178</v>
      </c>
    </row>
    <row r="2335" spans="1:6" x14ac:dyDescent="0.35">
      <c r="A2335" t="s">
        <v>1828</v>
      </c>
      <c r="B2335" t="s">
        <v>1829</v>
      </c>
      <c r="C2335" t="s">
        <v>367</v>
      </c>
      <c r="D2335" t="s">
        <v>292</v>
      </c>
      <c r="E2335" t="str">
        <f>INDEX('State Codes'!$E$7:$E$70,MATCH(INDEX('State Codes'!$C$7:$C$70,MATCH('County Climates'!B2335,'State Codes'!$D$7:$D$70,0),1),'State Codes'!$C$7:$C$70,0),1)</f>
        <v>West North Central Division</v>
      </c>
      <c r="F2335">
        <f>INDEX('CBECS_Table B5'!$C$6:$K$6,1,MATCH('County Climates'!E2335,'CBECS_Table B5'!$C$1:$K$1,0))</f>
        <v>6178</v>
      </c>
    </row>
    <row r="2336" spans="1:6" x14ac:dyDescent="0.35">
      <c r="A2336" t="s">
        <v>1828</v>
      </c>
      <c r="B2336" t="s">
        <v>1829</v>
      </c>
      <c r="C2336" t="s">
        <v>724</v>
      </c>
      <c r="D2336" t="s">
        <v>273</v>
      </c>
      <c r="E2336" t="str">
        <f>INDEX('State Codes'!$E$7:$E$70,MATCH(INDEX('State Codes'!$C$7:$C$70,MATCH('County Climates'!B2336,'State Codes'!$D$7:$D$70,0),1),'State Codes'!$C$7:$C$70,0),1)</f>
        <v>West North Central Division</v>
      </c>
      <c r="F2336">
        <f>INDEX('CBECS_Table B5'!$C$6:$K$6,1,MATCH('County Climates'!E2336,'CBECS_Table B5'!$C$1:$K$1,0))</f>
        <v>6178</v>
      </c>
    </row>
    <row r="2337" spans="1:6" x14ac:dyDescent="0.35">
      <c r="A2337" t="s">
        <v>1828</v>
      </c>
      <c r="B2337" t="s">
        <v>1829</v>
      </c>
      <c r="C2337" t="s">
        <v>1841</v>
      </c>
      <c r="D2337" t="s">
        <v>292</v>
      </c>
      <c r="E2337" t="str">
        <f>INDEX('State Codes'!$E$7:$E$70,MATCH(INDEX('State Codes'!$C$7:$C$70,MATCH('County Climates'!B2337,'State Codes'!$D$7:$D$70,0),1),'State Codes'!$C$7:$C$70,0),1)</f>
        <v>West North Central Division</v>
      </c>
      <c r="F2337">
        <f>INDEX('CBECS_Table B5'!$C$6:$K$6,1,MATCH('County Climates'!E2337,'CBECS_Table B5'!$C$1:$K$1,0))</f>
        <v>6178</v>
      </c>
    </row>
    <row r="2338" spans="1:6" x14ac:dyDescent="0.35">
      <c r="A2338" t="s">
        <v>1828</v>
      </c>
      <c r="B2338" t="s">
        <v>1829</v>
      </c>
      <c r="C2338" t="s">
        <v>368</v>
      </c>
      <c r="D2338" t="s">
        <v>292</v>
      </c>
      <c r="E2338" t="str">
        <f>INDEX('State Codes'!$E$7:$E$70,MATCH(INDEX('State Codes'!$C$7:$C$70,MATCH('County Climates'!B2338,'State Codes'!$D$7:$D$70,0),1),'State Codes'!$C$7:$C$70,0),1)</f>
        <v>West North Central Division</v>
      </c>
      <c r="F2338">
        <f>INDEX('CBECS_Table B5'!$C$6:$K$6,1,MATCH('County Climates'!E2338,'CBECS_Table B5'!$C$1:$K$1,0))</f>
        <v>6178</v>
      </c>
    </row>
    <row r="2339" spans="1:6" x14ac:dyDescent="0.35">
      <c r="A2339" t="s">
        <v>1828</v>
      </c>
      <c r="B2339" t="s">
        <v>1829</v>
      </c>
      <c r="C2339" t="s">
        <v>328</v>
      </c>
      <c r="D2339" t="s">
        <v>292</v>
      </c>
      <c r="E2339" t="str">
        <f>INDEX('State Codes'!$E$7:$E$70,MATCH(INDEX('State Codes'!$C$7:$C$70,MATCH('County Climates'!B2339,'State Codes'!$D$7:$D$70,0),1),'State Codes'!$C$7:$C$70,0),1)</f>
        <v>West North Central Division</v>
      </c>
      <c r="F2339">
        <f>INDEX('CBECS_Table B5'!$C$6:$K$6,1,MATCH('County Climates'!E2339,'CBECS_Table B5'!$C$1:$K$1,0))</f>
        <v>6178</v>
      </c>
    </row>
    <row r="2340" spans="1:6" x14ac:dyDescent="0.35">
      <c r="A2340" t="s">
        <v>1828</v>
      </c>
      <c r="B2340" t="s">
        <v>1829</v>
      </c>
      <c r="C2340" t="s">
        <v>585</v>
      </c>
      <c r="D2340" t="s">
        <v>273</v>
      </c>
      <c r="E2340" t="str">
        <f>INDEX('State Codes'!$E$7:$E$70,MATCH(INDEX('State Codes'!$C$7:$C$70,MATCH('County Climates'!B2340,'State Codes'!$D$7:$D$70,0),1),'State Codes'!$C$7:$C$70,0),1)</f>
        <v>West North Central Division</v>
      </c>
      <c r="F2340">
        <f>INDEX('CBECS_Table B5'!$C$6:$K$6,1,MATCH('County Climates'!E2340,'CBECS_Table B5'!$C$1:$K$1,0))</f>
        <v>6178</v>
      </c>
    </row>
    <row r="2341" spans="1:6" x14ac:dyDescent="0.35">
      <c r="A2341" t="s">
        <v>1828</v>
      </c>
      <c r="B2341" t="s">
        <v>1829</v>
      </c>
      <c r="C2341" t="s">
        <v>369</v>
      </c>
      <c r="D2341" t="s">
        <v>292</v>
      </c>
      <c r="E2341" t="str">
        <f>INDEX('State Codes'!$E$7:$E$70,MATCH(INDEX('State Codes'!$C$7:$C$70,MATCH('County Climates'!B2341,'State Codes'!$D$7:$D$70,0),1),'State Codes'!$C$7:$C$70,0),1)</f>
        <v>West North Central Division</v>
      </c>
      <c r="F2341">
        <f>INDEX('CBECS_Table B5'!$C$6:$K$6,1,MATCH('County Climates'!E2341,'CBECS_Table B5'!$C$1:$K$1,0))</f>
        <v>6178</v>
      </c>
    </row>
    <row r="2342" spans="1:6" x14ac:dyDescent="0.35">
      <c r="A2342" t="s">
        <v>1828</v>
      </c>
      <c r="B2342" t="s">
        <v>1829</v>
      </c>
      <c r="C2342" t="s">
        <v>689</v>
      </c>
      <c r="D2342" t="s">
        <v>273</v>
      </c>
      <c r="E2342" t="str">
        <f>INDEX('State Codes'!$E$7:$E$70,MATCH(INDEX('State Codes'!$C$7:$C$70,MATCH('County Climates'!B2342,'State Codes'!$D$7:$D$70,0),1),'State Codes'!$C$7:$C$70,0),1)</f>
        <v>West North Central Division</v>
      </c>
      <c r="F2342">
        <f>INDEX('CBECS_Table B5'!$C$6:$K$6,1,MATCH('County Climates'!E2342,'CBECS_Table B5'!$C$1:$K$1,0))</f>
        <v>6178</v>
      </c>
    </row>
    <row r="2343" spans="1:6" x14ac:dyDescent="0.35">
      <c r="A2343" t="s">
        <v>1828</v>
      </c>
      <c r="B2343" t="s">
        <v>1829</v>
      </c>
      <c r="C2343" t="s">
        <v>729</v>
      </c>
      <c r="D2343" t="s">
        <v>273</v>
      </c>
      <c r="E2343" t="str">
        <f>INDEX('State Codes'!$E$7:$E$70,MATCH(INDEX('State Codes'!$C$7:$C$70,MATCH('County Climates'!B2343,'State Codes'!$D$7:$D$70,0),1),'State Codes'!$C$7:$C$70,0),1)</f>
        <v>West North Central Division</v>
      </c>
      <c r="F2343">
        <f>INDEX('CBECS_Table B5'!$C$6:$K$6,1,MATCH('County Climates'!E2343,'CBECS_Table B5'!$C$1:$K$1,0))</f>
        <v>6178</v>
      </c>
    </row>
    <row r="2344" spans="1:6" x14ac:dyDescent="0.35">
      <c r="A2344" t="s">
        <v>1828</v>
      </c>
      <c r="B2344" t="s">
        <v>1829</v>
      </c>
      <c r="C2344" t="s">
        <v>332</v>
      </c>
      <c r="D2344" t="s">
        <v>273</v>
      </c>
      <c r="E2344" t="str">
        <f>INDEX('State Codes'!$E$7:$E$70,MATCH(INDEX('State Codes'!$C$7:$C$70,MATCH('County Climates'!B2344,'State Codes'!$D$7:$D$70,0),1),'State Codes'!$C$7:$C$70,0),1)</f>
        <v>West North Central Division</v>
      </c>
      <c r="F2344">
        <f>INDEX('CBECS_Table B5'!$C$6:$K$6,1,MATCH('County Climates'!E2344,'CBECS_Table B5'!$C$1:$K$1,0))</f>
        <v>6178</v>
      </c>
    </row>
    <row r="2345" spans="1:6" x14ac:dyDescent="0.35">
      <c r="A2345" t="s">
        <v>1828</v>
      </c>
      <c r="B2345" t="s">
        <v>1829</v>
      </c>
      <c r="C2345" t="s">
        <v>333</v>
      </c>
      <c r="D2345" t="s">
        <v>292</v>
      </c>
      <c r="E2345" t="str">
        <f>INDEX('State Codes'!$E$7:$E$70,MATCH(INDEX('State Codes'!$C$7:$C$70,MATCH('County Climates'!B2345,'State Codes'!$D$7:$D$70,0),1),'State Codes'!$C$7:$C$70,0),1)</f>
        <v>West North Central Division</v>
      </c>
      <c r="F2345">
        <f>INDEX('CBECS_Table B5'!$C$6:$K$6,1,MATCH('County Climates'!E2345,'CBECS_Table B5'!$C$1:$K$1,0))</f>
        <v>6178</v>
      </c>
    </row>
    <row r="2346" spans="1:6" x14ac:dyDescent="0.35">
      <c r="A2346" t="s">
        <v>1828</v>
      </c>
      <c r="B2346" t="s">
        <v>1829</v>
      </c>
      <c r="C2346" t="s">
        <v>1842</v>
      </c>
      <c r="D2346" t="s">
        <v>292</v>
      </c>
      <c r="E2346" t="str">
        <f>INDEX('State Codes'!$E$7:$E$70,MATCH(INDEX('State Codes'!$C$7:$C$70,MATCH('County Climates'!B2346,'State Codes'!$D$7:$D$70,0),1),'State Codes'!$C$7:$C$70,0),1)</f>
        <v>West North Central Division</v>
      </c>
      <c r="F2346">
        <f>INDEX('CBECS_Table B5'!$C$6:$K$6,1,MATCH('County Climates'!E2346,'CBECS_Table B5'!$C$1:$K$1,0))</f>
        <v>6178</v>
      </c>
    </row>
    <row r="2347" spans="1:6" x14ac:dyDescent="0.35">
      <c r="A2347" t="s">
        <v>1828</v>
      </c>
      <c r="B2347" t="s">
        <v>1829</v>
      </c>
      <c r="C2347" t="s">
        <v>335</v>
      </c>
      <c r="D2347" t="s">
        <v>273</v>
      </c>
      <c r="E2347" t="str">
        <f>INDEX('State Codes'!$E$7:$E$70,MATCH(INDEX('State Codes'!$C$7:$C$70,MATCH('County Climates'!B2347,'State Codes'!$D$7:$D$70,0),1),'State Codes'!$C$7:$C$70,0),1)</f>
        <v>West North Central Division</v>
      </c>
      <c r="F2347">
        <f>INDEX('CBECS_Table B5'!$C$6:$K$6,1,MATCH('County Climates'!E2347,'CBECS_Table B5'!$C$1:$K$1,0))</f>
        <v>6178</v>
      </c>
    </row>
    <row r="2348" spans="1:6" x14ac:dyDescent="0.35">
      <c r="A2348" t="s">
        <v>1828</v>
      </c>
      <c r="B2348" t="s">
        <v>1829</v>
      </c>
      <c r="C2348" t="s">
        <v>1843</v>
      </c>
      <c r="D2348" t="s">
        <v>292</v>
      </c>
      <c r="E2348" t="str">
        <f>INDEX('State Codes'!$E$7:$E$70,MATCH(INDEX('State Codes'!$C$7:$C$70,MATCH('County Climates'!B2348,'State Codes'!$D$7:$D$70,0),1),'State Codes'!$C$7:$C$70,0),1)</f>
        <v>West North Central Division</v>
      </c>
      <c r="F2348">
        <f>INDEX('CBECS_Table B5'!$C$6:$K$6,1,MATCH('County Climates'!E2348,'CBECS_Table B5'!$C$1:$K$1,0))</f>
        <v>6178</v>
      </c>
    </row>
    <row r="2349" spans="1:6" x14ac:dyDescent="0.35">
      <c r="A2349" t="s">
        <v>1828</v>
      </c>
      <c r="B2349" t="s">
        <v>1829</v>
      </c>
      <c r="C2349" t="s">
        <v>596</v>
      </c>
      <c r="D2349" t="s">
        <v>273</v>
      </c>
      <c r="E2349" t="str">
        <f>INDEX('State Codes'!$E$7:$E$70,MATCH(INDEX('State Codes'!$C$7:$C$70,MATCH('County Climates'!B2349,'State Codes'!$D$7:$D$70,0),1),'State Codes'!$C$7:$C$70,0),1)</f>
        <v>West North Central Division</v>
      </c>
      <c r="F2349">
        <f>INDEX('CBECS_Table B5'!$C$6:$K$6,1,MATCH('County Climates'!E2349,'CBECS_Table B5'!$C$1:$K$1,0))</f>
        <v>6178</v>
      </c>
    </row>
    <row r="2350" spans="1:6" x14ac:dyDescent="0.35">
      <c r="A2350" t="s">
        <v>1828</v>
      </c>
      <c r="B2350" t="s">
        <v>1829</v>
      </c>
      <c r="C2350" t="s">
        <v>373</v>
      </c>
      <c r="D2350" t="s">
        <v>292</v>
      </c>
      <c r="E2350" t="str">
        <f>INDEX('State Codes'!$E$7:$E$70,MATCH(INDEX('State Codes'!$C$7:$C$70,MATCH('County Climates'!B2350,'State Codes'!$D$7:$D$70,0),1),'State Codes'!$C$7:$C$70,0),1)</f>
        <v>West North Central Division</v>
      </c>
      <c r="F2350">
        <f>INDEX('CBECS_Table B5'!$C$6:$K$6,1,MATCH('County Climates'!E2350,'CBECS_Table B5'!$C$1:$K$1,0))</f>
        <v>6178</v>
      </c>
    </row>
    <row r="2351" spans="1:6" x14ac:dyDescent="0.35">
      <c r="A2351" t="s">
        <v>1828</v>
      </c>
      <c r="B2351" t="s">
        <v>1829</v>
      </c>
      <c r="C2351" t="s">
        <v>374</v>
      </c>
      <c r="D2351" t="s">
        <v>292</v>
      </c>
      <c r="E2351" t="str">
        <f>INDEX('State Codes'!$E$7:$E$70,MATCH(INDEX('State Codes'!$C$7:$C$70,MATCH('County Climates'!B2351,'State Codes'!$D$7:$D$70,0),1),'State Codes'!$C$7:$C$70,0),1)</f>
        <v>West North Central Division</v>
      </c>
      <c r="F2351">
        <f>INDEX('CBECS_Table B5'!$C$6:$K$6,1,MATCH('County Climates'!E2351,'CBECS_Table B5'!$C$1:$K$1,0))</f>
        <v>6178</v>
      </c>
    </row>
    <row r="2352" spans="1:6" x14ac:dyDescent="0.35">
      <c r="A2352" t="s">
        <v>1828</v>
      </c>
      <c r="B2352" t="s">
        <v>1829</v>
      </c>
      <c r="C2352" t="s">
        <v>1844</v>
      </c>
      <c r="D2352" t="s">
        <v>292</v>
      </c>
      <c r="E2352" t="str">
        <f>INDEX('State Codes'!$E$7:$E$70,MATCH(INDEX('State Codes'!$C$7:$C$70,MATCH('County Climates'!B2352,'State Codes'!$D$7:$D$70,0),1),'State Codes'!$C$7:$C$70,0),1)</f>
        <v>West North Central Division</v>
      </c>
      <c r="F2352">
        <f>INDEX('CBECS_Table B5'!$C$6:$K$6,1,MATCH('County Climates'!E2352,'CBECS_Table B5'!$C$1:$K$1,0))</f>
        <v>6178</v>
      </c>
    </row>
    <row r="2353" spans="1:6" x14ac:dyDescent="0.35">
      <c r="A2353" t="s">
        <v>1828</v>
      </c>
      <c r="B2353" t="s">
        <v>1829</v>
      </c>
      <c r="C2353" t="s">
        <v>338</v>
      </c>
      <c r="D2353" t="s">
        <v>292</v>
      </c>
      <c r="E2353" t="str">
        <f>INDEX('State Codes'!$E$7:$E$70,MATCH(INDEX('State Codes'!$C$7:$C$70,MATCH('County Climates'!B2353,'State Codes'!$D$7:$D$70,0),1),'State Codes'!$C$7:$C$70,0),1)</f>
        <v>West North Central Division</v>
      </c>
      <c r="F2353">
        <f>INDEX('CBECS_Table B5'!$C$6:$K$6,1,MATCH('County Climates'!E2353,'CBECS_Table B5'!$C$1:$K$1,0))</f>
        <v>6178</v>
      </c>
    </row>
    <row r="2354" spans="1:6" x14ac:dyDescent="0.35">
      <c r="A2354" t="s">
        <v>1828</v>
      </c>
      <c r="B2354" t="s">
        <v>1829</v>
      </c>
      <c r="C2354" t="s">
        <v>339</v>
      </c>
      <c r="D2354" t="s">
        <v>292</v>
      </c>
      <c r="E2354" t="str">
        <f>INDEX('State Codes'!$E$7:$E$70,MATCH(INDEX('State Codes'!$C$7:$C$70,MATCH('County Climates'!B2354,'State Codes'!$D$7:$D$70,0),1),'State Codes'!$C$7:$C$70,0),1)</f>
        <v>West North Central Division</v>
      </c>
      <c r="F2354">
        <f>INDEX('CBECS_Table B5'!$C$6:$K$6,1,MATCH('County Climates'!E2354,'CBECS_Table B5'!$C$1:$K$1,0))</f>
        <v>6178</v>
      </c>
    </row>
    <row r="2355" spans="1:6" x14ac:dyDescent="0.35">
      <c r="A2355" t="s">
        <v>1828</v>
      </c>
      <c r="B2355" t="s">
        <v>1829</v>
      </c>
      <c r="C2355" t="s">
        <v>340</v>
      </c>
      <c r="D2355" t="s">
        <v>292</v>
      </c>
      <c r="E2355" t="str">
        <f>INDEX('State Codes'!$E$7:$E$70,MATCH(INDEX('State Codes'!$C$7:$C$70,MATCH('County Climates'!B2355,'State Codes'!$D$7:$D$70,0),1),'State Codes'!$C$7:$C$70,0),1)</f>
        <v>West North Central Division</v>
      </c>
      <c r="F2355">
        <f>INDEX('CBECS_Table B5'!$C$6:$K$6,1,MATCH('County Climates'!E2355,'CBECS_Table B5'!$C$1:$K$1,0))</f>
        <v>6178</v>
      </c>
    </row>
    <row r="2356" spans="1:6" x14ac:dyDescent="0.35">
      <c r="A2356" t="s">
        <v>1828</v>
      </c>
      <c r="B2356" t="s">
        <v>1829</v>
      </c>
      <c r="C2356" t="s">
        <v>1845</v>
      </c>
      <c r="D2356" t="s">
        <v>292</v>
      </c>
      <c r="E2356" t="str">
        <f>INDEX('State Codes'!$E$7:$E$70,MATCH(INDEX('State Codes'!$C$7:$C$70,MATCH('County Climates'!B2356,'State Codes'!$D$7:$D$70,0),1),'State Codes'!$C$7:$C$70,0),1)</f>
        <v>West North Central Division</v>
      </c>
      <c r="F2356">
        <f>INDEX('CBECS_Table B5'!$C$6:$K$6,1,MATCH('County Climates'!E2356,'CBECS_Table B5'!$C$1:$K$1,0))</f>
        <v>6178</v>
      </c>
    </row>
    <row r="2357" spans="1:6" x14ac:dyDescent="0.35">
      <c r="A2357" t="s">
        <v>1828</v>
      </c>
      <c r="B2357" t="s">
        <v>1829</v>
      </c>
      <c r="C2357" t="s">
        <v>376</v>
      </c>
      <c r="D2357" t="s">
        <v>292</v>
      </c>
      <c r="E2357" t="str">
        <f>INDEX('State Codes'!$E$7:$E$70,MATCH(INDEX('State Codes'!$C$7:$C$70,MATCH('County Climates'!B2357,'State Codes'!$D$7:$D$70,0),1),'State Codes'!$C$7:$C$70,0),1)</f>
        <v>West North Central Division</v>
      </c>
      <c r="F2357">
        <f>INDEX('CBECS_Table B5'!$C$6:$K$6,1,MATCH('County Climates'!E2357,'CBECS_Table B5'!$C$1:$K$1,0))</f>
        <v>6178</v>
      </c>
    </row>
    <row r="2358" spans="1:6" x14ac:dyDescent="0.35">
      <c r="A2358" t="s">
        <v>1828</v>
      </c>
      <c r="B2358" t="s">
        <v>1829</v>
      </c>
      <c r="C2358" t="s">
        <v>1846</v>
      </c>
      <c r="D2358" t="s">
        <v>273</v>
      </c>
      <c r="E2358" t="str">
        <f>INDEX('State Codes'!$E$7:$E$70,MATCH(INDEX('State Codes'!$C$7:$C$70,MATCH('County Climates'!B2358,'State Codes'!$D$7:$D$70,0),1),'State Codes'!$C$7:$C$70,0),1)</f>
        <v>West North Central Division</v>
      </c>
      <c r="F2358">
        <f>INDEX('CBECS_Table B5'!$C$6:$K$6,1,MATCH('County Climates'!E2358,'CBECS_Table B5'!$C$1:$K$1,0))</f>
        <v>6178</v>
      </c>
    </row>
    <row r="2359" spans="1:6" x14ac:dyDescent="0.35">
      <c r="A2359" t="s">
        <v>1828</v>
      </c>
      <c r="B2359" t="s">
        <v>1829</v>
      </c>
      <c r="C2359" t="s">
        <v>1847</v>
      </c>
      <c r="D2359" t="s">
        <v>292</v>
      </c>
      <c r="E2359" t="str">
        <f>INDEX('State Codes'!$E$7:$E$70,MATCH(INDEX('State Codes'!$C$7:$C$70,MATCH('County Climates'!B2359,'State Codes'!$D$7:$D$70,0),1),'State Codes'!$C$7:$C$70,0),1)</f>
        <v>West North Central Division</v>
      </c>
      <c r="F2359">
        <f>INDEX('CBECS_Table B5'!$C$6:$K$6,1,MATCH('County Climates'!E2359,'CBECS_Table B5'!$C$1:$K$1,0))</f>
        <v>6178</v>
      </c>
    </row>
    <row r="2360" spans="1:6" x14ac:dyDescent="0.35">
      <c r="A2360" t="s">
        <v>1828</v>
      </c>
      <c r="B2360" t="s">
        <v>1829</v>
      </c>
      <c r="C2360" t="s">
        <v>701</v>
      </c>
      <c r="D2360" t="s">
        <v>292</v>
      </c>
      <c r="E2360" t="str">
        <f>INDEX('State Codes'!$E$7:$E$70,MATCH(INDEX('State Codes'!$C$7:$C$70,MATCH('County Climates'!B2360,'State Codes'!$D$7:$D$70,0),1),'State Codes'!$C$7:$C$70,0),1)</f>
        <v>West North Central Division</v>
      </c>
      <c r="F2360">
        <f>INDEX('CBECS_Table B5'!$C$6:$K$6,1,MATCH('County Climates'!E2360,'CBECS_Table B5'!$C$1:$K$1,0))</f>
        <v>6178</v>
      </c>
    </row>
    <row r="2361" spans="1:6" x14ac:dyDescent="0.35">
      <c r="A2361" t="s">
        <v>1828</v>
      </c>
      <c r="B2361" t="s">
        <v>1829</v>
      </c>
      <c r="C2361" t="s">
        <v>1848</v>
      </c>
      <c r="D2361" t="s">
        <v>292</v>
      </c>
      <c r="E2361" t="str">
        <f>INDEX('State Codes'!$E$7:$E$70,MATCH(INDEX('State Codes'!$C$7:$C$70,MATCH('County Climates'!B2361,'State Codes'!$D$7:$D$70,0),1),'State Codes'!$C$7:$C$70,0),1)</f>
        <v>West North Central Division</v>
      </c>
      <c r="F2361">
        <f>INDEX('CBECS_Table B5'!$C$6:$K$6,1,MATCH('County Climates'!E2361,'CBECS_Table B5'!$C$1:$K$1,0))</f>
        <v>6178</v>
      </c>
    </row>
    <row r="2362" spans="1:6" x14ac:dyDescent="0.35">
      <c r="A2362" t="s">
        <v>1849</v>
      </c>
      <c r="B2362" t="s">
        <v>1850</v>
      </c>
      <c r="C2362" t="s">
        <v>333</v>
      </c>
      <c r="D2362" t="s">
        <v>273</v>
      </c>
      <c r="E2362" t="str">
        <f>INDEX('State Codes'!$E$7:$E$70,MATCH(INDEX('State Codes'!$C$7:$C$70,MATCH('County Climates'!B2362,'State Codes'!$D$7:$D$70,0),1),'State Codes'!$C$7:$C$70,0),1)</f>
        <v>Mountain Division</v>
      </c>
      <c r="F2362">
        <f>INDEX('CBECS_Table B5'!$C$6:$K$6,1,MATCH('County Climates'!E2362,'CBECS_Table B5'!$C$1:$K$1,0))</f>
        <v>4981</v>
      </c>
    </row>
    <row r="2363" spans="1:6" x14ac:dyDescent="0.35">
      <c r="A2363" t="s">
        <v>1849</v>
      </c>
      <c r="B2363" t="s">
        <v>1850</v>
      </c>
      <c r="C2363" t="s">
        <v>1851</v>
      </c>
      <c r="D2363" t="s">
        <v>273</v>
      </c>
      <c r="E2363" t="str">
        <f>INDEX('State Codes'!$E$7:$E$70,MATCH(INDEX('State Codes'!$C$7:$C$70,MATCH('County Climates'!B2363,'State Codes'!$D$7:$D$70,0),1),'State Codes'!$C$7:$C$70,0),1)</f>
        <v>Mountain Division</v>
      </c>
      <c r="F2363">
        <f>INDEX('CBECS_Table B5'!$C$6:$K$6,1,MATCH('County Climates'!E2363,'CBECS_Table B5'!$C$1:$K$1,0))</f>
        <v>4981</v>
      </c>
    </row>
    <row r="2364" spans="1:6" x14ac:dyDescent="0.35">
      <c r="A2364" t="s">
        <v>1849</v>
      </c>
      <c r="B2364" t="s">
        <v>1850</v>
      </c>
      <c r="C2364" t="s">
        <v>1852</v>
      </c>
      <c r="D2364" t="s">
        <v>273</v>
      </c>
      <c r="E2364" t="str">
        <f>INDEX('State Codes'!$E$7:$E$70,MATCH(INDEX('State Codes'!$C$7:$C$70,MATCH('County Climates'!B2364,'State Codes'!$D$7:$D$70,0),1),'State Codes'!$C$7:$C$70,0),1)</f>
        <v>Mountain Division</v>
      </c>
      <c r="F2364">
        <f>INDEX('CBECS_Table B5'!$C$6:$K$6,1,MATCH('County Climates'!E2364,'CBECS_Table B5'!$C$1:$K$1,0))</f>
        <v>4981</v>
      </c>
    </row>
    <row r="2365" spans="1:6" x14ac:dyDescent="0.35">
      <c r="A2365" t="s">
        <v>1849</v>
      </c>
      <c r="B2365" t="s">
        <v>1850</v>
      </c>
      <c r="C2365" t="s">
        <v>432</v>
      </c>
      <c r="D2365" t="s">
        <v>273</v>
      </c>
      <c r="E2365" t="str">
        <f>INDEX('State Codes'!$E$7:$E$70,MATCH(INDEX('State Codes'!$C$7:$C$70,MATCH('County Climates'!B2365,'State Codes'!$D$7:$D$70,0),1),'State Codes'!$C$7:$C$70,0),1)</f>
        <v>Mountain Division</v>
      </c>
      <c r="F2365">
        <f>INDEX('CBECS_Table B5'!$C$6:$K$6,1,MATCH('County Climates'!E2365,'CBECS_Table B5'!$C$1:$K$1,0))</f>
        <v>4981</v>
      </c>
    </row>
    <row r="2366" spans="1:6" x14ac:dyDescent="0.35">
      <c r="A2366" t="s">
        <v>1849</v>
      </c>
      <c r="B2366" t="s">
        <v>1850</v>
      </c>
      <c r="C2366" t="s">
        <v>1853</v>
      </c>
      <c r="D2366" t="s">
        <v>273</v>
      </c>
      <c r="E2366" t="str">
        <f>INDEX('State Codes'!$E$7:$E$70,MATCH(INDEX('State Codes'!$C$7:$C$70,MATCH('County Climates'!B2366,'State Codes'!$D$7:$D$70,0),1),'State Codes'!$C$7:$C$70,0),1)</f>
        <v>Mountain Division</v>
      </c>
      <c r="F2366">
        <f>INDEX('CBECS_Table B5'!$C$6:$K$6,1,MATCH('County Climates'!E2366,'CBECS_Table B5'!$C$1:$K$1,0))</f>
        <v>4981</v>
      </c>
    </row>
    <row r="2367" spans="1:6" x14ac:dyDescent="0.35">
      <c r="A2367" t="s">
        <v>1849</v>
      </c>
      <c r="B2367" t="s">
        <v>1850</v>
      </c>
      <c r="C2367" t="s">
        <v>1854</v>
      </c>
      <c r="D2367" t="s">
        <v>273</v>
      </c>
      <c r="E2367" t="str">
        <f>INDEX('State Codes'!$E$7:$E$70,MATCH(INDEX('State Codes'!$C$7:$C$70,MATCH('County Climates'!B2367,'State Codes'!$D$7:$D$70,0),1),'State Codes'!$C$7:$C$70,0),1)</f>
        <v>Mountain Division</v>
      </c>
      <c r="F2367">
        <f>INDEX('CBECS_Table B5'!$C$6:$K$6,1,MATCH('County Climates'!E2367,'CBECS_Table B5'!$C$1:$K$1,0))</f>
        <v>4981</v>
      </c>
    </row>
    <row r="2368" spans="1:6" x14ac:dyDescent="0.35">
      <c r="A2368" t="s">
        <v>1849</v>
      </c>
      <c r="B2368" t="s">
        <v>1850</v>
      </c>
      <c r="C2368" t="s">
        <v>438</v>
      </c>
      <c r="D2368" t="s">
        <v>273</v>
      </c>
      <c r="E2368" t="str">
        <f>INDEX('State Codes'!$E$7:$E$70,MATCH(INDEX('State Codes'!$C$7:$C$70,MATCH('County Climates'!B2368,'State Codes'!$D$7:$D$70,0),1),'State Codes'!$C$7:$C$70,0),1)</f>
        <v>Mountain Division</v>
      </c>
      <c r="F2368">
        <f>INDEX('CBECS_Table B5'!$C$6:$K$6,1,MATCH('County Climates'!E2368,'CBECS_Table B5'!$C$1:$K$1,0))</f>
        <v>4981</v>
      </c>
    </row>
    <row r="2369" spans="1:6" x14ac:dyDescent="0.35">
      <c r="A2369" t="s">
        <v>1849</v>
      </c>
      <c r="B2369" t="s">
        <v>1850</v>
      </c>
      <c r="C2369" t="s">
        <v>1855</v>
      </c>
      <c r="D2369" t="s">
        <v>273</v>
      </c>
      <c r="E2369" t="str">
        <f>INDEX('State Codes'!$E$7:$E$70,MATCH(INDEX('State Codes'!$C$7:$C$70,MATCH('County Climates'!B2369,'State Codes'!$D$7:$D$70,0),1),'State Codes'!$C$7:$C$70,0),1)</f>
        <v>Mountain Division</v>
      </c>
      <c r="F2369">
        <f>INDEX('CBECS_Table B5'!$C$6:$K$6,1,MATCH('County Climates'!E2369,'CBECS_Table B5'!$C$1:$K$1,0))</f>
        <v>4981</v>
      </c>
    </row>
    <row r="2370" spans="1:6" x14ac:dyDescent="0.35">
      <c r="A2370" t="s">
        <v>1849</v>
      </c>
      <c r="B2370" t="s">
        <v>1850</v>
      </c>
      <c r="C2370" t="s">
        <v>378</v>
      </c>
      <c r="D2370" t="s">
        <v>273</v>
      </c>
      <c r="E2370" t="str">
        <f>INDEX('State Codes'!$E$7:$E$70,MATCH(INDEX('State Codes'!$C$7:$C$70,MATCH('County Climates'!B2370,'State Codes'!$D$7:$D$70,0),1),'State Codes'!$C$7:$C$70,0),1)</f>
        <v>Mountain Division</v>
      </c>
      <c r="F2370">
        <f>INDEX('CBECS_Table B5'!$C$6:$K$6,1,MATCH('County Climates'!E2370,'CBECS_Table B5'!$C$1:$K$1,0))</f>
        <v>4981</v>
      </c>
    </row>
    <row r="2371" spans="1:6" x14ac:dyDescent="0.35">
      <c r="A2371" t="s">
        <v>1849</v>
      </c>
      <c r="B2371" t="s">
        <v>1850</v>
      </c>
      <c r="C2371" t="s">
        <v>1856</v>
      </c>
      <c r="D2371" t="s">
        <v>273</v>
      </c>
      <c r="E2371" t="str">
        <f>INDEX('State Codes'!$E$7:$E$70,MATCH(INDEX('State Codes'!$C$7:$C$70,MATCH('County Climates'!B2371,'State Codes'!$D$7:$D$70,0),1),'State Codes'!$C$7:$C$70,0),1)</f>
        <v>Mountain Division</v>
      </c>
      <c r="F2371">
        <f>INDEX('CBECS_Table B5'!$C$6:$K$6,1,MATCH('County Climates'!E2371,'CBECS_Table B5'!$C$1:$K$1,0))</f>
        <v>4981</v>
      </c>
    </row>
    <row r="2372" spans="1:6" x14ac:dyDescent="0.35">
      <c r="A2372" t="s">
        <v>1849</v>
      </c>
      <c r="B2372" t="s">
        <v>1850</v>
      </c>
      <c r="C2372" t="s">
        <v>1857</v>
      </c>
      <c r="D2372" t="s">
        <v>273</v>
      </c>
      <c r="E2372" t="str">
        <f>INDEX('State Codes'!$E$7:$E$70,MATCH(INDEX('State Codes'!$C$7:$C$70,MATCH('County Climates'!B2372,'State Codes'!$D$7:$D$70,0),1),'State Codes'!$C$7:$C$70,0),1)</f>
        <v>Mountain Division</v>
      </c>
      <c r="F2372">
        <f>INDEX('CBECS_Table B5'!$C$6:$K$6,1,MATCH('County Climates'!E2372,'CBECS_Table B5'!$C$1:$K$1,0))</f>
        <v>4981</v>
      </c>
    </row>
    <row r="2373" spans="1:6" x14ac:dyDescent="0.35">
      <c r="A2373" t="s">
        <v>1849</v>
      </c>
      <c r="B2373" t="s">
        <v>1850</v>
      </c>
      <c r="C2373" t="s">
        <v>744</v>
      </c>
      <c r="D2373" t="s">
        <v>273</v>
      </c>
      <c r="E2373" t="str">
        <f>INDEX('State Codes'!$E$7:$E$70,MATCH(INDEX('State Codes'!$C$7:$C$70,MATCH('County Climates'!B2373,'State Codes'!$D$7:$D$70,0),1),'State Codes'!$C$7:$C$70,0),1)</f>
        <v>Mountain Division</v>
      </c>
      <c r="F2373">
        <f>INDEX('CBECS_Table B5'!$C$6:$K$6,1,MATCH('County Climates'!E2373,'CBECS_Table B5'!$C$1:$K$1,0))</f>
        <v>4981</v>
      </c>
    </row>
    <row r="2374" spans="1:6" x14ac:dyDescent="0.35">
      <c r="A2374" t="s">
        <v>1849</v>
      </c>
      <c r="B2374" t="s">
        <v>1850</v>
      </c>
      <c r="C2374" t="s">
        <v>382</v>
      </c>
      <c r="D2374" t="s">
        <v>273</v>
      </c>
      <c r="E2374" t="str">
        <f>INDEX('State Codes'!$E$7:$E$70,MATCH(INDEX('State Codes'!$C$7:$C$70,MATCH('County Climates'!B2374,'State Codes'!$D$7:$D$70,0),1),'State Codes'!$C$7:$C$70,0),1)</f>
        <v>Mountain Division</v>
      </c>
      <c r="F2374">
        <f>INDEX('CBECS_Table B5'!$C$6:$K$6,1,MATCH('County Climates'!E2374,'CBECS_Table B5'!$C$1:$K$1,0))</f>
        <v>4981</v>
      </c>
    </row>
    <row r="2375" spans="1:6" x14ac:dyDescent="0.35">
      <c r="A2375" t="s">
        <v>1849</v>
      </c>
      <c r="B2375" t="s">
        <v>1850</v>
      </c>
      <c r="C2375" t="s">
        <v>1858</v>
      </c>
      <c r="D2375" t="s">
        <v>273</v>
      </c>
      <c r="E2375" t="str">
        <f>INDEX('State Codes'!$E$7:$E$70,MATCH(INDEX('State Codes'!$C$7:$C$70,MATCH('County Climates'!B2375,'State Codes'!$D$7:$D$70,0),1),'State Codes'!$C$7:$C$70,0),1)</f>
        <v>Mountain Division</v>
      </c>
      <c r="F2375">
        <f>INDEX('CBECS_Table B5'!$C$6:$K$6,1,MATCH('County Climates'!E2375,'CBECS_Table B5'!$C$1:$K$1,0))</f>
        <v>4981</v>
      </c>
    </row>
    <row r="2376" spans="1:6" x14ac:dyDescent="0.35">
      <c r="A2376" t="s">
        <v>1849</v>
      </c>
      <c r="B2376" t="s">
        <v>1850</v>
      </c>
      <c r="C2376" t="s">
        <v>602</v>
      </c>
      <c r="D2376" t="s">
        <v>273</v>
      </c>
      <c r="E2376" t="str">
        <f>INDEX('State Codes'!$E$7:$E$70,MATCH(INDEX('State Codes'!$C$7:$C$70,MATCH('County Climates'!B2376,'State Codes'!$D$7:$D$70,0),1),'State Codes'!$C$7:$C$70,0),1)</f>
        <v>Mountain Division</v>
      </c>
      <c r="F2376">
        <f>INDEX('CBECS_Table B5'!$C$6:$K$6,1,MATCH('County Climates'!E2376,'CBECS_Table B5'!$C$1:$K$1,0))</f>
        <v>4981</v>
      </c>
    </row>
    <row r="2377" spans="1:6" x14ac:dyDescent="0.35">
      <c r="A2377" t="s">
        <v>1849</v>
      </c>
      <c r="B2377" t="s">
        <v>1850</v>
      </c>
      <c r="C2377" t="s">
        <v>1859</v>
      </c>
      <c r="D2377" t="s">
        <v>273</v>
      </c>
      <c r="E2377" t="str">
        <f>INDEX('State Codes'!$E$7:$E$70,MATCH(INDEX('State Codes'!$C$7:$C$70,MATCH('County Climates'!B2377,'State Codes'!$D$7:$D$70,0),1),'State Codes'!$C$7:$C$70,0),1)</f>
        <v>Mountain Division</v>
      </c>
      <c r="F2377">
        <f>INDEX('CBECS_Table B5'!$C$6:$K$6,1,MATCH('County Climates'!E2377,'CBECS_Table B5'!$C$1:$K$1,0))</f>
        <v>4981</v>
      </c>
    </row>
    <row r="2378" spans="1:6" x14ac:dyDescent="0.35">
      <c r="A2378" t="s">
        <v>1849</v>
      </c>
      <c r="B2378" t="s">
        <v>1850</v>
      </c>
      <c r="C2378" t="s">
        <v>1860</v>
      </c>
      <c r="D2378" t="s">
        <v>273</v>
      </c>
      <c r="E2378" t="str">
        <f>INDEX('State Codes'!$E$7:$E$70,MATCH(INDEX('State Codes'!$C$7:$C$70,MATCH('County Climates'!B2378,'State Codes'!$D$7:$D$70,0),1),'State Codes'!$C$7:$C$70,0),1)</f>
        <v>Mountain Division</v>
      </c>
      <c r="F2378">
        <f>INDEX('CBECS_Table B5'!$C$6:$K$6,1,MATCH('County Climates'!E2378,'CBECS_Table B5'!$C$1:$K$1,0))</f>
        <v>4981</v>
      </c>
    </row>
    <row r="2379" spans="1:6" x14ac:dyDescent="0.35">
      <c r="A2379" t="s">
        <v>1849</v>
      </c>
      <c r="B2379" t="s">
        <v>1850</v>
      </c>
      <c r="C2379" t="s">
        <v>1861</v>
      </c>
      <c r="D2379" t="s">
        <v>273</v>
      </c>
      <c r="E2379" t="str">
        <f>INDEX('State Codes'!$E$7:$E$70,MATCH(INDEX('State Codes'!$C$7:$C$70,MATCH('County Climates'!B2379,'State Codes'!$D$7:$D$70,0),1),'State Codes'!$C$7:$C$70,0),1)</f>
        <v>Mountain Division</v>
      </c>
      <c r="F2379">
        <f>INDEX('CBECS_Table B5'!$C$6:$K$6,1,MATCH('County Climates'!E2379,'CBECS_Table B5'!$C$1:$K$1,0))</f>
        <v>4981</v>
      </c>
    </row>
    <row r="2380" spans="1:6" x14ac:dyDescent="0.35">
      <c r="A2380" t="s">
        <v>1849</v>
      </c>
      <c r="B2380" t="s">
        <v>1850</v>
      </c>
      <c r="C2380" t="s">
        <v>966</v>
      </c>
      <c r="D2380" t="s">
        <v>273</v>
      </c>
      <c r="E2380" t="str">
        <f>INDEX('State Codes'!$E$7:$E$70,MATCH(INDEX('State Codes'!$C$7:$C$70,MATCH('County Climates'!B2380,'State Codes'!$D$7:$D$70,0),1),'State Codes'!$C$7:$C$70,0),1)</f>
        <v>Mountain Division</v>
      </c>
      <c r="F2380">
        <f>INDEX('CBECS_Table B5'!$C$6:$K$6,1,MATCH('County Climates'!E2380,'CBECS_Table B5'!$C$1:$K$1,0))</f>
        <v>4981</v>
      </c>
    </row>
    <row r="2381" spans="1:6" x14ac:dyDescent="0.35">
      <c r="A2381" t="s">
        <v>1849</v>
      </c>
      <c r="B2381" t="s">
        <v>1850</v>
      </c>
      <c r="C2381" t="s">
        <v>1862</v>
      </c>
      <c r="D2381" t="s">
        <v>273</v>
      </c>
      <c r="E2381" t="str">
        <f>INDEX('State Codes'!$E$7:$E$70,MATCH(INDEX('State Codes'!$C$7:$C$70,MATCH('County Climates'!B2381,'State Codes'!$D$7:$D$70,0),1),'State Codes'!$C$7:$C$70,0),1)</f>
        <v>Mountain Division</v>
      </c>
      <c r="F2381">
        <f>INDEX('CBECS_Table B5'!$C$6:$K$6,1,MATCH('County Climates'!E2381,'CBECS_Table B5'!$C$1:$K$1,0))</f>
        <v>4981</v>
      </c>
    </row>
    <row r="2382" spans="1:6" x14ac:dyDescent="0.35">
      <c r="A2382" t="s">
        <v>1849</v>
      </c>
      <c r="B2382" t="s">
        <v>1850</v>
      </c>
      <c r="C2382" t="s">
        <v>1863</v>
      </c>
      <c r="D2382" t="s">
        <v>273</v>
      </c>
      <c r="E2382" t="str">
        <f>INDEX('State Codes'!$E$7:$E$70,MATCH(INDEX('State Codes'!$C$7:$C$70,MATCH('County Climates'!B2382,'State Codes'!$D$7:$D$70,0),1),'State Codes'!$C$7:$C$70,0),1)</f>
        <v>Mountain Division</v>
      </c>
      <c r="F2382">
        <f>INDEX('CBECS_Table B5'!$C$6:$K$6,1,MATCH('County Climates'!E2382,'CBECS_Table B5'!$C$1:$K$1,0))</f>
        <v>4981</v>
      </c>
    </row>
    <row r="2383" spans="1:6" x14ac:dyDescent="0.35">
      <c r="A2383" t="s">
        <v>1849</v>
      </c>
      <c r="B2383" t="s">
        <v>1850</v>
      </c>
      <c r="C2383" t="s">
        <v>1864</v>
      </c>
      <c r="D2383" t="s">
        <v>273</v>
      </c>
      <c r="E2383" t="str">
        <f>INDEX('State Codes'!$E$7:$E$70,MATCH(INDEX('State Codes'!$C$7:$C$70,MATCH('County Climates'!B2383,'State Codes'!$D$7:$D$70,0),1),'State Codes'!$C$7:$C$70,0),1)</f>
        <v>Mountain Division</v>
      </c>
      <c r="F2383">
        <f>INDEX('CBECS_Table B5'!$C$6:$K$6,1,MATCH('County Climates'!E2383,'CBECS_Table B5'!$C$1:$K$1,0))</f>
        <v>4981</v>
      </c>
    </row>
    <row r="2384" spans="1:6" x14ac:dyDescent="0.35">
      <c r="A2384" t="s">
        <v>1849</v>
      </c>
      <c r="B2384" t="s">
        <v>1850</v>
      </c>
      <c r="C2384" t="s">
        <v>1419</v>
      </c>
      <c r="D2384" t="s">
        <v>273</v>
      </c>
      <c r="E2384" t="str">
        <f>INDEX('State Codes'!$E$7:$E$70,MATCH(INDEX('State Codes'!$C$7:$C$70,MATCH('County Climates'!B2384,'State Codes'!$D$7:$D$70,0),1),'State Codes'!$C$7:$C$70,0),1)</f>
        <v>Mountain Division</v>
      </c>
      <c r="F2384">
        <f>INDEX('CBECS_Table B5'!$C$6:$K$6,1,MATCH('County Climates'!E2384,'CBECS_Table B5'!$C$1:$K$1,0))</f>
        <v>4981</v>
      </c>
    </row>
    <row r="2385" spans="1:6" x14ac:dyDescent="0.35">
      <c r="A2385" t="s">
        <v>1849</v>
      </c>
      <c r="B2385" t="s">
        <v>1850</v>
      </c>
      <c r="C2385" t="s">
        <v>1865</v>
      </c>
      <c r="D2385" t="s">
        <v>273</v>
      </c>
      <c r="E2385" t="str">
        <f>INDEX('State Codes'!$E$7:$E$70,MATCH(INDEX('State Codes'!$C$7:$C$70,MATCH('County Climates'!B2385,'State Codes'!$D$7:$D$70,0),1),'State Codes'!$C$7:$C$70,0),1)</f>
        <v>Mountain Division</v>
      </c>
      <c r="F2385">
        <f>INDEX('CBECS_Table B5'!$C$6:$K$6,1,MATCH('County Climates'!E2385,'CBECS_Table B5'!$C$1:$K$1,0))</f>
        <v>4981</v>
      </c>
    </row>
    <row r="2386" spans="1:6" x14ac:dyDescent="0.35">
      <c r="A2386" t="s">
        <v>1849</v>
      </c>
      <c r="B2386" t="s">
        <v>1850</v>
      </c>
      <c r="C2386" t="s">
        <v>1866</v>
      </c>
      <c r="D2386" t="s">
        <v>273</v>
      </c>
      <c r="E2386" t="str">
        <f>INDEX('State Codes'!$E$7:$E$70,MATCH(INDEX('State Codes'!$C$7:$C$70,MATCH('County Climates'!B2386,'State Codes'!$D$7:$D$70,0),1),'State Codes'!$C$7:$C$70,0),1)</f>
        <v>Mountain Division</v>
      </c>
      <c r="F2386">
        <f>INDEX('CBECS_Table B5'!$C$6:$K$6,1,MATCH('County Climates'!E2386,'CBECS_Table B5'!$C$1:$K$1,0))</f>
        <v>4981</v>
      </c>
    </row>
    <row r="2387" spans="1:6" x14ac:dyDescent="0.35">
      <c r="A2387" t="s">
        <v>1849</v>
      </c>
      <c r="B2387" t="s">
        <v>1850</v>
      </c>
      <c r="C2387" t="s">
        <v>972</v>
      </c>
      <c r="D2387" t="s">
        <v>273</v>
      </c>
      <c r="E2387" t="str">
        <f>INDEX('State Codes'!$E$7:$E$70,MATCH(INDEX('State Codes'!$C$7:$C$70,MATCH('County Climates'!B2387,'State Codes'!$D$7:$D$70,0),1),'State Codes'!$C$7:$C$70,0),1)</f>
        <v>Mountain Division</v>
      </c>
      <c r="F2387">
        <f>INDEX('CBECS_Table B5'!$C$6:$K$6,1,MATCH('County Climates'!E2387,'CBECS_Table B5'!$C$1:$K$1,0))</f>
        <v>4981</v>
      </c>
    </row>
    <row r="2388" spans="1:6" x14ac:dyDescent="0.35">
      <c r="A2388" t="s">
        <v>1849</v>
      </c>
      <c r="B2388" t="s">
        <v>1850</v>
      </c>
      <c r="C2388" t="s">
        <v>1867</v>
      </c>
      <c r="D2388" t="s">
        <v>273</v>
      </c>
      <c r="E2388" t="str">
        <f>INDEX('State Codes'!$E$7:$E$70,MATCH(INDEX('State Codes'!$C$7:$C$70,MATCH('County Climates'!B2388,'State Codes'!$D$7:$D$70,0),1),'State Codes'!$C$7:$C$70,0),1)</f>
        <v>Mountain Division</v>
      </c>
      <c r="F2388">
        <f>INDEX('CBECS_Table B5'!$C$6:$K$6,1,MATCH('County Climates'!E2388,'CBECS_Table B5'!$C$1:$K$1,0))</f>
        <v>4981</v>
      </c>
    </row>
    <row r="2389" spans="1:6" x14ac:dyDescent="0.35">
      <c r="A2389" t="s">
        <v>1849</v>
      </c>
      <c r="B2389" t="s">
        <v>1850</v>
      </c>
      <c r="C2389" t="s">
        <v>1868</v>
      </c>
      <c r="D2389" t="s">
        <v>273</v>
      </c>
      <c r="E2389" t="str">
        <f>INDEX('State Codes'!$E$7:$E$70,MATCH(INDEX('State Codes'!$C$7:$C$70,MATCH('County Climates'!B2389,'State Codes'!$D$7:$D$70,0),1),'State Codes'!$C$7:$C$70,0),1)</f>
        <v>Mountain Division</v>
      </c>
      <c r="F2389">
        <f>INDEX('CBECS_Table B5'!$C$6:$K$6,1,MATCH('County Climates'!E2389,'CBECS_Table B5'!$C$1:$K$1,0))</f>
        <v>4981</v>
      </c>
    </row>
    <row r="2390" spans="1:6" x14ac:dyDescent="0.35">
      <c r="A2390" t="s">
        <v>1849</v>
      </c>
      <c r="B2390" t="s">
        <v>1850</v>
      </c>
      <c r="C2390" t="s">
        <v>1869</v>
      </c>
      <c r="D2390" t="s">
        <v>273</v>
      </c>
      <c r="E2390" t="str">
        <f>INDEX('State Codes'!$E$7:$E$70,MATCH(INDEX('State Codes'!$C$7:$C$70,MATCH('County Climates'!B2390,'State Codes'!$D$7:$D$70,0),1),'State Codes'!$C$7:$C$70,0),1)</f>
        <v>Mountain Division</v>
      </c>
      <c r="F2390">
        <f>INDEX('CBECS_Table B5'!$C$6:$K$6,1,MATCH('County Climates'!E2390,'CBECS_Table B5'!$C$1:$K$1,0))</f>
        <v>4981</v>
      </c>
    </row>
    <row r="2391" spans="1:6" x14ac:dyDescent="0.35">
      <c r="A2391" t="s">
        <v>1870</v>
      </c>
      <c r="B2391" t="s">
        <v>1871</v>
      </c>
      <c r="C2391" t="s">
        <v>561</v>
      </c>
      <c r="D2391" t="s">
        <v>273</v>
      </c>
      <c r="E2391" t="str">
        <f>INDEX('State Codes'!$E$7:$E$70,MATCH(INDEX('State Codes'!$C$7:$C$70,MATCH('County Climates'!B2391,'State Codes'!$D$7:$D$70,0),1),'State Codes'!$C$7:$C$70,0),1)</f>
        <v>West North Central Division</v>
      </c>
      <c r="F2391">
        <f>INDEX('CBECS_Table B5'!$C$6:$K$6,1,MATCH('County Climates'!E2391,'CBECS_Table B5'!$C$1:$K$1,0))</f>
        <v>6178</v>
      </c>
    </row>
    <row r="2392" spans="1:6" x14ac:dyDescent="0.35">
      <c r="A2392" t="s">
        <v>1870</v>
      </c>
      <c r="B2392" t="s">
        <v>1871</v>
      </c>
      <c r="C2392" t="s">
        <v>1872</v>
      </c>
      <c r="D2392" t="s">
        <v>273</v>
      </c>
      <c r="E2392" t="str">
        <f>INDEX('State Codes'!$E$7:$E$70,MATCH(INDEX('State Codes'!$C$7:$C$70,MATCH('County Climates'!B2392,'State Codes'!$D$7:$D$70,0),1),'State Codes'!$C$7:$C$70,0),1)</f>
        <v>West North Central Division</v>
      </c>
      <c r="F2392">
        <f>INDEX('CBECS_Table B5'!$C$6:$K$6,1,MATCH('County Climates'!E2392,'CBECS_Table B5'!$C$1:$K$1,0))</f>
        <v>6178</v>
      </c>
    </row>
    <row r="2393" spans="1:6" x14ac:dyDescent="0.35">
      <c r="A2393" t="s">
        <v>1870</v>
      </c>
      <c r="B2393" t="s">
        <v>1871</v>
      </c>
      <c r="C2393" t="s">
        <v>1873</v>
      </c>
      <c r="D2393" t="s">
        <v>273</v>
      </c>
      <c r="E2393" t="str">
        <f>INDEX('State Codes'!$E$7:$E$70,MATCH(INDEX('State Codes'!$C$7:$C$70,MATCH('County Climates'!B2393,'State Codes'!$D$7:$D$70,0),1),'State Codes'!$C$7:$C$70,0),1)</f>
        <v>West North Central Division</v>
      </c>
      <c r="F2393">
        <f>INDEX('CBECS_Table B5'!$C$6:$K$6,1,MATCH('County Climates'!E2393,'CBECS_Table B5'!$C$1:$K$1,0))</f>
        <v>6178</v>
      </c>
    </row>
    <row r="2394" spans="1:6" x14ac:dyDescent="0.35">
      <c r="A2394" t="s">
        <v>1870</v>
      </c>
      <c r="B2394" t="s">
        <v>1871</v>
      </c>
      <c r="C2394" t="s">
        <v>1874</v>
      </c>
      <c r="D2394" t="s">
        <v>273</v>
      </c>
      <c r="E2394" t="str">
        <f>INDEX('State Codes'!$E$7:$E$70,MATCH(INDEX('State Codes'!$C$7:$C$70,MATCH('County Climates'!B2394,'State Codes'!$D$7:$D$70,0),1),'State Codes'!$C$7:$C$70,0),1)</f>
        <v>West North Central Division</v>
      </c>
      <c r="F2394">
        <f>INDEX('CBECS_Table B5'!$C$6:$K$6,1,MATCH('County Climates'!E2394,'CBECS_Table B5'!$C$1:$K$1,0))</f>
        <v>6178</v>
      </c>
    </row>
    <row r="2395" spans="1:6" x14ac:dyDescent="0.35">
      <c r="A2395" t="s">
        <v>1870</v>
      </c>
      <c r="B2395" t="s">
        <v>1871</v>
      </c>
      <c r="C2395" t="s">
        <v>566</v>
      </c>
      <c r="D2395" t="s">
        <v>273</v>
      </c>
      <c r="E2395" t="str">
        <f>INDEX('State Codes'!$E$7:$E$70,MATCH(INDEX('State Codes'!$C$7:$C$70,MATCH('County Climates'!B2395,'State Codes'!$D$7:$D$70,0),1),'State Codes'!$C$7:$C$70,0),1)</f>
        <v>West North Central Division</v>
      </c>
      <c r="F2395">
        <f>INDEX('CBECS_Table B5'!$C$6:$K$6,1,MATCH('County Climates'!E2395,'CBECS_Table B5'!$C$1:$K$1,0))</f>
        <v>6178</v>
      </c>
    </row>
    <row r="2396" spans="1:6" x14ac:dyDescent="0.35">
      <c r="A2396" t="s">
        <v>1870</v>
      </c>
      <c r="B2396" t="s">
        <v>1871</v>
      </c>
      <c r="C2396" t="s">
        <v>622</v>
      </c>
      <c r="D2396" t="s">
        <v>273</v>
      </c>
      <c r="E2396" t="str">
        <f>INDEX('State Codes'!$E$7:$E$70,MATCH(INDEX('State Codes'!$C$7:$C$70,MATCH('County Climates'!B2396,'State Codes'!$D$7:$D$70,0),1),'State Codes'!$C$7:$C$70,0),1)</f>
        <v>West North Central Division</v>
      </c>
      <c r="F2396">
        <f>INDEX('CBECS_Table B5'!$C$6:$K$6,1,MATCH('County Climates'!E2396,'CBECS_Table B5'!$C$1:$K$1,0))</f>
        <v>6178</v>
      </c>
    </row>
    <row r="2397" spans="1:6" x14ac:dyDescent="0.35">
      <c r="A2397" t="s">
        <v>1870</v>
      </c>
      <c r="B2397" t="s">
        <v>1871</v>
      </c>
      <c r="C2397" t="s">
        <v>1875</v>
      </c>
      <c r="D2397" t="s">
        <v>273</v>
      </c>
      <c r="E2397" t="str">
        <f>INDEX('State Codes'!$E$7:$E$70,MATCH(INDEX('State Codes'!$C$7:$C$70,MATCH('County Climates'!B2397,'State Codes'!$D$7:$D$70,0),1),'State Codes'!$C$7:$C$70,0),1)</f>
        <v>West North Central Division</v>
      </c>
      <c r="F2397">
        <f>INDEX('CBECS_Table B5'!$C$6:$K$6,1,MATCH('County Climates'!E2397,'CBECS_Table B5'!$C$1:$K$1,0))</f>
        <v>6178</v>
      </c>
    </row>
    <row r="2398" spans="1:6" x14ac:dyDescent="0.35">
      <c r="A2398" t="s">
        <v>1870</v>
      </c>
      <c r="B2398" t="s">
        <v>1871</v>
      </c>
      <c r="C2398" t="s">
        <v>1684</v>
      </c>
      <c r="D2398" t="s">
        <v>273</v>
      </c>
      <c r="E2398" t="str">
        <f>INDEX('State Codes'!$E$7:$E$70,MATCH(INDEX('State Codes'!$C$7:$C$70,MATCH('County Climates'!B2398,'State Codes'!$D$7:$D$70,0),1),'State Codes'!$C$7:$C$70,0),1)</f>
        <v>West North Central Division</v>
      </c>
      <c r="F2398">
        <f>INDEX('CBECS_Table B5'!$C$6:$K$6,1,MATCH('County Climates'!E2398,'CBECS_Table B5'!$C$1:$K$1,0))</f>
        <v>6178</v>
      </c>
    </row>
    <row r="2399" spans="1:6" x14ac:dyDescent="0.35">
      <c r="A2399" t="s">
        <v>1870</v>
      </c>
      <c r="B2399" t="s">
        <v>1871</v>
      </c>
      <c r="C2399" t="s">
        <v>623</v>
      </c>
      <c r="D2399" t="s">
        <v>273</v>
      </c>
      <c r="E2399" t="str">
        <f>INDEX('State Codes'!$E$7:$E$70,MATCH(INDEX('State Codes'!$C$7:$C$70,MATCH('County Climates'!B2399,'State Codes'!$D$7:$D$70,0),1),'State Codes'!$C$7:$C$70,0),1)</f>
        <v>West North Central Division</v>
      </c>
      <c r="F2399">
        <f>INDEX('CBECS_Table B5'!$C$6:$K$6,1,MATCH('County Climates'!E2399,'CBECS_Table B5'!$C$1:$K$1,0))</f>
        <v>6178</v>
      </c>
    </row>
    <row r="2400" spans="1:6" x14ac:dyDescent="0.35">
      <c r="A2400" t="s">
        <v>1870</v>
      </c>
      <c r="B2400" t="s">
        <v>1871</v>
      </c>
      <c r="C2400" t="s">
        <v>1174</v>
      </c>
      <c r="D2400" t="s">
        <v>273</v>
      </c>
      <c r="E2400" t="str">
        <f>INDEX('State Codes'!$E$7:$E$70,MATCH(INDEX('State Codes'!$C$7:$C$70,MATCH('County Climates'!B2400,'State Codes'!$D$7:$D$70,0),1),'State Codes'!$C$7:$C$70,0),1)</f>
        <v>West North Central Division</v>
      </c>
      <c r="F2400">
        <f>INDEX('CBECS_Table B5'!$C$6:$K$6,1,MATCH('County Climates'!E2400,'CBECS_Table B5'!$C$1:$K$1,0))</f>
        <v>6178</v>
      </c>
    </row>
    <row r="2401" spans="1:6" x14ac:dyDescent="0.35">
      <c r="A2401" t="s">
        <v>1870</v>
      </c>
      <c r="B2401" t="s">
        <v>1871</v>
      </c>
      <c r="C2401" t="s">
        <v>1876</v>
      </c>
      <c r="D2401" t="s">
        <v>273</v>
      </c>
      <c r="E2401" t="str">
        <f>INDEX('State Codes'!$E$7:$E$70,MATCH(INDEX('State Codes'!$C$7:$C$70,MATCH('County Climates'!B2401,'State Codes'!$D$7:$D$70,0),1),'State Codes'!$C$7:$C$70,0),1)</f>
        <v>West North Central Division</v>
      </c>
      <c r="F2401">
        <f>INDEX('CBECS_Table B5'!$C$6:$K$6,1,MATCH('County Climates'!E2401,'CBECS_Table B5'!$C$1:$K$1,0))</f>
        <v>6178</v>
      </c>
    </row>
    <row r="2402" spans="1:6" x14ac:dyDescent="0.35">
      <c r="A2402" t="s">
        <v>1870</v>
      </c>
      <c r="B2402" t="s">
        <v>1871</v>
      </c>
      <c r="C2402" t="s">
        <v>295</v>
      </c>
      <c r="D2402" t="s">
        <v>273</v>
      </c>
      <c r="E2402" t="str">
        <f>INDEX('State Codes'!$E$7:$E$70,MATCH(INDEX('State Codes'!$C$7:$C$70,MATCH('County Climates'!B2402,'State Codes'!$D$7:$D$70,0),1),'State Codes'!$C$7:$C$70,0),1)</f>
        <v>West North Central Division</v>
      </c>
      <c r="F2402">
        <f>INDEX('CBECS_Table B5'!$C$6:$K$6,1,MATCH('County Climates'!E2402,'CBECS_Table B5'!$C$1:$K$1,0))</f>
        <v>6178</v>
      </c>
    </row>
    <row r="2403" spans="1:6" x14ac:dyDescent="0.35">
      <c r="A2403" t="s">
        <v>1870</v>
      </c>
      <c r="B2403" t="s">
        <v>1871</v>
      </c>
      <c r="C2403" t="s">
        <v>624</v>
      </c>
      <c r="D2403" t="s">
        <v>273</v>
      </c>
      <c r="E2403" t="str">
        <f>INDEX('State Codes'!$E$7:$E$70,MATCH(INDEX('State Codes'!$C$7:$C$70,MATCH('County Climates'!B2403,'State Codes'!$D$7:$D$70,0),1),'State Codes'!$C$7:$C$70,0),1)</f>
        <v>West North Central Division</v>
      </c>
      <c r="F2403">
        <f>INDEX('CBECS_Table B5'!$C$6:$K$6,1,MATCH('County Climates'!E2403,'CBECS_Table B5'!$C$1:$K$1,0))</f>
        <v>6178</v>
      </c>
    </row>
    <row r="2404" spans="1:6" x14ac:dyDescent="0.35">
      <c r="A2404" t="s">
        <v>1870</v>
      </c>
      <c r="B2404" t="s">
        <v>1871</v>
      </c>
      <c r="C2404" t="s">
        <v>644</v>
      </c>
      <c r="D2404" t="s">
        <v>273</v>
      </c>
      <c r="E2404" t="str">
        <f>INDEX('State Codes'!$E$7:$E$70,MATCH(INDEX('State Codes'!$C$7:$C$70,MATCH('County Climates'!B2404,'State Codes'!$D$7:$D$70,0),1),'State Codes'!$C$7:$C$70,0),1)</f>
        <v>West North Central Division</v>
      </c>
      <c r="F2404">
        <f>INDEX('CBECS_Table B5'!$C$6:$K$6,1,MATCH('County Climates'!E2404,'CBECS_Table B5'!$C$1:$K$1,0))</f>
        <v>6178</v>
      </c>
    </row>
    <row r="2405" spans="1:6" x14ac:dyDescent="0.35">
      <c r="A2405" t="s">
        <v>1870</v>
      </c>
      <c r="B2405" t="s">
        <v>1871</v>
      </c>
      <c r="C2405" t="s">
        <v>1664</v>
      </c>
      <c r="D2405" t="s">
        <v>273</v>
      </c>
      <c r="E2405" t="str">
        <f>INDEX('State Codes'!$E$7:$E$70,MATCH(INDEX('State Codes'!$C$7:$C$70,MATCH('County Climates'!B2405,'State Codes'!$D$7:$D$70,0),1),'State Codes'!$C$7:$C$70,0),1)</f>
        <v>West North Central Division</v>
      </c>
      <c r="F2405">
        <f>INDEX('CBECS_Table B5'!$C$6:$K$6,1,MATCH('County Climates'!E2405,'CBECS_Table B5'!$C$1:$K$1,0))</f>
        <v>6178</v>
      </c>
    </row>
    <row r="2406" spans="1:6" x14ac:dyDescent="0.35">
      <c r="A2406" t="s">
        <v>1870</v>
      </c>
      <c r="B2406" t="s">
        <v>1871</v>
      </c>
      <c r="C2406" t="s">
        <v>1877</v>
      </c>
      <c r="D2406" t="s">
        <v>273</v>
      </c>
      <c r="E2406" t="str">
        <f>INDEX('State Codes'!$E$7:$E$70,MATCH(INDEX('State Codes'!$C$7:$C$70,MATCH('County Climates'!B2406,'State Codes'!$D$7:$D$70,0),1),'State Codes'!$C$7:$C$70,0),1)</f>
        <v>West North Central Division</v>
      </c>
      <c r="F2406">
        <f>INDEX('CBECS_Table B5'!$C$6:$K$6,1,MATCH('County Climates'!E2406,'CBECS_Table B5'!$C$1:$K$1,0))</f>
        <v>6178</v>
      </c>
    </row>
    <row r="2407" spans="1:6" x14ac:dyDescent="0.35">
      <c r="A2407" t="s">
        <v>1870</v>
      </c>
      <c r="B2407" t="s">
        <v>1871</v>
      </c>
      <c r="C2407" t="s">
        <v>1531</v>
      </c>
      <c r="D2407" t="s">
        <v>273</v>
      </c>
      <c r="E2407" t="str">
        <f>INDEX('State Codes'!$E$7:$E$70,MATCH(INDEX('State Codes'!$C$7:$C$70,MATCH('County Climates'!B2407,'State Codes'!$D$7:$D$70,0),1),'State Codes'!$C$7:$C$70,0),1)</f>
        <v>West North Central Division</v>
      </c>
      <c r="F2407">
        <f>INDEX('CBECS_Table B5'!$C$6:$K$6,1,MATCH('County Climates'!E2407,'CBECS_Table B5'!$C$1:$K$1,0))</f>
        <v>6178</v>
      </c>
    </row>
    <row r="2408" spans="1:6" x14ac:dyDescent="0.35">
      <c r="A2408" t="s">
        <v>1870</v>
      </c>
      <c r="B2408" t="s">
        <v>1871</v>
      </c>
      <c r="C2408" t="s">
        <v>302</v>
      </c>
      <c r="D2408" t="s">
        <v>273</v>
      </c>
      <c r="E2408" t="str">
        <f>INDEX('State Codes'!$E$7:$E$70,MATCH(INDEX('State Codes'!$C$7:$C$70,MATCH('County Climates'!B2408,'State Codes'!$D$7:$D$70,0),1),'State Codes'!$C$7:$C$70,0),1)</f>
        <v>West North Central Division</v>
      </c>
      <c r="F2408">
        <f>INDEX('CBECS_Table B5'!$C$6:$K$6,1,MATCH('County Climates'!E2408,'CBECS_Table B5'!$C$1:$K$1,0))</f>
        <v>6178</v>
      </c>
    </row>
    <row r="2409" spans="1:6" x14ac:dyDescent="0.35">
      <c r="A2409" t="s">
        <v>1870</v>
      </c>
      <c r="B2409" t="s">
        <v>1871</v>
      </c>
      <c r="C2409" t="s">
        <v>1878</v>
      </c>
      <c r="D2409" t="s">
        <v>273</v>
      </c>
      <c r="E2409" t="str">
        <f>INDEX('State Codes'!$E$7:$E$70,MATCH(INDEX('State Codes'!$C$7:$C$70,MATCH('County Climates'!B2409,'State Codes'!$D$7:$D$70,0),1),'State Codes'!$C$7:$C$70,0),1)</f>
        <v>West North Central Division</v>
      </c>
      <c r="F2409">
        <f>INDEX('CBECS_Table B5'!$C$6:$K$6,1,MATCH('County Climates'!E2409,'CBECS_Table B5'!$C$1:$K$1,0))</f>
        <v>6178</v>
      </c>
    </row>
    <row r="2410" spans="1:6" x14ac:dyDescent="0.35">
      <c r="A2410" t="s">
        <v>1870</v>
      </c>
      <c r="B2410" t="s">
        <v>1871</v>
      </c>
      <c r="C2410" t="s">
        <v>1879</v>
      </c>
      <c r="D2410" t="s">
        <v>273</v>
      </c>
      <c r="E2410" t="str">
        <f>INDEX('State Codes'!$E$7:$E$70,MATCH(INDEX('State Codes'!$C$7:$C$70,MATCH('County Climates'!B2410,'State Codes'!$D$7:$D$70,0),1),'State Codes'!$C$7:$C$70,0),1)</f>
        <v>West North Central Division</v>
      </c>
      <c r="F2410">
        <f>INDEX('CBECS_Table B5'!$C$6:$K$6,1,MATCH('County Climates'!E2410,'CBECS_Table B5'!$C$1:$K$1,0))</f>
        <v>6178</v>
      </c>
    </row>
    <row r="2411" spans="1:6" x14ac:dyDescent="0.35">
      <c r="A2411" t="s">
        <v>1870</v>
      </c>
      <c r="B2411" t="s">
        <v>1871</v>
      </c>
      <c r="C2411" t="s">
        <v>577</v>
      </c>
      <c r="D2411" t="s">
        <v>273</v>
      </c>
      <c r="E2411" t="str">
        <f>INDEX('State Codes'!$E$7:$E$70,MATCH(INDEX('State Codes'!$C$7:$C$70,MATCH('County Climates'!B2411,'State Codes'!$D$7:$D$70,0),1),'State Codes'!$C$7:$C$70,0),1)</f>
        <v>West North Central Division</v>
      </c>
      <c r="F2411">
        <f>INDEX('CBECS_Table B5'!$C$6:$K$6,1,MATCH('County Climates'!E2411,'CBECS_Table B5'!$C$1:$K$1,0))</f>
        <v>6178</v>
      </c>
    </row>
    <row r="2412" spans="1:6" x14ac:dyDescent="0.35">
      <c r="A2412" t="s">
        <v>1870</v>
      </c>
      <c r="B2412" t="s">
        <v>1871</v>
      </c>
      <c r="C2412" t="s">
        <v>837</v>
      </c>
      <c r="D2412" t="s">
        <v>273</v>
      </c>
      <c r="E2412" t="str">
        <f>INDEX('State Codes'!$E$7:$E$70,MATCH(INDEX('State Codes'!$C$7:$C$70,MATCH('County Climates'!B2412,'State Codes'!$D$7:$D$70,0),1),'State Codes'!$C$7:$C$70,0),1)</f>
        <v>West North Central Division</v>
      </c>
      <c r="F2412">
        <f>INDEX('CBECS_Table B5'!$C$6:$K$6,1,MATCH('County Climates'!E2412,'CBECS_Table B5'!$C$1:$K$1,0))</f>
        <v>6178</v>
      </c>
    </row>
    <row r="2413" spans="1:6" x14ac:dyDescent="0.35">
      <c r="A2413" t="s">
        <v>1870</v>
      </c>
      <c r="B2413" t="s">
        <v>1871</v>
      </c>
      <c r="C2413" t="s">
        <v>1880</v>
      </c>
      <c r="D2413" t="s">
        <v>273</v>
      </c>
      <c r="E2413" t="str">
        <f>INDEX('State Codes'!$E$7:$E$70,MATCH(INDEX('State Codes'!$C$7:$C$70,MATCH('County Climates'!B2413,'State Codes'!$D$7:$D$70,0),1),'State Codes'!$C$7:$C$70,0),1)</f>
        <v>West North Central Division</v>
      </c>
      <c r="F2413">
        <f>INDEX('CBECS_Table B5'!$C$6:$K$6,1,MATCH('County Climates'!E2413,'CBECS_Table B5'!$C$1:$K$1,0))</f>
        <v>6178</v>
      </c>
    </row>
    <row r="2414" spans="1:6" x14ac:dyDescent="0.35">
      <c r="A2414" t="s">
        <v>1870</v>
      </c>
      <c r="B2414" t="s">
        <v>1871</v>
      </c>
      <c r="C2414" t="s">
        <v>508</v>
      </c>
      <c r="D2414" t="s">
        <v>273</v>
      </c>
      <c r="E2414" t="str">
        <f>INDEX('State Codes'!$E$7:$E$70,MATCH(INDEX('State Codes'!$C$7:$C$70,MATCH('County Climates'!B2414,'State Codes'!$D$7:$D$70,0),1),'State Codes'!$C$7:$C$70,0),1)</f>
        <v>West North Central Division</v>
      </c>
      <c r="F2414">
        <f>INDEX('CBECS_Table B5'!$C$6:$K$6,1,MATCH('County Climates'!E2414,'CBECS_Table B5'!$C$1:$K$1,0))</f>
        <v>6178</v>
      </c>
    </row>
    <row r="2415" spans="1:6" x14ac:dyDescent="0.35">
      <c r="A2415" t="s">
        <v>1870</v>
      </c>
      <c r="B2415" t="s">
        <v>1871</v>
      </c>
      <c r="C2415" t="s">
        <v>1181</v>
      </c>
      <c r="D2415" t="s">
        <v>273</v>
      </c>
      <c r="E2415" t="str">
        <f>INDEX('State Codes'!$E$7:$E$70,MATCH(INDEX('State Codes'!$C$7:$C$70,MATCH('County Climates'!B2415,'State Codes'!$D$7:$D$70,0),1),'State Codes'!$C$7:$C$70,0),1)</f>
        <v>West North Central Division</v>
      </c>
      <c r="F2415">
        <f>INDEX('CBECS_Table B5'!$C$6:$K$6,1,MATCH('County Climates'!E2415,'CBECS_Table B5'!$C$1:$K$1,0))</f>
        <v>6178</v>
      </c>
    </row>
    <row r="2416" spans="1:6" x14ac:dyDescent="0.35">
      <c r="A2416" t="s">
        <v>1870</v>
      </c>
      <c r="B2416" t="s">
        <v>1871</v>
      </c>
      <c r="C2416" t="s">
        <v>1881</v>
      </c>
      <c r="D2416" t="s">
        <v>273</v>
      </c>
      <c r="E2416" t="str">
        <f>INDEX('State Codes'!$E$7:$E$70,MATCH(INDEX('State Codes'!$C$7:$C$70,MATCH('County Climates'!B2416,'State Codes'!$D$7:$D$70,0),1),'State Codes'!$C$7:$C$70,0),1)</f>
        <v>West North Central Division</v>
      </c>
      <c r="F2416">
        <f>INDEX('CBECS_Table B5'!$C$6:$K$6,1,MATCH('County Climates'!E2416,'CBECS_Table B5'!$C$1:$K$1,0))</f>
        <v>6178</v>
      </c>
    </row>
    <row r="2417" spans="1:6" x14ac:dyDescent="0.35">
      <c r="A2417" t="s">
        <v>1870</v>
      </c>
      <c r="B2417" t="s">
        <v>1871</v>
      </c>
      <c r="C2417" t="s">
        <v>510</v>
      </c>
      <c r="D2417" t="s">
        <v>273</v>
      </c>
      <c r="E2417" t="str">
        <f>INDEX('State Codes'!$E$7:$E$70,MATCH(INDEX('State Codes'!$C$7:$C$70,MATCH('County Climates'!B2417,'State Codes'!$D$7:$D$70,0),1),'State Codes'!$C$7:$C$70,0),1)</f>
        <v>West North Central Division</v>
      </c>
      <c r="F2417">
        <f>INDEX('CBECS_Table B5'!$C$6:$K$6,1,MATCH('County Climates'!E2417,'CBECS_Table B5'!$C$1:$K$1,0))</f>
        <v>6178</v>
      </c>
    </row>
    <row r="2418" spans="1:6" x14ac:dyDescent="0.35">
      <c r="A2418" t="s">
        <v>1870</v>
      </c>
      <c r="B2418" t="s">
        <v>1871</v>
      </c>
      <c r="C2418" t="s">
        <v>414</v>
      </c>
      <c r="D2418" t="s">
        <v>273</v>
      </c>
      <c r="E2418" t="str">
        <f>INDEX('State Codes'!$E$7:$E$70,MATCH(INDEX('State Codes'!$C$7:$C$70,MATCH('County Climates'!B2418,'State Codes'!$D$7:$D$70,0),1),'State Codes'!$C$7:$C$70,0),1)</f>
        <v>West North Central Division</v>
      </c>
      <c r="F2418">
        <f>INDEX('CBECS_Table B5'!$C$6:$K$6,1,MATCH('County Climates'!E2418,'CBECS_Table B5'!$C$1:$K$1,0))</f>
        <v>6178</v>
      </c>
    </row>
    <row r="2419" spans="1:6" x14ac:dyDescent="0.35">
      <c r="A2419" t="s">
        <v>1870</v>
      </c>
      <c r="B2419" t="s">
        <v>1871</v>
      </c>
      <c r="C2419" t="s">
        <v>1882</v>
      </c>
      <c r="D2419" t="s">
        <v>273</v>
      </c>
      <c r="E2419" t="str">
        <f>INDEX('State Codes'!$E$7:$E$70,MATCH(INDEX('State Codes'!$C$7:$C$70,MATCH('County Climates'!B2419,'State Codes'!$D$7:$D$70,0),1),'State Codes'!$C$7:$C$70,0),1)</f>
        <v>West North Central Division</v>
      </c>
      <c r="F2419">
        <f>INDEX('CBECS_Table B5'!$C$6:$K$6,1,MATCH('County Climates'!E2419,'CBECS_Table B5'!$C$1:$K$1,0))</f>
        <v>6178</v>
      </c>
    </row>
    <row r="2420" spans="1:6" x14ac:dyDescent="0.35">
      <c r="A2420" t="s">
        <v>1870</v>
      </c>
      <c r="B2420" t="s">
        <v>1871</v>
      </c>
      <c r="C2420" t="s">
        <v>839</v>
      </c>
      <c r="D2420" t="s">
        <v>273</v>
      </c>
      <c r="E2420" t="str">
        <f>INDEX('State Codes'!$E$7:$E$70,MATCH(INDEX('State Codes'!$C$7:$C$70,MATCH('County Climates'!B2420,'State Codes'!$D$7:$D$70,0),1),'State Codes'!$C$7:$C$70,0),1)</f>
        <v>West North Central Division</v>
      </c>
      <c r="F2420">
        <f>INDEX('CBECS_Table B5'!$C$6:$K$6,1,MATCH('County Climates'!E2420,'CBECS_Table B5'!$C$1:$K$1,0))</f>
        <v>6178</v>
      </c>
    </row>
    <row r="2421" spans="1:6" x14ac:dyDescent="0.35">
      <c r="A2421" t="s">
        <v>1870</v>
      </c>
      <c r="B2421" t="s">
        <v>1871</v>
      </c>
      <c r="C2421" t="s">
        <v>318</v>
      </c>
      <c r="D2421" t="s">
        <v>273</v>
      </c>
      <c r="E2421" t="str">
        <f>INDEX('State Codes'!$E$7:$E$70,MATCH(INDEX('State Codes'!$C$7:$C$70,MATCH('County Climates'!B2421,'State Codes'!$D$7:$D$70,0),1),'State Codes'!$C$7:$C$70,0),1)</f>
        <v>West North Central Division</v>
      </c>
      <c r="F2421">
        <f>INDEX('CBECS_Table B5'!$C$6:$K$6,1,MATCH('County Climates'!E2421,'CBECS_Table B5'!$C$1:$K$1,0))</f>
        <v>6178</v>
      </c>
    </row>
    <row r="2422" spans="1:6" x14ac:dyDescent="0.35">
      <c r="A2422" t="s">
        <v>1870</v>
      </c>
      <c r="B2422" t="s">
        <v>1871</v>
      </c>
      <c r="C2422" t="s">
        <v>1883</v>
      </c>
      <c r="D2422" t="s">
        <v>273</v>
      </c>
      <c r="E2422" t="str">
        <f>INDEX('State Codes'!$E$7:$E$70,MATCH(INDEX('State Codes'!$C$7:$C$70,MATCH('County Climates'!B2422,'State Codes'!$D$7:$D$70,0),1),'State Codes'!$C$7:$C$70,0),1)</f>
        <v>West North Central Division</v>
      </c>
      <c r="F2422">
        <f>INDEX('CBECS_Table B5'!$C$6:$K$6,1,MATCH('County Climates'!E2422,'CBECS_Table B5'!$C$1:$K$1,0))</f>
        <v>6178</v>
      </c>
    </row>
    <row r="2423" spans="1:6" x14ac:dyDescent="0.35">
      <c r="A2423" t="s">
        <v>1870</v>
      </c>
      <c r="B2423" t="s">
        <v>1871</v>
      </c>
      <c r="C2423" t="s">
        <v>1884</v>
      </c>
      <c r="D2423" t="s">
        <v>273</v>
      </c>
      <c r="E2423" t="str">
        <f>INDEX('State Codes'!$E$7:$E$70,MATCH(INDEX('State Codes'!$C$7:$C$70,MATCH('County Climates'!B2423,'State Codes'!$D$7:$D$70,0),1),'State Codes'!$C$7:$C$70,0),1)</f>
        <v>West North Central Division</v>
      </c>
      <c r="F2423">
        <f>INDEX('CBECS_Table B5'!$C$6:$K$6,1,MATCH('County Climates'!E2423,'CBECS_Table B5'!$C$1:$K$1,0))</f>
        <v>6178</v>
      </c>
    </row>
    <row r="2424" spans="1:6" x14ac:dyDescent="0.35">
      <c r="A2424" t="s">
        <v>1870</v>
      </c>
      <c r="B2424" t="s">
        <v>1871</v>
      </c>
      <c r="C2424" t="s">
        <v>1885</v>
      </c>
      <c r="D2424" t="s">
        <v>273</v>
      </c>
      <c r="E2424" t="str">
        <f>INDEX('State Codes'!$E$7:$E$70,MATCH(INDEX('State Codes'!$C$7:$C$70,MATCH('County Climates'!B2424,'State Codes'!$D$7:$D$70,0),1),'State Codes'!$C$7:$C$70,0),1)</f>
        <v>West North Central Division</v>
      </c>
      <c r="F2424">
        <f>INDEX('CBECS_Table B5'!$C$6:$K$6,1,MATCH('County Climates'!E2424,'CBECS_Table B5'!$C$1:$K$1,0))</f>
        <v>6178</v>
      </c>
    </row>
    <row r="2425" spans="1:6" x14ac:dyDescent="0.35">
      <c r="A2425" t="s">
        <v>1870</v>
      </c>
      <c r="B2425" t="s">
        <v>1871</v>
      </c>
      <c r="C2425" t="s">
        <v>1886</v>
      </c>
      <c r="D2425" t="s">
        <v>273</v>
      </c>
      <c r="E2425" t="str">
        <f>INDEX('State Codes'!$E$7:$E$70,MATCH(INDEX('State Codes'!$C$7:$C$70,MATCH('County Climates'!B2425,'State Codes'!$D$7:$D$70,0),1),'State Codes'!$C$7:$C$70,0),1)</f>
        <v>West North Central Division</v>
      </c>
      <c r="F2425">
        <f>INDEX('CBECS_Table B5'!$C$6:$K$6,1,MATCH('County Climates'!E2425,'CBECS_Table B5'!$C$1:$K$1,0))</f>
        <v>6178</v>
      </c>
    </row>
    <row r="2426" spans="1:6" x14ac:dyDescent="0.35">
      <c r="A2426" t="s">
        <v>1870</v>
      </c>
      <c r="B2426" t="s">
        <v>1871</v>
      </c>
      <c r="C2426" t="s">
        <v>419</v>
      </c>
      <c r="D2426" t="s">
        <v>273</v>
      </c>
      <c r="E2426" t="str">
        <f>INDEX('State Codes'!$E$7:$E$70,MATCH(INDEX('State Codes'!$C$7:$C$70,MATCH('County Climates'!B2426,'State Codes'!$D$7:$D$70,0),1),'State Codes'!$C$7:$C$70,0),1)</f>
        <v>West North Central Division</v>
      </c>
      <c r="F2426">
        <f>INDEX('CBECS_Table B5'!$C$6:$K$6,1,MATCH('County Climates'!E2426,'CBECS_Table B5'!$C$1:$K$1,0))</f>
        <v>6178</v>
      </c>
    </row>
    <row r="2427" spans="1:6" x14ac:dyDescent="0.35">
      <c r="A2427" t="s">
        <v>1887</v>
      </c>
      <c r="B2427" t="s">
        <v>375</v>
      </c>
      <c r="C2427" t="s">
        <v>1888</v>
      </c>
      <c r="D2427" t="s">
        <v>273</v>
      </c>
      <c r="E2427" t="str">
        <f>INDEX('State Codes'!$E$7:$E$70,MATCH(INDEX('State Codes'!$C$7:$C$70,MATCH('County Climates'!B2427,'State Codes'!$D$7:$D$70,0),1),'State Codes'!$C$7:$C$70,0),1)</f>
        <v>Mountain Division</v>
      </c>
      <c r="F2427">
        <f>INDEX('CBECS_Table B5'!$C$6:$K$6,1,MATCH('County Climates'!E2427,'CBECS_Table B5'!$C$1:$K$1,0))</f>
        <v>4981</v>
      </c>
    </row>
    <row r="2428" spans="1:6" x14ac:dyDescent="0.35">
      <c r="A2428" t="s">
        <v>1887</v>
      </c>
      <c r="B2428" t="s">
        <v>375</v>
      </c>
      <c r="C2428" t="s">
        <v>369</v>
      </c>
      <c r="D2428" t="s">
        <v>273</v>
      </c>
      <c r="E2428" t="str">
        <f>INDEX('State Codes'!$E$7:$E$70,MATCH(INDEX('State Codes'!$C$7:$C$70,MATCH('County Climates'!B2428,'State Codes'!$D$7:$D$70,0),1),'State Codes'!$C$7:$C$70,0),1)</f>
        <v>Mountain Division</v>
      </c>
      <c r="F2428">
        <f>INDEX('CBECS_Table B5'!$C$6:$K$6,1,MATCH('County Climates'!E2428,'CBECS_Table B5'!$C$1:$K$1,0))</f>
        <v>4981</v>
      </c>
    </row>
    <row r="2429" spans="1:6" x14ac:dyDescent="0.35">
      <c r="A2429" t="s">
        <v>1887</v>
      </c>
      <c r="B2429" t="s">
        <v>375</v>
      </c>
      <c r="C2429" t="s">
        <v>690</v>
      </c>
      <c r="D2429" t="s">
        <v>273</v>
      </c>
      <c r="E2429" t="str">
        <f>INDEX('State Codes'!$E$7:$E$70,MATCH(INDEX('State Codes'!$C$7:$C$70,MATCH('County Climates'!B2429,'State Codes'!$D$7:$D$70,0),1),'State Codes'!$C$7:$C$70,0),1)</f>
        <v>Mountain Division</v>
      </c>
      <c r="F2429">
        <f>INDEX('CBECS_Table B5'!$C$6:$K$6,1,MATCH('County Climates'!E2429,'CBECS_Table B5'!$C$1:$K$1,0))</f>
        <v>4981</v>
      </c>
    </row>
    <row r="2430" spans="1:6" x14ac:dyDescent="0.35">
      <c r="A2430" t="s">
        <v>1887</v>
      </c>
      <c r="B2430" t="s">
        <v>375</v>
      </c>
      <c r="C2430" t="s">
        <v>432</v>
      </c>
      <c r="D2430" t="s">
        <v>273</v>
      </c>
      <c r="E2430" t="str">
        <f>INDEX('State Codes'!$E$7:$E$70,MATCH(INDEX('State Codes'!$C$7:$C$70,MATCH('County Climates'!B2430,'State Codes'!$D$7:$D$70,0),1),'State Codes'!$C$7:$C$70,0),1)</f>
        <v>Mountain Division</v>
      </c>
      <c r="F2430">
        <f>INDEX('CBECS_Table B5'!$C$6:$K$6,1,MATCH('County Climates'!E2430,'CBECS_Table B5'!$C$1:$K$1,0))</f>
        <v>4981</v>
      </c>
    </row>
    <row r="2431" spans="1:6" x14ac:dyDescent="0.35">
      <c r="A2431" t="s">
        <v>1887</v>
      </c>
      <c r="B2431" t="s">
        <v>375</v>
      </c>
      <c r="C2431" t="s">
        <v>1889</v>
      </c>
      <c r="D2431" t="s">
        <v>273</v>
      </c>
      <c r="E2431" t="str">
        <f>INDEX('State Codes'!$E$7:$E$70,MATCH(INDEX('State Codes'!$C$7:$C$70,MATCH('County Climates'!B2431,'State Codes'!$D$7:$D$70,0),1),'State Codes'!$C$7:$C$70,0),1)</f>
        <v>Mountain Division</v>
      </c>
      <c r="F2431">
        <f>INDEX('CBECS_Table B5'!$C$6:$K$6,1,MATCH('County Climates'!E2431,'CBECS_Table B5'!$C$1:$K$1,0))</f>
        <v>4981</v>
      </c>
    </row>
    <row r="2432" spans="1:6" x14ac:dyDescent="0.35">
      <c r="A2432" t="s">
        <v>1887</v>
      </c>
      <c r="B2432" t="s">
        <v>375</v>
      </c>
      <c r="C2432" t="s">
        <v>1890</v>
      </c>
      <c r="D2432" t="s">
        <v>273</v>
      </c>
      <c r="E2432" t="str">
        <f>INDEX('State Codes'!$E$7:$E$70,MATCH(INDEX('State Codes'!$C$7:$C$70,MATCH('County Climates'!B2432,'State Codes'!$D$7:$D$70,0),1),'State Codes'!$C$7:$C$70,0),1)</f>
        <v>Mountain Division</v>
      </c>
      <c r="F2432">
        <f>INDEX('CBECS_Table B5'!$C$6:$K$6,1,MATCH('County Climates'!E2432,'CBECS_Table B5'!$C$1:$K$1,0))</f>
        <v>4981</v>
      </c>
    </row>
    <row r="2433" spans="1:6" x14ac:dyDescent="0.35">
      <c r="A2433" t="s">
        <v>1887</v>
      </c>
      <c r="B2433" t="s">
        <v>375</v>
      </c>
      <c r="C2433" t="s">
        <v>1891</v>
      </c>
      <c r="D2433" t="s">
        <v>273</v>
      </c>
      <c r="E2433" t="str">
        <f>INDEX('State Codes'!$E$7:$E$70,MATCH(INDEX('State Codes'!$C$7:$C$70,MATCH('County Climates'!B2433,'State Codes'!$D$7:$D$70,0),1),'State Codes'!$C$7:$C$70,0),1)</f>
        <v>Mountain Division</v>
      </c>
      <c r="F2433">
        <f>INDEX('CBECS_Table B5'!$C$6:$K$6,1,MATCH('County Climates'!E2433,'CBECS_Table B5'!$C$1:$K$1,0))</f>
        <v>4981</v>
      </c>
    </row>
    <row r="2434" spans="1:6" x14ac:dyDescent="0.35">
      <c r="A2434" t="s">
        <v>1887</v>
      </c>
      <c r="B2434" t="s">
        <v>375</v>
      </c>
      <c r="C2434" t="s">
        <v>1892</v>
      </c>
      <c r="D2434" t="s">
        <v>273</v>
      </c>
      <c r="E2434" t="str">
        <f>INDEX('State Codes'!$E$7:$E$70,MATCH(INDEX('State Codes'!$C$7:$C$70,MATCH('County Climates'!B2434,'State Codes'!$D$7:$D$70,0),1),'State Codes'!$C$7:$C$70,0),1)</f>
        <v>Mountain Division</v>
      </c>
      <c r="F2434">
        <f>INDEX('CBECS_Table B5'!$C$6:$K$6,1,MATCH('County Climates'!E2434,'CBECS_Table B5'!$C$1:$K$1,0))</f>
        <v>4981</v>
      </c>
    </row>
    <row r="2435" spans="1:6" x14ac:dyDescent="0.35">
      <c r="A2435" t="s">
        <v>1887</v>
      </c>
      <c r="B2435" t="s">
        <v>375</v>
      </c>
      <c r="C2435" t="s">
        <v>1893</v>
      </c>
      <c r="D2435" t="s">
        <v>273</v>
      </c>
      <c r="E2435" t="str">
        <f>INDEX('State Codes'!$E$7:$E$70,MATCH(INDEX('State Codes'!$C$7:$C$70,MATCH('County Climates'!B2435,'State Codes'!$D$7:$D$70,0),1),'State Codes'!$C$7:$C$70,0),1)</f>
        <v>Mountain Division</v>
      </c>
      <c r="F2435">
        <f>INDEX('CBECS_Table B5'!$C$6:$K$6,1,MATCH('County Climates'!E2435,'CBECS_Table B5'!$C$1:$K$1,0))</f>
        <v>4981</v>
      </c>
    </row>
    <row r="2436" spans="1:6" x14ac:dyDescent="0.35">
      <c r="A2436" t="s">
        <v>1894</v>
      </c>
      <c r="B2436" t="s">
        <v>1895</v>
      </c>
      <c r="C2436" t="s">
        <v>1896</v>
      </c>
      <c r="D2436" t="s">
        <v>273</v>
      </c>
      <c r="E2436" t="str">
        <f>INDEX('State Codes'!$E$7:$E$70,MATCH(INDEX('State Codes'!$C$7:$C$70,MATCH('County Climates'!B2436,'State Codes'!$D$7:$D$70,0),1),'State Codes'!$C$7:$C$70,0),1)</f>
        <v>New England Division</v>
      </c>
      <c r="F2436">
        <f>INDEX('CBECS_Table B5'!$C$6:$K$6,1,MATCH('County Climates'!E2436,'CBECS_Table B5'!$C$1:$K$1,0))</f>
        <v>4302</v>
      </c>
    </row>
    <row r="2437" spans="1:6" x14ac:dyDescent="0.35">
      <c r="A2437" t="s">
        <v>1894</v>
      </c>
      <c r="B2437" t="s">
        <v>1895</v>
      </c>
      <c r="C2437" t="s">
        <v>492</v>
      </c>
      <c r="D2437" t="s">
        <v>273</v>
      </c>
      <c r="E2437" t="str">
        <f>INDEX('State Codes'!$E$7:$E$70,MATCH(INDEX('State Codes'!$C$7:$C$70,MATCH('County Climates'!B2437,'State Codes'!$D$7:$D$70,0),1),'State Codes'!$C$7:$C$70,0),1)</f>
        <v>New England Division</v>
      </c>
      <c r="F2437">
        <f>INDEX('CBECS_Table B5'!$C$6:$K$6,1,MATCH('County Climates'!E2437,'CBECS_Table B5'!$C$1:$K$1,0))</f>
        <v>4302</v>
      </c>
    </row>
    <row r="2438" spans="1:6" x14ac:dyDescent="0.35">
      <c r="A2438" t="s">
        <v>1894</v>
      </c>
      <c r="B2438" t="s">
        <v>1895</v>
      </c>
      <c r="C2438" t="s">
        <v>1897</v>
      </c>
      <c r="D2438" t="s">
        <v>273</v>
      </c>
      <c r="E2438" t="str">
        <f>INDEX('State Codes'!$E$7:$E$70,MATCH(INDEX('State Codes'!$C$7:$C$70,MATCH('County Climates'!B2438,'State Codes'!$D$7:$D$70,0),1),'State Codes'!$C$7:$C$70,0),1)</f>
        <v>New England Division</v>
      </c>
      <c r="F2438">
        <f>INDEX('CBECS_Table B5'!$C$6:$K$6,1,MATCH('County Climates'!E2438,'CBECS_Table B5'!$C$1:$K$1,0))</f>
        <v>4302</v>
      </c>
    </row>
    <row r="2439" spans="1:6" x14ac:dyDescent="0.35">
      <c r="A2439" t="s">
        <v>1894</v>
      </c>
      <c r="B2439" t="s">
        <v>1895</v>
      </c>
      <c r="C2439" t="s">
        <v>1118</v>
      </c>
      <c r="D2439" t="s">
        <v>273</v>
      </c>
      <c r="E2439" t="str">
        <f>INDEX('State Codes'!$E$7:$E$70,MATCH(INDEX('State Codes'!$C$7:$C$70,MATCH('County Climates'!B2439,'State Codes'!$D$7:$D$70,0),1),'State Codes'!$C$7:$C$70,0),1)</f>
        <v>New England Division</v>
      </c>
      <c r="F2439">
        <f>INDEX('CBECS_Table B5'!$C$6:$K$6,1,MATCH('County Climates'!E2439,'CBECS_Table B5'!$C$1:$K$1,0))</f>
        <v>4302</v>
      </c>
    </row>
    <row r="2440" spans="1:6" x14ac:dyDescent="0.35">
      <c r="A2440" t="s">
        <v>1894</v>
      </c>
      <c r="B2440" t="s">
        <v>1895</v>
      </c>
      <c r="C2440" t="s">
        <v>1898</v>
      </c>
      <c r="D2440" t="s">
        <v>273</v>
      </c>
      <c r="E2440" t="str">
        <f>INDEX('State Codes'!$E$7:$E$70,MATCH(INDEX('State Codes'!$C$7:$C$70,MATCH('County Climates'!B2440,'State Codes'!$D$7:$D$70,0),1),'State Codes'!$C$7:$C$70,0),1)</f>
        <v>New England Division</v>
      </c>
      <c r="F2440">
        <f>INDEX('CBECS_Table B5'!$C$6:$K$6,1,MATCH('County Climates'!E2440,'CBECS_Table B5'!$C$1:$K$1,0))</f>
        <v>4302</v>
      </c>
    </row>
    <row r="2441" spans="1:6" x14ac:dyDescent="0.35">
      <c r="A2441" t="s">
        <v>1894</v>
      </c>
      <c r="B2441" t="s">
        <v>1895</v>
      </c>
      <c r="C2441" t="s">
        <v>1556</v>
      </c>
      <c r="D2441" t="s">
        <v>273</v>
      </c>
      <c r="E2441" t="str">
        <f>INDEX('State Codes'!$E$7:$E$70,MATCH(INDEX('State Codes'!$C$7:$C$70,MATCH('County Climates'!B2441,'State Codes'!$D$7:$D$70,0),1),'State Codes'!$C$7:$C$70,0),1)</f>
        <v>New England Division</v>
      </c>
      <c r="F2441">
        <f>INDEX('CBECS_Table B5'!$C$6:$K$6,1,MATCH('County Climates'!E2441,'CBECS_Table B5'!$C$1:$K$1,0))</f>
        <v>4302</v>
      </c>
    </row>
    <row r="2442" spans="1:6" x14ac:dyDescent="0.35">
      <c r="A2442" t="s">
        <v>1894</v>
      </c>
      <c r="B2442" t="s">
        <v>1895</v>
      </c>
      <c r="C2442" t="s">
        <v>1899</v>
      </c>
      <c r="D2442" t="s">
        <v>273</v>
      </c>
      <c r="E2442" t="str">
        <f>INDEX('State Codes'!$E$7:$E$70,MATCH(INDEX('State Codes'!$C$7:$C$70,MATCH('County Climates'!B2442,'State Codes'!$D$7:$D$70,0),1),'State Codes'!$C$7:$C$70,0),1)</f>
        <v>New England Division</v>
      </c>
      <c r="F2442">
        <f>INDEX('CBECS_Table B5'!$C$6:$K$6,1,MATCH('County Climates'!E2442,'CBECS_Table B5'!$C$1:$K$1,0))</f>
        <v>4302</v>
      </c>
    </row>
    <row r="2443" spans="1:6" x14ac:dyDescent="0.35">
      <c r="A2443" t="s">
        <v>1894</v>
      </c>
      <c r="B2443" t="s">
        <v>1895</v>
      </c>
      <c r="C2443" t="s">
        <v>1042</v>
      </c>
      <c r="D2443" t="s">
        <v>273</v>
      </c>
      <c r="E2443" t="str">
        <f>INDEX('State Codes'!$E$7:$E$70,MATCH(INDEX('State Codes'!$C$7:$C$70,MATCH('County Climates'!B2443,'State Codes'!$D$7:$D$70,0),1),'State Codes'!$C$7:$C$70,0),1)</f>
        <v>New England Division</v>
      </c>
      <c r="F2443">
        <f>INDEX('CBECS_Table B5'!$C$6:$K$6,1,MATCH('County Climates'!E2443,'CBECS_Table B5'!$C$1:$K$1,0))</f>
        <v>4302</v>
      </c>
    </row>
    <row r="2444" spans="1:6" x14ac:dyDescent="0.35">
      <c r="A2444" t="s">
        <v>1894</v>
      </c>
      <c r="B2444" t="s">
        <v>1895</v>
      </c>
      <c r="C2444" t="s">
        <v>1900</v>
      </c>
      <c r="D2444" t="s">
        <v>273</v>
      </c>
      <c r="E2444" t="str">
        <f>INDEX('State Codes'!$E$7:$E$70,MATCH(INDEX('State Codes'!$C$7:$C$70,MATCH('County Climates'!B2444,'State Codes'!$D$7:$D$70,0),1),'State Codes'!$C$7:$C$70,0),1)</f>
        <v>New England Division</v>
      </c>
      <c r="F2444">
        <f>INDEX('CBECS_Table B5'!$C$6:$K$6,1,MATCH('County Climates'!E2444,'CBECS_Table B5'!$C$1:$K$1,0))</f>
        <v>4302</v>
      </c>
    </row>
    <row r="2445" spans="1:6" x14ac:dyDescent="0.35">
      <c r="A2445" t="s">
        <v>1894</v>
      </c>
      <c r="B2445" t="s">
        <v>1895</v>
      </c>
      <c r="C2445" t="s">
        <v>912</v>
      </c>
      <c r="D2445" t="s">
        <v>273</v>
      </c>
      <c r="E2445" t="str">
        <f>INDEX('State Codes'!$E$7:$E$70,MATCH(INDEX('State Codes'!$C$7:$C$70,MATCH('County Climates'!B2445,'State Codes'!$D$7:$D$70,0),1),'State Codes'!$C$7:$C$70,0),1)</f>
        <v>New England Division</v>
      </c>
      <c r="F2445">
        <f>INDEX('CBECS_Table B5'!$C$6:$K$6,1,MATCH('County Climates'!E2445,'CBECS_Table B5'!$C$1:$K$1,0))</f>
        <v>4302</v>
      </c>
    </row>
    <row r="2446" spans="1:6" x14ac:dyDescent="0.35">
      <c r="A2446" t="s">
        <v>1901</v>
      </c>
      <c r="B2446" t="s">
        <v>1902</v>
      </c>
      <c r="C2446" t="s">
        <v>1903</v>
      </c>
      <c r="D2446" t="s">
        <v>292</v>
      </c>
      <c r="E2446" t="str">
        <f>INDEX('State Codes'!$E$7:$E$70,MATCH(INDEX('State Codes'!$C$7:$C$70,MATCH('County Climates'!B2446,'State Codes'!$D$7:$D$70,0),1),'State Codes'!$C$7:$C$70,0),1)</f>
        <v>Middle Atlantic Division</v>
      </c>
      <c r="F2446">
        <f>INDEX('CBECS_Table B5'!$C$6:$K$6,1,MATCH('County Climates'!E2446,'CBECS_Table B5'!$C$1:$K$1,0))</f>
        <v>11232</v>
      </c>
    </row>
    <row r="2447" spans="1:6" x14ac:dyDescent="0.35">
      <c r="A2447" t="s">
        <v>1901</v>
      </c>
      <c r="B2447" t="s">
        <v>1902</v>
      </c>
      <c r="C2447" t="s">
        <v>1904</v>
      </c>
      <c r="D2447" t="s">
        <v>273</v>
      </c>
      <c r="E2447" t="str">
        <f>INDEX('State Codes'!$E$7:$E$70,MATCH(INDEX('State Codes'!$C$7:$C$70,MATCH('County Climates'!B2447,'State Codes'!$D$7:$D$70,0),1),'State Codes'!$C$7:$C$70,0),1)</f>
        <v>Middle Atlantic Division</v>
      </c>
      <c r="F2447">
        <f>INDEX('CBECS_Table B5'!$C$6:$K$6,1,MATCH('County Climates'!E2447,'CBECS_Table B5'!$C$1:$K$1,0))</f>
        <v>11232</v>
      </c>
    </row>
    <row r="2448" spans="1:6" x14ac:dyDescent="0.35">
      <c r="A2448" t="s">
        <v>1901</v>
      </c>
      <c r="B2448" t="s">
        <v>1902</v>
      </c>
      <c r="C2448" t="s">
        <v>1905</v>
      </c>
      <c r="D2448" t="s">
        <v>292</v>
      </c>
      <c r="E2448" t="str">
        <f>INDEX('State Codes'!$E$7:$E$70,MATCH(INDEX('State Codes'!$C$7:$C$70,MATCH('County Climates'!B2448,'State Codes'!$D$7:$D$70,0),1),'State Codes'!$C$7:$C$70,0),1)</f>
        <v>Middle Atlantic Division</v>
      </c>
      <c r="F2448">
        <f>INDEX('CBECS_Table B5'!$C$6:$K$6,1,MATCH('County Climates'!E2448,'CBECS_Table B5'!$C$1:$K$1,0))</f>
        <v>11232</v>
      </c>
    </row>
    <row r="2449" spans="1:6" x14ac:dyDescent="0.35">
      <c r="A2449" t="s">
        <v>1901</v>
      </c>
      <c r="B2449" t="s">
        <v>1902</v>
      </c>
      <c r="C2449" t="s">
        <v>490</v>
      </c>
      <c r="D2449" t="s">
        <v>292</v>
      </c>
      <c r="E2449" t="str">
        <f>INDEX('State Codes'!$E$7:$E$70,MATCH(INDEX('State Codes'!$C$7:$C$70,MATCH('County Climates'!B2449,'State Codes'!$D$7:$D$70,0),1),'State Codes'!$C$7:$C$70,0),1)</f>
        <v>Middle Atlantic Division</v>
      </c>
      <c r="F2449">
        <f>INDEX('CBECS_Table B5'!$C$6:$K$6,1,MATCH('County Climates'!E2449,'CBECS_Table B5'!$C$1:$K$1,0))</f>
        <v>11232</v>
      </c>
    </row>
    <row r="2450" spans="1:6" x14ac:dyDescent="0.35">
      <c r="A2450" t="s">
        <v>1901</v>
      </c>
      <c r="B2450" t="s">
        <v>1902</v>
      </c>
      <c r="C2450" t="s">
        <v>1906</v>
      </c>
      <c r="D2450" t="s">
        <v>292</v>
      </c>
      <c r="E2450" t="str">
        <f>INDEX('State Codes'!$E$7:$E$70,MATCH(INDEX('State Codes'!$C$7:$C$70,MATCH('County Climates'!B2450,'State Codes'!$D$7:$D$70,0),1),'State Codes'!$C$7:$C$70,0),1)</f>
        <v>Middle Atlantic Division</v>
      </c>
      <c r="F2450">
        <f>INDEX('CBECS_Table B5'!$C$6:$K$6,1,MATCH('County Climates'!E2450,'CBECS_Table B5'!$C$1:$K$1,0))</f>
        <v>11232</v>
      </c>
    </row>
    <row r="2451" spans="1:6" x14ac:dyDescent="0.35">
      <c r="A2451" t="s">
        <v>1901</v>
      </c>
      <c r="B2451" t="s">
        <v>1902</v>
      </c>
      <c r="C2451" t="s">
        <v>765</v>
      </c>
      <c r="D2451" t="s">
        <v>292</v>
      </c>
      <c r="E2451" t="str">
        <f>INDEX('State Codes'!$E$7:$E$70,MATCH(INDEX('State Codes'!$C$7:$C$70,MATCH('County Climates'!B2451,'State Codes'!$D$7:$D$70,0),1),'State Codes'!$C$7:$C$70,0),1)</f>
        <v>Middle Atlantic Division</v>
      </c>
      <c r="F2451">
        <f>INDEX('CBECS_Table B5'!$C$6:$K$6,1,MATCH('County Climates'!E2451,'CBECS_Table B5'!$C$1:$K$1,0))</f>
        <v>11232</v>
      </c>
    </row>
    <row r="2452" spans="1:6" x14ac:dyDescent="0.35">
      <c r="A2452" t="s">
        <v>1901</v>
      </c>
      <c r="B2452" t="s">
        <v>1902</v>
      </c>
      <c r="C2452" t="s">
        <v>800</v>
      </c>
      <c r="D2452" t="s">
        <v>292</v>
      </c>
      <c r="E2452" t="str">
        <f>INDEX('State Codes'!$E$7:$E$70,MATCH(INDEX('State Codes'!$C$7:$C$70,MATCH('County Climates'!B2452,'State Codes'!$D$7:$D$70,0),1),'State Codes'!$C$7:$C$70,0),1)</f>
        <v>Middle Atlantic Division</v>
      </c>
      <c r="F2452">
        <f>INDEX('CBECS_Table B5'!$C$6:$K$6,1,MATCH('County Climates'!E2452,'CBECS_Table B5'!$C$1:$K$1,0))</f>
        <v>11232</v>
      </c>
    </row>
    <row r="2453" spans="1:6" x14ac:dyDescent="0.35">
      <c r="A2453" t="s">
        <v>1901</v>
      </c>
      <c r="B2453" t="s">
        <v>1902</v>
      </c>
      <c r="C2453" t="s">
        <v>1333</v>
      </c>
      <c r="D2453" t="s">
        <v>292</v>
      </c>
      <c r="E2453" t="str">
        <f>INDEX('State Codes'!$E$7:$E$70,MATCH(INDEX('State Codes'!$C$7:$C$70,MATCH('County Climates'!B2453,'State Codes'!$D$7:$D$70,0),1),'State Codes'!$C$7:$C$70,0),1)</f>
        <v>Middle Atlantic Division</v>
      </c>
      <c r="F2453">
        <f>INDEX('CBECS_Table B5'!$C$6:$K$6,1,MATCH('County Climates'!E2453,'CBECS_Table B5'!$C$1:$K$1,0))</f>
        <v>11232</v>
      </c>
    </row>
    <row r="2454" spans="1:6" x14ac:dyDescent="0.35">
      <c r="A2454" t="s">
        <v>1901</v>
      </c>
      <c r="B2454" t="s">
        <v>1902</v>
      </c>
      <c r="C2454" t="s">
        <v>1907</v>
      </c>
      <c r="D2454" t="s">
        <v>292</v>
      </c>
      <c r="E2454" t="str">
        <f>INDEX('State Codes'!$E$7:$E$70,MATCH(INDEX('State Codes'!$C$7:$C$70,MATCH('County Climates'!B2454,'State Codes'!$D$7:$D$70,0),1),'State Codes'!$C$7:$C$70,0),1)</f>
        <v>Middle Atlantic Division</v>
      </c>
      <c r="F2454">
        <f>INDEX('CBECS_Table B5'!$C$6:$K$6,1,MATCH('County Climates'!E2454,'CBECS_Table B5'!$C$1:$K$1,0))</f>
        <v>11232</v>
      </c>
    </row>
    <row r="2455" spans="1:6" x14ac:dyDescent="0.35">
      <c r="A2455" t="s">
        <v>1901</v>
      </c>
      <c r="B2455" t="s">
        <v>1902</v>
      </c>
      <c r="C2455" t="s">
        <v>1908</v>
      </c>
      <c r="D2455" t="s">
        <v>273</v>
      </c>
      <c r="E2455" t="str">
        <f>INDEX('State Codes'!$E$7:$E$70,MATCH(INDEX('State Codes'!$C$7:$C$70,MATCH('County Climates'!B2455,'State Codes'!$D$7:$D$70,0),1),'State Codes'!$C$7:$C$70,0),1)</f>
        <v>Middle Atlantic Division</v>
      </c>
      <c r="F2455">
        <f>INDEX('CBECS_Table B5'!$C$6:$K$6,1,MATCH('County Climates'!E2455,'CBECS_Table B5'!$C$1:$K$1,0))</f>
        <v>11232</v>
      </c>
    </row>
    <row r="2456" spans="1:6" x14ac:dyDescent="0.35">
      <c r="A2456" t="s">
        <v>1901</v>
      </c>
      <c r="B2456" t="s">
        <v>1902</v>
      </c>
      <c r="C2456" t="s">
        <v>596</v>
      </c>
      <c r="D2456" t="s">
        <v>273</v>
      </c>
      <c r="E2456" t="str">
        <f>INDEX('State Codes'!$E$7:$E$70,MATCH(INDEX('State Codes'!$C$7:$C$70,MATCH('County Climates'!B2456,'State Codes'!$D$7:$D$70,0),1),'State Codes'!$C$7:$C$70,0),1)</f>
        <v>Middle Atlantic Division</v>
      </c>
      <c r="F2456">
        <f>INDEX('CBECS_Table B5'!$C$6:$K$6,1,MATCH('County Climates'!E2456,'CBECS_Table B5'!$C$1:$K$1,0))</f>
        <v>11232</v>
      </c>
    </row>
    <row r="2457" spans="1:6" x14ac:dyDescent="0.35">
      <c r="A2457" t="s">
        <v>1901</v>
      </c>
      <c r="B2457" t="s">
        <v>1902</v>
      </c>
      <c r="C2457" t="s">
        <v>458</v>
      </c>
      <c r="D2457" t="s">
        <v>292</v>
      </c>
      <c r="E2457" t="str">
        <f>INDEX('State Codes'!$E$7:$E$70,MATCH(INDEX('State Codes'!$C$7:$C$70,MATCH('County Climates'!B2457,'State Codes'!$D$7:$D$70,0),1),'State Codes'!$C$7:$C$70,0),1)</f>
        <v>Middle Atlantic Division</v>
      </c>
      <c r="F2457">
        <f>INDEX('CBECS_Table B5'!$C$6:$K$6,1,MATCH('County Climates'!E2457,'CBECS_Table B5'!$C$1:$K$1,0))</f>
        <v>11232</v>
      </c>
    </row>
    <row r="2458" spans="1:6" x14ac:dyDescent="0.35">
      <c r="A2458" t="s">
        <v>1901</v>
      </c>
      <c r="B2458" t="s">
        <v>1902</v>
      </c>
      <c r="C2458" t="s">
        <v>1909</v>
      </c>
      <c r="D2458" t="s">
        <v>292</v>
      </c>
      <c r="E2458" t="str">
        <f>INDEX('State Codes'!$E$7:$E$70,MATCH(INDEX('State Codes'!$C$7:$C$70,MATCH('County Climates'!B2458,'State Codes'!$D$7:$D$70,0),1),'State Codes'!$C$7:$C$70,0),1)</f>
        <v>Middle Atlantic Division</v>
      </c>
      <c r="F2458">
        <f>INDEX('CBECS_Table B5'!$C$6:$K$6,1,MATCH('County Climates'!E2458,'CBECS_Table B5'!$C$1:$K$1,0))</f>
        <v>11232</v>
      </c>
    </row>
    <row r="2459" spans="1:6" x14ac:dyDescent="0.35">
      <c r="A2459" t="s">
        <v>1901</v>
      </c>
      <c r="B2459" t="s">
        <v>1902</v>
      </c>
      <c r="C2459" t="s">
        <v>695</v>
      </c>
      <c r="D2459" t="s">
        <v>273</v>
      </c>
      <c r="E2459" t="str">
        <f>INDEX('State Codes'!$E$7:$E$70,MATCH(INDEX('State Codes'!$C$7:$C$70,MATCH('County Climates'!B2459,'State Codes'!$D$7:$D$70,0),1),'State Codes'!$C$7:$C$70,0),1)</f>
        <v>Middle Atlantic Division</v>
      </c>
      <c r="F2459">
        <f>INDEX('CBECS_Table B5'!$C$6:$K$6,1,MATCH('County Climates'!E2459,'CBECS_Table B5'!$C$1:$K$1,0))</f>
        <v>11232</v>
      </c>
    </row>
    <row r="2460" spans="1:6" x14ac:dyDescent="0.35">
      <c r="A2460" t="s">
        <v>1901</v>
      </c>
      <c r="B2460" t="s">
        <v>1902</v>
      </c>
      <c r="C2460" t="s">
        <v>1910</v>
      </c>
      <c r="D2460" t="s">
        <v>292</v>
      </c>
      <c r="E2460" t="str">
        <f>INDEX('State Codes'!$E$7:$E$70,MATCH(INDEX('State Codes'!$C$7:$C$70,MATCH('County Climates'!B2460,'State Codes'!$D$7:$D$70,0),1),'State Codes'!$C$7:$C$70,0),1)</f>
        <v>Middle Atlantic Division</v>
      </c>
      <c r="F2460">
        <f>INDEX('CBECS_Table B5'!$C$6:$K$6,1,MATCH('County Climates'!E2460,'CBECS_Table B5'!$C$1:$K$1,0))</f>
        <v>11232</v>
      </c>
    </row>
    <row r="2461" spans="1:6" x14ac:dyDescent="0.35">
      <c r="A2461" t="s">
        <v>1901</v>
      </c>
      <c r="B2461" t="s">
        <v>1902</v>
      </c>
      <c r="C2461" t="s">
        <v>1911</v>
      </c>
      <c r="D2461" t="s">
        <v>273</v>
      </c>
      <c r="E2461" t="str">
        <f>INDEX('State Codes'!$E$7:$E$70,MATCH(INDEX('State Codes'!$C$7:$C$70,MATCH('County Climates'!B2461,'State Codes'!$D$7:$D$70,0),1),'State Codes'!$C$7:$C$70,0),1)</f>
        <v>Middle Atlantic Division</v>
      </c>
      <c r="F2461">
        <f>INDEX('CBECS_Table B5'!$C$6:$K$6,1,MATCH('County Climates'!E2461,'CBECS_Table B5'!$C$1:$K$1,0))</f>
        <v>11232</v>
      </c>
    </row>
    <row r="2462" spans="1:6" x14ac:dyDescent="0.35">
      <c r="A2462" t="s">
        <v>1901</v>
      </c>
      <c r="B2462" t="s">
        <v>1902</v>
      </c>
      <c r="C2462" t="s">
        <v>1912</v>
      </c>
      <c r="D2462" t="s">
        <v>292</v>
      </c>
      <c r="E2462" t="str">
        <f>INDEX('State Codes'!$E$7:$E$70,MATCH(INDEX('State Codes'!$C$7:$C$70,MATCH('County Climates'!B2462,'State Codes'!$D$7:$D$70,0),1),'State Codes'!$C$7:$C$70,0),1)</f>
        <v>Middle Atlantic Division</v>
      </c>
      <c r="F2462">
        <f>INDEX('CBECS_Table B5'!$C$6:$K$6,1,MATCH('County Climates'!E2462,'CBECS_Table B5'!$C$1:$K$1,0))</f>
        <v>11232</v>
      </c>
    </row>
    <row r="2463" spans="1:6" x14ac:dyDescent="0.35">
      <c r="A2463" t="s">
        <v>1901</v>
      </c>
      <c r="B2463" t="s">
        <v>1902</v>
      </c>
      <c r="C2463" t="s">
        <v>771</v>
      </c>
      <c r="D2463" t="s">
        <v>273</v>
      </c>
      <c r="E2463" t="str">
        <f>INDEX('State Codes'!$E$7:$E$70,MATCH(INDEX('State Codes'!$C$7:$C$70,MATCH('County Climates'!B2463,'State Codes'!$D$7:$D$70,0),1),'State Codes'!$C$7:$C$70,0),1)</f>
        <v>Middle Atlantic Division</v>
      </c>
      <c r="F2463">
        <f>INDEX('CBECS_Table B5'!$C$6:$K$6,1,MATCH('County Climates'!E2463,'CBECS_Table B5'!$C$1:$K$1,0))</f>
        <v>11232</v>
      </c>
    </row>
    <row r="2464" spans="1:6" x14ac:dyDescent="0.35">
      <c r="A2464" t="s">
        <v>1901</v>
      </c>
      <c r="B2464" t="s">
        <v>1902</v>
      </c>
      <c r="C2464" t="s">
        <v>467</v>
      </c>
      <c r="D2464" t="s">
        <v>273</v>
      </c>
      <c r="E2464" t="str">
        <f>INDEX('State Codes'!$E$7:$E$70,MATCH(INDEX('State Codes'!$C$7:$C$70,MATCH('County Climates'!B2464,'State Codes'!$D$7:$D$70,0),1),'State Codes'!$C$7:$C$70,0),1)</f>
        <v>Middle Atlantic Division</v>
      </c>
      <c r="F2464">
        <f>INDEX('CBECS_Table B5'!$C$6:$K$6,1,MATCH('County Climates'!E2464,'CBECS_Table B5'!$C$1:$K$1,0))</f>
        <v>11232</v>
      </c>
    </row>
    <row r="2465" spans="1:6" x14ac:dyDescent="0.35">
      <c r="A2465" t="s">
        <v>1901</v>
      </c>
      <c r="B2465" t="s">
        <v>1902</v>
      </c>
      <c r="C2465" t="s">
        <v>392</v>
      </c>
      <c r="D2465" t="s">
        <v>292</v>
      </c>
      <c r="E2465" t="str">
        <f>INDEX('State Codes'!$E$7:$E$70,MATCH(INDEX('State Codes'!$C$7:$C$70,MATCH('County Climates'!B2465,'State Codes'!$D$7:$D$70,0),1),'State Codes'!$C$7:$C$70,0),1)</f>
        <v>Middle Atlantic Division</v>
      </c>
      <c r="F2465">
        <f>INDEX('CBECS_Table B5'!$C$6:$K$6,1,MATCH('County Climates'!E2465,'CBECS_Table B5'!$C$1:$K$1,0))</f>
        <v>11232</v>
      </c>
    </row>
    <row r="2466" spans="1:6" x14ac:dyDescent="0.35">
      <c r="A2466" t="s">
        <v>1901</v>
      </c>
      <c r="B2466" t="s">
        <v>1902</v>
      </c>
      <c r="C2466" t="s">
        <v>542</v>
      </c>
      <c r="D2466" t="s">
        <v>273</v>
      </c>
      <c r="E2466" t="str">
        <f>INDEX('State Codes'!$E$7:$E$70,MATCH(INDEX('State Codes'!$C$7:$C$70,MATCH('County Climates'!B2466,'State Codes'!$D$7:$D$70,0),1),'State Codes'!$C$7:$C$70,0),1)</f>
        <v>Middle Atlantic Division</v>
      </c>
      <c r="F2466">
        <f>INDEX('CBECS_Table B5'!$C$6:$K$6,1,MATCH('County Climates'!E2466,'CBECS_Table B5'!$C$1:$K$1,0))</f>
        <v>11232</v>
      </c>
    </row>
    <row r="2467" spans="1:6" x14ac:dyDescent="0.35">
      <c r="A2467" t="s">
        <v>1913</v>
      </c>
      <c r="B2467" t="s">
        <v>1914</v>
      </c>
      <c r="C2467" t="s">
        <v>1915</v>
      </c>
      <c r="D2467" t="s">
        <v>402</v>
      </c>
      <c r="E2467" t="str">
        <f>INDEX('State Codes'!$E$7:$E$70,MATCH(INDEX('State Codes'!$C$7:$C$70,MATCH('County Climates'!B2467,'State Codes'!$D$7:$D$70,0),1),'State Codes'!$C$7:$C$70,0),1)</f>
        <v>Mountain Division</v>
      </c>
      <c r="F2467">
        <f>INDEX('CBECS_Table B5'!$C$6:$K$6,1,MATCH('County Climates'!E2467,'CBECS_Table B5'!$C$1:$K$1,0))</f>
        <v>4981</v>
      </c>
    </row>
    <row r="2468" spans="1:6" x14ac:dyDescent="0.35">
      <c r="A2468" t="s">
        <v>1913</v>
      </c>
      <c r="B2468" t="s">
        <v>1914</v>
      </c>
      <c r="C2468" t="s">
        <v>1916</v>
      </c>
      <c r="D2468" t="s">
        <v>273</v>
      </c>
      <c r="E2468" t="str">
        <f>INDEX('State Codes'!$E$7:$E$70,MATCH(INDEX('State Codes'!$C$7:$C$70,MATCH('County Climates'!B2468,'State Codes'!$D$7:$D$70,0),1),'State Codes'!$C$7:$C$70,0),1)</f>
        <v>Mountain Division</v>
      </c>
      <c r="F2468">
        <f>INDEX('CBECS_Table B5'!$C$6:$K$6,1,MATCH('County Climates'!E2468,'CBECS_Table B5'!$C$1:$K$1,0))</f>
        <v>4981</v>
      </c>
    </row>
    <row r="2469" spans="1:6" x14ac:dyDescent="0.35">
      <c r="A2469" t="s">
        <v>1913</v>
      </c>
      <c r="B2469" t="s">
        <v>1914</v>
      </c>
      <c r="C2469" t="s">
        <v>1917</v>
      </c>
      <c r="D2469" t="s">
        <v>404</v>
      </c>
      <c r="E2469" t="str">
        <f>INDEX('State Codes'!$E$7:$E$70,MATCH(INDEX('State Codes'!$C$7:$C$70,MATCH('County Climates'!B2469,'State Codes'!$D$7:$D$70,0),1),'State Codes'!$C$7:$C$70,0),1)</f>
        <v>Mountain Division</v>
      </c>
      <c r="F2469">
        <f>INDEX('CBECS_Table B5'!$C$6:$K$6,1,MATCH('County Climates'!E2469,'CBECS_Table B5'!$C$1:$K$1,0))</f>
        <v>4981</v>
      </c>
    </row>
    <row r="2470" spans="1:6" x14ac:dyDescent="0.35">
      <c r="A2470" t="s">
        <v>1913</v>
      </c>
      <c r="B2470" t="s">
        <v>1914</v>
      </c>
      <c r="C2470" t="s">
        <v>1918</v>
      </c>
      <c r="D2470" t="s">
        <v>273</v>
      </c>
      <c r="E2470" t="str">
        <f>INDEX('State Codes'!$E$7:$E$70,MATCH(INDEX('State Codes'!$C$7:$C$70,MATCH('County Climates'!B2470,'State Codes'!$D$7:$D$70,0),1),'State Codes'!$C$7:$C$70,0),1)</f>
        <v>Mountain Division</v>
      </c>
      <c r="F2470">
        <f>INDEX('CBECS_Table B5'!$C$6:$K$6,1,MATCH('County Climates'!E2470,'CBECS_Table B5'!$C$1:$K$1,0))</f>
        <v>4981</v>
      </c>
    </row>
    <row r="2471" spans="1:6" x14ac:dyDescent="0.35">
      <c r="A2471" t="s">
        <v>1913</v>
      </c>
      <c r="B2471" t="s">
        <v>1914</v>
      </c>
      <c r="C2471" t="s">
        <v>1878</v>
      </c>
      <c r="D2471" t="s">
        <v>273</v>
      </c>
      <c r="E2471" t="str">
        <f>INDEX('State Codes'!$E$7:$E$70,MATCH(INDEX('State Codes'!$C$7:$C$70,MATCH('County Climates'!B2471,'State Codes'!$D$7:$D$70,0),1),'State Codes'!$C$7:$C$70,0),1)</f>
        <v>Mountain Division</v>
      </c>
      <c r="F2471">
        <f>INDEX('CBECS_Table B5'!$C$6:$K$6,1,MATCH('County Climates'!E2471,'CBECS_Table B5'!$C$1:$K$1,0))</f>
        <v>4981</v>
      </c>
    </row>
    <row r="2472" spans="1:6" x14ac:dyDescent="0.35">
      <c r="A2472" t="s">
        <v>1913</v>
      </c>
      <c r="B2472" t="s">
        <v>1914</v>
      </c>
      <c r="C2472" t="s">
        <v>1120</v>
      </c>
      <c r="D2472" t="s">
        <v>402</v>
      </c>
      <c r="E2472" t="str">
        <f>INDEX('State Codes'!$E$7:$E$70,MATCH(INDEX('State Codes'!$C$7:$C$70,MATCH('County Climates'!B2472,'State Codes'!$D$7:$D$70,0),1),'State Codes'!$C$7:$C$70,0),1)</f>
        <v>Mountain Division</v>
      </c>
      <c r="F2472">
        <f>INDEX('CBECS_Table B5'!$C$6:$K$6,1,MATCH('County Climates'!E2472,'CBECS_Table B5'!$C$1:$K$1,0))</f>
        <v>4981</v>
      </c>
    </row>
    <row r="2473" spans="1:6" x14ac:dyDescent="0.35">
      <c r="A2473" t="s">
        <v>1913</v>
      </c>
      <c r="B2473" t="s">
        <v>1914</v>
      </c>
      <c r="C2473" t="s">
        <v>1919</v>
      </c>
      <c r="D2473" t="s">
        <v>402</v>
      </c>
      <c r="E2473" t="str">
        <f>INDEX('State Codes'!$E$7:$E$70,MATCH(INDEX('State Codes'!$C$7:$C$70,MATCH('County Climates'!B2473,'State Codes'!$D$7:$D$70,0),1),'State Codes'!$C$7:$C$70,0),1)</f>
        <v>Mountain Division</v>
      </c>
      <c r="F2473">
        <f>INDEX('CBECS_Table B5'!$C$6:$K$6,1,MATCH('County Climates'!E2473,'CBECS_Table B5'!$C$1:$K$1,0))</f>
        <v>4981</v>
      </c>
    </row>
    <row r="2474" spans="1:6" x14ac:dyDescent="0.35">
      <c r="A2474" t="s">
        <v>1913</v>
      </c>
      <c r="B2474" t="s">
        <v>1914</v>
      </c>
      <c r="C2474" t="s">
        <v>1920</v>
      </c>
      <c r="D2474" t="s">
        <v>404</v>
      </c>
      <c r="E2474" t="str">
        <f>INDEX('State Codes'!$E$7:$E$70,MATCH(INDEX('State Codes'!$C$7:$C$70,MATCH('County Climates'!B2474,'State Codes'!$D$7:$D$70,0),1),'State Codes'!$C$7:$C$70,0),1)</f>
        <v>Mountain Division</v>
      </c>
      <c r="F2474">
        <f>INDEX('CBECS_Table B5'!$C$6:$K$6,1,MATCH('County Climates'!E2474,'CBECS_Table B5'!$C$1:$K$1,0))</f>
        <v>4981</v>
      </c>
    </row>
    <row r="2475" spans="1:6" x14ac:dyDescent="0.35">
      <c r="A2475" t="s">
        <v>1913</v>
      </c>
      <c r="B2475" t="s">
        <v>1914</v>
      </c>
      <c r="C2475" t="s">
        <v>1069</v>
      </c>
      <c r="D2475" t="s">
        <v>404</v>
      </c>
      <c r="E2475" t="str">
        <f>INDEX('State Codes'!$E$7:$E$70,MATCH(INDEX('State Codes'!$C$7:$C$70,MATCH('County Climates'!B2475,'State Codes'!$D$7:$D$70,0),1),'State Codes'!$C$7:$C$70,0),1)</f>
        <v>Mountain Division</v>
      </c>
      <c r="F2475">
        <f>INDEX('CBECS_Table B5'!$C$6:$K$6,1,MATCH('County Climates'!E2475,'CBECS_Table B5'!$C$1:$K$1,0))</f>
        <v>4981</v>
      </c>
    </row>
    <row r="2476" spans="1:6" x14ac:dyDescent="0.35">
      <c r="A2476" t="s">
        <v>1913</v>
      </c>
      <c r="B2476" t="s">
        <v>1914</v>
      </c>
      <c r="C2476" t="s">
        <v>361</v>
      </c>
      <c r="D2476" t="s">
        <v>402</v>
      </c>
      <c r="E2476" t="str">
        <f>INDEX('State Codes'!$E$7:$E$70,MATCH(INDEX('State Codes'!$C$7:$C$70,MATCH('County Climates'!B2476,'State Codes'!$D$7:$D$70,0),1),'State Codes'!$C$7:$C$70,0),1)</f>
        <v>Mountain Division</v>
      </c>
      <c r="F2476">
        <f>INDEX('CBECS_Table B5'!$C$6:$K$6,1,MATCH('County Climates'!E2476,'CBECS_Table B5'!$C$1:$K$1,0))</f>
        <v>4981</v>
      </c>
    </row>
    <row r="2477" spans="1:6" x14ac:dyDescent="0.35">
      <c r="A2477" t="s">
        <v>1913</v>
      </c>
      <c r="B2477" t="s">
        <v>1914</v>
      </c>
      <c r="C2477" t="s">
        <v>1244</v>
      </c>
      <c r="D2477" t="s">
        <v>402</v>
      </c>
      <c r="E2477" t="str">
        <f>INDEX('State Codes'!$E$7:$E$70,MATCH(INDEX('State Codes'!$C$7:$C$70,MATCH('County Climates'!B2477,'State Codes'!$D$7:$D$70,0),1),'State Codes'!$C$7:$C$70,0),1)</f>
        <v>Mountain Division</v>
      </c>
      <c r="F2477">
        <f>INDEX('CBECS_Table B5'!$C$6:$K$6,1,MATCH('County Climates'!E2477,'CBECS_Table B5'!$C$1:$K$1,0))</f>
        <v>4981</v>
      </c>
    </row>
    <row r="2478" spans="1:6" x14ac:dyDescent="0.35">
      <c r="A2478" t="s">
        <v>1913</v>
      </c>
      <c r="B2478" t="s">
        <v>1914</v>
      </c>
      <c r="C2478" t="s">
        <v>1191</v>
      </c>
      <c r="D2478" t="s">
        <v>273</v>
      </c>
      <c r="E2478" t="str">
        <f>INDEX('State Codes'!$E$7:$E$70,MATCH(INDEX('State Codes'!$C$7:$C$70,MATCH('County Climates'!B2478,'State Codes'!$D$7:$D$70,0),1),'State Codes'!$C$7:$C$70,0),1)</f>
        <v>Mountain Division</v>
      </c>
      <c r="F2478">
        <f>INDEX('CBECS_Table B5'!$C$6:$K$6,1,MATCH('County Climates'!E2478,'CBECS_Table B5'!$C$1:$K$1,0))</f>
        <v>4981</v>
      </c>
    </row>
    <row r="2479" spans="1:6" x14ac:dyDescent="0.35">
      <c r="A2479" t="s">
        <v>1913</v>
      </c>
      <c r="B2479" t="s">
        <v>1914</v>
      </c>
      <c r="C2479" t="s">
        <v>1251</v>
      </c>
      <c r="D2479" t="s">
        <v>404</v>
      </c>
      <c r="E2479" t="str">
        <f>INDEX('State Codes'!$E$7:$E$70,MATCH(INDEX('State Codes'!$C$7:$C$70,MATCH('County Climates'!B2479,'State Codes'!$D$7:$D$70,0),1),'State Codes'!$C$7:$C$70,0),1)</f>
        <v>Mountain Division</v>
      </c>
      <c r="F2479">
        <f>INDEX('CBECS_Table B5'!$C$6:$K$6,1,MATCH('County Climates'!E2479,'CBECS_Table B5'!$C$1:$K$1,0))</f>
        <v>4981</v>
      </c>
    </row>
    <row r="2480" spans="1:6" x14ac:dyDescent="0.35">
      <c r="A2480" t="s">
        <v>1913</v>
      </c>
      <c r="B2480" t="s">
        <v>1914</v>
      </c>
      <c r="C2480" t="s">
        <v>1921</v>
      </c>
      <c r="D2480" t="s">
        <v>404</v>
      </c>
      <c r="E2480" t="str">
        <f>INDEX('State Codes'!$E$7:$E$70,MATCH(INDEX('State Codes'!$C$7:$C$70,MATCH('County Climates'!B2480,'State Codes'!$D$7:$D$70,0),1),'State Codes'!$C$7:$C$70,0),1)</f>
        <v>Mountain Division</v>
      </c>
      <c r="F2480">
        <f>INDEX('CBECS_Table B5'!$C$6:$K$6,1,MATCH('County Climates'!E2480,'CBECS_Table B5'!$C$1:$K$1,0))</f>
        <v>4981</v>
      </c>
    </row>
    <row r="2481" spans="1:6" x14ac:dyDescent="0.35">
      <c r="A2481" t="s">
        <v>1913</v>
      </c>
      <c r="B2481" t="s">
        <v>1914</v>
      </c>
      <c r="C2481" t="s">
        <v>369</v>
      </c>
      <c r="D2481" t="s">
        <v>402</v>
      </c>
      <c r="E2481" t="str">
        <f>INDEX('State Codes'!$E$7:$E$70,MATCH(INDEX('State Codes'!$C$7:$C$70,MATCH('County Climates'!B2481,'State Codes'!$D$7:$D$70,0),1),'State Codes'!$C$7:$C$70,0),1)</f>
        <v>Mountain Division</v>
      </c>
      <c r="F2481">
        <f>INDEX('CBECS_Table B5'!$C$6:$K$6,1,MATCH('County Climates'!E2481,'CBECS_Table B5'!$C$1:$K$1,0))</f>
        <v>4981</v>
      </c>
    </row>
    <row r="2482" spans="1:6" x14ac:dyDescent="0.35">
      <c r="A2482" t="s">
        <v>1913</v>
      </c>
      <c r="B2482" t="s">
        <v>1914</v>
      </c>
      <c r="C2482" t="s">
        <v>1922</v>
      </c>
      <c r="D2482" t="s">
        <v>273</v>
      </c>
      <c r="E2482" t="str">
        <f>INDEX('State Codes'!$E$7:$E$70,MATCH(INDEX('State Codes'!$C$7:$C$70,MATCH('County Climates'!B2482,'State Codes'!$D$7:$D$70,0),1),'State Codes'!$C$7:$C$70,0),1)</f>
        <v>Mountain Division</v>
      </c>
      <c r="F2482">
        <f>INDEX('CBECS_Table B5'!$C$6:$K$6,1,MATCH('County Climates'!E2482,'CBECS_Table B5'!$C$1:$K$1,0))</f>
        <v>4981</v>
      </c>
    </row>
    <row r="2483" spans="1:6" x14ac:dyDescent="0.35">
      <c r="A2483" t="s">
        <v>1913</v>
      </c>
      <c r="B2483" t="s">
        <v>1914</v>
      </c>
      <c r="C2483" t="s">
        <v>1923</v>
      </c>
      <c r="D2483" t="s">
        <v>404</v>
      </c>
      <c r="E2483" t="str">
        <f>INDEX('State Codes'!$E$7:$E$70,MATCH(INDEX('State Codes'!$C$7:$C$70,MATCH('County Climates'!B2483,'State Codes'!$D$7:$D$70,0),1),'State Codes'!$C$7:$C$70,0),1)</f>
        <v>Mountain Division</v>
      </c>
      <c r="F2483">
        <f>INDEX('CBECS_Table B5'!$C$6:$K$6,1,MATCH('County Climates'!E2483,'CBECS_Table B5'!$C$1:$K$1,0))</f>
        <v>4981</v>
      </c>
    </row>
    <row r="2484" spans="1:6" x14ac:dyDescent="0.35">
      <c r="A2484" t="s">
        <v>1913</v>
      </c>
      <c r="B2484" t="s">
        <v>1914</v>
      </c>
      <c r="C2484" t="s">
        <v>1924</v>
      </c>
      <c r="D2484" t="s">
        <v>273</v>
      </c>
      <c r="E2484" t="str">
        <f>INDEX('State Codes'!$E$7:$E$70,MATCH(INDEX('State Codes'!$C$7:$C$70,MATCH('County Climates'!B2484,'State Codes'!$D$7:$D$70,0),1),'State Codes'!$C$7:$C$70,0),1)</f>
        <v>Mountain Division</v>
      </c>
      <c r="F2484">
        <f>INDEX('CBECS_Table B5'!$C$6:$K$6,1,MATCH('County Climates'!E2484,'CBECS_Table B5'!$C$1:$K$1,0))</f>
        <v>4981</v>
      </c>
    </row>
    <row r="2485" spans="1:6" x14ac:dyDescent="0.35">
      <c r="A2485" t="s">
        <v>1913</v>
      </c>
      <c r="B2485" t="s">
        <v>1914</v>
      </c>
      <c r="C2485" t="s">
        <v>1925</v>
      </c>
      <c r="D2485" t="s">
        <v>273</v>
      </c>
      <c r="E2485" t="str">
        <f>INDEX('State Codes'!$E$7:$E$70,MATCH(INDEX('State Codes'!$C$7:$C$70,MATCH('County Climates'!B2485,'State Codes'!$D$7:$D$70,0),1),'State Codes'!$C$7:$C$70,0),1)</f>
        <v>Mountain Division</v>
      </c>
      <c r="F2485">
        <f>INDEX('CBECS_Table B5'!$C$6:$K$6,1,MATCH('County Climates'!E2485,'CBECS_Table B5'!$C$1:$K$1,0))</f>
        <v>4981</v>
      </c>
    </row>
    <row r="2486" spans="1:6" x14ac:dyDescent="0.35">
      <c r="A2486" t="s">
        <v>1913</v>
      </c>
      <c r="B2486" t="s">
        <v>1914</v>
      </c>
      <c r="C2486" t="s">
        <v>436</v>
      </c>
      <c r="D2486" t="s">
        <v>404</v>
      </c>
      <c r="E2486" t="str">
        <f>INDEX('State Codes'!$E$7:$E$70,MATCH(INDEX('State Codes'!$C$7:$C$70,MATCH('County Climates'!B2486,'State Codes'!$D$7:$D$70,0),1),'State Codes'!$C$7:$C$70,0),1)</f>
        <v>Mountain Division</v>
      </c>
      <c r="F2486">
        <f>INDEX('CBECS_Table B5'!$C$6:$K$6,1,MATCH('County Climates'!E2486,'CBECS_Table B5'!$C$1:$K$1,0))</f>
        <v>4981</v>
      </c>
    </row>
    <row r="2487" spans="1:6" x14ac:dyDescent="0.35">
      <c r="A2487" t="s">
        <v>1913</v>
      </c>
      <c r="B2487" t="s">
        <v>1914</v>
      </c>
      <c r="C2487" t="s">
        <v>1926</v>
      </c>
      <c r="D2487" t="s">
        <v>402</v>
      </c>
      <c r="E2487" t="str">
        <f>INDEX('State Codes'!$E$7:$E$70,MATCH(INDEX('State Codes'!$C$7:$C$70,MATCH('County Climates'!B2487,'State Codes'!$D$7:$D$70,0),1),'State Codes'!$C$7:$C$70,0),1)</f>
        <v>Mountain Division</v>
      </c>
      <c r="F2487">
        <f>INDEX('CBECS_Table B5'!$C$6:$K$6,1,MATCH('County Climates'!E2487,'CBECS_Table B5'!$C$1:$K$1,0))</f>
        <v>4981</v>
      </c>
    </row>
    <row r="2488" spans="1:6" x14ac:dyDescent="0.35">
      <c r="A2488" t="s">
        <v>1913</v>
      </c>
      <c r="B2488" t="s">
        <v>1914</v>
      </c>
      <c r="C2488" t="s">
        <v>1927</v>
      </c>
      <c r="D2488" t="s">
        <v>273</v>
      </c>
      <c r="E2488" t="str">
        <f>INDEX('State Codes'!$E$7:$E$70,MATCH(INDEX('State Codes'!$C$7:$C$70,MATCH('County Climates'!B2488,'State Codes'!$D$7:$D$70,0),1),'State Codes'!$C$7:$C$70,0),1)</f>
        <v>Mountain Division</v>
      </c>
      <c r="F2488">
        <f>INDEX('CBECS_Table B5'!$C$6:$K$6,1,MATCH('County Climates'!E2488,'CBECS_Table B5'!$C$1:$K$1,0))</f>
        <v>4981</v>
      </c>
    </row>
    <row r="2489" spans="1:6" x14ac:dyDescent="0.35">
      <c r="A2489" t="s">
        <v>1913</v>
      </c>
      <c r="B2489" t="s">
        <v>1914</v>
      </c>
      <c r="C2489" t="s">
        <v>1859</v>
      </c>
      <c r="D2489" t="s">
        <v>402</v>
      </c>
      <c r="E2489" t="str">
        <f>INDEX('State Codes'!$E$7:$E$70,MATCH(INDEX('State Codes'!$C$7:$C$70,MATCH('County Climates'!B2489,'State Codes'!$D$7:$D$70,0),1),'State Codes'!$C$7:$C$70,0),1)</f>
        <v>Mountain Division</v>
      </c>
      <c r="F2489">
        <f>INDEX('CBECS_Table B5'!$C$6:$K$6,1,MATCH('County Climates'!E2489,'CBECS_Table B5'!$C$1:$K$1,0))</f>
        <v>4981</v>
      </c>
    </row>
    <row r="2490" spans="1:6" x14ac:dyDescent="0.35">
      <c r="A2490" t="s">
        <v>1913</v>
      </c>
      <c r="B2490" t="s">
        <v>1914</v>
      </c>
      <c r="C2490" t="s">
        <v>446</v>
      </c>
      <c r="D2490" t="s">
        <v>273</v>
      </c>
      <c r="E2490" t="str">
        <f>INDEX('State Codes'!$E$7:$E$70,MATCH(INDEX('State Codes'!$C$7:$C$70,MATCH('County Climates'!B2490,'State Codes'!$D$7:$D$70,0),1),'State Codes'!$C$7:$C$70,0),1)</f>
        <v>Mountain Division</v>
      </c>
      <c r="F2490">
        <f>INDEX('CBECS_Table B5'!$C$6:$K$6,1,MATCH('County Climates'!E2490,'CBECS_Table B5'!$C$1:$K$1,0))</f>
        <v>4981</v>
      </c>
    </row>
    <row r="2491" spans="1:6" x14ac:dyDescent="0.35">
      <c r="A2491" t="s">
        <v>1913</v>
      </c>
      <c r="B2491" t="s">
        <v>1914</v>
      </c>
      <c r="C2491" t="s">
        <v>447</v>
      </c>
      <c r="D2491" t="s">
        <v>273</v>
      </c>
      <c r="E2491" t="str">
        <f>INDEX('State Codes'!$E$7:$E$70,MATCH(INDEX('State Codes'!$C$7:$C$70,MATCH('County Climates'!B2491,'State Codes'!$D$7:$D$70,0),1),'State Codes'!$C$7:$C$70,0),1)</f>
        <v>Mountain Division</v>
      </c>
      <c r="F2491">
        <f>INDEX('CBECS_Table B5'!$C$6:$K$6,1,MATCH('County Climates'!E2491,'CBECS_Table B5'!$C$1:$K$1,0))</f>
        <v>4981</v>
      </c>
    </row>
    <row r="2492" spans="1:6" x14ac:dyDescent="0.35">
      <c r="A2492" t="s">
        <v>1928</v>
      </c>
      <c r="B2492" t="s">
        <v>1006</v>
      </c>
      <c r="C2492" t="s">
        <v>353</v>
      </c>
      <c r="D2492" t="s">
        <v>273</v>
      </c>
      <c r="E2492" t="str">
        <f>INDEX('State Codes'!$E$7:$E$70,MATCH(INDEX('State Codes'!$C$7:$C$70,MATCH('County Climates'!B2492,'State Codes'!$D$7:$D$70,0),1),'State Codes'!$C$7:$C$70,0),1)</f>
        <v>Middle Atlantic Division</v>
      </c>
      <c r="F2492">
        <f>INDEX('CBECS_Table B5'!$C$6:$K$6,1,MATCH('County Climates'!E2492,'CBECS_Table B5'!$C$1:$K$1,0))</f>
        <v>11232</v>
      </c>
    </row>
    <row r="2493" spans="1:6" x14ac:dyDescent="0.35">
      <c r="A2493" t="s">
        <v>1928</v>
      </c>
      <c r="B2493" t="s">
        <v>1006</v>
      </c>
      <c r="C2493" t="s">
        <v>543</v>
      </c>
      <c r="D2493" t="s">
        <v>273</v>
      </c>
      <c r="E2493" t="str">
        <f>INDEX('State Codes'!$E$7:$E$70,MATCH(INDEX('State Codes'!$C$7:$C$70,MATCH('County Climates'!B2493,'State Codes'!$D$7:$D$70,0),1),'State Codes'!$C$7:$C$70,0),1)</f>
        <v>Middle Atlantic Division</v>
      </c>
      <c r="F2493">
        <f>INDEX('CBECS_Table B5'!$C$6:$K$6,1,MATCH('County Climates'!E2493,'CBECS_Table B5'!$C$1:$K$1,0))</f>
        <v>11232</v>
      </c>
    </row>
    <row r="2494" spans="1:6" x14ac:dyDescent="0.35">
      <c r="A2494" t="s">
        <v>1928</v>
      </c>
      <c r="B2494" t="s">
        <v>1006</v>
      </c>
      <c r="C2494" t="s">
        <v>1929</v>
      </c>
      <c r="D2494" t="s">
        <v>292</v>
      </c>
      <c r="E2494" t="str">
        <f>INDEX('State Codes'!$E$7:$E$70,MATCH(INDEX('State Codes'!$C$7:$C$70,MATCH('County Climates'!B2494,'State Codes'!$D$7:$D$70,0),1),'State Codes'!$C$7:$C$70,0),1)</f>
        <v>Middle Atlantic Division</v>
      </c>
      <c r="F2494">
        <f>INDEX('CBECS_Table B5'!$C$6:$K$6,1,MATCH('County Climates'!E2494,'CBECS_Table B5'!$C$1:$K$1,0))</f>
        <v>11232</v>
      </c>
    </row>
    <row r="2495" spans="1:6" x14ac:dyDescent="0.35">
      <c r="A2495" t="s">
        <v>1928</v>
      </c>
      <c r="B2495" t="s">
        <v>1006</v>
      </c>
      <c r="C2495" t="s">
        <v>1403</v>
      </c>
      <c r="D2495" t="s">
        <v>273</v>
      </c>
      <c r="E2495" t="str">
        <f>INDEX('State Codes'!$E$7:$E$70,MATCH(INDEX('State Codes'!$C$7:$C$70,MATCH('County Climates'!B2495,'State Codes'!$D$7:$D$70,0),1),'State Codes'!$C$7:$C$70,0),1)</f>
        <v>Middle Atlantic Division</v>
      </c>
      <c r="F2495">
        <f>INDEX('CBECS_Table B5'!$C$6:$K$6,1,MATCH('County Climates'!E2495,'CBECS_Table B5'!$C$1:$K$1,0))</f>
        <v>11232</v>
      </c>
    </row>
    <row r="2496" spans="1:6" x14ac:dyDescent="0.35">
      <c r="A2496" t="s">
        <v>1928</v>
      </c>
      <c r="B2496" t="s">
        <v>1006</v>
      </c>
      <c r="C2496" t="s">
        <v>1930</v>
      </c>
      <c r="D2496" t="s">
        <v>273</v>
      </c>
      <c r="E2496" t="str">
        <f>INDEX('State Codes'!$E$7:$E$70,MATCH(INDEX('State Codes'!$C$7:$C$70,MATCH('County Climates'!B2496,'State Codes'!$D$7:$D$70,0),1),'State Codes'!$C$7:$C$70,0),1)</f>
        <v>Middle Atlantic Division</v>
      </c>
      <c r="F2496">
        <f>INDEX('CBECS_Table B5'!$C$6:$K$6,1,MATCH('County Climates'!E2496,'CBECS_Table B5'!$C$1:$K$1,0))</f>
        <v>11232</v>
      </c>
    </row>
    <row r="2497" spans="1:6" x14ac:dyDescent="0.35">
      <c r="A2497" t="s">
        <v>1931</v>
      </c>
      <c r="B2497" t="s">
        <v>1932</v>
      </c>
      <c r="C2497" t="s">
        <v>1933</v>
      </c>
      <c r="D2497" t="s">
        <v>292</v>
      </c>
      <c r="E2497" t="str">
        <f>INDEX('State Codes'!$E$7:$E$70,MATCH(INDEX('State Codes'!$C$7:$C$70,MATCH('County Climates'!B2497,'State Codes'!$D$7:$D$70,0),1),'State Codes'!$C$7:$C$70,0),1)</f>
        <v>South Atlantic Division</v>
      </c>
      <c r="F2497">
        <f>INDEX('CBECS_Table B5'!$C$6:$K$6,1,MATCH('County Climates'!E2497,'CBECS_Table B5'!$C$1:$K$1,0))</f>
        <v>17981</v>
      </c>
    </row>
    <row r="2498" spans="1:6" x14ac:dyDescent="0.35">
      <c r="A2498" t="s">
        <v>1931</v>
      </c>
      <c r="B2498" t="s">
        <v>1932</v>
      </c>
      <c r="C2498" t="s">
        <v>1610</v>
      </c>
      <c r="D2498" t="s">
        <v>292</v>
      </c>
      <c r="E2498" t="str">
        <f>INDEX('State Codes'!$E$7:$E$70,MATCH(INDEX('State Codes'!$C$7:$C$70,MATCH('County Climates'!B2498,'State Codes'!$D$7:$D$70,0),1),'State Codes'!$C$7:$C$70,0),1)</f>
        <v>South Atlantic Division</v>
      </c>
      <c r="F2498">
        <f>INDEX('CBECS_Table B5'!$C$6:$K$6,1,MATCH('County Climates'!E2498,'CBECS_Table B5'!$C$1:$K$1,0))</f>
        <v>17981</v>
      </c>
    </row>
    <row r="2499" spans="1:6" x14ac:dyDescent="0.35">
      <c r="A2499" t="s">
        <v>1931</v>
      </c>
      <c r="B2499" t="s">
        <v>1932</v>
      </c>
      <c r="C2499" t="s">
        <v>1934</v>
      </c>
      <c r="D2499" t="s">
        <v>273</v>
      </c>
      <c r="E2499" t="str">
        <f>INDEX('State Codes'!$E$7:$E$70,MATCH(INDEX('State Codes'!$C$7:$C$70,MATCH('County Climates'!B2499,'State Codes'!$D$7:$D$70,0),1),'State Codes'!$C$7:$C$70,0),1)</f>
        <v>South Atlantic Division</v>
      </c>
      <c r="F2499">
        <f>INDEX('CBECS_Table B5'!$C$6:$K$6,1,MATCH('County Climates'!E2499,'CBECS_Table B5'!$C$1:$K$1,0))</f>
        <v>17981</v>
      </c>
    </row>
    <row r="2500" spans="1:6" x14ac:dyDescent="0.35">
      <c r="A2500" t="s">
        <v>1931</v>
      </c>
      <c r="B2500" t="s">
        <v>1932</v>
      </c>
      <c r="C2500" t="s">
        <v>1935</v>
      </c>
      <c r="D2500" t="s">
        <v>292</v>
      </c>
      <c r="E2500" t="str">
        <f>INDEX('State Codes'!$E$7:$E$70,MATCH(INDEX('State Codes'!$C$7:$C$70,MATCH('County Climates'!B2500,'State Codes'!$D$7:$D$70,0),1),'State Codes'!$C$7:$C$70,0),1)</f>
        <v>South Atlantic Division</v>
      </c>
      <c r="F2500">
        <f>INDEX('CBECS_Table B5'!$C$6:$K$6,1,MATCH('County Climates'!E2500,'CBECS_Table B5'!$C$1:$K$1,0))</f>
        <v>17981</v>
      </c>
    </row>
    <row r="2501" spans="1:6" x14ac:dyDescent="0.35">
      <c r="A2501" t="s">
        <v>1931</v>
      </c>
      <c r="B2501" t="s">
        <v>1932</v>
      </c>
      <c r="C2501" t="s">
        <v>1936</v>
      </c>
      <c r="D2501" t="s">
        <v>273</v>
      </c>
      <c r="E2501" t="str">
        <f>INDEX('State Codes'!$E$7:$E$70,MATCH(INDEX('State Codes'!$C$7:$C$70,MATCH('County Climates'!B2501,'State Codes'!$D$7:$D$70,0),1),'State Codes'!$C$7:$C$70,0),1)</f>
        <v>South Atlantic Division</v>
      </c>
      <c r="F2501">
        <f>INDEX('CBECS_Table B5'!$C$6:$K$6,1,MATCH('County Climates'!E2501,'CBECS_Table B5'!$C$1:$K$1,0))</f>
        <v>17981</v>
      </c>
    </row>
    <row r="2502" spans="1:6" x14ac:dyDescent="0.35">
      <c r="A2502" t="s">
        <v>1931</v>
      </c>
      <c r="B2502" t="s">
        <v>1932</v>
      </c>
      <c r="C2502" t="s">
        <v>1937</v>
      </c>
      <c r="D2502" t="s">
        <v>273</v>
      </c>
      <c r="E2502" t="str">
        <f>INDEX('State Codes'!$E$7:$E$70,MATCH(INDEX('State Codes'!$C$7:$C$70,MATCH('County Climates'!B2502,'State Codes'!$D$7:$D$70,0),1),'State Codes'!$C$7:$C$70,0),1)</f>
        <v>South Atlantic Division</v>
      </c>
      <c r="F2502">
        <f>INDEX('CBECS_Table B5'!$C$6:$K$6,1,MATCH('County Climates'!E2502,'CBECS_Table B5'!$C$1:$K$1,0))</f>
        <v>17981</v>
      </c>
    </row>
    <row r="2503" spans="1:6" x14ac:dyDescent="0.35">
      <c r="A2503" t="s">
        <v>1931</v>
      </c>
      <c r="B2503" t="s">
        <v>1932</v>
      </c>
      <c r="C2503" t="s">
        <v>1938</v>
      </c>
      <c r="D2503" t="s">
        <v>292</v>
      </c>
      <c r="E2503" t="str">
        <f>INDEX('State Codes'!$E$7:$E$70,MATCH(INDEX('State Codes'!$C$7:$C$70,MATCH('County Climates'!B2503,'State Codes'!$D$7:$D$70,0),1),'State Codes'!$C$7:$C$70,0),1)</f>
        <v>South Atlantic Division</v>
      </c>
      <c r="F2503">
        <f>INDEX('CBECS_Table B5'!$C$6:$K$6,1,MATCH('County Climates'!E2503,'CBECS_Table B5'!$C$1:$K$1,0))</f>
        <v>17981</v>
      </c>
    </row>
    <row r="2504" spans="1:6" x14ac:dyDescent="0.35">
      <c r="A2504" t="s">
        <v>1931</v>
      </c>
      <c r="B2504" t="s">
        <v>1932</v>
      </c>
      <c r="C2504" t="s">
        <v>1939</v>
      </c>
      <c r="D2504" t="s">
        <v>292</v>
      </c>
      <c r="E2504" t="str">
        <f>INDEX('State Codes'!$E$7:$E$70,MATCH(INDEX('State Codes'!$C$7:$C$70,MATCH('County Climates'!B2504,'State Codes'!$D$7:$D$70,0),1),'State Codes'!$C$7:$C$70,0),1)</f>
        <v>South Atlantic Division</v>
      </c>
      <c r="F2504">
        <f>INDEX('CBECS_Table B5'!$C$6:$K$6,1,MATCH('County Climates'!E2504,'CBECS_Table B5'!$C$1:$K$1,0))</f>
        <v>17981</v>
      </c>
    </row>
    <row r="2505" spans="1:6" x14ac:dyDescent="0.35">
      <c r="A2505" t="s">
        <v>1931</v>
      </c>
      <c r="B2505" t="s">
        <v>1932</v>
      </c>
      <c r="C2505" t="s">
        <v>1940</v>
      </c>
      <c r="D2505" t="s">
        <v>292</v>
      </c>
      <c r="E2505" t="str">
        <f>INDEX('State Codes'!$E$7:$E$70,MATCH(INDEX('State Codes'!$C$7:$C$70,MATCH('County Climates'!B2505,'State Codes'!$D$7:$D$70,0),1),'State Codes'!$C$7:$C$70,0),1)</f>
        <v>South Atlantic Division</v>
      </c>
      <c r="F2505">
        <f>INDEX('CBECS_Table B5'!$C$6:$K$6,1,MATCH('County Climates'!E2505,'CBECS_Table B5'!$C$1:$K$1,0))</f>
        <v>17981</v>
      </c>
    </row>
    <row r="2506" spans="1:6" x14ac:dyDescent="0.35">
      <c r="A2506" t="s">
        <v>1931</v>
      </c>
      <c r="B2506" t="s">
        <v>1932</v>
      </c>
      <c r="C2506" t="s">
        <v>1941</v>
      </c>
      <c r="D2506" t="s">
        <v>288</v>
      </c>
      <c r="E2506" t="str">
        <f>INDEX('State Codes'!$E$7:$E$70,MATCH(INDEX('State Codes'!$C$7:$C$70,MATCH('County Climates'!B2506,'State Codes'!$D$7:$D$70,0),1),'State Codes'!$C$7:$C$70,0),1)</f>
        <v>South Atlantic Division</v>
      </c>
      <c r="F2506">
        <f>INDEX('CBECS_Table B5'!$C$6:$K$6,1,MATCH('County Climates'!E2506,'CBECS_Table B5'!$C$1:$K$1,0))</f>
        <v>17981</v>
      </c>
    </row>
    <row r="2507" spans="1:6" x14ac:dyDescent="0.35">
      <c r="A2507" t="s">
        <v>1931</v>
      </c>
      <c r="B2507" t="s">
        <v>1932</v>
      </c>
      <c r="C2507" t="s">
        <v>1942</v>
      </c>
      <c r="D2507" t="s">
        <v>292</v>
      </c>
      <c r="E2507" t="str">
        <f>INDEX('State Codes'!$E$7:$E$70,MATCH(INDEX('State Codes'!$C$7:$C$70,MATCH('County Climates'!B2507,'State Codes'!$D$7:$D$70,0),1),'State Codes'!$C$7:$C$70,0),1)</f>
        <v>South Atlantic Division</v>
      </c>
      <c r="F2507">
        <f>INDEX('CBECS_Table B5'!$C$6:$K$6,1,MATCH('County Climates'!E2507,'CBECS_Table B5'!$C$1:$K$1,0))</f>
        <v>17981</v>
      </c>
    </row>
    <row r="2508" spans="1:6" x14ac:dyDescent="0.35">
      <c r="A2508" t="s">
        <v>1931</v>
      </c>
      <c r="B2508" t="s">
        <v>1932</v>
      </c>
      <c r="C2508" t="s">
        <v>488</v>
      </c>
      <c r="D2508" t="s">
        <v>292</v>
      </c>
      <c r="E2508" t="str">
        <f>INDEX('State Codes'!$E$7:$E$70,MATCH(INDEX('State Codes'!$C$7:$C$70,MATCH('County Climates'!B2508,'State Codes'!$D$7:$D$70,0),1),'State Codes'!$C$7:$C$70,0),1)</f>
        <v>South Atlantic Division</v>
      </c>
      <c r="F2508">
        <f>INDEX('CBECS_Table B5'!$C$6:$K$6,1,MATCH('County Climates'!E2508,'CBECS_Table B5'!$C$1:$K$1,0))</f>
        <v>17981</v>
      </c>
    </row>
    <row r="2509" spans="1:6" x14ac:dyDescent="0.35">
      <c r="A2509" t="s">
        <v>1931</v>
      </c>
      <c r="B2509" t="s">
        <v>1932</v>
      </c>
      <c r="C2509" t="s">
        <v>1943</v>
      </c>
      <c r="D2509" t="s">
        <v>292</v>
      </c>
      <c r="E2509" t="str">
        <f>INDEX('State Codes'!$E$7:$E$70,MATCH(INDEX('State Codes'!$C$7:$C$70,MATCH('County Climates'!B2509,'State Codes'!$D$7:$D$70,0),1),'State Codes'!$C$7:$C$70,0),1)</f>
        <v>South Atlantic Division</v>
      </c>
      <c r="F2509">
        <f>INDEX('CBECS_Table B5'!$C$6:$K$6,1,MATCH('County Climates'!E2509,'CBECS_Table B5'!$C$1:$K$1,0))</f>
        <v>17981</v>
      </c>
    </row>
    <row r="2510" spans="1:6" x14ac:dyDescent="0.35">
      <c r="A2510" t="s">
        <v>1931</v>
      </c>
      <c r="B2510" t="s">
        <v>1932</v>
      </c>
      <c r="C2510" t="s">
        <v>1690</v>
      </c>
      <c r="D2510" t="s">
        <v>292</v>
      </c>
      <c r="E2510" t="str">
        <f>INDEX('State Codes'!$E$7:$E$70,MATCH(INDEX('State Codes'!$C$7:$C$70,MATCH('County Climates'!B2510,'State Codes'!$D$7:$D$70,0),1),'State Codes'!$C$7:$C$70,0),1)</f>
        <v>South Atlantic Division</v>
      </c>
      <c r="F2510">
        <f>INDEX('CBECS_Table B5'!$C$6:$K$6,1,MATCH('County Climates'!E2510,'CBECS_Table B5'!$C$1:$K$1,0))</f>
        <v>17981</v>
      </c>
    </row>
    <row r="2511" spans="1:6" x14ac:dyDescent="0.35">
      <c r="A2511" t="s">
        <v>1931</v>
      </c>
      <c r="B2511" t="s">
        <v>1932</v>
      </c>
      <c r="C2511" t="s">
        <v>490</v>
      </c>
      <c r="D2511" t="s">
        <v>292</v>
      </c>
      <c r="E2511" t="str">
        <f>INDEX('State Codes'!$E$7:$E$70,MATCH(INDEX('State Codes'!$C$7:$C$70,MATCH('County Climates'!B2511,'State Codes'!$D$7:$D$70,0),1),'State Codes'!$C$7:$C$70,0),1)</f>
        <v>South Atlantic Division</v>
      </c>
      <c r="F2511">
        <f>INDEX('CBECS_Table B5'!$C$6:$K$6,1,MATCH('County Climates'!E2511,'CBECS_Table B5'!$C$1:$K$1,0))</f>
        <v>17981</v>
      </c>
    </row>
    <row r="2512" spans="1:6" x14ac:dyDescent="0.35">
      <c r="A2512" t="s">
        <v>1931</v>
      </c>
      <c r="B2512" t="s">
        <v>1932</v>
      </c>
      <c r="C2512" t="s">
        <v>1944</v>
      </c>
      <c r="D2512" t="s">
        <v>288</v>
      </c>
      <c r="E2512" t="str">
        <f>INDEX('State Codes'!$E$7:$E$70,MATCH(INDEX('State Codes'!$C$7:$C$70,MATCH('County Climates'!B2512,'State Codes'!$D$7:$D$70,0),1),'State Codes'!$C$7:$C$70,0),1)</f>
        <v>South Atlantic Division</v>
      </c>
      <c r="F2512">
        <f>INDEX('CBECS_Table B5'!$C$6:$K$6,1,MATCH('County Climates'!E2512,'CBECS_Table B5'!$C$1:$K$1,0))</f>
        <v>17981</v>
      </c>
    </row>
    <row r="2513" spans="1:6" x14ac:dyDescent="0.35">
      <c r="A2513" t="s">
        <v>1931</v>
      </c>
      <c r="B2513" t="s">
        <v>1932</v>
      </c>
      <c r="C2513" t="s">
        <v>1945</v>
      </c>
      <c r="D2513" t="s">
        <v>292</v>
      </c>
      <c r="E2513" t="str">
        <f>INDEX('State Codes'!$E$7:$E$70,MATCH(INDEX('State Codes'!$C$7:$C$70,MATCH('County Climates'!B2513,'State Codes'!$D$7:$D$70,0),1),'State Codes'!$C$7:$C$70,0),1)</f>
        <v>South Atlantic Division</v>
      </c>
      <c r="F2513">
        <f>INDEX('CBECS_Table B5'!$C$6:$K$6,1,MATCH('County Climates'!E2513,'CBECS_Table B5'!$C$1:$K$1,0))</f>
        <v>17981</v>
      </c>
    </row>
    <row r="2514" spans="1:6" x14ac:dyDescent="0.35">
      <c r="A2514" t="s">
        <v>1931</v>
      </c>
      <c r="B2514" t="s">
        <v>1932</v>
      </c>
      <c r="C2514" t="s">
        <v>1946</v>
      </c>
      <c r="D2514" t="s">
        <v>292</v>
      </c>
      <c r="E2514" t="str">
        <f>INDEX('State Codes'!$E$7:$E$70,MATCH(INDEX('State Codes'!$C$7:$C$70,MATCH('County Climates'!B2514,'State Codes'!$D$7:$D$70,0),1),'State Codes'!$C$7:$C$70,0),1)</f>
        <v>South Atlantic Division</v>
      </c>
      <c r="F2514">
        <f>INDEX('CBECS_Table B5'!$C$6:$K$6,1,MATCH('County Climates'!E2514,'CBECS_Table B5'!$C$1:$K$1,0))</f>
        <v>17981</v>
      </c>
    </row>
    <row r="2515" spans="1:6" x14ac:dyDescent="0.35">
      <c r="A2515" t="s">
        <v>1931</v>
      </c>
      <c r="B2515" t="s">
        <v>1932</v>
      </c>
      <c r="C2515" t="s">
        <v>495</v>
      </c>
      <c r="D2515" t="s">
        <v>292</v>
      </c>
      <c r="E2515" t="str">
        <f>INDEX('State Codes'!$E$7:$E$70,MATCH(INDEX('State Codes'!$C$7:$C$70,MATCH('County Climates'!B2515,'State Codes'!$D$7:$D$70,0),1),'State Codes'!$C$7:$C$70,0),1)</f>
        <v>South Atlantic Division</v>
      </c>
      <c r="F2515">
        <f>INDEX('CBECS_Table B5'!$C$6:$K$6,1,MATCH('County Climates'!E2515,'CBECS_Table B5'!$C$1:$K$1,0))</f>
        <v>17981</v>
      </c>
    </row>
    <row r="2516" spans="1:6" x14ac:dyDescent="0.35">
      <c r="A2516" t="s">
        <v>1931</v>
      </c>
      <c r="B2516" t="s">
        <v>1932</v>
      </c>
      <c r="C2516" t="s">
        <v>298</v>
      </c>
      <c r="D2516" t="s">
        <v>292</v>
      </c>
      <c r="E2516" t="str">
        <f>INDEX('State Codes'!$E$7:$E$70,MATCH(INDEX('State Codes'!$C$7:$C$70,MATCH('County Climates'!B2516,'State Codes'!$D$7:$D$70,0),1),'State Codes'!$C$7:$C$70,0),1)</f>
        <v>South Atlantic Division</v>
      </c>
      <c r="F2516">
        <f>INDEX('CBECS_Table B5'!$C$6:$K$6,1,MATCH('County Climates'!E2516,'CBECS_Table B5'!$C$1:$K$1,0))</f>
        <v>17981</v>
      </c>
    </row>
    <row r="2517" spans="1:6" x14ac:dyDescent="0.35">
      <c r="A2517" t="s">
        <v>1931</v>
      </c>
      <c r="B2517" t="s">
        <v>1932</v>
      </c>
      <c r="C2517" t="s">
        <v>1947</v>
      </c>
      <c r="D2517" t="s">
        <v>292</v>
      </c>
      <c r="E2517" t="str">
        <f>INDEX('State Codes'!$E$7:$E$70,MATCH(INDEX('State Codes'!$C$7:$C$70,MATCH('County Climates'!B2517,'State Codes'!$D$7:$D$70,0),1),'State Codes'!$C$7:$C$70,0),1)</f>
        <v>South Atlantic Division</v>
      </c>
      <c r="F2517">
        <f>INDEX('CBECS_Table B5'!$C$6:$K$6,1,MATCH('County Climates'!E2517,'CBECS_Table B5'!$C$1:$K$1,0))</f>
        <v>17981</v>
      </c>
    </row>
    <row r="2518" spans="1:6" x14ac:dyDescent="0.35">
      <c r="A2518" t="s">
        <v>1931</v>
      </c>
      <c r="B2518" t="s">
        <v>1932</v>
      </c>
      <c r="C2518" t="s">
        <v>302</v>
      </c>
      <c r="D2518" t="s">
        <v>292</v>
      </c>
      <c r="E2518" t="str">
        <f>INDEX('State Codes'!$E$7:$E$70,MATCH(INDEX('State Codes'!$C$7:$C$70,MATCH('County Climates'!B2518,'State Codes'!$D$7:$D$70,0),1),'State Codes'!$C$7:$C$70,0),1)</f>
        <v>South Atlantic Division</v>
      </c>
      <c r="F2518">
        <f>INDEX('CBECS_Table B5'!$C$6:$K$6,1,MATCH('County Climates'!E2518,'CBECS_Table B5'!$C$1:$K$1,0))</f>
        <v>17981</v>
      </c>
    </row>
    <row r="2519" spans="1:6" x14ac:dyDescent="0.35">
      <c r="A2519" t="s">
        <v>1931</v>
      </c>
      <c r="B2519" t="s">
        <v>1932</v>
      </c>
      <c r="C2519" t="s">
        <v>1113</v>
      </c>
      <c r="D2519" t="s">
        <v>292</v>
      </c>
      <c r="E2519" t="str">
        <f>INDEX('State Codes'!$E$7:$E$70,MATCH(INDEX('State Codes'!$C$7:$C$70,MATCH('County Climates'!B2519,'State Codes'!$D$7:$D$70,0),1),'State Codes'!$C$7:$C$70,0),1)</f>
        <v>South Atlantic Division</v>
      </c>
      <c r="F2519">
        <f>INDEX('CBECS_Table B5'!$C$6:$K$6,1,MATCH('County Climates'!E2519,'CBECS_Table B5'!$C$1:$K$1,0))</f>
        <v>17981</v>
      </c>
    </row>
    <row r="2520" spans="1:6" x14ac:dyDescent="0.35">
      <c r="A2520" t="s">
        <v>1931</v>
      </c>
      <c r="B2520" t="s">
        <v>1932</v>
      </c>
      <c r="C2520" t="s">
        <v>1948</v>
      </c>
      <c r="D2520" t="s">
        <v>288</v>
      </c>
      <c r="E2520" t="str">
        <f>INDEX('State Codes'!$E$7:$E$70,MATCH(INDEX('State Codes'!$C$7:$C$70,MATCH('County Climates'!B2520,'State Codes'!$D$7:$D$70,0),1),'State Codes'!$C$7:$C$70,0),1)</f>
        <v>South Atlantic Division</v>
      </c>
      <c r="F2520">
        <f>INDEX('CBECS_Table B5'!$C$6:$K$6,1,MATCH('County Climates'!E2520,'CBECS_Table B5'!$C$1:$K$1,0))</f>
        <v>17981</v>
      </c>
    </row>
    <row r="2521" spans="1:6" x14ac:dyDescent="0.35">
      <c r="A2521" t="s">
        <v>1931</v>
      </c>
      <c r="B2521" t="s">
        <v>1932</v>
      </c>
      <c r="C2521" t="s">
        <v>1949</v>
      </c>
      <c r="D2521" t="s">
        <v>292</v>
      </c>
      <c r="E2521" t="str">
        <f>INDEX('State Codes'!$E$7:$E$70,MATCH(INDEX('State Codes'!$C$7:$C$70,MATCH('County Climates'!B2521,'State Codes'!$D$7:$D$70,0),1),'State Codes'!$C$7:$C$70,0),1)</f>
        <v>South Atlantic Division</v>
      </c>
      <c r="F2521">
        <f>INDEX('CBECS_Table B5'!$C$6:$K$6,1,MATCH('County Climates'!E2521,'CBECS_Table B5'!$C$1:$K$1,0))</f>
        <v>17981</v>
      </c>
    </row>
    <row r="2522" spans="1:6" x14ac:dyDescent="0.35">
      <c r="A2522" t="s">
        <v>1931</v>
      </c>
      <c r="B2522" t="s">
        <v>1932</v>
      </c>
      <c r="C2522" t="s">
        <v>765</v>
      </c>
      <c r="D2522" t="s">
        <v>292</v>
      </c>
      <c r="E2522" t="str">
        <f>INDEX('State Codes'!$E$7:$E$70,MATCH(INDEX('State Codes'!$C$7:$C$70,MATCH('County Climates'!B2522,'State Codes'!$D$7:$D$70,0),1),'State Codes'!$C$7:$C$70,0),1)</f>
        <v>South Atlantic Division</v>
      </c>
      <c r="F2522">
        <f>INDEX('CBECS_Table B5'!$C$6:$K$6,1,MATCH('County Climates'!E2522,'CBECS_Table B5'!$C$1:$K$1,0))</f>
        <v>17981</v>
      </c>
    </row>
    <row r="2523" spans="1:6" x14ac:dyDescent="0.35">
      <c r="A2523" t="s">
        <v>1931</v>
      </c>
      <c r="B2523" t="s">
        <v>1932</v>
      </c>
      <c r="C2523" t="s">
        <v>1950</v>
      </c>
      <c r="D2523" t="s">
        <v>292</v>
      </c>
      <c r="E2523" t="str">
        <f>INDEX('State Codes'!$E$7:$E$70,MATCH(INDEX('State Codes'!$C$7:$C$70,MATCH('County Climates'!B2523,'State Codes'!$D$7:$D$70,0),1),'State Codes'!$C$7:$C$70,0),1)</f>
        <v>South Atlantic Division</v>
      </c>
      <c r="F2523">
        <f>INDEX('CBECS_Table B5'!$C$6:$K$6,1,MATCH('County Climates'!E2523,'CBECS_Table B5'!$C$1:$K$1,0))</f>
        <v>17981</v>
      </c>
    </row>
    <row r="2524" spans="1:6" x14ac:dyDescent="0.35">
      <c r="A2524" t="s">
        <v>1931</v>
      </c>
      <c r="B2524" t="s">
        <v>1932</v>
      </c>
      <c r="C2524" t="s">
        <v>1951</v>
      </c>
      <c r="D2524" t="s">
        <v>292</v>
      </c>
      <c r="E2524" t="str">
        <f>INDEX('State Codes'!$E$7:$E$70,MATCH(INDEX('State Codes'!$C$7:$C$70,MATCH('County Climates'!B2524,'State Codes'!$D$7:$D$70,0),1),'State Codes'!$C$7:$C$70,0),1)</f>
        <v>South Atlantic Division</v>
      </c>
      <c r="F2524">
        <f>INDEX('CBECS_Table B5'!$C$6:$K$6,1,MATCH('County Climates'!E2524,'CBECS_Table B5'!$C$1:$K$1,0))</f>
        <v>17981</v>
      </c>
    </row>
    <row r="2525" spans="1:6" x14ac:dyDescent="0.35">
      <c r="A2525" t="s">
        <v>1931</v>
      </c>
      <c r="B2525" t="s">
        <v>1932</v>
      </c>
      <c r="C2525" t="s">
        <v>1952</v>
      </c>
      <c r="D2525" t="s">
        <v>292</v>
      </c>
      <c r="E2525" t="str">
        <f>INDEX('State Codes'!$E$7:$E$70,MATCH(INDEX('State Codes'!$C$7:$C$70,MATCH('County Climates'!B2525,'State Codes'!$D$7:$D$70,0),1),'State Codes'!$C$7:$C$70,0),1)</f>
        <v>South Atlantic Division</v>
      </c>
      <c r="F2525">
        <f>INDEX('CBECS_Table B5'!$C$6:$K$6,1,MATCH('County Climates'!E2525,'CBECS_Table B5'!$C$1:$K$1,0))</f>
        <v>17981</v>
      </c>
    </row>
    <row r="2526" spans="1:6" x14ac:dyDescent="0.35">
      <c r="A2526" t="s">
        <v>1931</v>
      </c>
      <c r="B2526" t="s">
        <v>1932</v>
      </c>
      <c r="C2526" t="s">
        <v>1953</v>
      </c>
      <c r="D2526" t="s">
        <v>292</v>
      </c>
      <c r="E2526" t="str">
        <f>INDEX('State Codes'!$E$7:$E$70,MATCH(INDEX('State Codes'!$C$7:$C$70,MATCH('County Climates'!B2526,'State Codes'!$D$7:$D$70,0),1),'State Codes'!$C$7:$C$70,0),1)</f>
        <v>South Atlantic Division</v>
      </c>
      <c r="F2526">
        <f>INDEX('CBECS_Table B5'!$C$6:$K$6,1,MATCH('County Climates'!E2526,'CBECS_Table B5'!$C$1:$K$1,0))</f>
        <v>17981</v>
      </c>
    </row>
    <row r="2527" spans="1:6" x14ac:dyDescent="0.35">
      <c r="A2527" t="s">
        <v>1931</v>
      </c>
      <c r="B2527" t="s">
        <v>1932</v>
      </c>
      <c r="C2527" t="s">
        <v>1954</v>
      </c>
      <c r="D2527" t="s">
        <v>292</v>
      </c>
      <c r="E2527" t="str">
        <f>INDEX('State Codes'!$E$7:$E$70,MATCH(INDEX('State Codes'!$C$7:$C$70,MATCH('County Climates'!B2527,'State Codes'!$D$7:$D$70,0),1),'State Codes'!$C$7:$C$70,0),1)</f>
        <v>South Atlantic Division</v>
      </c>
      <c r="F2527">
        <f>INDEX('CBECS_Table B5'!$C$6:$K$6,1,MATCH('County Climates'!E2527,'CBECS_Table B5'!$C$1:$K$1,0))</f>
        <v>17981</v>
      </c>
    </row>
    <row r="2528" spans="1:6" x14ac:dyDescent="0.35">
      <c r="A2528" t="s">
        <v>1931</v>
      </c>
      <c r="B2528" t="s">
        <v>1932</v>
      </c>
      <c r="C2528" t="s">
        <v>1955</v>
      </c>
      <c r="D2528" t="s">
        <v>292</v>
      </c>
      <c r="E2528" t="str">
        <f>INDEX('State Codes'!$E$7:$E$70,MATCH(INDEX('State Codes'!$C$7:$C$70,MATCH('County Climates'!B2528,'State Codes'!$D$7:$D$70,0),1),'State Codes'!$C$7:$C$70,0),1)</f>
        <v>South Atlantic Division</v>
      </c>
      <c r="F2528">
        <f>INDEX('CBECS_Table B5'!$C$6:$K$6,1,MATCH('County Climates'!E2528,'CBECS_Table B5'!$C$1:$K$1,0))</f>
        <v>17981</v>
      </c>
    </row>
    <row r="2529" spans="1:6" x14ac:dyDescent="0.35">
      <c r="A2529" t="s">
        <v>1931</v>
      </c>
      <c r="B2529" t="s">
        <v>1932</v>
      </c>
      <c r="C2529" t="s">
        <v>1956</v>
      </c>
      <c r="D2529" t="s">
        <v>292</v>
      </c>
      <c r="E2529" t="str">
        <f>INDEX('State Codes'!$E$7:$E$70,MATCH(INDEX('State Codes'!$C$7:$C$70,MATCH('County Climates'!B2529,'State Codes'!$D$7:$D$70,0),1),'State Codes'!$C$7:$C$70,0),1)</f>
        <v>South Atlantic Division</v>
      </c>
      <c r="F2529">
        <f>INDEX('CBECS_Table B5'!$C$6:$K$6,1,MATCH('County Climates'!E2529,'CBECS_Table B5'!$C$1:$K$1,0))</f>
        <v>17981</v>
      </c>
    </row>
    <row r="2530" spans="1:6" x14ac:dyDescent="0.35">
      <c r="A2530" t="s">
        <v>1931</v>
      </c>
      <c r="B2530" t="s">
        <v>1932</v>
      </c>
      <c r="C2530" t="s">
        <v>520</v>
      </c>
      <c r="D2530" t="s">
        <v>292</v>
      </c>
      <c r="E2530" t="str">
        <f>INDEX('State Codes'!$E$7:$E$70,MATCH(INDEX('State Codes'!$C$7:$C$70,MATCH('County Climates'!B2530,'State Codes'!$D$7:$D$70,0),1),'State Codes'!$C$7:$C$70,0),1)</f>
        <v>South Atlantic Division</v>
      </c>
      <c r="F2530">
        <f>INDEX('CBECS_Table B5'!$C$6:$K$6,1,MATCH('County Climates'!E2530,'CBECS_Table B5'!$C$1:$K$1,0))</f>
        <v>17981</v>
      </c>
    </row>
    <row r="2531" spans="1:6" x14ac:dyDescent="0.35">
      <c r="A2531" t="s">
        <v>1931</v>
      </c>
      <c r="B2531" t="s">
        <v>1932</v>
      </c>
      <c r="C2531" t="s">
        <v>318</v>
      </c>
      <c r="D2531" t="s">
        <v>292</v>
      </c>
      <c r="E2531" t="str">
        <f>INDEX('State Codes'!$E$7:$E$70,MATCH(INDEX('State Codes'!$C$7:$C$70,MATCH('County Climates'!B2531,'State Codes'!$D$7:$D$70,0),1),'State Codes'!$C$7:$C$70,0),1)</f>
        <v>South Atlantic Division</v>
      </c>
      <c r="F2531">
        <f>INDEX('CBECS_Table B5'!$C$6:$K$6,1,MATCH('County Climates'!E2531,'CBECS_Table B5'!$C$1:$K$1,0))</f>
        <v>17981</v>
      </c>
    </row>
    <row r="2532" spans="1:6" x14ac:dyDescent="0.35">
      <c r="A2532" t="s">
        <v>1931</v>
      </c>
      <c r="B2532" t="s">
        <v>1932</v>
      </c>
      <c r="C2532" t="s">
        <v>1957</v>
      </c>
      <c r="D2532" t="s">
        <v>292</v>
      </c>
      <c r="E2532" t="str">
        <f>INDEX('State Codes'!$E$7:$E$70,MATCH(INDEX('State Codes'!$C$7:$C$70,MATCH('County Climates'!B2532,'State Codes'!$D$7:$D$70,0),1),'State Codes'!$C$7:$C$70,0),1)</f>
        <v>South Atlantic Division</v>
      </c>
      <c r="F2532">
        <f>INDEX('CBECS_Table B5'!$C$6:$K$6,1,MATCH('County Climates'!E2532,'CBECS_Table B5'!$C$1:$K$1,0))</f>
        <v>17981</v>
      </c>
    </row>
    <row r="2533" spans="1:6" x14ac:dyDescent="0.35">
      <c r="A2533" t="s">
        <v>1931</v>
      </c>
      <c r="B2533" t="s">
        <v>1932</v>
      </c>
      <c r="C2533" t="s">
        <v>1958</v>
      </c>
      <c r="D2533" t="s">
        <v>292</v>
      </c>
      <c r="E2533" t="str">
        <f>INDEX('State Codes'!$E$7:$E$70,MATCH(INDEX('State Codes'!$C$7:$C$70,MATCH('County Climates'!B2533,'State Codes'!$D$7:$D$70,0),1),'State Codes'!$C$7:$C$70,0),1)</f>
        <v>South Atlantic Division</v>
      </c>
      <c r="F2533">
        <f>INDEX('CBECS_Table B5'!$C$6:$K$6,1,MATCH('County Climates'!E2533,'CBECS_Table B5'!$C$1:$K$1,0))</f>
        <v>17981</v>
      </c>
    </row>
    <row r="2534" spans="1:6" x14ac:dyDescent="0.35">
      <c r="A2534" t="s">
        <v>1931</v>
      </c>
      <c r="B2534" t="s">
        <v>1932</v>
      </c>
      <c r="C2534" t="s">
        <v>675</v>
      </c>
      <c r="D2534" t="s">
        <v>292</v>
      </c>
      <c r="E2534" t="str">
        <f>INDEX('State Codes'!$E$7:$E$70,MATCH(INDEX('State Codes'!$C$7:$C$70,MATCH('County Climates'!B2534,'State Codes'!$D$7:$D$70,0),1),'State Codes'!$C$7:$C$70,0),1)</f>
        <v>South Atlantic Division</v>
      </c>
      <c r="F2534">
        <f>INDEX('CBECS_Table B5'!$C$6:$K$6,1,MATCH('County Climates'!E2534,'CBECS_Table B5'!$C$1:$K$1,0))</f>
        <v>17981</v>
      </c>
    </row>
    <row r="2535" spans="1:6" x14ac:dyDescent="0.35">
      <c r="A2535" t="s">
        <v>1931</v>
      </c>
      <c r="B2535" t="s">
        <v>1932</v>
      </c>
      <c r="C2535" t="s">
        <v>1959</v>
      </c>
      <c r="D2535" t="s">
        <v>292</v>
      </c>
      <c r="E2535" t="str">
        <f>INDEX('State Codes'!$E$7:$E$70,MATCH(INDEX('State Codes'!$C$7:$C$70,MATCH('County Climates'!B2535,'State Codes'!$D$7:$D$70,0),1),'State Codes'!$C$7:$C$70,0),1)</f>
        <v>South Atlantic Division</v>
      </c>
      <c r="F2535">
        <f>INDEX('CBECS_Table B5'!$C$6:$K$6,1,MATCH('County Climates'!E2535,'CBECS_Table B5'!$C$1:$K$1,0))</f>
        <v>17981</v>
      </c>
    </row>
    <row r="2536" spans="1:6" x14ac:dyDescent="0.35">
      <c r="A2536" t="s">
        <v>1931</v>
      </c>
      <c r="B2536" t="s">
        <v>1932</v>
      </c>
      <c r="C2536" t="s">
        <v>320</v>
      </c>
      <c r="D2536" t="s">
        <v>292</v>
      </c>
      <c r="E2536" t="str">
        <f>INDEX('State Codes'!$E$7:$E$70,MATCH(INDEX('State Codes'!$C$7:$C$70,MATCH('County Climates'!B2536,'State Codes'!$D$7:$D$70,0),1),'State Codes'!$C$7:$C$70,0),1)</f>
        <v>South Atlantic Division</v>
      </c>
      <c r="F2536">
        <f>INDEX('CBECS_Table B5'!$C$6:$K$6,1,MATCH('County Climates'!E2536,'CBECS_Table B5'!$C$1:$K$1,0))</f>
        <v>17981</v>
      </c>
    </row>
    <row r="2537" spans="1:6" x14ac:dyDescent="0.35">
      <c r="A2537" t="s">
        <v>1931</v>
      </c>
      <c r="B2537" t="s">
        <v>1932</v>
      </c>
      <c r="C2537" t="s">
        <v>1960</v>
      </c>
      <c r="D2537" t="s">
        <v>292</v>
      </c>
      <c r="E2537" t="str">
        <f>INDEX('State Codes'!$E$7:$E$70,MATCH(INDEX('State Codes'!$C$7:$C$70,MATCH('County Climates'!B2537,'State Codes'!$D$7:$D$70,0),1),'State Codes'!$C$7:$C$70,0),1)</f>
        <v>South Atlantic Division</v>
      </c>
      <c r="F2537">
        <f>INDEX('CBECS_Table B5'!$C$6:$K$6,1,MATCH('County Climates'!E2537,'CBECS_Table B5'!$C$1:$K$1,0))</f>
        <v>17981</v>
      </c>
    </row>
    <row r="2538" spans="1:6" x14ac:dyDescent="0.35">
      <c r="A2538" t="s">
        <v>1931</v>
      </c>
      <c r="B2538" t="s">
        <v>1932</v>
      </c>
      <c r="C2538" t="s">
        <v>1336</v>
      </c>
      <c r="D2538" t="s">
        <v>292</v>
      </c>
      <c r="E2538" t="str">
        <f>INDEX('State Codes'!$E$7:$E$70,MATCH(INDEX('State Codes'!$C$7:$C$70,MATCH('County Climates'!B2538,'State Codes'!$D$7:$D$70,0),1),'State Codes'!$C$7:$C$70,0),1)</f>
        <v>South Atlantic Division</v>
      </c>
      <c r="F2538">
        <f>INDEX('CBECS_Table B5'!$C$6:$K$6,1,MATCH('County Climates'!E2538,'CBECS_Table B5'!$C$1:$K$1,0))</f>
        <v>17981</v>
      </c>
    </row>
    <row r="2539" spans="1:6" x14ac:dyDescent="0.35">
      <c r="A2539" t="s">
        <v>1931</v>
      </c>
      <c r="B2539" t="s">
        <v>1932</v>
      </c>
      <c r="C2539" t="s">
        <v>1961</v>
      </c>
      <c r="D2539" t="s">
        <v>292</v>
      </c>
      <c r="E2539" t="str">
        <f>INDEX('State Codes'!$E$7:$E$70,MATCH(INDEX('State Codes'!$C$7:$C$70,MATCH('County Climates'!B2539,'State Codes'!$D$7:$D$70,0),1),'State Codes'!$C$7:$C$70,0),1)</f>
        <v>South Atlantic Division</v>
      </c>
      <c r="F2539">
        <f>INDEX('CBECS_Table B5'!$C$6:$K$6,1,MATCH('County Climates'!E2539,'CBECS_Table B5'!$C$1:$K$1,0))</f>
        <v>17981</v>
      </c>
    </row>
    <row r="2540" spans="1:6" x14ac:dyDescent="0.35">
      <c r="A2540" t="s">
        <v>1931</v>
      </c>
      <c r="B2540" t="s">
        <v>1932</v>
      </c>
      <c r="C2540" t="s">
        <v>1962</v>
      </c>
      <c r="D2540" t="s">
        <v>292</v>
      </c>
      <c r="E2540" t="str">
        <f>INDEX('State Codes'!$E$7:$E$70,MATCH(INDEX('State Codes'!$C$7:$C$70,MATCH('County Climates'!B2540,'State Codes'!$D$7:$D$70,0),1),'State Codes'!$C$7:$C$70,0),1)</f>
        <v>South Atlantic Division</v>
      </c>
      <c r="F2540">
        <f>INDEX('CBECS_Table B5'!$C$6:$K$6,1,MATCH('County Climates'!E2540,'CBECS_Table B5'!$C$1:$K$1,0))</f>
        <v>17981</v>
      </c>
    </row>
    <row r="2541" spans="1:6" x14ac:dyDescent="0.35">
      <c r="A2541" t="s">
        <v>1931</v>
      </c>
      <c r="B2541" t="s">
        <v>1932</v>
      </c>
      <c r="C2541" t="s">
        <v>718</v>
      </c>
      <c r="D2541" t="s">
        <v>292</v>
      </c>
      <c r="E2541" t="str">
        <f>INDEX('State Codes'!$E$7:$E$70,MATCH(INDEX('State Codes'!$C$7:$C$70,MATCH('County Climates'!B2541,'State Codes'!$D$7:$D$70,0),1),'State Codes'!$C$7:$C$70,0),1)</f>
        <v>South Atlantic Division</v>
      </c>
      <c r="F2541">
        <f>INDEX('CBECS_Table B5'!$C$6:$K$6,1,MATCH('County Climates'!E2541,'CBECS_Table B5'!$C$1:$K$1,0))</f>
        <v>17981</v>
      </c>
    </row>
    <row r="2542" spans="1:6" x14ac:dyDescent="0.35">
      <c r="A2542" t="s">
        <v>1931</v>
      </c>
      <c r="B2542" t="s">
        <v>1932</v>
      </c>
      <c r="C2542" t="s">
        <v>1963</v>
      </c>
      <c r="D2542" t="s">
        <v>292</v>
      </c>
      <c r="E2542" t="str">
        <f>INDEX('State Codes'!$E$7:$E$70,MATCH(INDEX('State Codes'!$C$7:$C$70,MATCH('County Climates'!B2542,'State Codes'!$D$7:$D$70,0),1),'State Codes'!$C$7:$C$70,0),1)</f>
        <v>South Atlantic Division</v>
      </c>
      <c r="F2542">
        <f>INDEX('CBECS_Table B5'!$C$6:$K$6,1,MATCH('County Climates'!E2542,'CBECS_Table B5'!$C$1:$K$1,0))</f>
        <v>17981</v>
      </c>
    </row>
    <row r="2543" spans="1:6" x14ac:dyDescent="0.35">
      <c r="A2543" t="s">
        <v>1931</v>
      </c>
      <c r="B2543" t="s">
        <v>1932</v>
      </c>
      <c r="C2543" t="s">
        <v>1964</v>
      </c>
      <c r="D2543" t="s">
        <v>292</v>
      </c>
      <c r="E2543" t="str">
        <f>INDEX('State Codes'!$E$7:$E$70,MATCH(INDEX('State Codes'!$C$7:$C$70,MATCH('County Climates'!B2543,'State Codes'!$D$7:$D$70,0),1),'State Codes'!$C$7:$C$70,0),1)</f>
        <v>South Atlantic Division</v>
      </c>
      <c r="F2543">
        <f>INDEX('CBECS_Table B5'!$C$6:$K$6,1,MATCH('County Climates'!E2543,'CBECS_Table B5'!$C$1:$K$1,0))</f>
        <v>17981</v>
      </c>
    </row>
    <row r="2544" spans="1:6" x14ac:dyDescent="0.35">
      <c r="A2544" t="s">
        <v>1931</v>
      </c>
      <c r="B2544" t="s">
        <v>1932</v>
      </c>
      <c r="C2544" t="s">
        <v>1194</v>
      </c>
      <c r="D2544" t="s">
        <v>292</v>
      </c>
      <c r="E2544" t="str">
        <f>INDEX('State Codes'!$E$7:$E$70,MATCH(INDEX('State Codes'!$C$7:$C$70,MATCH('County Climates'!B2544,'State Codes'!$D$7:$D$70,0),1),'State Codes'!$C$7:$C$70,0),1)</f>
        <v>South Atlantic Division</v>
      </c>
      <c r="F2544">
        <f>INDEX('CBECS_Table B5'!$C$6:$K$6,1,MATCH('County Climates'!E2544,'CBECS_Table B5'!$C$1:$K$1,0))</f>
        <v>17981</v>
      </c>
    </row>
    <row r="2545" spans="1:6" x14ac:dyDescent="0.35">
      <c r="A2545" t="s">
        <v>1931</v>
      </c>
      <c r="B2545" t="s">
        <v>1932</v>
      </c>
      <c r="C2545" t="s">
        <v>1965</v>
      </c>
      <c r="D2545" t="s">
        <v>292</v>
      </c>
      <c r="E2545" t="str">
        <f>INDEX('State Codes'!$E$7:$E$70,MATCH(INDEX('State Codes'!$C$7:$C$70,MATCH('County Climates'!B2545,'State Codes'!$D$7:$D$70,0),1),'State Codes'!$C$7:$C$70,0),1)</f>
        <v>South Atlantic Division</v>
      </c>
      <c r="F2545">
        <f>INDEX('CBECS_Table B5'!$C$6:$K$6,1,MATCH('County Climates'!E2545,'CBECS_Table B5'!$C$1:$K$1,0))</f>
        <v>17981</v>
      </c>
    </row>
    <row r="2546" spans="1:6" x14ac:dyDescent="0.35">
      <c r="A2546" t="s">
        <v>1931</v>
      </c>
      <c r="B2546" t="s">
        <v>1932</v>
      </c>
      <c r="C2546" t="s">
        <v>324</v>
      </c>
      <c r="D2546" t="s">
        <v>292</v>
      </c>
      <c r="E2546" t="str">
        <f>INDEX('State Codes'!$E$7:$E$70,MATCH(INDEX('State Codes'!$C$7:$C$70,MATCH('County Climates'!B2546,'State Codes'!$D$7:$D$70,0),1),'State Codes'!$C$7:$C$70,0),1)</f>
        <v>South Atlantic Division</v>
      </c>
      <c r="F2546">
        <f>INDEX('CBECS_Table B5'!$C$6:$K$6,1,MATCH('County Climates'!E2546,'CBECS_Table B5'!$C$1:$K$1,0))</f>
        <v>17981</v>
      </c>
    </row>
    <row r="2547" spans="1:6" x14ac:dyDescent="0.35">
      <c r="A2547" t="s">
        <v>1931</v>
      </c>
      <c r="B2547" t="s">
        <v>1932</v>
      </c>
      <c r="C2547" t="s">
        <v>1966</v>
      </c>
      <c r="D2547" t="s">
        <v>292</v>
      </c>
      <c r="E2547" t="str">
        <f>INDEX('State Codes'!$E$7:$E$70,MATCH(INDEX('State Codes'!$C$7:$C$70,MATCH('County Climates'!B2547,'State Codes'!$D$7:$D$70,0),1),'State Codes'!$C$7:$C$70,0),1)</f>
        <v>South Atlantic Division</v>
      </c>
      <c r="F2547">
        <f>INDEX('CBECS_Table B5'!$C$6:$K$6,1,MATCH('County Climates'!E2547,'CBECS_Table B5'!$C$1:$K$1,0))</f>
        <v>17981</v>
      </c>
    </row>
    <row r="2548" spans="1:6" x14ac:dyDescent="0.35">
      <c r="A2548" t="s">
        <v>1931</v>
      </c>
      <c r="B2548" t="s">
        <v>1932</v>
      </c>
      <c r="C2548" t="s">
        <v>662</v>
      </c>
      <c r="D2548" t="s">
        <v>292</v>
      </c>
      <c r="E2548" t="str">
        <f>INDEX('State Codes'!$E$7:$E$70,MATCH(INDEX('State Codes'!$C$7:$C$70,MATCH('County Climates'!B2548,'State Codes'!$D$7:$D$70,0),1),'State Codes'!$C$7:$C$70,0),1)</f>
        <v>South Atlantic Division</v>
      </c>
      <c r="F2548">
        <f>INDEX('CBECS_Table B5'!$C$6:$K$6,1,MATCH('County Climates'!E2548,'CBECS_Table B5'!$C$1:$K$1,0))</f>
        <v>17981</v>
      </c>
    </row>
    <row r="2549" spans="1:6" x14ac:dyDescent="0.35">
      <c r="A2549" t="s">
        <v>1931</v>
      </c>
      <c r="B2549" t="s">
        <v>1932</v>
      </c>
      <c r="C2549" t="s">
        <v>329</v>
      </c>
      <c r="D2549" t="s">
        <v>292</v>
      </c>
      <c r="E2549" t="str">
        <f>INDEX('State Codes'!$E$7:$E$70,MATCH(INDEX('State Codes'!$C$7:$C$70,MATCH('County Climates'!B2549,'State Codes'!$D$7:$D$70,0),1),'State Codes'!$C$7:$C$70,0),1)</f>
        <v>South Atlantic Division</v>
      </c>
      <c r="F2549">
        <f>INDEX('CBECS_Table B5'!$C$6:$K$6,1,MATCH('County Climates'!E2549,'CBECS_Table B5'!$C$1:$K$1,0))</f>
        <v>17981</v>
      </c>
    </row>
    <row r="2550" spans="1:6" x14ac:dyDescent="0.35">
      <c r="A2550" t="s">
        <v>1931</v>
      </c>
      <c r="B2550" t="s">
        <v>1932</v>
      </c>
      <c r="C2550" t="s">
        <v>1967</v>
      </c>
      <c r="D2550" t="s">
        <v>292</v>
      </c>
      <c r="E2550" t="str">
        <f>INDEX('State Codes'!$E$7:$E$70,MATCH(INDEX('State Codes'!$C$7:$C$70,MATCH('County Climates'!B2550,'State Codes'!$D$7:$D$70,0),1),'State Codes'!$C$7:$C$70,0),1)</f>
        <v>South Atlantic Division</v>
      </c>
      <c r="F2550">
        <f>INDEX('CBECS_Table B5'!$C$6:$K$6,1,MATCH('County Climates'!E2550,'CBECS_Table B5'!$C$1:$K$1,0))</f>
        <v>17981</v>
      </c>
    </row>
    <row r="2551" spans="1:6" x14ac:dyDescent="0.35">
      <c r="A2551" t="s">
        <v>1931</v>
      </c>
      <c r="B2551" t="s">
        <v>1932</v>
      </c>
      <c r="C2551" t="s">
        <v>369</v>
      </c>
      <c r="D2551" t="s">
        <v>292</v>
      </c>
      <c r="E2551" t="str">
        <f>INDEX('State Codes'!$E$7:$E$70,MATCH(INDEX('State Codes'!$C$7:$C$70,MATCH('County Climates'!B2551,'State Codes'!$D$7:$D$70,0),1),'State Codes'!$C$7:$C$70,0),1)</f>
        <v>South Atlantic Division</v>
      </c>
      <c r="F2551">
        <f>INDEX('CBECS_Table B5'!$C$6:$K$6,1,MATCH('County Climates'!E2551,'CBECS_Table B5'!$C$1:$K$1,0))</f>
        <v>17981</v>
      </c>
    </row>
    <row r="2552" spans="1:6" x14ac:dyDescent="0.35">
      <c r="A2552" t="s">
        <v>1931</v>
      </c>
      <c r="B2552" t="s">
        <v>1932</v>
      </c>
      <c r="C2552" t="s">
        <v>332</v>
      </c>
      <c r="D2552" t="s">
        <v>292</v>
      </c>
      <c r="E2552" t="str">
        <f>INDEX('State Codes'!$E$7:$E$70,MATCH(INDEX('State Codes'!$C$7:$C$70,MATCH('County Climates'!B2552,'State Codes'!$D$7:$D$70,0),1),'State Codes'!$C$7:$C$70,0),1)</f>
        <v>South Atlantic Division</v>
      </c>
      <c r="F2552">
        <f>INDEX('CBECS_Table B5'!$C$6:$K$6,1,MATCH('County Climates'!E2552,'CBECS_Table B5'!$C$1:$K$1,0))</f>
        <v>17981</v>
      </c>
    </row>
    <row r="2553" spans="1:6" x14ac:dyDescent="0.35">
      <c r="A2553" t="s">
        <v>1931</v>
      </c>
      <c r="B2553" t="s">
        <v>1932</v>
      </c>
      <c r="C2553" t="s">
        <v>333</v>
      </c>
      <c r="D2553" t="s">
        <v>292</v>
      </c>
      <c r="E2553" t="str">
        <f>INDEX('State Codes'!$E$7:$E$70,MATCH(INDEX('State Codes'!$C$7:$C$70,MATCH('County Climates'!B2553,'State Codes'!$D$7:$D$70,0),1),'State Codes'!$C$7:$C$70,0),1)</f>
        <v>South Atlantic Division</v>
      </c>
      <c r="F2553">
        <f>INDEX('CBECS_Table B5'!$C$6:$K$6,1,MATCH('County Climates'!E2553,'CBECS_Table B5'!$C$1:$K$1,0))</f>
        <v>17981</v>
      </c>
    </row>
    <row r="2554" spans="1:6" x14ac:dyDescent="0.35">
      <c r="A2554" t="s">
        <v>1931</v>
      </c>
      <c r="B2554" t="s">
        <v>1932</v>
      </c>
      <c r="C2554" t="s">
        <v>731</v>
      </c>
      <c r="D2554" t="s">
        <v>292</v>
      </c>
      <c r="E2554" t="str">
        <f>INDEX('State Codes'!$E$7:$E$70,MATCH(INDEX('State Codes'!$C$7:$C$70,MATCH('County Climates'!B2554,'State Codes'!$D$7:$D$70,0),1),'State Codes'!$C$7:$C$70,0),1)</f>
        <v>South Atlantic Division</v>
      </c>
      <c r="F2554">
        <f>INDEX('CBECS_Table B5'!$C$6:$K$6,1,MATCH('County Climates'!E2554,'CBECS_Table B5'!$C$1:$K$1,0))</f>
        <v>17981</v>
      </c>
    </row>
    <row r="2555" spans="1:6" x14ac:dyDescent="0.35">
      <c r="A2555" t="s">
        <v>1931</v>
      </c>
      <c r="B2555" t="s">
        <v>1932</v>
      </c>
      <c r="C2555" t="s">
        <v>1391</v>
      </c>
      <c r="D2555" t="s">
        <v>292</v>
      </c>
      <c r="E2555" t="str">
        <f>INDEX('State Codes'!$E$7:$E$70,MATCH(INDEX('State Codes'!$C$7:$C$70,MATCH('County Climates'!B2555,'State Codes'!$D$7:$D$70,0),1),'State Codes'!$C$7:$C$70,0),1)</f>
        <v>South Atlantic Division</v>
      </c>
      <c r="F2555">
        <f>INDEX('CBECS_Table B5'!$C$6:$K$6,1,MATCH('County Climates'!E2555,'CBECS_Table B5'!$C$1:$K$1,0))</f>
        <v>17981</v>
      </c>
    </row>
    <row r="2556" spans="1:6" x14ac:dyDescent="0.35">
      <c r="A2556" t="s">
        <v>1931</v>
      </c>
      <c r="B2556" t="s">
        <v>1932</v>
      </c>
      <c r="C2556" t="s">
        <v>1357</v>
      </c>
      <c r="D2556" t="s">
        <v>292</v>
      </c>
      <c r="E2556" t="str">
        <f>INDEX('State Codes'!$E$7:$E$70,MATCH(INDEX('State Codes'!$C$7:$C$70,MATCH('County Climates'!B2556,'State Codes'!$D$7:$D$70,0),1),'State Codes'!$C$7:$C$70,0),1)</f>
        <v>South Atlantic Division</v>
      </c>
      <c r="F2556">
        <f>INDEX('CBECS_Table B5'!$C$6:$K$6,1,MATCH('County Climates'!E2556,'CBECS_Table B5'!$C$1:$K$1,0))</f>
        <v>17981</v>
      </c>
    </row>
    <row r="2557" spans="1:6" x14ac:dyDescent="0.35">
      <c r="A2557" t="s">
        <v>1968</v>
      </c>
      <c r="B2557" t="s">
        <v>1969</v>
      </c>
      <c r="C2557" t="s">
        <v>1589</v>
      </c>
      <c r="D2557" t="s">
        <v>273</v>
      </c>
      <c r="E2557" t="str">
        <f>INDEX('State Codes'!$E$7:$E$70,MATCH(INDEX('State Codes'!$C$7:$C$70,MATCH('County Climates'!B2557,'State Codes'!$D$7:$D$70,0),1),'State Codes'!$C$7:$C$70,0),1)</f>
        <v>West North Central Division</v>
      </c>
      <c r="F2557">
        <f>INDEX('CBECS_Table B5'!$C$6:$K$6,1,MATCH('County Climates'!E2557,'CBECS_Table B5'!$C$1:$K$1,0))</f>
        <v>6178</v>
      </c>
    </row>
    <row r="2558" spans="1:6" x14ac:dyDescent="0.35">
      <c r="A2558" t="s">
        <v>1968</v>
      </c>
      <c r="B2558" t="s">
        <v>1969</v>
      </c>
      <c r="C2558" t="s">
        <v>1970</v>
      </c>
      <c r="D2558" t="s">
        <v>273</v>
      </c>
      <c r="E2558" t="str">
        <f>INDEX('State Codes'!$E$7:$E$70,MATCH(INDEX('State Codes'!$C$7:$C$70,MATCH('County Climates'!B2558,'State Codes'!$D$7:$D$70,0),1),'State Codes'!$C$7:$C$70,0),1)</f>
        <v>West North Central Division</v>
      </c>
      <c r="F2558">
        <f>INDEX('CBECS_Table B5'!$C$6:$K$6,1,MATCH('County Climates'!E2558,'CBECS_Table B5'!$C$1:$K$1,0))</f>
        <v>6178</v>
      </c>
    </row>
    <row r="2559" spans="1:6" x14ac:dyDescent="0.35">
      <c r="A2559" t="s">
        <v>1968</v>
      </c>
      <c r="B2559" t="s">
        <v>1969</v>
      </c>
      <c r="C2559" t="s">
        <v>594</v>
      </c>
      <c r="D2559" t="s">
        <v>274</v>
      </c>
      <c r="E2559" t="str">
        <f>INDEX('State Codes'!$E$7:$E$70,MATCH(INDEX('State Codes'!$C$7:$C$70,MATCH('County Climates'!B2559,'State Codes'!$D$7:$D$70,0),1),'State Codes'!$C$7:$C$70,0),1)</f>
        <v>West North Central Division</v>
      </c>
      <c r="F2559">
        <f>INDEX('CBECS_Table B5'!$C$6:$K$6,1,MATCH('County Climates'!E2559,'CBECS_Table B5'!$C$1:$K$1,0))</f>
        <v>6178</v>
      </c>
    </row>
    <row r="2560" spans="1:6" x14ac:dyDescent="0.35">
      <c r="A2560" t="s">
        <v>1968</v>
      </c>
      <c r="B2560" t="s">
        <v>1969</v>
      </c>
      <c r="C2560" t="s">
        <v>596</v>
      </c>
      <c r="D2560" t="s">
        <v>273</v>
      </c>
      <c r="E2560" t="str">
        <f>INDEX('State Codes'!$E$7:$E$70,MATCH(INDEX('State Codes'!$C$7:$C$70,MATCH('County Climates'!B2560,'State Codes'!$D$7:$D$70,0),1),'State Codes'!$C$7:$C$70,0),1)</f>
        <v>West North Central Division</v>
      </c>
      <c r="F2560">
        <f>INDEX('CBECS_Table B5'!$C$6:$K$6,1,MATCH('County Climates'!E2560,'CBECS_Table B5'!$C$1:$K$1,0))</f>
        <v>6178</v>
      </c>
    </row>
    <row r="2561" spans="1:6" x14ac:dyDescent="0.35">
      <c r="A2561" t="s">
        <v>1968</v>
      </c>
      <c r="B2561" t="s">
        <v>1969</v>
      </c>
      <c r="C2561" t="s">
        <v>696</v>
      </c>
      <c r="D2561" t="s">
        <v>273</v>
      </c>
      <c r="E2561" t="str">
        <f>INDEX('State Codes'!$E$7:$E$70,MATCH(INDEX('State Codes'!$C$7:$C$70,MATCH('County Climates'!B2561,'State Codes'!$D$7:$D$70,0),1),'State Codes'!$C$7:$C$70,0),1)</f>
        <v>West North Central Division</v>
      </c>
      <c r="F2561">
        <f>INDEX('CBECS_Table B5'!$C$6:$K$6,1,MATCH('County Climates'!E2561,'CBECS_Table B5'!$C$1:$K$1,0))</f>
        <v>6178</v>
      </c>
    </row>
    <row r="2562" spans="1:6" x14ac:dyDescent="0.35">
      <c r="A2562" t="s">
        <v>1968</v>
      </c>
      <c r="B2562" t="s">
        <v>1969</v>
      </c>
      <c r="C2562" t="s">
        <v>1971</v>
      </c>
      <c r="D2562" t="s">
        <v>274</v>
      </c>
      <c r="E2562" t="str">
        <f>INDEX('State Codes'!$E$7:$E$70,MATCH(INDEX('State Codes'!$C$7:$C$70,MATCH('County Climates'!B2562,'State Codes'!$D$7:$D$70,0),1),'State Codes'!$C$7:$C$70,0),1)</f>
        <v>West North Central Division</v>
      </c>
      <c r="F2562">
        <f>INDEX('CBECS_Table B5'!$C$6:$K$6,1,MATCH('County Climates'!E2562,'CBECS_Table B5'!$C$1:$K$1,0))</f>
        <v>6178</v>
      </c>
    </row>
    <row r="2563" spans="1:6" x14ac:dyDescent="0.35">
      <c r="A2563" t="s">
        <v>1968</v>
      </c>
      <c r="B2563" t="s">
        <v>1969</v>
      </c>
      <c r="C2563" t="s">
        <v>737</v>
      </c>
      <c r="D2563" t="s">
        <v>274</v>
      </c>
      <c r="E2563" t="str">
        <f>INDEX('State Codes'!$E$7:$E$70,MATCH(INDEX('State Codes'!$C$7:$C$70,MATCH('County Climates'!B2563,'State Codes'!$D$7:$D$70,0),1),'State Codes'!$C$7:$C$70,0),1)</f>
        <v>West North Central Division</v>
      </c>
      <c r="F2563">
        <f>INDEX('CBECS_Table B5'!$C$6:$K$6,1,MATCH('County Climates'!E2563,'CBECS_Table B5'!$C$1:$K$1,0))</f>
        <v>6178</v>
      </c>
    </row>
    <row r="2564" spans="1:6" x14ac:dyDescent="0.35">
      <c r="A2564" t="s">
        <v>1968</v>
      </c>
      <c r="B2564" t="s">
        <v>1969</v>
      </c>
      <c r="C2564" t="s">
        <v>1972</v>
      </c>
      <c r="D2564" t="s">
        <v>273</v>
      </c>
      <c r="E2564" t="str">
        <f>INDEX('State Codes'!$E$7:$E$70,MATCH(INDEX('State Codes'!$C$7:$C$70,MATCH('County Climates'!B2564,'State Codes'!$D$7:$D$70,0),1),'State Codes'!$C$7:$C$70,0),1)</f>
        <v>West North Central Division</v>
      </c>
      <c r="F2564">
        <f>INDEX('CBECS_Table B5'!$C$6:$K$6,1,MATCH('County Climates'!E2564,'CBECS_Table B5'!$C$1:$K$1,0))</f>
        <v>6178</v>
      </c>
    </row>
    <row r="2565" spans="1:6" x14ac:dyDescent="0.35">
      <c r="A2565" t="s">
        <v>1968</v>
      </c>
      <c r="B2565" t="s">
        <v>1969</v>
      </c>
      <c r="C2565" t="s">
        <v>1973</v>
      </c>
      <c r="D2565" t="s">
        <v>274</v>
      </c>
      <c r="E2565" t="str">
        <f>INDEX('State Codes'!$E$7:$E$70,MATCH(INDEX('State Codes'!$C$7:$C$70,MATCH('County Climates'!B2565,'State Codes'!$D$7:$D$70,0),1),'State Codes'!$C$7:$C$70,0),1)</f>
        <v>West North Central Division</v>
      </c>
      <c r="F2565">
        <f>INDEX('CBECS_Table B5'!$C$6:$K$6,1,MATCH('County Climates'!E2565,'CBECS_Table B5'!$C$1:$K$1,0))</f>
        <v>6178</v>
      </c>
    </row>
    <row r="2566" spans="1:6" x14ac:dyDescent="0.35">
      <c r="A2566" t="s">
        <v>1968</v>
      </c>
      <c r="B2566" t="s">
        <v>1969</v>
      </c>
      <c r="C2566" t="s">
        <v>958</v>
      </c>
      <c r="D2566" t="s">
        <v>274</v>
      </c>
      <c r="E2566" t="str">
        <f>INDEX('State Codes'!$E$7:$E$70,MATCH(INDEX('State Codes'!$C$7:$C$70,MATCH('County Climates'!B2566,'State Codes'!$D$7:$D$70,0),1),'State Codes'!$C$7:$C$70,0),1)</f>
        <v>West North Central Division</v>
      </c>
      <c r="F2566">
        <f>INDEX('CBECS_Table B5'!$C$6:$K$6,1,MATCH('County Climates'!E2566,'CBECS_Table B5'!$C$1:$K$1,0))</f>
        <v>6178</v>
      </c>
    </row>
    <row r="2567" spans="1:6" x14ac:dyDescent="0.35">
      <c r="A2567" t="s">
        <v>1968</v>
      </c>
      <c r="B2567" t="s">
        <v>1969</v>
      </c>
      <c r="C2567" t="s">
        <v>1797</v>
      </c>
      <c r="D2567" t="s">
        <v>274</v>
      </c>
      <c r="E2567" t="str">
        <f>INDEX('State Codes'!$E$7:$E$70,MATCH(INDEX('State Codes'!$C$7:$C$70,MATCH('County Climates'!B2567,'State Codes'!$D$7:$D$70,0),1),'State Codes'!$C$7:$C$70,0),1)</f>
        <v>West North Central Division</v>
      </c>
      <c r="F2567">
        <f>INDEX('CBECS_Table B5'!$C$6:$K$6,1,MATCH('County Climates'!E2567,'CBECS_Table B5'!$C$1:$K$1,0))</f>
        <v>6178</v>
      </c>
    </row>
    <row r="2568" spans="1:6" x14ac:dyDescent="0.35">
      <c r="A2568" t="s">
        <v>1968</v>
      </c>
      <c r="B2568" t="s">
        <v>1969</v>
      </c>
      <c r="C2568" t="s">
        <v>1974</v>
      </c>
      <c r="D2568" t="s">
        <v>273</v>
      </c>
      <c r="E2568" t="str">
        <f>INDEX('State Codes'!$E$7:$E$70,MATCH(INDEX('State Codes'!$C$7:$C$70,MATCH('County Climates'!B2568,'State Codes'!$D$7:$D$70,0),1),'State Codes'!$C$7:$C$70,0),1)</f>
        <v>West North Central Division</v>
      </c>
      <c r="F2568">
        <f>INDEX('CBECS_Table B5'!$C$6:$K$6,1,MATCH('County Climates'!E2568,'CBECS_Table B5'!$C$1:$K$1,0))</f>
        <v>6178</v>
      </c>
    </row>
    <row r="2569" spans="1:6" x14ac:dyDescent="0.35">
      <c r="A2569" t="s">
        <v>1968</v>
      </c>
      <c r="B2569" t="s">
        <v>1969</v>
      </c>
      <c r="C2569" t="s">
        <v>1800</v>
      </c>
      <c r="D2569" t="s">
        <v>274</v>
      </c>
      <c r="E2569" t="str">
        <f>INDEX('State Codes'!$E$7:$E$70,MATCH(INDEX('State Codes'!$C$7:$C$70,MATCH('County Climates'!B2569,'State Codes'!$D$7:$D$70,0),1),'State Codes'!$C$7:$C$70,0),1)</f>
        <v>West North Central Division</v>
      </c>
      <c r="F2569">
        <f>INDEX('CBECS_Table B5'!$C$6:$K$6,1,MATCH('County Climates'!E2569,'CBECS_Table B5'!$C$1:$K$1,0))</f>
        <v>6178</v>
      </c>
    </row>
    <row r="2570" spans="1:6" x14ac:dyDescent="0.35">
      <c r="A2570" t="s">
        <v>1968</v>
      </c>
      <c r="B2570" t="s">
        <v>1969</v>
      </c>
      <c r="C2570" t="s">
        <v>602</v>
      </c>
      <c r="D2570" t="s">
        <v>273</v>
      </c>
      <c r="E2570" t="str">
        <f>INDEX('State Codes'!$E$7:$E$70,MATCH(INDEX('State Codes'!$C$7:$C$70,MATCH('County Climates'!B2570,'State Codes'!$D$7:$D$70,0),1),'State Codes'!$C$7:$C$70,0),1)</f>
        <v>West North Central Division</v>
      </c>
      <c r="F2570">
        <f>INDEX('CBECS_Table B5'!$C$6:$K$6,1,MATCH('County Climates'!E2570,'CBECS_Table B5'!$C$1:$K$1,0))</f>
        <v>6178</v>
      </c>
    </row>
    <row r="2571" spans="1:6" x14ac:dyDescent="0.35">
      <c r="A2571" t="s">
        <v>1968</v>
      </c>
      <c r="B2571" t="s">
        <v>1969</v>
      </c>
      <c r="C2571" t="s">
        <v>1975</v>
      </c>
      <c r="D2571" t="s">
        <v>274</v>
      </c>
      <c r="E2571" t="str">
        <f>INDEX('State Codes'!$E$7:$E$70,MATCH(INDEX('State Codes'!$C$7:$C$70,MATCH('County Climates'!B2571,'State Codes'!$D$7:$D$70,0),1),'State Codes'!$C$7:$C$70,0),1)</f>
        <v>West North Central Division</v>
      </c>
      <c r="F2571">
        <f>INDEX('CBECS_Table B5'!$C$6:$K$6,1,MATCH('County Climates'!E2571,'CBECS_Table B5'!$C$1:$K$1,0))</f>
        <v>6178</v>
      </c>
    </row>
    <row r="2572" spans="1:6" x14ac:dyDescent="0.35">
      <c r="A2572" t="s">
        <v>1968</v>
      </c>
      <c r="B2572" t="s">
        <v>1969</v>
      </c>
      <c r="C2572" t="s">
        <v>1976</v>
      </c>
      <c r="D2572" t="s">
        <v>273</v>
      </c>
      <c r="E2572" t="str">
        <f>INDEX('State Codes'!$E$7:$E$70,MATCH(INDEX('State Codes'!$C$7:$C$70,MATCH('County Climates'!B2572,'State Codes'!$D$7:$D$70,0),1),'State Codes'!$C$7:$C$70,0),1)</f>
        <v>West North Central Division</v>
      </c>
      <c r="F2572">
        <f>INDEX('CBECS_Table B5'!$C$6:$K$6,1,MATCH('County Climates'!E2572,'CBECS_Table B5'!$C$1:$K$1,0))</f>
        <v>6178</v>
      </c>
    </row>
    <row r="2573" spans="1:6" x14ac:dyDescent="0.35">
      <c r="A2573" t="s">
        <v>1968</v>
      </c>
      <c r="B2573" t="s">
        <v>1969</v>
      </c>
      <c r="C2573" t="s">
        <v>966</v>
      </c>
      <c r="D2573" t="s">
        <v>274</v>
      </c>
      <c r="E2573" t="str">
        <f>INDEX('State Codes'!$E$7:$E$70,MATCH(INDEX('State Codes'!$C$7:$C$70,MATCH('County Climates'!B2573,'State Codes'!$D$7:$D$70,0),1),'State Codes'!$C$7:$C$70,0),1)</f>
        <v>West North Central Division</v>
      </c>
      <c r="F2573">
        <f>INDEX('CBECS_Table B5'!$C$6:$K$6,1,MATCH('County Climates'!E2573,'CBECS_Table B5'!$C$1:$K$1,0))</f>
        <v>6178</v>
      </c>
    </row>
    <row r="2574" spans="1:6" x14ac:dyDescent="0.35">
      <c r="A2574" t="s">
        <v>1968</v>
      </c>
      <c r="B2574" t="s">
        <v>1969</v>
      </c>
      <c r="C2574" t="s">
        <v>968</v>
      </c>
      <c r="D2574" t="s">
        <v>273</v>
      </c>
      <c r="E2574" t="str">
        <f>INDEX('State Codes'!$E$7:$E$70,MATCH(INDEX('State Codes'!$C$7:$C$70,MATCH('County Climates'!B2574,'State Codes'!$D$7:$D$70,0),1),'State Codes'!$C$7:$C$70,0),1)</f>
        <v>West North Central Division</v>
      </c>
      <c r="F2574">
        <f>INDEX('CBECS_Table B5'!$C$6:$K$6,1,MATCH('County Climates'!E2574,'CBECS_Table B5'!$C$1:$K$1,0))</f>
        <v>6178</v>
      </c>
    </row>
    <row r="2575" spans="1:6" x14ac:dyDescent="0.35">
      <c r="A2575" t="s">
        <v>1968</v>
      </c>
      <c r="B2575" t="s">
        <v>1969</v>
      </c>
      <c r="C2575" t="s">
        <v>1977</v>
      </c>
      <c r="D2575" t="s">
        <v>273</v>
      </c>
      <c r="E2575" t="str">
        <f>INDEX('State Codes'!$E$7:$E$70,MATCH(INDEX('State Codes'!$C$7:$C$70,MATCH('County Climates'!B2575,'State Codes'!$D$7:$D$70,0),1),'State Codes'!$C$7:$C$70,0),1)</f>
        <v>West North Central Division</v>
      </c>
      <c r="F2575">
        <f>INDEX('CBECS_Table B5'!$C$6:$K$6,1,MATCH('County Climates'!E2575,'CBECS_Table B5'!$C$1:$K$1,0))</f>
        <v>6178</v>
      </c>
    </row>
    <row r="2576" spans="1:6" x14ac:dyDescent="0.35">
      <c r="A2576" t="s">
        <v>1968</v>
      </c>
      <c r="B2576" t="s">
        <v>1969</v>
      </c>
      <c r="C2576" t="s">
        <v>606</v>
      </c>
      <c r="D2576" t="s">
        <v>273</v>
      </c>
      <c r="E2576" t="str">
        <f>INDEX('State Codes'!$E$7:$E$70,MATCH(INDEX('State Codes'!$C$7:$C$70,MATCH('County Climates'!B2576,'State Codes'!$D$7:$D$70,0),1),'State Codes'!$C$7:$C$70,0),1)</f>
        <v>West North Central Division</v>
      </c>
      <c r="F2576">
        <f>INDEX('CBECS_Table B5'!$C$6:$K$6,1,MATCH('County Climates'!E2576,'CBECS_Table B5'!$C$1:$K$1,0))</f>
        <v>6178</v>
      </c>
    </row>
    <row r="2577" spans="1:6" x14ac:dyDescent="0.35">
      <c r="A2577" t="s">
        <v>1968</v>
      </c>
      <c r="B2577" t="s">
        <v>1969</v>
      </c>
      <c r="C2577" t="s">
        <v>1805</v>
      </c>
      <c r="D2577" t="s">
        <v>274</v>
      </c>
      <c r="E2577" t="str">
        <f>INDEX('State Codes'!$E$7:$E$70,MATCH(INDEX('State Codes'!$C$7:$C$70,MATCH('County Climates'!B2577,'State Codes'!$D$7:$D$70,0),1),'State Codes'!$C$7:$C$70,0),1)</f>
        <v>West North Central Division</v>
      </c>
      <c r="F2577">
        <f>INDEX('CBECS_Table B5'!$C$6:$K$6,1,MATCH('County Climates'!E2577,'CBECS_Table B5'!$C$1:$K$1,0))</f>
        <v>6178</v>
      </c>
    </row>
    <row r="2578" spans="1:6" x14ac:dyDescent="0.35">
      <c r="A2578" t="s">
        <v>1968</v>
      </c>
      <c r="B2578" t="s">
        <v>1969</v>
      </c>
      <c r="C2578" t="s">
        <v>1978</v>
      </c>
      <c r="D2578" t="s">
        <v>274</v>
      </c>
      <c r="E2578" t="str">
        <f>INDEX('State Codes'!$E$7:$E$70,MATCH(INDEX('State Codes'!$C$7:$C$70,MATCH('County Climates'!B2578,'State Codes'!$D$7:$D$70,0),1),'State Codes'!$C$7:$C$70,0),1)</f>
        <v>West North Central Division</v>
      </c>
      <c r="F2578">
        <f>INDEX('CBECS_Table B5'!$C$6:$K$6,1,MATCH('County Climates'!E2578,'CBECS_Table B5'!$C$1:$K$1,0))</f>
        <v>6178</v>
      </c>
    </row>
    <row r="2579" spans="1:6" x14ac:dyDescent="0.35">
      <c r="A2579" t="s">
        <v>1968</v>
      </c>
      <c r="B2579" t="s">
        <v>1969</v>
      </c>
      <c r="C2579" t="s">
        <v>1979</v>
      </c>
      <c r="D2579" t="s">
        <v>274</v>
      </c>
      <c r="E2579" t="str">
        <f>INDEX('State Codes'!$E$7:$E$70,MATCH(INDEX('State Codes'!$C$7:$C$70,MATCH('County Climates'!B2579,'State Codes'!$D$7:$D$70,0),1),'State Codes'!$C$7:$C$70,0),1)</f>
        <v>West North Central Division</v>
      </c>
      <c r="F2579">
        <f>INDEX('CBECS_Table B5'!$C$6:$K$6,1,MATCH('County Climates'!E2579,'CBECS_Table B5'!$C$1:$K$1,0))</f>
        <v>6178</v>
      </c>
    </row>
    <row r="2580" spans="1:6" x14ac:dyDescent="0.35">
      <c r="A2580" t="s">
        <v>1968</v>
      </c>
      <c r="B2580" t="s">
        <v>1969</v>
      </c>
      <c r="C2580" t="s">
        <v>1980</v>
      </c>
      <c r="D2580" t="s">
        <v>274</v>
      </c>
      <c r="E2580" t="str">
        <f>INDEX('State Codes'!$E$7:$E$70,MATCH(INDEX('State Codes'!$C$7:$C$70,MATCH('County Climates'!B2580,'State Codes'!$D$7:$D$70,0),1),'State Codes'!$C$7:$C$70,0),1)</f>
        <v>West North Central Division</v>
      </c>
      <c r="F2580">
        <f>INDEX('CBECS_Table B5'!$C$6:$K$6,1,MATCH('County Climates'!E2580,'CBECS_Table B5'!$C$1:$K$1,0))</f>
        <v>6178</v>
      </c>
    </row>
    <row r="2581" spans="1:6" x14ac:dyDescent="0.35">
      <c r="A2581" t="s">
        <v>1968</v>
      </c>
      <c r="B2581" t="s">
        <v>1969</v>
      </c>
      <c r="C2581" t="s">
        <v>1981</v>
      </c>
      <c r="D2581" t="s">
        <v>274</v>
      </c>
      <c r="E2581" t="str">
        <f>INDEX('State Codes'!$E$7:$E$70,MATCH(INDEX('State Codes'!$C$7:$C$70,MATCH('County Climates'!B2581,'State Codes'!$D$7:$D$70,0),1),'State Codes'!$C$7:$C$70,0),1)</f>
        <v>West North Central Division</v>
      </c>
      <c r="F2581">
        <f>INDEX('CBECS_Table B5'!$C$6:$K$6,1,MATCH('County Climates'!E2581,'CBECS_Table B5'!$C$1:$K$1,0))</f>
        <v>6178</v>
      </c>
    </row>
    <row r="2582" spans="1:6" x14ac:dyDescent="0.35">
      <c r="A2582" t="s">
        <v>1968</v>
      </c>
      <c r="B2582" t="s">
        <v>1969</v>
      </c>
      <c r="C2582" t="s">
        <v>1297</v>
      </c>
      <c r="D2582" t="s">
        <v>274</v>
      </c>
      <c r="E2582" t="str">
        <f>INDEX('State Codes'!$E$7:$E$70,MATCH(INDEX('State Codes'!$C$7:$C$70,MATCH('County Climates'!B2582,'State Codes'!$D$7:$D$70,0),1),'State Codes'!$C$7:$C$70,0),1)</f>
        <v>West North Central Division</v>
      </c>
      <c r="F2582">
        <f>INDEX('CBECS_Table B5'!$C$6:$K$6,1,MATCH('County Climates'!E2582,'CBECS_Table B5'!$C$1:$K$1,0))</f>
        <v>6178</v>
      </c>
    </row>
    <row r="2583" spans="1:6" x14ac:dyDescent="0.35">
      <c r="A2583" t="s">
        <v>1968</v>
      </c>
      <c r="B2583" t="s">
        <v>1969</v>
      </c>
      <c r="C2583" t="s">
        <v>632</v>
      </c>
      <c r="D2583" t="s">
        <v>274</v>
      </c>
      <c r="E2583" t="str">
        <f>INDEX('State Codes'!$E$7:$E$70,MATCH(INDEX('State Codes'!$C$7:$C$70,MATCH('County Climates'!B2583,'State Codes'!$D$7:$D$70,0),1),'State Codes'!$C$7:$C$70,0),1)</f>
        <v>West North Central Division</v>
      </c>
      <c r="F2583">
        <f>INDEX('CBECS_Table B5'!$C$6:$K$6,1,MATCH('County Climates'!E2583,'CBECS_Table B5'!$C$1:$K$1,0))</f>
        <v>6178</v>
      </c>
    </row>
    <row r="2584" spans="1:6" x14ac:dyDescent="0.35">
      <c r="A2584" t="s">
        <v>1968</v>
      </c>
      <c r="B2584" t="s">
        <v>1969</v>
      </c>
      <c r="C2584" t="s">
        <v>1101</v>
      </c>
      <c r="D2584" t="s">
        <v>274</v>
      </c>
      <c r="E2584" t="str">
        <f>INDEX('State Codes'!$E$7:$E$70,MATCH(INDEX('State Codes'!$C$7:$C$70,MATCH('County Climates'!B2584,'State Codes'!$D$7:$D$70,0),1),'State Codes'!$C$7:$C$70,0),1)</f>
        <v>West North Central Division</v>
      </c>
      <c r="F2584">
        <f>INDEX('CBECS_Table B5'!$C$6:$K$6,1,MATCH('County Climates'!E2584,'CBECS_Table B5'!$C$1:$K$1,0))</f>
        <v>6178</v>
      </c>
    </row>
    <row r="2585" spans="1:6" x14ac:dyDescent="0.35">
      <c r="A2585" t="s">
        <v>1982</v>
      </c>
      <c r="B2585" t="s">
        <v>739</v>
      </c>
      <c r="C2585" t="s">
        <v>561</v>
      </c>
      <c r="D2585" t="s">
        <v>292</v>
      </c>
      <c r="E2585" t="str">
        <f>INDEX('State Codes'!$E$7:$E$70,MATCH(INDEX('State Codes'!$C$7:$C$70,MATCH('County Climates'!B2585,'State Codes'!$D$7:$D$70,0),1),'State Codes'!$C$7:$C$70,0),1)</f>
        <v>East North Central Division</v>
      </c>
      <c r="F2585">
        <f>INDEX('CBECS_Table B5'!$C$6:$K$6,1,MATCH('County Climates'!E2585,'CBECS_Table B5'!$C$1:$K$1,0))</f>
        <v>12742</v>
      </c>
    </row>
    <row r="2586" spans="1:6" x14ac:dyDescent="0.35">
      <c r="A2586" t="s">
        <v>1982</v>
      </c>
      <c r="B2586" t="s">
        <v>739</v>
      </c>
      <c r="C2586" t="s">
        <v>618</v>
      </c>
      <c r="D2586" t="s">
        <v>273</v>
      </c>
      <c r="E2586" t="str">
        <f>INDEX('State Codes'!$E$7:$E$70,MATCH(INDEX('State Codes'!$C$7:$C$70,MATCH('County Climates'!B2586,'State Codes'!$D$7:$D$70,0),1),'State Codes'!$C$7:$C$70,0),1)</f>
        <v>East North Central Division</v>
      </c>
      <c r="F2586">
        <f>INDEX('CBECS_Table B5'!$C$6:$K$6,1,MATCH('County Climates'!E2586,'CBECS_Table B5'!$C$1:$K$1,0))</f>
        <v>12742</v>
      </c>
    </row>
    <row r="2587" spans="1:6" x14ac:dyDescent="0.35">
      <c r="A2587" t="s">
        <v>1982</v>
      </c>
      <c r="B2587" t="s">
        <v>739</v>
      </c>
      <c r="C2587" t="s">
        <v>1406</v>
      </c>
      <c r="D2587" t="s">
        <v>273</v>
      </c>
      <c r="E2587" t="str">
        <f>INDEX('State Codes'!$E$7:$E$70,MATCH(INDEX('State Codes'!$C$7:$C$70,MATCH('County Climates'!B2587,'State Codes'!$D$7:$D$70,0),1),'State Codes'!$C$7:$C$70,0),1)</f>
        <v>East North Central Division</v>
      </c>
      <c r="F2587">
        <f>INDEX('CBECS_Table B5'!$C$6:$K$6,1,MATCH('County Climates'!E2587,'CBECS_Table B5'!$C$1:$K$1,0))</f>
        <v>12742</v>
      </c>
    </row>
    <row r="2588" spans="1:6" x14ac:dyDescent="0.35">
      <c r="A2588" t="s">
        <v>1982</v>
      </c>
      <c r="B2588" t="s">
        <v>739</v>
      </c>
      <c r="C2588" t="s">
        <v>1983</v>
      </c>
      <c r="D2588" t="s">
        <v>273</v>
      </c>
      <c r="E2588" t="str">
        <f>INDEX('State Codes'!$E$7:$E$70,MATCH(INDEX('State Codes'!$C$7:$C$70,MATCH('County Climates'!B2588,'State Codes'!$D$7:$D$70,0),1),'State Codes'!$C$7:$C$70,0),1)</f>
        <v>East North Central Division</v>
      </c>
      <c r="F2588">
        <f>INDEX('CBECS_Table B5'!$C$6:$K$6,1,MATCH('County Climates'!E2588,'CBECS_Table B5'!$C$1:$K$1,0))</f>
        <v>12742</v>
      </c>
    </row>
    <row r="2589" spans="1:6" x14ac:dyDescent="0.35">
      <c r="A2589" t="s">
        <v>1982</v>
      </c>
      <c r="B2589" t="s">
        <v>739</v>
      </c>
      <c r="C2589" t="s">
        <v>1984</v>
      </c>
      <c r="D2589" t="s">
        <v>273</v>
      </c>
      <c r="E2589" t="str">
        <f>INDEX('State Codes'!$E$7:$E$70,MATCH(INDEX('State Codes'!$C$7:$C$70,MATCH('County Climates'!B2589,'State Codes'!$D$7:$D$70,0),1),'State Codes'!$C$7:$C$70,0),1)</f>
        <v>East North Central Division</v>
      </c>
      <c r="F2589">
        <f>INDEX('CBECS_Table B5'!$C$6:$K$6,1,MATCH('County Climates'!E2589,'CBECS_Table B5'!$C$1:$K$1,0))</f>
        <v>12742</v>
      </c>
    </row>
    <row r="2590" spans="1:6" x14ac:dyDescent="0.35">
      <c r="A2590" t="s">
        <v>1982</v>
      </c>
      <c r="B2590" t="s">
        <v>739</v>
      </c>
      <c r="C2590" t="s">
        <v>1985</v>
      </c>
      <c r="D2590" t="s">
        <v>273</v>
      </c>
      <c r="E2590" t="str">
        <f>INDEX('State Codes'!$E$7:$E$70,MATCH(INDEX('State Codes'!$C$7:$C$70,MATCH('County Climates'!B2590,'State Codes'!$D$7:$D$70,0),1),'State Codes'!$C$7:$C$70,0),1)</f>
        <v>East North Central Division</v>
      </c>
      <c r="F2590">
        <f>INDEX('CBECS_Table B5'!$C$6:$K$6,1,MATCH('County Climates'!E2590,'CBECS_Table B5'!$C$1:$K$1,0))</f>
        <v>12742</v>
      </c>
    </row>
    <row r="2591" spans="1:6" x14ac:dyDescent="0.35">
      <c r="A2591" t="s">
        <v>1982</v>
      </c>
      <c r="B2591" t="s">
        <v>739</v>
      </c>
      <c r="C2591" t="s">
        <v>1986</v>
      </c>
      <c r="D2591" t="s">
        <v>273</v>
      </c>
      <c r="E2591" t="str">
        <f>INDEX('State Codes'!$E$7:$E$70,MATCH(INDEX('State Codes'!$C$7:$C$70,MATCH('County Climates'!B2591,'State Codes'!$D$7:$D$70,0),1),'State Codes'!$C$7:$C$70,0),1)</f>
        <v>East North Central Division</v>
      </c>
      <c r="F2591">
        <f>INDEX('CBECS_Table B5'!$C$6:$K$6,1,MATCH('County Climates'!E2591,'CBECS_Table B5'!$C$1:$K$1,0))</f>
        <v>12742</v>
      </c>
    </row>
    <row r="2592" spans="1:6" x14ac:dyDescent="0.35">
      <c r="A2592" t="s">
        <v>1982</v>
      </c>
      <c r="B2592" t="s">
        <v>739</v>
      </c>
      <c r="C2592" t="s">
        <v>623</v>
      </c>
      <c r="D2592" t="s">
        <v>292</v>
      </c>
      <c r="E2592" t="str">
        <f>INDEX('State Codes'!$E$7:$E$70,MATCH(INDEX('State Codes'!$C$7:$C$70,MATCH('County Climates'!B2592,'State Codes'!$D$7:$D$70,0),1),'State Codes'!$C$7:$C$70,0),1)</f>
        <v>East North Central Division</v>
      </c>
      <c r="F2592">
        <f>INDEX('CBECS_Table B5'!$C$6:$K$6,1,MATCH('County Climates'!E2592,'CBECS_Table B5'!$C$1:$K$1,0))</f>
        <v>12742</v>
      </c>
    </row>
    <row r="2593" spans="1:6" x14ac:dyDescent="0.35">
      <c r="A2593" t="s">
        <v>1982</v>
      </c>
      <c r="B2593" t="s">
        <v>739</v>
      </c>
      <c r="C2593" t="s">
        <v>295</v>
      </c>
      <c r="D2593" t="s">
        <v>273</v>
      </c>
      <c r="E2593" t="str">
        <f>INDEX('State Codes'!$E$7:$E$70,MATCH(INDEX('State Codes'!$C$7:$C$70,MATCH('County Climates'!B2593,'State Codes'!$D$7:$D$70,0),1),'State Codes'!$C$7:$C$70,0),1)</f>
        <v>East North Central Division</v>
      </c>
      <c r="F2593">
        <f>INDEX('CBECS_Table B5'!$C$6:$K$6,1,MATCH('County Climates'!E2593,'CBECS_Table B5'!$C$1:$K$1,0))</f>
        <v>12742</v>
      </c>
    </row>
    <row r="2594" spans="1:6" x14ac:dyDescent="0.35">
      <c r="A2594" t="s">
        <v>1982</v>
      </c>
      <c r="B2594" t="s">
        <v>739</v>
      </c>
      <c r="C2594" t="s">
        <v>492</v>
      </c>
      <c r="D2594" t="s">
        <v>273</v>
      </c>
      <c r="E2594" t="str">
        <f>INDEX('State Codes'!$E$7:$E$70,MATCH(INDEX('State Codes'!$C$7:$C$70,MATCH('County Climates'!B2594,'State Codes'!$D$7:$D$70,0),1),'State Codes'!$C$7:$C$70,0),1)</f>
        <v>East North Central Division</v>
      </c>
      <c r="F2594">
        <f>INDEX('CBECS_Table B5'!$C$6:$K$6,1,MATCH('County Climates'!E2594,'CBECS_Table B5'!$C$1:$K$1,0))</f>
        <v>12742</v>
      </c>
    </row>
    <row r="2595" spans="1:6" x14ac:dyDescent="0.35">
      <c r="A2595" t="s">
        <v>1982</v>
      </c>
      <c r="B2595" t="s">
        <v>739</v>
      </c>
      <c r="C2595" t="s">
        <v>1613</v>
      </c>
      <c r="D2595" t="s">
        <v>273</v>
      </c>
      <c r="E2595" t="str">
        <f>INDEX('State Codes'!$E$7:$E$70,MATCH(INDEX('State Codes'!$C$7:$C$70,MATCH('County Climates'!B2595,'State Codes'!$D$7:$D$70,0),1),'State Codes'!$C$7:$C$70,0),1)</f>
        <v>East North Central Division</v>
      </c>
      <c r="F2595">
        <f>INDEX('CBECS_Table B5'!$C$6:$K$6,1,MATCH('County Climates'!E2595,'CBECS_Table B5'!$C$1:$K$1,0))</f>
        <v>12742</v>
      </c>
    </row>
    <row r="2596" spans="1:6" x14ac:dyDescent="0.35">
      <c r="A2596" t="s">
        <v>1982</v>
      </c>
      <c r="B2596" t="s">
        <v>739</v>
      </c>
      <c r="C2596" t="s">
        <v>575</v>
      </c>
      <c r="D2596" t="s">
        <v>273</v>
      </c>
      <c r="E2596" t="str">
        <f>INDEX('State Codes'!$E$7:$E$70,MATCH(INDEX('State Codes'!$C$7:$C$70,MATCH('County Climates'!B2596,'State Codes'!$D$7:$D$70,0),1),'State Codes'!$C$7:$C$70,0),1)</f>
        <v>East North Central Division</v>
      </c>
      <c r="F2596">
        <f>INDEX('CBECS_Table B5'!$C$6:$K$6,1,MATCH('County Climates'!E2596,'CBECS_Table B5'!$C$1:$K$1,0))</f>
        <v>12742</v>
      </c>
    </row>
    <row r="2597" spans="1:6" x14ac:dyDescent="0.35">
      <c r="A2597" t="s">
        <v>1982</v>
      </c>
      <c r="B2597" t="s">
        <v>739</v>
      </c>
      <c r="C2597" t="s">
        <v>1987</v>
      </c>
      <c r="D2597" t="s">
        <v>292</v>
      </c>
      <c r="E2597" t="str">
        <f>INDEX('State Codes'!$E$7:$E$70,MATCH(INDEX('State Codes'!$C$7:$C$70,MATCH('County Climates'!B2597,'State Codes'!$D$7:$D$70,0),1),'State Codes'!$C$7:$C$70,0),1)</f>
        <v>East North Central Division</v>
      </c>
      <c r="F2597">
        <f>INDEX('CBECS_Table B5'!$C$6:$K$6,1,MATCH('County Climates'!E2597,'CBECS_Table B5'!$C$1:$K$1,0))</f>
        <v>12742</v>
      </c>
    </row>
    <row r="2598" spans="1:6" x14ac:dyDescent="0.35">
      <c r="A2598" t="s">
        <v>1982</v>
      </c>
      <c r="B2598" t="s">
        <v>739</v>
      </c>
      <c r="C2598" t="s">
        <v>625</v>
      </c>
      <c r="D2598" t="s">
        <v>273</v>
      </c>
      <c r="E2598" t="str">
        <f>INDEX('State Codes'!$E$7:$E$70,MATCH(INDEX('State Codes'!$C$7:$C$70,MATCH('County Climates'!B2598,'State Codes'!$D$7:$D$70,0),1),'State Codes'!$C$7:$C$70,0),1)</f>
        <v>East North Central Division</v>
      </c>
      <c r="F2598">
        <f>INDEX('CBECS_Table B5'!$C$6:$K$6,1,MATCH('County Climates'!E2598,'CBECS_Table B5'!$C$1:$K$1,0))</f>
        <v>12742</v>
      </c>
    </row>
    <row r="2599" spans="1:6" x14ac:dyDescent="0.35">
      <c r="A2599" t="s">
        <v>1982</v>
      </c>
      <c r="B2599" t="s">
        <v>739</v>
      </c>
      <c r="C2599" t="s">
        <v>1988</v>
      </c>
      <c r="D2599" t="s">
        <v>273</v>
      </c>
      <c r="E2599" t="str">
        <f>INDEX('State Codes'!$E$7:$E$70,MATCH(INDEX('State Codes'!$C$7:$C$70,MATCH('County Climates'!B2599,'State Codes'!$D$7:$D$70,0),1),'State Codes'!$C$7:$C$70,0),1)</f>
        <v>East North Central Division</v>
      </c>
      <c r="F2599">
        <f>INDEX('CBECS_Table B5'!$C$6:$K$6,1,MATCH('County Climates'!E2599,'CBECS_Table B5'!$C$1:$K$1,0))</f>
        <v>12742</v>
      </c>
    </row>
    <row r="2600" spans="1:6" x14ac:dyDescent="0.35">
      <c r="A2600" t="s">
        <v>1982</v>
      </c>
      <c r="B2600" t="s">
        <v>739</v>
      </c>
      <c r="C2600" t="s">
        <v>1989</v>
      </c>
      <c r="D2600" t="s">
        <v>273</v>
      </c>
      <c r="E2600" t="str">
        <f>INDEX('State Codes'!$E$7:$E$70,MATCH(INDEX('State Codes'!$C$7:$C$70,MATCH('County Climates'!B2600,'State Codes'!$D$7:$D$70,0),1),'State Codes'!$C$7:$C$70,0),1)</f>
        <v>East North Central Division</v>
      </c>
      <c r="F2600">
        <f>INDEX('CBECS_Table B5'!$C$6:$K$6,1,MATCH('County Climates'!E2600,'CBECS_Table B5'!$C$1:$K$1,0))</f>
        <v>12742</v>
      </c>
    </row>
    <row r="2601" spans="1:6" x14ac:dyDescent="0.35">
      <c r="A2601" t="s">
        <v>1982</v>
      </c>
      <c r="B2601" t="s">
        <v>739</v>
      </c>
      <c r="C2601" t="s">
        <v>505</v>
      </c>
      <c r="D2601" t="s">
        <v>273</v>
      </c>
      <c r="E2601" t="str">
        <f>INDEX('State Codes'!$E$7:$E$70,MATCH(INDEX('State Codes'!$C$7:$C$70,MATCH('County Climates'!B2601,'State Codes'!$D$7:$D$70,0),1),'State Codes'!$C$7:$C$70,0),1)</f>
        <v>East North Central Division</v>
      </c>
      <c r="F2601">
        <f>INDEX('CBECS_Table B5'!$C$6:$K$6,1,MATCH('County Climates'!E2601,'CBECS_Table B5'!$C$1:$K$1,0))</f>
        <v>12742</v>
      </c>
    </row>
    <row r="2602" spans="1:6" x14ac:dyDescent="0.35">
      <c r="A2602" t="s">
        <v>1982</v>
      </c>
      <c r="B2602" t="s">
        <v>739</v>
      </c>
      <c r="C2602" t="s">
        <v>1990</v>
      </c>
      <c r="D2602" t="s">
        <v>273</v>
      </c>
      <c r="E2602" t="str">
        <f>INDEX('State Codes'!$E$7:$E$70,MATCH(INDEX('State Codes'!$C$7:$C$70,MATCH('County Climates'!B2602,'State Codes'!$D$7:$D$70,0),1),'State Codes'!$C$7:$C$70,0),1)</f>
        <v>East North Central Division</v>
      </c>
      <c r="F2602">
        <f>INDEX('CBECS_Table B5'!$C$6:$K$6,1,MATCH('County Climates'!E2602,'CBECS_Table B5'!$C$1:$K$1,0))</f>
        <v>12742</v>
      </c>
    </row>
    <row r="2603" spans="1:6" x14ac:dyDescent="0.35">
      <c r="A2603" t="s">
        <v>1982</v>
      </c>
      <c r="B2603" t="s">
        <v>739</v>
      </c>
      <c r="C2603" t="s">
        <v>1991</v>
      </c>
      <c r="D2603" t="s">
        <v>273</v>
      </c>
      <c r="E2603" t="str">
        <f>INDEX('State Codes'!$E$7:$E$70,MATCH(INDEX('State Codes'!$C$7:$C$70,MATCH('County Climates'!B2603,'State Codes'!$D$7:$D$70,0),1),'State Codes'!$C$7:$C$70,0),1)</f>
        <v>East North Central Division</v>
      </c>
      <c r="F2603">
        <f>INDEX('CBECS_Table B5'!$C$6:$K$6,1,MATCH('County Climates'!E2603,'CBECS_Table B5'!$C$1:$K$1,0))</f>
        <v>12742</v>
      </c>
    </row>
    <row r="2604" spans="1:6" x14ac:dyDescent="0.35">
      <c r="A2604" t="s">
        <v>1982</v>
      </c>
      <c r="B2604" t="s">
        <v>739</v>
      </c>
      <c r="C2604" t="s">
        <v>1992</v>
      </c>
      <c r="D2604" t="s">
        <v>273</v>
      </c>
      <c r="E2604" t="str">
        <f>INDEX('State Codes'!$E$7:$E$70,MATCH(INDEX('State Codes'!$C$7:$C$70,MATCH('County Climates'!B2604,'State Codes'!$D$7:$D$70,0),1),'State Codes'!$C$7:$C$70,0),1)</f>
        <v>East North Central Division</v>
      </c>
      <c r="F2604">
        <f>INDEX('CBECS_Table B5'!$C$6:$K$6,1,MATCH('County Climates'!E2604,'CBECS_Table B5'!$C$1:$K$1,0))</f>
        <v>12742</v>
      </c>
    </row>
    <row r="2605" spans="1:6" x14ac:dyDescent="0.35">
      <c r="A2605" t="s">
        <v>1982</v>
      </c>
      <c r="B2605" t="s">
        <v>739</v>
      </c>
      <c r="C2605" t="s">
        <v>629</v>
      </c>
      <c r="D2605" t="s">
        <v>273</v>
      </c>
      <c r="E2605" t="str">
        <f>INDEX('State Codes'!$E$7:$E$70,MATCH(INDEX('State Codes'!$C$7:$C$70,MATCH('County Climates'!B2605,'State Codes'!$D$7:$D$70,0),1),'State Codes'!$C$7:$C$70,0),1)</f>
        <v>East North Central Division</v>
      </c>
      <c r="F2605">
        <f>INDEX('CBECS_Table B5'!$C$6:$K$6,1,MATCH('County Climates'!E2605,'CBECS_Table B5'!$C$1:$K$1,0))</f>
        <v>12742</v>
      </c>
    </row>
    <row r="2606" spans="1:6" x14ac:dyDescent="0.35">
      <c r="A2606" t="s">
        <v>1982</v>
      </c>
      <c r="B2606" t="s">
        <v>739</v>
      </c>
      <c r="C2606" t="s">
        <v>1001</v>
      </c>
      <c r="D2606" t="s">
        <v>273</v>
      </c>
      <c r="E2606" t="str">
        <f>INDEX('State Codes'!$E$7:$E$70,MATCH(INDEX('State Codes'!$C$7:$C$70,MATCH('County Climates'!B2606,'State Codes'!$D$7:$D$70,0),1),'State Codes'!$C$7:$C$70,0),1)</f>
        <v>East North Central Division</v>
      </c>
      <c r="F2606">
        <f>INDEX('CBECS_Table B5'!$C$6:$K$6,1,MATCH('County Climates'!E2606,'CBECS_Table B5'!$C$1:$K$1,0))</f>
        <v>12742</v>
      </c>
    </row>
    <row r="2607" spans="1:6" x14ac:dyDescent="0.35">
      <c r="A2607" t="s">
        <v>1982</v>
      </c>
      <c r="B2607" t="s">
        <v>739</v>
      </c>
      <c r="C2607" t="s">
        <v>455</v>
      </c>
      <c r="D2607" t="s">
        <v>273</v>
      </c>
      <c r="E2607" t="str">
        <f>INDEX('State Codes'!$E$7:$E$70,MATCH(INDEX('State Codes'!$C$7:$C$70,MATCH('County Climates'!B2607,'State Codes'!$D$7:$D$70,0),1),'State Codes'!$C$7:$C$70,0),1)</f>
        <v>East North Central Division</v>
      </c>
      <c r="F2607">
        <f>INDEX('CBECS_Table B5'!$C$6:$K$6,1,MATCH('County Climates'!E2607,'CBECS_Table B5'!$C$1:$K$1,0))</f>
        <v>12742</v>
      </c>
    </row>
    <row r="2608" spans="1:6" x14ac:dyDescent="0.35">
      <c r="A2608" t="s">
        <v>1982</v>
      </c>
      <c r="B2608" t="s">
        <v>739</v>
      </c>
      <c r="C2608" t="s">
        <v>317</v>
      </c>
      <c r="D2608" t="s">
        <v>273</v>
      </c>
      <c r="E2608" t="str">
        <f>INDEX('State Codes'!$E$7:$E$70,MATCH(INDEX('State Codes'!$C$7:$C$70,MATCH('County Climates'!B2608,'State Codes'!$D$7:$D$70,0),1),'State Codes'!$C$7:$C$70,0),1)</f>
        <v>East North Central Division</v>
      </c>
      <c r="F2608">
        <f>INDEX('CBECS_Table B5'!$C$6:$K$6,1,MATCH('County Climates'!E2608,'CBECS_Table B5'!$C$1:$K$1,0))</f>
        <v>12742</v>
      </c>
    </row>
    <row r="2609" spans="1:6" x14ac:dyDescent="0.35">
      <c r="A2609" t="s">
        <v>1982</v>
      </c>
      <c r="B2609" t="s">
        <v>739</v>
      </c>
      <c r="C2609" t="s">
        <v>318</v>
      </c>
      <c r="D2609" t="s">
        <v>273</v>
      </c>
      <c r="E2609" t="str">
        <f>INDEX('State Codes'!$E$7:$E$70,MATCH(INDEX('State Codes'!$C$7:$C$70,MATCH('County Climates'!B2609,'State Codes'!$D$7:$D$70,0),1),'State Codes'!$C$7:$C$70,0),1)</f>
        <v>East North Central Division</v>
      </c>
      <c r="F2609">
        <f>INDEX('CBECS_Table B5'!$C$6:$K$6,1,MATCH('County Climates'!E2609,'CBECS_Table B5'!$C$1:$K$1,0))</f>
        <v>12742</v>
      </c>
    </row>
    <row r="2610" spans="1:6" x14ac:dyDescent="0.35">
      <c r="A2610" t="s">
        <v>1982</v>
      </c>
      <c r="B2610" t="s">
        <v>739</v>
      </c>
      <c r="C2610" t="s">
        <v>359</v>
      </c>
      <c r="D2610" t="s">
        <v>273</v>
      </c>
      <c r="E2610" t="str">
        <f>INDEX('State Codes'!$E$7:$E$70,MATCH(INDEX('State Codes'!$C$7:$C$70,MATCH('County Climates'!B2610,'State Codes'!$D$7:$D$70,0),1),'State Codes'!$C$7:$C$70,0),1)</f>
        <v>East North Central Division</v>
      </c>
      <c r="F2610">
        <f>INDEX('CBECS_Table B5'!$C$6:$K$6,1,MATCH('County Climates'!E2610,'CBECS_Table B5'!$C$1:$K$1,0))</f>
        <v>12742</v>
      </c>
    </row>
    <row r="2611" spans="1:6" x14ac:dyDescent="0.35">
      <c r="A2611" t="s">
        <v>1982</v>
      </c>
      <c r="B2611" t="s">
        <v>739</v>
      </c>
      <c r="C2611" t="s">
        <v>1993</v>
      </c>
      <c r="D2611" t="s">
        <v>292</v>
      </c>
      <c r="E2611" t="str">
        <f>INDEX('State Codes'!$E$7:$E$70,MATCH(INDEX('State Codes'!$C$7:$C$70,MATCH('County Climates'!B2611,'State Codes'!$D$7:$D$70,0),1),'State Codes'!$C$7:$C$70,0),1)</f>
        <v>East North Central Division</v>
      </c>
      <c r="F2611">
        <f>INDEX('CBECS_Table B5'!$C$6:$K$6,1,MATCH('County Climates'!E2611,'CBECS_Table B5'!$C$1:$K$1,0))</f>
        <v>12742</v>
      </c>
    </row>
    <row r="2612" spans="1:6" x14ac:dyDescent="0.35">
      <c r="A2612" t="s">
        <v>1982</v>
      </c>
      <c r="B2612" t="s">
        <v>739</v>
      </c>
      <c r="C2612" t="s">
        <v>1994</v>
      </c>
      <c r="D2612" t="s">
        <v>273</v>
      </c>
      <c r="E2612" t="str">
        <f>INDEX('State Codes'!$E$7:$E$70,MATCH(INDEX('State Codes'!$C$7:$C$70,MATCH('County Climates'!B2612,'State Codes'!$D$7:$D$70,0),1),'State Codes'!$C$7:$C$70,0),1)</f>
        <v>East North Central Division</v>
      </c>
      <c r="F2612">
        <f>INDEX('CBECS_Table B5'!$C$6:$K$6,1,MATCH('County Climates'!E2612,'CBECS_Table B5'!$C$1:$K$1,0))</f>
        <v>12742</v>
      </c>
    </row>
    <row r="2613" spans="1:6" x14ac:dyDescent="0.35">
      <c r="A2613" t="s">
        <v>1982</v>
      </c>
      <c r="B2613" t="s">
        <v>739</v>
      </c>
      <c r="C2613" t="s">
        <v>320</v>
      </c>
      <c r="D2613" t="s">
        <v>273</v>
      </c>
      <c r="E2613" t="str">
        <f>INDEX('State Codes'!$E$7:$E$70,MATCH(INDEX('State Codes'!$C$7:$C$70,MATCH('County Climates'!B2613,'State Codes'!$D$7:$D$70,0),1),'State Codes'!$C$7:$C$70,0),1)</f>
        <v>East North Central Division</v>
      </c>
      <c r="F2613">
        <f>INDEX('CBECS_Table B5'!$C$6:$K$6,1,MATCH('County Climates'!E2613,'CBECS_Table B5'!$C$1:$K$1,0))</f>
        <v>12742</v>
      </c>
    </row>
    <row r="2614" spans="1:6" x14ac:dyDescent="0.35">
      <c r="A2614" t="s">
        <v>1982</v>
      </c>
      <c r="B2614" t="s">
        <v>739</v>
      </c>
      <c r="C2614" t="s">
        <v>1995</v>
      </c>
      <c r="D2614" t="s">
        <v>273</v>
      </c>
      <c r="E2614" t="str">
        <f>INDEX('State Codes'!$E$7:$E$70,MATCH(INDEX('State Codes'!$C$7:$C$70,MATCH('County Climates'!B2614,'State Codes'!$D$7:$D$70,0),1),'State Codes'!$C$7:$C$70,0),1)</f>
        <v>East North Central Division</v>
      </c>
      <c r="F2614">
        <f>INDEX('CBECS_Table B5'!$C$6:$K$6,1,MATCH('County Climates'!E2614,'CBECS_Table B5'!$C$1:$K$1,0))</f>
        <v>12742</v>
      </c>
    </row>
    <row r="2615" spans="1:6" x14ac:dyDescent="0.35">
      <c r="A2615" t="s">
        <v>1982</v>
      </c>
      <c r="B2615" t="s">
        <v>739</v>
      </c>
      <c r="C2615" t="s">
        <v>654</v>
      </c>
      <c r="D2615" t="s">
        <v>292</v>
      </c>
      <c r="E2615" t="str">
        <f>INDEX('State Codes'!$E$7:$E$70,MATCH(INDEX('State Codes'!$C$7:$C$70,MATCH('County Climates'!B2615,'State Codes'!$D$7:$D$70,0),1),'State Codes'!$C$7:$C$70,0),1)</f>
        <v>East North Central Division</v>
      </c>
      <c r="F2615">
        <f>INDEX('CBECS_Table B5'!$C$6:$K$6,1,MATCH('County Climates'!E2615,'CBECS_Table B5'!$C$1:$K$1,0))</f>
        <v>12742</v>
      </c>
    </row>
    <row r="2616" spans="1:6" x14ac:dyDescent="0.35">
      <c r="A2616" t="s">
        <v>1982</v>
      </c>
      <c r="B2616" t="s">
        <v>739</v>
      </c>
      <c r="C2616" t="s">
        <v>655</v>
      </c>
      <c r="D2616" t="s">
        <v>273</v>
      </c>
      <c r="E2616" t="str">
        <f>INDEX('State Codes'!$E$7:$E$70,MATCH(INDEX('State Codes'!$C$7:$C$70,MATCH('County Climates'!B2616,'State Codes'!$D$7:$D$70,0),1),'State Codes'!$C$7:$C$70,0),1)</f>
        <v>East North Central Division</v>
      </c>
      <c r="F2616">
        <f>INDEX('CBECS_Table B5'!$C$6:$K$6,1,MATCH('County Climates'!E2616,'CBECS_Table B5'!$C$1:$K$1,0))</f>
        <v>12742</v>
      </c>
    </row>
    <row r="2617" spans="1:6" x14ac:dyDescent="0.35">
      <c r="A2617" t="s">
        <v>1982</v>
      </c>
      <c r="B2617" t="s">
        <v>739</v>
      </c>
      <c r="C2617" t="s">
        <v>656</v>
      </c>
      <c r="D2617" t="s">
        <v>273</v>
      </c>
      <c r="E2617" t="str">
        <f>INDEX('State Codes'!$E$7:$E$70,MATCH(INDEX('State Codes'!$C$7:$C$70,MATCH('County Climates'!B2617,'State Codes'!$D$7:$D$70,0),1),'State Codes'!$C$7:$C$70,0),1)</f>
        <v>East North Central Division</v>
      </c>
      <c r="F2617">
        <f>INDEX('CBECS_Table B5'!$C$6:$K$6,1,MATCH('County Climates'!E2617,'CBECS_Table B5'!$C$1:$K$1,0))</f>
        <v>12742</v>
      </c>
    </row>
    <row r="2618" spans="1:6" x14ac:dyDescent="0.35">
      <c r="A2618" t="s">
        <v>1982</v>
      </c>
      <c r="B2618" t="s">
        <v>739</v>
      </c>
      <c r="C2618" t="s">
        <v>657</v>
      </c>
      <c r="D2618" t="s">
        <v>273</v>
      </c>
      <c r="E2618" t="str">
        <f>INDEX('State Codes'!$E$7:$E$70,MATCH(INDEX('State Codes'!$C$7:$C$70,MATCH('County Climates'!B2618,'State Codes'!$D$7:$D$70,0),1),'State Codes'!$C$7:$C$70,0),1)</f>
        <v>East North Central Division</v>
      </c>
      <c r="F2618">
        <f>INDEX('CBECS_Table B5'!$C$6:$K$6,1,MATCH('County Climates'!E2618,'CBECS_Table B5'!$C$1:$K$1,0))</f>
        <v>12742</v>
      </c>
    </row>
    <row r="2619" spans="1:6" x14ac:dyDescent="0.35">
      <c r="A2619" t="s">
        <v>1982</v>
      </c>
      <c r="B2619" t="s">
        <v>739</v>
      </c>
      <c r="C2619" t="s">
        <v>322</v>
      </c>
      <c r="D2619" t="s">
        <v>273</v>
      </c>
      <c r="E2619" t="str">
        <f>INDEX('State Codes'!$E$7:$E$70,MATCH(INDEX('State Codes'!$C$7:$C$70,MATCH('County Climates'!B2619,'State Codes'!$D$7:$D$70,0),1),'State Codes'!$C$7:$C$70,0),1)</f>
        <v>East North Central Division</v>
      </c>
      <c r="F2619">
        <f>INDEX('CBECS_Table B5'!$C$6:$K$6,1,MATCH('County Climates'!E2619,'CBECS_Table B5'!$C$1:$K$1,0))</f>
        <v>12742</v>
      </c>
    </row>
    <row r="2620" spans="1:6" x14ac:dyDescent="0.35">
      <c r="A2620" t="s">
        <v>1982</v>
      </c>
      <c r="B2620" t="s">
        <v>739</v>
      </c>
      <c r="C2620" t="s">
        <v>1341</v>
      </c>
      <c r="D2620" t="s">
        <v>273</v>
      </c>
      <c r="E2620" t="str">
        <f>INDEX('State Codes'!$E$7:$E$70,MATCH(INDEX('State Codes'!$C$7:$C$70,MATCH('County Climates'!B2620,'State Codes'!$D$7:$D$70,0),1),'State Codes'!$C$7:$C$70,0),1)</f>
        <v>East North Central Division</v>
      </c>
      <c r="F2620">
        <f>INDEX('CBECS_Table B5'!$C$6:$K$6,1,MATCH('County Climates'!E2620,'CBECS_Table B5'!$C$1:$K$1,0))</f>
        <v>12742</v>
      </c>
    </row>
    <row r="2621" spans="1:6" x14ac:dyDescent="0.35">
      <c r="A2621" t="s">
        <v>1982</v>
      </c>
      <c r="B2621" t="s">
        <v>739</v>
      </c>
      <c r="C2621" t="s">
        <v>1996</v>
      </c>
      <c r="D2621" t="s">
        <v>273</v>
      </c>
      <c r="E2621" t="str">
        <f>INDEX('State Codes'!$E$7:$E$70,MATCH(INDEX('State Codes'!$C$7:$C$70,MATCH('County Climates'!B2621,'State Codes'!$D$7:$D$70,0),1),'State Codes'!$C$7:$C$70,0),1)</f>
        <v>East North Central Division</v>
      </c>
      <c r="F2621">
        <f>INDEX('CBECS_Table B5'!$C$6:$K$6,1,MATCH('County Climates'!E2621,'CBECS_Table B5'!$C$1:$K$1,0))</f>
        <v>12742</v>
      </c>
    </row>
    <row r="2622" spans="1:6" x14ac:dyDescent="0.35">
      <c r="A2622" t="s">
        <v>1997</v>
      </c>
      <c r="B2622" t="s">
        <v>1998</v>
      </c>
      <c r="C2622" t="s">
        <v>1999</v>
      </c>
      <c r="D2622" t="s">
        <v>292</v>
      </c>
      <c r="E2622" t="str">
        <f>INDEX('State Codes'!$E$7:$E$70,MATCH(INDEX('State Codes'!$C$7:$C$70,MATCH('County Climates'!B2622,'State Codes'!$D$7:$D$70,0),1),'State Codes'!$C$7:$C$70,0),1)</f>
        <v>West South Central Division</v>
      </c>
      <c r="F2622">
        <f>INDEX('CBECS_Table B5'!$C$6:$K$6,1,MATCH('County Climates'!E2622,'CBECS_Table B5'!$C$1:$K$1,0))</f>
        <v>11394</v>
      </c>
    </row>
    <row r="2623" spans="1:6" x14ac:dyDescent="0.35">
      <c r="A2623" t="s">
        <v>1997</v>
      </c>
      <c r="B2623" t="s">
        <v>1998</v>
      </c>
      <c r="C2623" t="s">
        <v>1667</v>
      </c>
      <c r="D2623" t="s">
        <v>292</v>
      </c>
      <c r="E2623" t="str">
        <f>INDEX('State Codes'!$E$7:$E$70,MATCH(INDEX('State Codes'!$C$7:$C$70,MATCH('County Climates'!B2623,'State Codes'!$D$7:$D$70,0),1),'State Codes'!$C$7:$C$70,0),1)</f>
        <v>West South Central Division</v>
      </c>
      <c r="F2623">
        <f>INDEX('CBECS_Table B5'!$C$6:$K$6,1,MATCH('County Climates'!E2623,'CBECS_Table B5'!$C$1:$K$1,0))</f>
        <v>11394</v>
      </c>
    </row>
    <row r="2624" spans="1:6" x14ac:dyDescent="0.35">
      <c r="A2624" t="s">
        <v>1997</v>
      </c>
      <c r="B2624" t="s">
        <v>1998</v>
      </c>
      <c r="C2624" t="s">
        <v>2000</v>
      </c>
      <c r="D2624" t="s">
        <v>292</v>
      </c>
      <c r="E2624" t="str">
        <f>INDEX('State Codes'!$E$7:$E$70,MATCH(INDEX('State Codes'!$C$7:$C$70,MATCH('County Climates'!B2624,'State Codes'!$D$7:$D$70,0),1),'State Codes'!$C$7:$C$70,0),1)</f>
        <v>West South Central Division</v>
      </c>
      <c r="F2624">
        <f>INDEX('CBECS_Table B5'!$C$6:$K$6,1,MATCH('County Climates'!E2624,'CBECS_Table B5'!$C$1:$K$1,0))</f>
        <v>11394</v>
      </c>
    </row>
    <row r="2625" spans="1:6" x14ac:dyDescent="0.35">
      <c r="A2625" t="s">
        <v>1997</v>
      </c>
      <c r="B2625" t="s">
        <v>1998</v>
      </c>
      <c r="C2625" t="s">
        <v>2001</v>
      </c>
      <c r="D2625" t="s">
        <v>292</v>
      </c>
      <c r="E2625" t="str">
        <f>INDEX('State Codes'!$E$7:$E$70,MATCH(INDEX('State Codes'!$C$7:$C$70,MATCH('County Climates'!B2625,'State Codes'!$D$7:$D$70,0),1),'State Codes'!$C$7:$C$70,0),1)</f>
        <v>West South Central Division</v>
      </c>
      <c r="F2625">
        <f>INDEX('CBECS_Table B5'!$C$6:$K$6,1,MATCH('County Climates'!E2625,'CBECS_Table B5'!$C$1:$K$1,0))</f>
        <v>11394</v>
      </c>
    </row>
    <row r="2626" spans="1:6" x14ac:dyDescent="0.35">
      <c r="A2626" t="s">
        <v>1997</v>
      </c>
      <c r="B2626" t="s">
        <v>1998</v>
      </c>
      <c r="C2626" t="s">
        <v>2002</v>
      </c>
      <c r="D2626" t="s">
        <v>292</v>
      </c>
      <c r="E2626" t="str">
        <f>INDEX('State Codes'!$E$7:$E$70,MATCH(INDEX('State Codes'!$C$7:$C$70,MATCH('County Climates'!B2626,'State Codes'!$D$7:$D$70,0),1),'State Codes'!$C$7:$C$70,0),1)</f>
        <v>West South Central Division</v>
      </c>
      <c r="F2626">
        <f>INDEX('CBECS_Table B5'!$C$6:$K$6,1,MATCH('County Climates'!E2626,'CBECS_Table B5'!$C$1:$K$1,0))</f>
        <v>11394</v>
      </c>
    </row>
    <row r="2627" spans="1:6" x14ac:dyDescent="0.35">
      <c r="A2627" t="s">
        <v>1997</v>
      </c>
      <c r="B2627" t="s">
        <v>1998</v>
      </c>
      <c r="C2627" t="s">
        <v>577</v>
      </c>
      <c r="D2627" t="s">
        <v>292</v>
      </c>
      <c r="E2627" t="str">
        <f>INDEX('State Codes'!$E$7:$E$70,MATCH(INDEX('State Codes'!$C$7:$C$70,MATCH('County Climates'!B2627,'State Codes'!$D$7:$D$70,0),1),'State Codes'!$C$7:$C$70,0),1)</f>
        <v>West South Central Division</v>
      </c>
      <c r="F2627">
        <f>INDEX('CBECS_Table B5'!$C$6:$K$6,1,MATCH('County Climates'!E2627,'CBECS_Table B5'!$C$1:$K$1,0))</f>
        <v>11394</v>
      </c>
    </row>
    <row r="2628" spans="1:6" x14ac:dyDescent="0.35">
      <c r="A2628" t="s">
        <v>1997</v>
      </c>
      <c r="B2628" t="s">
        <v>1998</v>
      </c>
      <c r="C2628" t="s">
        <v>629</v>
      </c>
      <c r="D2628" t="s">
        <v>292</v>
      </c>
      <c r="E2628" t="str">
        <f>INDEX('State Codes'!$E$7:$E$70,MATCH(INDEX('State Codes'!$C$7:$C$70,MATCH('County Climates'!B2628,'State Codes'!$D$7:$D$70,0),1),'State Codes'!$C$7:$C$70,0),1)</f>
        <v>West South Central Division</v>
      </c>
      <c r="F2628">
        <f>INDEX('CBECS_Table B5'!$C$6:$K$6,1,MATCH('County Climates'!E2628,'CBECS_Table B5'!$C$1:$K$1,0))</f>
        <v>11394</v>
      </c>
    </row>
    <row r="2629" spans="1:6" x14ac:dyDescent="0.35">
      <c r="A2629" t="s">
        <v>1997</v>
      </c>
      <c r="B2629" t="s">
        <v>1998</v>
      </c>
      <c r="C2629" t="s">
        <v>1182</v>
      </c>
      <c r="D2629" t="s">
        <v>292</v>
      </c>
      <c r="E2629" t="str">
        <f>INDEX('State Codes'!$E$7:$E$70,MATCH(INDEX('State Codes'!$C$7:$C$70,MATCH('County Climates'!B2629,'State Codes'!$D$7:$D$70,0),1),'State Codes'!$C$7:$C$70,0),1)</f>
        <v>West South Central Division</v>
      </c>
      <c r="F2629">
        <f>INDEX('CBECS_Table B5'!$C$6:$K$6,1,MATCH('County Climates'!E2629,'CBECS_Table B5'!$C$1:$K$1,0))</f>
        <v>11394</v>
      </c>
    </row>
    <row r="2630" spans="1:6" x14ac:dyDescent="0.35">
      <c r="A2630" t="s">
        <v>1997</v>
      </c>
      <c r="B2630" t="s">
        <v>1998</v>
      </c>
      <c r="C2630" t="s">
        <v>669</v>
      </c>
      <c r="D2630" t="s">
        <v>292</v>
      </c>
      <c r="E2630" t="str">
        <f>INDEX('State Codes'!$E$7:$E$70,MATCH(INDEX('State Codes'!$C$7:$C$70,MATCH('County Climates'!B2630,'State Codes'!$D$7:$D$70,0),1),'State Codes'!$C$7:$C$70,0),1)</f>
        <v>West South Central Division</v>
      </c>
      <c r="F2630">
        <f>INDEX('CBECS_Table B5'!$C$6:$K$6,1,MATCH('County Climates'!E2630,'CBECS_Table B5'!$C$1:$K$1,0))</f>
        <v>11394</v>
      </c>
    </row>
    <row r="2631" spans="1:6" x14ac:dyDescent="0.35">
      <c r="A2631" t="s">
        <v>1997</v>
      </c>
      <c r="B2631" t="s">
        <v>1998</v>
      </c>
      <c r="C2631" t="s">
        <v>419</v>
      </c>
      <c r="D2631" t="s">
        <v>292</v>
      </c>
      <c r="E2631" t="str">
        <f>INDEX('State Codes'!$E$7:$E$70,MATCH(INDEX('State Codes'!$C$7:$C$70,MATCH('County Climates'!B2631,'State Codes'!$D$7:$D$70,0),1),'State Codes'!$C$7:$C$70,0),1)</f>
        <v>West South Central Division</v>
      </c>
      <c r="F2631">
        <f>INDEX('CBECS_Table B5'!$C$6:$K$6,1,MATCH('County Climates'!E2631,'CBECS_Table B5'!$C$1:$K$1,0))</f>
        <v>11394</v>
      </c>
    </row>
    <row r="2632" spans="1:6" x14ac:dyDescent="0.35">
      <c r="A2632" t="s">
        <v>1997</v>
      </c>
      <c r="B2632" t="s">
        <v>1998</v>
      </c>
      <c r="C2632" t="s">
        <v>2003</v>
      </c>
      <c r="D2632" t="s">
        <v>292</v>
      </c>
      <c r="E2632" t="str">
        <f>INDEX('State Codes'!$E$7:$E$70,MATCH(INDEX('State Codes'!$C$7:$C$70,MATCH('County Climates'!B2632,'State Codes'!$D$7:$D$70,0),1),'State Codes'!$C$7:$C$70,0),1)</f>
        <v>West South Central Division</v>
      </c>
      <c r="F2632">
        <f>INDEX('CBECS_Table B5'!$C$6:$K$6,1,MATCH('County Climates'!E2632,'CBECS_Table B5'!$C$1:$K$1,0))</f>
        <v>11394</v>
      </c>
    </row>
    <row r="2633" spans="1:6" x14ac:dyDescent="0.35">
      <c r="A2633" t="s">
        <v>1997</v>
      </c>
      <c r="B2633" t="s">
        <v>1998</v>
      </c>
      <c r="C2633" t="s">
        <v>525</v>
      </c>
      <c r="D2633" t="s">
        <v>292</v>
      </c>
      <c r="E2633" t="str">
        <f>INDEX('State Codes'!$E$7:$E$70,MATCH(INDEX('State Codes'!$C$7:$C$70,MATCH('County Climates'!B2633,'State Codes'!$D$7:$D$70,0),1),'State Codes'!$C$7:$C$70,0),1)</f>
        <v>West South Central Division</v>
      </c>
      <c r="F2633">
        <f>INDEX('CBECS_Table B5'!$C$6:$K$6,1,MATCH('County Climates'!E2633,'CBECS_Table B5'!$C$1:$K$1,0))</f>
        <v>11394</v>
      </c>
    </row>
    <row r="2634" spans="1:6" x14ac:dyDescent="0.35">
      <c r="A2634" t="s">
        <v>1997</v>
      </c>
      <c r="B2634" t="s">
        <v>1998</v>
      </c>
      <c r="C2634" t="s">
        <v>361</v>
      </c>
      <c r="D2634" t="s">
        <v>292</v>
      </c>
      <c r="E2634" t="str">
        <f>INDEX('State Codes'!$E$7:$E$70,MATCH(INDEX('State Codes'!$C$7:$C$70,MATCH('County Climates'!B2634,'State Codes'!$D$7:$D$70,0),1),'State Codes'!$C$7:$C$70,0),1)</f>
        <v>West South Central Division</v>
      </c>
      <c r="F2634">
        <f>INDEX('CBECS_Table B5'!$C$6:$K$6,1,MATCH('County Climates'!E2634,'CBECS_Table B5'!$C$1:$K$1,0))</f>
        <v>11394</v>
      </c>
    </row>
    <row r="2635" spans="1:6" x14ac:dyDescent="0.35">
      <c r="A2635" t="s">
        <v>1997</v>
      </c>
      <c r="B2635" t="s">
        <v>1998</v>
      </c>
      <c r="C2635" t="s">
        <v>2004</v>
      </c>
      <c r="D2635" t="s">
        <v>292</v>
      </c>
      <c r="E2635" t="str">
        <f>INDEX('State Codes'!$E$7:$E$70,MATCH(INDEX('State Codes'!$C$7:$C$70,MATCH('County Climates'!B2635,'State Codes'!$D$7:$D$70,0),1),'State Codes'!$C$7:$C$70,0),1)</f>
        <v>West South Central Division</v>
      </c>
      <c r="F2635">
        <f>INDEX('CBECS_Table B5'!$C$6:$K$6,1,MATCH('County Climates'!E2635,'CBECS_Table B5'!$C$1:$K$1,0))</f>
        <v>11394</v>
      </c>
    </row>
    <row r="2636" spans="1:6" x14ac:dyDescent="0.35">
      <c r="A2636" t="s">
        <v>1997</v>
      </c>
      <c r="B2636" t="s">
        <v>1998</v>
      </c>
      <c r="C2636" t="s">
        <v>2005</v>
      </c>
      <c r="D2636" t="s">
        <v>292</v>
      </c>
      <c r="E2636" t="str">
        <f>INDEX('State Codes'!$E$7:$E$70,MATCH(INDEX('State Codes'!$C$7:$C$70,MATCH('County Climates'!B2636,'State Codes'!$D$7:$D$70,0),1),'State Codes'!$C$7:$C$70,0),1)</f>
        <v>West South Central Division</v>
      </c>
      <c r="F2636">
        <f>INDEX('CBECS_Table B5'!$C$6:$K$6,1,MATCH('County Climates'!E2636,'CBECS_Table B5'!$C$1:$K$1,0))</f>
        <v>11394</v>
      </c>
    </row>
    <row r="2637" spans="1:6" x14ac:dyDescent="0.35">
      <c r="A2637" t="s">
        <v>1997</v>
      </c>
      <c r="B2637" t="s">
        <v>1998</v>
      </c>
      <c r="C2637" t="s">
        <v>679</v>
      </c>
      <c r="D2637" t="s">
        <v>292</v>
      </c>
      <c r="E2637" t="str">
        <f>INDEX('State Codes'!$E$7:$E$70,MATCH(INDEX('State Codes'!$C$7:$C$70,MATCH('County Climates'!B2637,'State Codes'!$D$7:$D$70,0),1),'State Codes'!$C$7:$C$70,0),1)</f>
        <v>West South Central Division</v>
      </c>
      <c r="F2637">
        <f>INDEX('CBECS_Table B5'!$C$6:$K$6,1,MATCH('County Climates'!E2637,'CBECS_Table B5'!$C$1:$K$1,0))</f>
        <v>11394</v>
      </c>
    </row>
    <row r="2638" spans="1:6" x14ac:dyDescent="0.35">
      <c r="A2638" t="s">
        <v>1997</v>
      </c>
      <c r="B2638" t="s">
        <v>1998</v>
      </c>
      <c r="C2638" t="s">
        <v>681</v>
      </c>
      <c r="D2638" t="s">
        <v>292</v>
      </c>
      <c r="E2638" t="str">
        <f>INDEX('State Codes'!$E$7:$E$70,MATCH(INDEX('State Codes'!$C$7:$C$70,MATCH('County Climates'!B2638,'State Codes'!$D$7:$D$70,0),1),'State Codes'!$C$7:$C$70,0),1)</f>
        <v>West South Central Division</v>
      </c>
      <c r="F2638">
        <f>INDEX('CBECS_Table B5'!$C$6:$K$6,1,MATCH('County Climates'!E2638,'CBECS_Table B5'!$C$1:$K$1,0))</f>
        <v>11394</v>
      </c>
    </row>
    <row r="2639" spans="1:6" x14ac:dyDescent="0.35">
      <c r="A2639" t="s">
        <v>1997</v>
      </c>
      <c r="B2639" t="s">
        <v>1998</v>
      </c>
      <c r="C2639" t="s">
        <v>1192</v>
      </c>
      <c r="D2639" t="s">
        <v>292</v>
      </c>
      <c r="E2639" t="str">
        <f>INDEX('State Codes'!$E$7:$E$70,MATCH(INDEX('State Codes'!$C$7:$C$70,MATCH('County Climates'!B2639,'State Codes'!$D$7:$D$70,0),1),'State Codes'!$C$7:$C$70,0),1)</f>
        <v>West South Central Division</v>
      </c>
      <c r="F2639">
        <f>INDEX('CBECS_Table B5'!$C$6:$K$6,1,MATCH('County Climates'!E2639,'CBECS_Table B5'!$C$1:$K$1,0))</f>
        <v>11394</v>
      </c>
    </row>
    <row r="2640" spans="1:6" x14ac:dyDescent="0.35">
      <c r="A2640" t="s">
        <v>1997</v>
      </c>
      <c r="B2640" t="s">
        <v>1998</v>
      </c>
      <c r="C2640" t="s">
        <v>324</v>
      </c>
      <c r="D2640" t="s">
        <v>292</v>
      </c>
      <c r="E2640" t="str">
        <f>INDEX('State Codes'!$E$7:$E$70,MATCH(INDEX('State Codes'!$C$7:$C$70,MATCH('County Climates'!B2640,'State Codes'!$D$7:$D$70,0),1),'State Codes'!$C$7:$C$70,0),1)</f>
        <v>West South Central Division</v>
      </c>
      <c r="F2640">
        <f>INDEX('CBECS_Table B5'!$C$6:$K$6,1,MATCH('County Climates'!E2640,'CBECS_Table B5'!$C$1:$K$1,0))</f>
        <v>11394</v>
      </c>
    </row>
    <row r="2641" spans="1:6" x14ac:dyDescent="0.35">
      <c r="A2641" t="s">
        <v>1997</v>
      </c>
      <c r="B2641" t="s">
        <v>1998</v>
      </c>
      <c r="C2641" t="s">
        <v>325</v>
      </c>
      <c r="D2641" t="s">
        <v>292</v>
      </c>
      <c r="E2641" t="str">
        <f>INDEX('State Codes'!$E$7:$E$70,MATCH(INDEX('State Codes'!$C$7:$C$70,MATCH('County Climates'!B2641,'State Codes'!$D$7:$D$70,0),1),'State Codes'!$C$7:$C$70,0),1)</f>
        <v>West South Central Division</v>
      </c>
      <c r="F2641">
        <f>INDEX('CBECS_Table B5'!$C$6:$K$6,1,MATCH('County Climates'!E2641,'CBECS_Table B5'!$C$1:$K$1,0))</f>
        <v>11394</v>
      </c>
    </row>
    <row r="2642" spans="1:6" x14ac:dyDescent="0.35">
      <c r="A2642" t="s">
        <v>1997</v>
      </c>
      <c r="B2642" t="s">
        <v>1998</v>
      </c>
      <c r="C2642" t="s">
        <v>1966</v>
      </c>
      <c r="D2642" t="s">
        <v>292</v>
      </c>
      <c r="E2642" t="str">
        <f>INDEX('State Codes'!$E$7:$E$70,MATCH(INDEX('State Codes'!$C$7:$C$70,MATCH('County Climates'!B2642,'State Codes'!$D$7:$D$70,0),1),'State Codes'!$C$7:$C$70,0),1)</f>
        <v>West South Central Division</v>
      </c>
      <c r="F2642">
        <f>INDEX('CBECS_Table B5'!$C$6:$K$6,1,MATCH('County Climates'!E2642,'CBECS_Table B5'!$C$1:$K$1,0))</f>
        <v>11394</v>
      </c>
    </row>
    <row r="2643" spans="1:6" x14ac:dyDescent="0.35">
      <c r="A2643" t="s">
        <v>1997</v>
      </c>
      <c r="B2643" t="s">
        <v>1998</v>
      </c>
      <c r="C2643" t="s">
        <v>2006</v>
      </c>
      <c r="D2643" t="s">
        <v>292</v>
      </c>
      <c r="E2643" t="str">
        <f>INDEX('State Codes'!$E$7:$E$70,MATCH(INDEX('State Codes'!$C$7:$C$70,MATCH('County Climates'!B2643,'State Codes'!$D$7:$D$70,0),1),'State Codes'!$C$7:$C$70,0),1)</f>
        <v>West South Central Division</v>
      </c>
      <c r="F2643">
        <f>INDEX('CBECS_Table B5'!$C$6:$K$6,1,MATCH('County Climates'!E2643,'CBECS_Table B5'!$C$1:$K$1,0))</f>
        <v>11394</v>
      </c>
    </row>
    <row r="2644" spans="1:6" x14ac:dyDescent="0.35">
      <c r="A2644" t="s">
        <v>1997</v>
      </c>
      <c r="B2644" t="s">
        <v>1998</v>
      </c>
      <c r="C2644" t="s">
        <v>2007</v>
      </c>
      <c r="D2644" t="s">
        <v>292</v>
      </c>
      <c r="E2644" t="str">
        <f>INDEX('State Codes'!$E$7:$E$70,MATCH(INDEX('State Codes'!$C$7:$C$70,MATCH('County Climates'!B2644,'State Codes'!$D$7:$D$70,0),1),'State Codes'!$C$7:$C$70,0),1)</f>
        <v>West South Central Division</v>
      </c>
      <c r="F2644">
        <f>INDEX('CBECS_Table B5'!$C$6:$K$6,1,MATCH('County Climates'!E2644,'CBECS_Table B5'!$C$1:$K$1,0))</f>
        <v>11394</v>
      </c>
    </row>
    <row r="2645" spans="1:6" x14ac:dyDescent="0.35">
      <c r="A2645" t="s">
        <v>1997</v>
      </c>
      <c r="B2645" t="s">
        <v>1998</v>
      </c>
      <c r="C2645" t="s">
        <v>425</v>
      </c>
      <c r="D2645" t="s">
        <v>292</v>
      </c>
      <c r="E2645" t="str">
        <f>INDEX('State Codes'!$E$7:$E$70,MATCH(INDEX('State Codes'!$C$7:$C$70,MATCH('County Climates'!B2645,'State Codes'!$D$7:$D$70,0),1),'State Codes'!$C$7:$C$70,0),1)</f>
        <v>West South Central Division</v>
      </c>
      <c r="F2645">
        <f>INDEX('CBECS_Table B5'!$C$6:$K$6,1,MATCH('County Climates'!E2645,'CBECS_Table B5'!$C$1:$K$1,0))</f>
        <v>11394</v>
      </c>
    </row>
    <row r="2646" spans="1:6" x14ac:dyDescent="0.35">
      <c r="A2646" t="s">
        <v>1997</v>
      </c>
      <c r="B2646" t="s">
        <v>1998</v>
      </c>
      <c r="C2646" t="s">
        <v>2008</v>
      </c>
      <c r="D2646" t="s">
        <v>292</v>
      </c>
      <c r="E2646" t="str">
        <f>INDEX('State Codes'!$E$7:$E$70,MATCH(INDEX('State Codes'!$C$7:$C$70,MATCH('County Climates'!B2646,'State Codes'!$D$7:$D$70,0),1),'State Codes'!$C$7:$C$70,0),1)</f>
        <v>West South Central Division</v>
      </c>
      <c r="F2646">
        <f>INDEX('CBECS_Table B5'!$C$6:$K$6,1,MATCH('County Climates'!E2646,'CBECS_Table B5'!$C$1:$K$1,0))</f>
        <v>11394</v>
      </c>
    </row>
    <row r="2647" spans="1:6" x14ac:dyDescent="0.35">
      <c r="A2647" t="s">
        <v>1997</v>
      </c>
      <c r="B2647" t="s">
        <v>1998</v>
      </c>
      <c r="C2647" t="s">
        <v>2009</v>
      </c>
      <c r="D2647" t="s">
        <v>292</v>
      </c>
      <c r="E2647" t="str">
        <f>INDEX('State Codes'!$E$7:$E$70,MATCH(INDEX('State Codes'!$C$7:$C$70,MATCH('County Climates'!B2647,'State Codes'!$D$7:$D$70,0),1),'State Codes'!$C$7:$C$70,0),1)</f>
        <v>West South Central Division</v>
      </c>
      <c r="F2647">
        <f>INDEX('CBECS_Table B5'!$C$6:$K$6,1,MATCH('County Climates'!E2647,'CBECS_Table B5'!$C$1:$K$1,0))</f>
        <v>11394</v>
      </c>
    </row>
    <row r="2648" spans="1:6" x14ac:dyDescent="0.35">
      <c r="A2648" t="s">
        <v>1997</v>
      </c>
      <c r="B2648" t="s">
        <v>1998</v>
      </c>
      <c r="C2648" t="s">
        <v>369</v>
      </c>
      <c r="D2648" t="s">
        <v>292</v>
      </c>
      <c r="E2648" t="str">
        <f>INDEX('State Codes'!$E$7:$E$70,MATCH(INDEX('State Codes'!$C$7:$C$70,MATCH('County Climates'!B2648,'State Codes'!$D$7:$D$70,0),1),'State Codes'!$C$7:$C$70,0),1)</f>
        <v>West South Central Division</v>
      </c>
      <c r="F2648">
        <f>INDEX('CBECS_Table B5'!$C$6:$K$6,1,MATCH('County Climates'!E2648,'CBECS_Table B5'!$C$1:$K$1,0))</f>
        <v>11394</v>
      </c>
    </row>
    <row r="2649" spans="1:6" x14ac:dyDescent="0.35">
      <c r="A2649" t="s">
        <v>1997</v>
      </c>
      <c r="B2649" t="s">
        <v>1998</v>
      </c>
      <c r="C2649" t="s">
        <v>371</v>
      </c>
      <c r="D2649" t="s">
        <v>292</v>
      </c>
      <c r="E2649" t="str">
        <f>INDEX('State Codes'!$E$7:$E$70,MATCH(INDEX('State Codes'!$C$7:$C$70,MATCH('County Climates'!B2649,'State Codes'!$D$7:$D$70,0),1),'State Codes'!$C$7:$C$70,0),1)</f>
        <v>West South Central Division</v>
      </c>
      <c r="F2649">
        <f>INDEX('CBECS_Table B5'!$C$6:$K$6,1,MATCH('County Climates'!E2649,'CBECS_Table B5'!$C$1:$K$1,0))</f>
        <v>11394</v>
      </c>
    </row>
    <row r="2650" spans="1:6" x14ac:dyDescent="0.35">
      <c r="A2650" t="s">
        <v>1997</v>
      </c>
      <c r="B2650" t="s">
        <v>1998</v>
      </c>
      <c r="C2650" t="s">
        <v>2010</v>
      </c>
      <c r="D2650" t="s">
        <v>292</v>
      </c>
      <c r="E2650" t="str">
        <f>INDEX('State Codes'!$E$7:$E$70,MATCH(INDEX('State Codes'!$C$7:$C$70,MATCH('County Climates'!B2650,'State Codes'!$D$7:$D$70,0),1),'State Codes'!$C$7:$C$70,0),1)</f>
        <v>West South Central Division</v>
      </c>
      <c r="F2650">
        <f>INDEX('CBECS_Table B5'!$C$6:$K$6,1,MATCH('County Climates'!E2650,'CBECS_Table B5'!$C$1:$K$1,0))</f>
        <v>11394</v>
      </c>
    </row>
    <row r="2651" spans="1:6" x14ac:dyDescent="0.35">
      <c r="A2651" t="s">
        <v>1997</v>
      </c>
      <c r="B2651" t="s">
        <v>1998</v>
      </c>
      <c r="C2651" t="s">
        <v>2011</v>
      </c>
      <c r="D2651" t="s">
        <v>292</v>
      </c>
      <c r="E2651" t="str">
        <f>INDEX('State Codes'!$E$7:$E$70,MATCH(INDEX('State Codes'!$C$7:$C$70,MATCH('County Climates'!B2651,'State Codes'!$D$7:$D$70,0),1),'State Codes'!$C$7:$C$70,0),1)</f>
        <v>West South Central Division</v>
      </c>
      <c r="F2651">
        <f>INDEX('CBECS_Table B5'!$C$6:$K$6,1,MATCH('County Climates'!E2651,'CBECS_Table B5'!$C$1:$K$1,0))</f>
        <v>11394</v>
      </c>
    </row>
    <row r="2652" spans="1:6" x14ac:dyDescent="0.35">
      <c r="A2652" t="s">
        <v>1997</v>
      </c>
      <c r="B2652" t="s">
        <v>1998</v>
      </c>
      <c r="C2652" t="s">
        <v>336</v>
      </c>
      <c r="D2652" t="s">
        <v>292</v>
      </c>
      <c r="E2652" t="str">
        <f>INDEX('State Codes'!$E$7:$E$70,MATCH(INDEX('State Codes'!$C$7:$C$70,MATCH('County Climates'!B2652,'State Codes'!$D$7:$D$70,0),1),'State Codes'!$C$7:$C$70,0),1)</f>
        <v>West South Central Division</v>
      </c>
      <c r="F2652">
        <f>INDEX('CBECS_Table B5'!$C$6:$K$6,1,MATCH('County Climates'!E2652,'CBECS_Table B5'!$C$1:$K$1,0))</f>
        <v>11394</v>
      </c>
    </row>
    <row r="2653" spans="1:6" x14ac:dyDescent="0.35">
      <c r="A2653" t="s">
        <v>1997</v>
      </c>
      <c r="B2653" t="s">
        <v>1998</v>
      </c>
      <c r="C2653" t="s">
        <v>2012</v>
      </c>
      <c r="D2653" t="s">
        <v>292</v>
      </c>
      <c r="E2653" t="str">
        <f>INDEX('State Codes'!$E$7:$E$70,MATCH(INDEX('State Codes'!$C$7:$C$70,MATCH('County Climates'!B2653,'State Codes'!$D$7:$D$70,0),1),'State Codes'!$C$7:$C$70,0),1)</f>
        <v>West South Central Division</v>
      </c>
      <c r="F2653">
        <f>INDEX('CBECS_Table B5'!$C$6:$K$6,1,MATCH('County Climates'!E2653,'CBECS_Table B5'!$C$1:$K$1,0))</f>
        <v>11394</v>
      </c>
    </row>
    <row r="2654" spans="1:6" x14ac:dyDescent="0.35">
      <c r="A2654" t="s">
        <v>1997</v>
      </c>
      <c r="B2654" t="s">
        <v>1998</v>
      </c>
      <c r="C2654" t="s">
        <v>2013</v>
      </c>
      <c r="D2654" t="s">
        <v>292</v>
      </c>
      <c r="E2654" t="str">
        <f>INDEX('State Codes'!$E$7:$E$70,MATCH(INDEX('State Codes'!$C$7:$C$70,MATCH('County Climates'!B2654,'State Codes'!$D$7:$D$70,0),1),'State Codes'!$C$7:$C$70,0),1)</f>
        <v>West South Central Division</v>
      </c>
      <c r="F2654">
        <f>INDEX('CBECS_Table B5'!$C$6:$K$6,1,MATCH('County Climates'!E2654,'CBECS_Table B5'!$C$1:$K$1,0))</f>
        <v>11394</v>
      </c>
    </row>
    <row r="2655" spans="1:6" x14ac:dyDescent="0.35">
      <c r="A2655" t="s">
        <v>1997</v>
      </c>
      <c r="B2655" t="s">
        <v>1998</v>
      </c>
      <c r="C2655" t="s">
        <v>2014</v>
      </c>
      <c r="D2655" t="s">
        <v>292</v>
      </c>
      <c r="E2655" t="str">
        <f>INDEX('State Codes'!$E$7:$E$70,MATCH(INDEX('State Codes'!$C$7:$C$70,MATCH('County Climates'!B2655,'State Codes'!$D$7:$D$70,0),1),'State Codes'!$C$7:$C$70,0),1)</f>
        <v>West South Central Division</v>
      </c>
      <c r="F2655">
        <f>INDEX('CBECS_Table B5'!$C$6:$K$6,1,MATCH('County Climates'!E2655,'CBECS_Table B5'!$C$1:$K$1,0))</f>
        <v>11394</v>
      </c>
    </row>
    <row r="2656" spans="1:6" x14ac:dyDescent="0.35">
      <c r="A2656" t="s">
        <v>1997</v>
      </c>
      <c r="B2656" t="s">
        <v>1998</v>
      </c>
      <c r="C2656" t="s">
        <v>1589</v>
      </c>
      <c r="D2656" t="s">
        <v>292</v>
      </c>
      <c r="E2656" t="str">
        <f>INDEX('State Codes'!$E$7:$E$70,MATCH(INDEX('State Codes'!$C$7:$C$70,MATCH('County Climates'!B2656,'State Codes'!$D$7:$D$70,0),1),'State Codes'!$C$7:$C$70,0),1)</f>
        <v>West South Central Division</v>
      </c>
      <c r="F2656">
        <f>INDEX('CBECS_Table B5'!$C$6:$K$6,1,MATCH('County Climates'!E2656,'CBECS_Table B5'!$C$1:$K$1,0))</f>
        <v>11394</v>
      </c>
    </row>
    <row r="2657" spans="1:6" x14ac:dyDescent="0.35">
      <c r="A2657" t="s">
        <v>1997</v>
      </c>
      <c r="B2657" t="s">
        <v>1998</v>
      </c>
      <c r="C2657" t="s">
        <v>859</v>
      </c>
      <c r="D2657" t="s">
        <v>292</v>
      </c>
      <c r="E2657" t="str">
        <f>INDEX('State Codes'!$E$7:$E$70,MATCH(INDEX('State Codes'!$C$7:$C$70,MATCH('County Climates'!B2657,'State Codes'!$D$7:$D$70,0),1),'State Codes'!$C$7:$C$70,0),1)</f>
        <v>West South Central Division</v>
      </c>
      <c r="F2657">
        <f>INDEX('CBECS_Table B5'!$C$6:$K$6,1,MATCH('County Climates'!E2657,'CBECS_Table B5'!$C$1:$K$1,0))</f>
        <v>11394</v>
      </c>
    </row>
    <row r="2658" spans="1:6" x14ac:dyDescent="0.35">
      <c r="A2658" t="s">
        <v>1997</v>
      </c>
      <c r="B2658" t="s">
        <v>1998</v>
      </c>
      <c r="C2658" t="s">
        <v>2015</v>
      </c>
      <c r="D2658" t="s">
        <v>292</v>
      </c>
      <c r="E2658" t="str">
        <f>INDEX('State Codes'!$E$7:$E$70,MATCH(INDEX('State Codes'!$C$7:$C$70,MATCH('County Climates'!B2658,'State Codes'!$D$7:$D$70,0),1),'State Codes'!$C$7:$C$70,0),1)</f>
        <v>West South Central Division</v>
      </c>
      <c r="F2658">
        <f>INDEX('CBECS_Table B5'!$C$6:$K$6,1,MATCH('County Climates'!E2658,'CBECS_Table B5'!$C$1:$K$1,0))</f>
        <v>11394</v>
      </c>
    </row>
    <row r="2659" spans="1:6" x14ac:dyDescent="0.35">
      <c r="A2659" t="s">
        <v>1997</v>
      </c>
      <c r="B2659" t="s">
        <v>1998</v>
      </c>
      <c r="C2659" t="s">
        <v>1089</v>
      </c>
      <c r="D2659" t="s">
        <v>292</v>
      </c>
      <c r="E2659" t="str">
        <f>INDEX('State Codes'!$E$7:$E$70,MATCH(INDEX('State Codes'!$C$7:$C$70,MATCH('County Climates'!B2659,'State Codes'!$D$7:$D$70,0),1),'State Codes'!$C$7:$C$70,0),1)</f>
        <v>West South Central Division</v>
      </c>
      <c r="F2659">
        <f>INDEX('CBECS_Table B5'!$C$6:$K$6,1,MATCH('County Climates'!E2659,'CBECS_Table B5'!$C$1:$K$1,0))</f>
        <v>11394</v>
      </c>
    </row>
    <row r="2660" spans="1:6" x14ac:dyDescent="0.35">
      <c r="A2660" t="s">
        <v>1997</v>
      </c>
      <c r="B2660" t="s">
        <v>1998</v>
      </c>
      <c r="C2660" t="s">
        <v>2016</v>
      </c>
      <c r="D2660" t="s">
        <v>292</v>
      </c>
      <c r="E2660" t="str">
        <f>INDEX('State Codes'!$E$7:$E$70,MATCH(INDEX('State Codes'!$C$7:$C$70,MATCH('County Climates'!B2660,'State Codes'!$D$7:$D$70,0),1),'State Codes'!$C$7:$C$70,0),1)</f>
        <v>West South Central Division</v>
      </c>
      <c r="F2660">
        <f>INDEX('CBECS_Table B5'!$C$6:$K$6,1,MATCH('County Climates'!E2660,'CBECS_Table B5'!$C$1:$K$1,0))</f>
        <v>11394</v>
      </c>
    </row>
    <row r="2661" spans="1:6" x14ac:dyDescent="0.35">
      <c r="A2661" t="s">
        <v>1997</v>
      </c>
      <c r="B2661" t="s">
        <v>1998</v>
      </c>
      <c r="C2661" t="s">
        <v>2017</v>
      </c>
      <c r="D2661" t="s">
        <v>292</v>
      </c>
      <c r="E2661" t="str">
        <f>INDEX('State Codes'!$E$7:$E$70,MATCH(INDEX('State Codes'!$C$7:$C$70,MATCH('County Climates'!B2661,'State Codes'!$D$7:$D$70,0),1),'State Codes'!$C$7:$C$70,0),1)</f>
        <v>West South Central Division</v>
      </c>
      <c r="F2661">
        <f>INDEX('CBECS_Table B5'!$C$6:$K$6,1,MATCH('County Climates'!E2661,'CBECS_Table B5'!$C$1:$K$1,0))</f>
        <v>11394</v>
      </c>
    </row>
    <row r="2662" spans="1:6" x14ac:dyDescent="0.35">
      <c r="A2662" t="s">
        <v>1997</v>
      </c>
      <c r="B2662" t="s">
        <v>1998</v>
      </c>
      <c r="C2662" t="s">
        <v>1998</v>
      </c>
      <c r="D2662" t="s">
        <v>292</v>
      </c>
      <c r="E2662" t="str">
        <f>INDEX('State Codes'!$E$7:$E$70,MATCH(INDEX('State Codes'!$C$7:$C$70,MATCH('County Climates'!B2662,'State Codes'!$D$7:$D$70,0),1),'State Codes'!$C$7:$C$70,0),1)</f>
        <v>West South Central Division</v>
      </c>
      <c r="F2662">
        <f>INDEX('CBECS_Table B5'!$C$6:$K$6,1,MATCH('County Climates'!E2662,'CBECS_Table B5'!$C$1:$K$1,0))</f>
        <v>11394</v>
      </c>
    </row>
    <row r="2663" spans="1:6" x14ac:dyDescent="0.35">
      <c r="A2663" t="s">
        <v>1997</v>
      </c>
      <c r="B2663" t="s">
        <v>1998</v>
      </c>
      <c r="C2663" t="s">
        <v>2018</v>
      </c>
      <c r="D2663" t="s">
        <v>292</v>
      </c>
      <c r="E2663" t="str">
        <f>INDEX('State Codes'!$E$7:$E$70,MATCH(INDEX('State Codes'!$C$7:$C$70,MATCH('County Climates'!B2663,'State Codes'!$D$7:$D$70,0),1),'State Codes'!$C$7:$C$70,0),1)</f>
        <v>West South Central Division</v>
      </c>
      <c r="F2663">
        <f>INDEX('CBECS_Table B5'!$C$6:$K$6,1,MATCH('County Climates'!E2663,'CBECS_Table B5'!$C$1:$K$1,0))</f>
        <v>11394</v>
      </c>
    </row>
    <row r="2664" spans="1:6" x14ac:dyDescent="0.35">
      <c r="A2664" t="s">
        <v>1997</v>
      </c>
      <c r="B2664" t="s">
        <v>1998</v>
      </c>
      <c r="C2664" t="s">
        <v>701</v>
      </c>
      <c r="D2664" t="s">
        <v>292</v>
      </c>
      <c r="E2664" t="str">
        <f>INDEX('State Codes'!$E$7:$E$70,MATCH(INDEX('State Codes'!$C$7:$C$70,MATCH('County Climates'!B2664,'State Codes'!$D$7:$D$70,0),1),'State Codes'!$C$7:$C$70,0),1)</f>
        <v>West South Central Division</v>
      </c>
      <c r="F2664">
        <f>INDEX('CBECS_Table B5'!$C$6:$K$6,1,MATCH('County Climates'!E2664,'CBECS_Table B5'!$C$1:$K$1,0))</f>
        <v>11394</v>
      </c>
    </row>
    <row r="2665" spans="1:6" x14ac:dyDescent="0.35">
      <c r="A2665" t="s">
        <v>1997</v>
      </c>
      <c r="B2665" t="s">
        <v>1998</v>
      </c>
      <c r="C2665" t="s">
        <v>703</v>
      </c>
      <c r="D2665" t="s">
        <v>292</v>
      </c>
      <c r="E2665" t="str">
        <f>INDEX('State Codes'!$E$7:$E$70,MATCH(INDEX('State Codes'!$C$7:$C$70,MATCH('County Climates'!B2665,'State Codes'!$D$7:$D$70,0),1),'State Codes'!$C$7:$C$70,0),1)</f>
        <v>West South Central Division</v>
      </c>
      <c r="F2665">
        <f>INDEX('CBECS_Table B5'!$C$6:$K$6,1,MATCH('County Climates'!E2665,'CBECS_Table B5'!$C$1:$K$1,0))</f>
        <v>11394</v>
      </c>
    </row>
    <row r="2666" spans="1:6" x14ac:dyDescent="0.35">
      <c r="A2666" t="s">
        <v>1997</v>
      </c>
      <c r="B2666" t="s">
        <v>1998</v>
      </c>
      <c r="C2666" t="s">
        <v>704</v>
      </c>
      <c r="D2666" t="s">
        <v>292</v>
      </c>
      <c r="E2666" t="str">
        <f>INDEX('State Codes'!$E$7:$E$70,MATCH(INDEX('State Codes'!$C$7:$C$70,MATCH('County Climates'!B2666,'State Codes'!$D$7:$D$70,0),1),'State Codes'!$C$7:$C$70,0),1)</f>
        <v>West South Central Division</v>
      </c>
      <c r="F2666">
        <f>INDEX('CBECS_Table B5'!$C$6:$K$6,1,MATCH('County Climates'!E2666,'CBECS_Table B5'!$C$1:$K$1,0))</f>
        <v>11394</v>
      </c>
    </row>
    <row r="2667" spans="1:6" x14ac:dyDescent="0.35">
      <c r="A2667" t="s">
        <v>1997</v>
      </c>
      <c r="B2667" t="s">
        <v>1998</v>
      </c>
      <c r="C2667" t="s">
        <v>2019</v>
      </c>
      <c r="D2667" t="s">
        <v>292</v>
      </c>
      <c r="E2667" t="str">
        <f>INDEX('State Codes'!$E$7:$E$70,MATCH(INDEX('State Codes'!$C$7:$C$70,MATCH('County Climates'!B2667,'State Codes'!$D$7:$D$70,0),1),'State Codes'!$C$7:$C$70,0),1)</f>
        <v>West South Central Division</v>
      </c>
      <c r="F2667">
        <f>INDEX('CBECS_Table B5'!$C$6:$K$6,1,MATCH('County Climates'!E2667,'CBECS_Table B5'!$C$1:$K$1,0))</f>
        <v>11394</v>
      </c>
    </row>
    <row r="2668" spans="1:6" x14ac:dyDescent="0.35">
      <c r="A2668" t="s">
        <v>1997</v>
      </c>
      <c r="B2668" t="s">
        <v>1998</v>
      </c>
      <c r="C2668" t="s">
        <v>2020</v>
      </c>
      <c r="D2668" t="s">
        <v>292</v>
      </c>
      <c r="E2668" t="str">
        <f>INDEX('State Codes'!$E$7:$E$70,MATCH(INDEX('State Codes'!$C$7:$C$70,MATCH('County Climates'!B2668,'State Codes'!$D$7:$D$70,0),1),'State Codes'!$C$7:$C$70,0),1)</f>
        <v>West South Central Division</v>
      </c>
      <c r="F2668">
        <f>INDEX('CBECS_Table B5'!$C$6:$K$6,1,MATCH('County Climates'!E2668,'CBECS_Table B5'!$C$1:$K$1,0))</f>
        <v>11394</v>
      </c>
    </row>
    <row r="2669" spans="1:6" x14ac:dyDescent="0.35">
      <c r="A2669" t="s">
        <v>1997</v>
      </c>
      <c r="B2669" t="s">
        <v>1998</v>
      </c>
      <c r="C2669" t="s">
        <v>871</v>
      </c>
      <c r="D2669" t="s">
        <v>292</v>
      </c>
      <c r="E2669" t="str">
        <f>INDEX('State Codes'!$E$7:$E$70,MATCH(INDEX('State Codes'!$C$7:$C$70,MATCH('County Climates'!B2669,'State Codes'!$D$7:$D$70,0),1),'State Codes'!$C$7:$C$70,0),1)</f>
        <v>West South Central Division</v>
      </c>
      <c r="F2669">
        <f>INDEX('CBECS_Table B5'!$C$6:$K$6,1,MATCH('County Climates'!E2669,'CBECS_Table B5'!$C$1:$K$1,0))</f>
        <v>11394</v>
      </c>
    </row>
    <row r="2670" spans="1:6" x14ac:dyDescent="0.35">
      <c r="A2670" t="s">
        <v>1997</v>
      </c>
      <c r="B2670" t="s">
        <v>1998</v>
      </c>
      <c r="C2670" t="s">
        <v>705</v>
      </c>
      <c r="D2670" t="s">
        <v>292</v>
      </c>
      <c r="E2670" t="str">
        <f>INDEX('State Codes'!$E$7:$E$70,MATCH(INDEX('State Codes'!$C$7:$C$70,MATCH('County Climates'!B2670,'State Codes'!$D$7:$D$70,0),1),'State Codes'!$C$7:$C$70,0),1)</f>
        <v>West South Central Division</v>
      </c>
      <c r="F2670">
        <f>INDEX('CBECS_Table B5'!$C$6:$K$6,1,MATCH('County Climates'!E2670,'CBECS_Table B5'!$C$1:$K$1,0))</f>
        <v>11394</v>
      </c>
    </row>
    <row r="2671" spans="1:6" x14ac:dyDescent="0.35">
      <c r="A2671" t="s">
        <v>1997</v>
      </c>
      <c r="B2671" t="s">
        <v>1998</v>
      </c>
      <c r="C2671" t="s">
        <v>2021</v>
      </c>
      <c r="D2671" t="s">
        <v>292</v>
      </c>
      <c r="E2671" t="str">
        <f>INDEX('State Codes'!$E$7:$E$70,MATCH(INDEX('State Codes'!$C$7:$C$70,MATCH('County Climates'!B2671,'State Codes'!$D$7:$D$70,0),1),'State Codes'!$C$7:$C$70,0),1)</f>
        <v>West South Central Division</v>
      </c>
      <c r="F2671">
        <f>INDEX('CBECS_Table B5'!$C$6:$K$6,1,MATCH('County Climates'!E2671,'CBECS_Table B5'!$C$1:$K$1,0))</f>
        <v>11394</v>
      </c>
    </row>
    <row r="2672" spans="1:6" x14ac:dyDescent="0.35">
      <c r="A2672" t="s">
        <v>1997</v>
      </c>
      <c r="B2672" t="s">
        <v>1998</v>
      </c>
      <c r="C2672" t="s">
        <v>2022</v>
      </c>
      <c r="D2672" t="s">
        <v>292</v>
      </c>
      <c r="E2672" t="str">
        <f>INDEX('State Codes'!$E$7:$E$70,MATCH(INDEX('State Codes'!$C$7:$C$70,MATCH('County Climates'!B2672,'State Codes'!$D$7:$D$70,0),1),'State Codes'!$C$7:$C$70,0),1)</f>
        <v>West South Central Division</v>
      </c>
      <c r="F2672">
        <f>INDEX('CBECS_Table B5'!$C$6:$K$6,1,MATCH('County Climates'!E2672,'CBECS_Table B5'!$C$1:$K$1,0))</f>
        <v>11394</v>
      </c>
    </row>
    <row r="2673" spans="1:6" x14ac:dyDescent="0.35">
      <c r="A2673" t="s">
        <v>1997</v>
      </c>
      <c r="B2673" t="s">
        <v>1998</v>
      </c>
      <c r="C2673" t="s">
        <v>2023</v>
      </c>
      <c r="D2673" t="s">
        <v>292</v>
      </c>
      <c r="E2673" t="str">
        <f>INDEX('State Codes'!$E$7:$E$70,MATCH(INDEX('State Codes'!$C$7:$C$70,MATCH('County Climates'!B2673,'State Codes'!$D$7:$D$70,0),1),'State Codes'!$C$7:$C$70,0),1)</f>
        <v>West South Central Division</v>
      </c>
      <c r="F2673">
        <f>INDEX('CBECS_Table B5'!$C$6:$K$6,1,MATCH('County Climates'!E2673,'CBECS_Table B5'!$C$1:$K$1,0))</f>
        <v>11394</v>
      </c>
    </row>
    <row r="2674" spans="1:6" x14ac:dyDescent="0.35">
      <c r="A2674" t="s">
        <v>1997</v>
      </c>
      <c r="B2674" t="s">
        <v>1998</v>
      </c>
      <c r="C2674" t="s">
        <v>1570</v>
      </c>
      <c r="D2674" t="s">
        <v>292</v>
      </c>
      <c r="E2674" t="str">
        <f>INDEX('State Codes'!$E$7:$E$70,MATCH(INDEX('State Codes'!$C$7:$C$70,MATCH('County Climates'!B2674,'State Codes'!$D$7:$D$70,0),1),'State Codes'!$C$7:$C$70,0),1)</f>
        <v>West South Central Division</v>
      </c>
      <c r="F2674">
        <f>INDEX('CBECS_Table B5'!$C$6:$K$6,1,MATCH('County Climates'!E2674,'CBECS_Table B5'!$C$1:$K$1,0))</f>
        <v>11394</v>
      </c>
    </row>
    <row r="2675" spans="1:6" x14ac:dyDescent="0.35">
      <c r="A2675" t="s">
        <v>1997</v>
      </c>
      <c r="B2675" t="s">
        <v>1998</v>
      </c>
      <c r="C2675" t="s">
        <v>2024</v>
      </c>
      <c r="D2675" t="s">
        <v>292</v>
      </c>
      <c r="E2675" t="str">
        <f>INDEX('State Codes'!$E$7:$E$70,MATCH(INDEX('State Codes'!$C$7:$C$70,MATCH('County Climates'!B2675,'State Codes'!$D$7:$D$70,0),1),'State Codes'!$C$7:$C$70,0),1)</f>
        <v>West South Central Division</v>
      </c>
      <c r="F2675">
        <f>INDEX('CBECS_Table B5'!$C$6:$K$6,1,MATCH('County Climates'!E2675,'CBECS_Table B5'!$C$1:$K$1,0))</f>
        <v>11394</v>
      </c>
    </row>
    <row r="2676" spans="1:6" x14ac:dyDescent="0.35">
      <c r="A2676" t="s">
        <v>1997</v>
      </c>
      <c r="B2676" t="s">
        <v>1998</v>
      </c>
      <c r="C2676" t="s">
        <v>1277</v>
      </c>
      <c r="D2676" t="s">
        <v>292</v>
      </c>
      <c r="E2676" t="str">
        <f>INDEX('State Codes'!$E$7:$E$70,MATCH(INDEX('State Codes'!$C$7:$C$70,MATCH('County Climates'!B2676,'State Codes'!$D$7:$D$70,0),1),'State Codes'!$C$7:$C$70,0),1)</f>
        <v>West South Central Division</v>
      </c>
      <c r="F2676">
        <f>INDEX('CBECS_Table B5'!$C$6:$K$6,1,MATCH('County Climates'!E2676,'CBECS_Table B5'!$C$1:$K$1,0))</f>
        <v>11394</v>
      </c>
    </row>
    <row r="2677" spans="1:6" x14ac:dyDescent="0.35">
      <c r="A2677" t="s">
        <v>1997</v>
      </c>
      <c r="B2677" t="s">
        <v>1998</v>
      </c>
      <c r="C2677" t="s">
        <v>914</v>
      </c>
      <c r="D2677" t="s">
        <v>402</v>
      </c>
      <c r="E2677" t="str">
        <f>INDEX('State Codes'!$E$7:$E$70,MATCH(INDEX('State Codes'!$C$7:$C$70,MATCH('County Climates'!B2677,'State Codes'!$D$7:$D$70,0),1),'State Codes'!$C$7:$C$70,0),1)</f>
        <v>West South Central Division</v>
      </c>
      <c r="F2677">
        <f>INDEX('CBECS_Table B5'!$C$6:$K$6,1,MATCH('County Climates'!E2677,'CBECS_Table B5'!$C$1:$K$1,0))</f>
        <v>11394</v>
      </c>
    </row>
    <row r="2678" spans="1:6" x14ac:dyDescent="0.35">
      <c r="A2678" t="s">
        <v>1997</v>
      </c>
      <c r="B2678" t="s">
        <v>1998</v>
      </c>
      <c r="C2678" t="s">
        <v>2025</v>
      </c>
      <c r="D2678" t="s">
        <v>292</v>
      </c>
      <c r="E2678" t="str">
        <f>INDEX('State Codes'!$E$7:$E$70,MATCH(INDEX('State Codes'!$C$7:$C$70,MATCH('County Climates'!B2678,'State Codes'!$D$7:$D$70,0),1),'State Codes'!$C$7:$C$70,0),1)</f>
        <v>West South Central Division</v>
      </c>
      <c r="F2678">
        <f>INDEX('CBECS_Table B5'!$C$6:$K$6,1,MATCH('County Climates'!E2678,'CBECS_Table B5'!$C$1:$K$1,0))</f>
        <v>11394</v>
      </c>
    </row>
    <row r="2679" spans="1:6" x14ac:dyDescent="0.35">
      <c r="A2679" t="s">
        <v>1997</v>
      </c>
      <c r="B2679" t="s">
        <v>1998</v>
      </c>
      <c r="C2679" t="s">
        <v>2026</v>
      </c>
      <c r="D2679" t="s">
        <v>292</v>
      </c>
      <c r="E2679" t="str">
        <f>INDEX('State Codes'!$E$7:$E$70,MATCH(INDEX('State Codes'!$C$7:$C$70,MATCH('County Climates'!B2679,'State Codes'!$D$7:$D$70,0),1),'State Codes'!$C$7:$C$70,0),1)</f>
        <v>West South Central Division</v>
      </c>
      <c r="F2679">
        <f>INDEX('CBECS_Table B5'!$C$6:$K$6,1,MATCH('County Climates'!E2679,'CBECS_Table B5'!$C$1:$K$1,0))</f>
        <v>11394</v>
      </c>
    </row>
    <row r="2680" spans="1:6" x14ac:dyDescent="0.35">
      <c r="A2680" t="s">
        <v>1997</v>
      </c>
      <c r="B2680" t="s">
        <v>1998</v>
      </c>
      <c r="C2680" t="s">
        <v>2027</v>
      </c>
      <c r="D2680" t="s">
        <v>292</v>
      </c>
      <c r="E2680" t="str">
        <f>INDEX('State Codes'!$E$7:$E$70,MATCH(INDEX('State Codes'!$C$7:$C$70,MATCH('County Climates'!B2680,'State Codes'!$D$7:$D$70,0),1),'State Codes'!$C$7:$C$70,0),1)</f>
        <v>West South Central Division</v>
      </c>
      <c r="F2680">
        <f>INDEX('CBECS_Table B5'!$C$6:$K$6,1,MATCH('County Climates'!E2680,'CBECS_Table B5'!$C$1:$K$1,0))</f>
        <v>11394</v>
      </c>
    </row>
    <row r="2681" spans="1:6" x14ac:dyDescent="0.35">
      <c r="A2681" t="s">
        <v>1997</v>
      </c>
      <c r="B2681" t="s">
        <v>1998</v>
      </c>
      <c r="C2681" t="s">
        <v>353</v>
      </c>
      <c r="D2681" t="s">
        <v>292</v>
      </c>
      <c r="E2681" t="str">
        <f>INDEX('State Codes'!$E$7:$E$70,MATCH(INDEX('State Codes'!$C$7:$C$70,MATCH('County Climates'!B2681,'State Codes'!$D$7:$D$70,0),1),'State Codes'!$C$7:$C$70,0),1)</f>
        <v>West South Central Division</v>
      </c>
      <c r="F2681">
        <f>INDEX('CBECS_Table B5'!$C$6:$K$6,1,MATCH('County Climates'!E2681,'CBECS_Table B5'!$C$1:$K$1,0))</f>
        <v>11394</v>
      </c>
    </row>
    <row r="2682" spans="1:6" x14ac:dyDescent="0.35">
      <c r="A2682" t="s">
        <v>1997</v>
      </c>
      <c r="B2682" t="s">
        <v>1998</v>
      </c>
      <c r="C2682" t="s">
        <v>2028</v>
      </c>
      <c r="D2682" t="s">
        <v>292</v>
      </c>
      <c r="E2682" t="str">
        <f>INDEX('State Codes'!$E$7:$E$70,MATCH(INDEX('State Codes'!$C$7:$C$70,MATCH('County Climates'!B2682,'State Codes'!$D$7:$D$70,0),1),'State Codes'!$C$7:$C$70,0),1)</f>
        <v>West South Central Division</v>
      </c>
      <c r="F2682">
        <f>INDEX('CBECS_Table B5'!$C$6:$K$6,1,MATCH('County Climates'!E2682,'CBECS_Table B5'!$C$1:$K$1,0))</f>
        <v>11394</v>
      </c>
    </row>
    <row r="2683" spans="1:6" x14ac:dyDescent="0.35">
      <c r="A2683" t="s">
        <v>1997</v>
      </c>
      <c r="B2683" t="s">
        <v>1998</v>
      </c>
      <c r="C2683" t="s">
        <v>2029</v>
      </c>
      <c r="D2683" t="s">
        <v>292</v>
      </c>
      <c r="E2683" t="str">
        <f>INDEX('State Codes'!$E$7:$E$70,MATCH(INDEX('State Codes'!$C$7:$C$70,MATCH('County Climates'!B2683,'State Codes'!$D$7:$D$70,0),1),'State Codes'!$C$7:$C$70,0),1)</f>
        <v>West South Central Division</v>
      </c>
      <c r="F2683">
        <f>INDEX('CBECS_Table B5'!$C$6:$K$6,1,MATCH('County Climates'!E2683,'CBECS_Table B5'!$C$1:$K$1,0))</f>
        <v>11394</v>
      </c>
    </row>
    <row r="2684" spans="1:6" x14ac:dyDescent="0.35">
      <c r="A2684" t="s">
        <v>1997</v>
      </c>
      <c r="B2684" t="s">
        <v>1998</v>
      </c>
      <c r="C2684" t="s">
        <v>2030</v>
      </c>
      <c r="D2684" t="s">
        <v>292</v>
      </c>
      <c r="E2684" t="str">
        <f>INDEX('State Codes'!$E$7:$E$70,MATCH(INDEX('State Codes'!$C$7:$C$70,MATCH('County Climates'!B2684,'State Codes'!$D$7:$D$70,0),1),'State Codes'!$C$7:$C$70,0),1)</f>
        <v>West South Central Division</v>
      </c>
      <c r="F2684">
        <f>INDEX('CBECS_Table B5'!$C$6:$K$6,1,MATCH('County Climates'!E2684,'CBECS_Table B5'!$C$1:$K$1,0))</f>
        <v>11394</v>
      </c>
    </row>
    <row r="2685" spans="1:6" x14ac:dyDescent="0.35">
      <c r="A2685" t="s">
        <v>2031</v>
      </c>
      <c r="B2685" t="s">
        <v>1847</v>
      </c>
      <c r="C2685" t="s">
        <v>472</v>
      </c>
      <c r="D2685" t="s">
        <v>273</v>
      </c>
      <c r="E2685" t="str">
        <f>INDEX('State Codes'!$E$7:$E$70,MATCH(INDEX('State Codes'!$C$7:$C$70,MATCH('County Climates'!B2685,'State Codes'!$D$7:$D$70,0),1),'State Codes'!$C$7:$C$70,0),1)</f>
        <v>Pacific Division</v>
      </c>
      <c r="F2685">
        <f>INDEX('CBECS_Table B5'!$C$6:$K$6,1,MATCH('County Climates'!E2685,'CBECS_Table B5'!$C$1:$K$1,0))</f>
        <v>13379</v>
      </c>
    </row>
    <row r="2686" spans="1:6" x14ac:dyDescent="0.35">
      <c r="A2686" t="s">
        <v>2031</v>
      </c>
      <c r="B2686" t="s">
        <v>1847</v>
      </c>
      <c r="C2686" t="s">
        <v>620</v>
      </c>
      <c r="D2686" t="s">
        <v>272</v>
      </c>
      <c r="E2686" t="str">
        <f>INDEX('State Codes'!$E$7:$E$70,MATCH(INDEX('State Codes'!$C$7:$C$70,MATCH('County Climates'!B2686,'State Codes'!$D$7:$D$70,0),1),'State Codes'!$C$7:$C$70,0),1)</f>
        <v>Pacific Division</v>
      </c>
      <c r="F2686">
        <f>INDEX('CBECS_Table B5'!$C$6:$K$6,1,MATCH('County Climates'!E2686,'CBECS_Table B5'!$C$1:$K$1,0))</f>
        <v>13379</v>
      </c>
    </row>
    <row r="2687" spans="1:6" x14ac:dyDescent="0.35">
      <c r="A2687" t="s">
        <v>2032</v>
      </c>
      <c r="B2687" t="s">
        <v>2033</v>
      </c>
      <c r="C2687" t="s">
        <v>1624</v>
      </c>
      <c r="D2687" t="s">
        <v>273</v>
      </c>
      <c r="E2687" t="str">
        <f>INDEX('State Codes'!$E$7:$E$70,MATCH(INDEX('State Codes'!$C$7:$C$70,MATCH('County Climates'!B2687,'State Codes'!$D$7:$D$70,0),1),'State Codes'!$C$7:$C$70,0),1)</f>
        <v>Middle Atlantic Division</v>
      </c>
      <c r="F2687">
        <f>INDEX('CBECS_Table B5'!$C$6:$K$6,1,MATCH('County Climates'!E2687,'CBECS_Table B5'!$C$1:$K$1,0))</f>
        <v>11232</v>
      </c>
    </row>
    <row r="2688" spans="1:6" x14ac:dyDescent="0.35">
      <c r="A2688" t="s">
        <v>2032</v>
      </c>
      <c r="B2688" t="s">
        <v>2033</v>
      </c>
      <c r="C2688" t="s">
        <v>325</v>
      </c>
      <c r="D2688" t="s">
        <v>273</v>
      </c>
      <c r="E2688" t="str">
        <f>INDEX('State Codes'!$E$7:$E$70,MATCH(INDEX('State Codes'!$C$7:$C$70,MATCH('County Climates'!B2688,'State Codes'!$D$7:$D$70,0),1),'State Codes'!$C$7:$C$70,0),1)</f>
        <v>Middle Atlantic Division</v>
      </c>
      <c r="F2688">
        <f>INDEX('CBECS_Table B5'!$C$6:$K$6,1,MATCH('County Climates'!E2688,'CBECS_Table B5'!$C$1:$K$1,0))</f>
        <v>11232</v>
      </c>
    </row>
    <row r="2689" spans="1:6" x14ac:dyDescent="0.35">
      <c r="A2689" t="s">
        <v>2032</v>
      </c>
      <c r="B2689" t="s">
        <v>2033</v>
      </c>
      <c r="C2689" t="s">
        <v>2034</v>
      </c>
      <c r="D2689" t="s">
        <v>273</v>
      </c>
      <c r="E2689" t="str">
        <f>INDEX('State Codes'!$E$7:$E$70,MATCH(INDEX('State Codes'!$C$7:$C$70,MATCH('County Climates'!B2689,'State Codes'!$D$7:$D$70,0),1),'State Codes'!$C$7:$C$70,0),1)</f>
        <v>Middle Atlantic Division</v>
      </c>
      <c r="F2689">
        <f>INDEX('CBECS_Table B5'!$C$6:$K$6,1,MATCH('County Climates'!E2689,'CBECS_Table B5'!$C$1:$K$1,0))</f>
        <v>11232</v>
      </c>
    </row>
    <row r="2690" spans="1:6" x14ac:dyDescent="0.35">
      <c r="A2690" t="s">
        <v>2032</v>
      </c>
      <c r="B2690" t="s">
        <v>2033</v>
      </c>
      <c r="C2690" t="s">
        <v>2035</v>
      </c>
      <c r="D2690" t="s">
        <v>273</v>
      </c>
      <c r="E2690" t="str">
        <f>INDEX('State Codes'!$E$7:$E$70,MATCH(INDEX('State Codes'!$C$7:$C$70,MATCH('County Climates'!B2690,'State Codes'!$D$7:$D$70,0),1),'State Codes'!$C$7:$C$70,0),1)</f>
        <v>Middle Atlantic Division</v>
      </c>
      <c r="F2690">
        <f>INDEX('CBECS_Table B5'!$C$6:$K$6,1,MATCH('County Climates'!E2690,'CBECS_Table B5'!$C$1:$K$1,0))</f>
        <v>11232</v>
      </c>
    </row>
    <row r="2691" spans="1:6" x14ac:dyDescent="0.35">
      <c r="A2691" t="s">
        <v>2032</v>
      </c>
      <c r="B2691" t="s">
        <v>2033</v>
      </c>
      <c r="C2691" t="s">
        <v>950</v>
      </c>
      <c r="D2691" t="s">
        <v>273</v>
      </c>
      <c r="E2691" t="str">
        <f>INDEX('State Codes'!$E$7:$E$70,MATCH(INDEX('State Codes'!$C$7:$C$70,MATCH('County Climates'!B2691,'State Codes'!$D$7:$D$70,0),1),'State Codes'!$C$7:$C$70,0),1)</f>
        <v>Middle Atlantic Division</v>
      </c>
      <c r="F2691">
        <f>INDEX('CBECS_Table B5'!$C$6:$K$6,1,MATCH('County Climates'!E2691,'CBECS_Table B5'!$C$1:$K$1,0))</f>
        <v>11232</v>
      </c>
    </row>
    <row r="2692" spans="1:6" x14ac:dyDescent="0.35">
      <c r="A2692" t="s">
        <v>2032</v>
      </c>
      <c r="B2692" t="s">
        <v>2033</v>
      </c>
      <c r="C2692" t="s">
        <v>328</v>
      </c>
      <c r="D2692" t="s">
        <v>273</v>
      </c>
      <c r="E2692" t="str">
        <f>INDEX('State Codes'!$E$7:$E$70,MATCH(INDEX('State Codes'!$C$7:$C$70,MATCH('County Climates'!B2692,'State Codes'!$D$7:$D$70,0),1),'State Codes'!$C$7:$C$70,0),1)</f>
        <v>Middle Atlantic Division</v>
      </c>
      <c r="F2692">
        <f>INDEX('CBECS_Table B5'!$C$6:$K$6,1,MATCH('County Climates'!E2692,'CBECS_Table B5'!$C$1:$K$1,0))</f>
        <v>11232</v>
      </c>
    </row>
    <row r="2693" spans="1:6" x14ac:dyDescent="0.35">
      <c r="A2693" t="s">
        <v>2032</v>
      </c>
      <c r="B2693" t="s">
        <v>2033</v>
      </c>
      <c r="C2693" t="s">
        <v>2036</v>
      </c>
      <c r="D2693" t="s">
        <v>273</v>
      </c>
      <c r="E2693" t="str">
        <f>INDEX('State Codes'!$E$7:$E$70,MATCH(INDEX('State Codes'!$C$7:$C$70,MATCH('County Climates'!B2693,'State Codes'!$D$7:$D$70,0),1),'State Codes'!$C$7:$C$70,0),1)</f>
        <v>Middle Atlantic Division</v>
      </c>
      <c r="F2693">
        <f>INDEX('CBECS_Table B5'!$C$6:$K$6,1,MATCH('County Climates'!E2693,'CBECS_Table B5'!$C$1:$K$1,0))</f>
        <v>11232</v>
      </c>
    </row>
    <row r="2694" spans="1:6" x14ac:dyDescent="0.35">
      <c r="A2694" t="s">
        <v>2032</v>
      </c>
      <c r="B2694" t="s">
        <v>2033</v>
      </c>
      <c r="C2694" t="s">
        <v>2037</v>
      </c>
      <c r="D2694" t="s">
        <v>273</v>
      </c>
      <c r="E2694" t="str">
        <f>INDEX('State Codes'!$E$7:$E$70,MATCH(INDEX('State Codes'!$C$7:$C$70,MATCH('County Climates'!B2694,'State Codes'!$D$7:$D$70,0),1),'State Codes'!$C$7:$C$70,0),1)</f>
        <v>Middle Atlantic Division</v>
      </c>
      <c r="F2694">
        <f>INDEX('CBECS_Table B5'!$C$6:$K$6,1,MATCH('County Climates'!E2694,'CBECS_Table B5'!$C$1:$K$1,0))</f>
        <v>11232</v>
      </c>
    </row>
    <row r="2695" spans="1:6" x14ac:dyDescent="0.35">
      <c r="A2695" t="s">
        <v>2032</v>
      </c>
      <c r="B2695" t="s">
        <v>2033</v>
      </c>
      <c r="C2695" t="s">
        <v>2038</v>
      </c>
      <c r="D2695" t="s">
        <v>273</v>
      </c>
      <c r="E2695" t="str">
        <f>INDEX('State Codes'!$E$7:$E$70,MATCH(INDEX('State Codes'!$C$7:$C$70,MATCH('County Climates'!B2695,'State Codes'!$D$7:$D$70,0),1),'State Codes'!$C$7:$C$70,0),1)</f>
        <v>Middle Atlantic Division</v>
      </c>
      <c r="F2695">
        <f>INDEX('CBECS_Table B5'!$C$6:$K$6,1,MATCH('County Climates'!E2695,'CBECS_Table B5'!$C$1:$K$1,0))</f>
        <v>11232</v>
      </c>
    </row>
    <row r="2696" spans="1:6" x14ac:dyDescent="0.35">
      <c r="A2696" t="s">
        <v>2032</v>
      </c>
      <c r="B2696" t="s">
        <v>2033</v>
      </c>
      <c r="C2696" t="s">
        <v>2039</v>
      </c>
      <c r="D2696" t="s">
        <v>273</v>
      </c>
      <c r="E2696" t="str">
        <f>INDEX('State Codes'!$E$7:$E$70,MATCH(INDEX('State Codes'!$C$7:$C$70,MATCH('County Climates'!B2696,'State Codes'!$D$7:$D$70,0),1),'State Codes'!$C$7:$C$70,0),1)</f>
        <v>Middle Atlantic Division</v>
      </c>
      <c r="F2696">
        <f>INDEX('CBECS_Table B5'!$C$6:$K$6,1,MATCH('County Climates'!E2696,'CBECS_Table B5'!$C$1:$K$1,0))</f>
        <v>11232</v>
      </c>
    </row>
    <row r="2697" spans="1:6" x14ac:dyDescent="0.35">
      <c r="A2697" t="s">
        <v>2032</v>
      </c>
      <c r="B2697" t="s">
        <v>2033</v>
      </c>
      <c r="C2697" t="s">
        <v>2040</v>
      </c>
      <c r="D2697" t="s">
        <v>273</v>
      </c>
      <c r="E2697" t="str">
        <f>INDEX('State Codes'!$E$7:$E$70,MATCH(INDEX('State Codes'!$C$7:$C$70,MATCH('County Climates'!B2697,'State Codes'!$D$7:$D$70,0),1),'State Codes'!$C$7:$C$70,0),1)</f>
        <v>Middle Atlantic Division</v>
      </c>
      <c r="F2697">
        <f>INDEX('CBECS_Table B5'!$C$6:$K$6,1,MATCH('County Climates'!E2697,'CBECS_Table B5'!$C$1:$K$1,0))</f>
        <v>11232</v>
      </c>
    </row>
    <row r="2698" spans="1:6" x14ac:dyDescent="0.35">
      <c r="A2698" t="s">
        <v>2032</v>
      </c>
      <c r="B2698" t="s">
        <v>2033</v>
      </c>
      <c r="C2698" t="s">
        <v>596</v>
      </c>
      <c r="D2698" t="s">
        <v>273</v>
      </c>
      <c r="E2698" t="str">
        <f>INDEX('State Codes'!$E$7:$E$70,MATCH(INDEX('State Codes'!$C$7:$C$70,MATCH('County Climates'!B2698,'State Codes'!$D$7:$D$70,0),1),'State Codes'!$C$7:$C$70,0),1)</f>
        <v>Middle Atlantic Division</v>
      </c>
      <c r="F2698">
        <f>INDEX('CBECS_Table B5'!$C$6:$K$6,1,MATCH('County Climates'!E2698,'CBECS_Table B5'!$C$1:$K$1,0))</f>
        <v>11232</v>
      </c>
    </row>
    <row r="2699" spans="1:6" x14ac:dyDescent="0.35">
      <c r="A2699" t="s">
        <v>2032</v>
      </c>
      <c r="B2699" t="s">
        <v>2033</v>
      </c>
      <c r="C2699" t="s">
        <v>2041</v>
      </c>
      <c r="D2699" t="s">
        <v>273</v>
      </c>
      <c r="E2699" t="str">
        <f>INDEX('State Codes'!$E$7:$E$70,MATCH(INDEX('State Codes'!$C$7:$C$70,MATCH('County Climates'!B2699,'State Codes'!$D$7:$D$70,0),1),'State Codes'!$C$7:$C$70,0),1)</f>
        <v>Middle Atlantic Division</v>
      </c>
      <c r="F2699">
        <f>INDEX('CBECS_Table B5'!$C$6:$K$6,1,MATCH('County Climates'!E2699,'CBECS_Table B5'!$C$1:$K$1,0))</f>
        <v>11232</v>
      </c>
    </row>
    <row r="2700" spans="1:6" x14ac:dyDescent="0.35">
      <c r="A2700" t="s">
        <v>2032</v>
      </c>
      <c r="B2700" t="s">
        <v>2033</v>
      </c>
      <c r="C2700" t="s">
        <v>338</v>
      </c>
      <c r="D2700" t="s">
        <v>273</v>
      </c>
      <c r="E2700" t="str">
        <f>INDEX('State Codes'!$E$7:$E$70,MATCH(INDEX('State Codes'!$C$7:$C$70,MATCH('County Climates'!B2700,'State Codes'!$D$7:$D$70,0),1),'State Codes'!$C$7:$C$70,0),1)</f>
        <v>Middle Atlantic Division</v>
      </c>
      <c r="F2700">
        <f>INDEX('CBECS_Table B5'!$C$6:$K$6,1,MATCH('County Climates'!E2700,'CBECS_Table B5'!$C$1:$K$1,0))</f>
        <v>11232</v>
      </c>
    </row>
    <row r="2701" spans="1:6" x14ac:dyDescent="0.35">
      <c r="A2701" t="s">
        <v>2032</v>
      </c>
      <c r="B2701" t="s">
        <v>2033</v>
      </c>
      <c r="C2701" t="s">
        <v>339</v>
      </c>
      <c r="D2701" t="s">
        <v>292</v>
      </c>
      <c r="E2701" t="str">
        <f>INDEX('State Codes'!$E$7:$E$70,MATCH(INDEX('State Codes'!$C$7:$C$70,MATCH('County Climates'!B2701,'State Codes'!$D$7:$D$70,0),1),'State Codes'!$C$7:$C$70,0),1)</f>
        <v>Middle Atlantic Division</v>
      </c>
      <c r="F2701">
        <f>INDEX('CBECS_Table B5'!$C$6:$K$6,1,MATCH('County Climates'!E2701,'CBECS_Table B5'!$C$1:$K$1,0))</f>
        <v>11232</v>
      </c>
    </row>
    <row r="2702" spans="1:6" x14ac:dyDescent="0.35">
      <c r="A2702" t="s">
        <v>2032</v>
      </c>
      <c r="B2702" t="s">
        <v>2033</v>
      </c>
      <c r="C2702" t="s">
        <v>2042</v>
      </c>
      <c r="D2702" t="s">
        <v>273</v>
      </c>
      <c r="E2702" t="str">
        <f>INDEX('State Codes'!$E$7:$E$70,MATCH(INDEX('State Codes'!$C$7:$C$70,MATCH('County Climates'!B2702,'State Codes'!$D$7:$D$70,0),1),'State Codes'!$C$7:$C$70,0),1)</f>
        <v>Middle Atlantic Division</v>
      </c>
      <c r="F2702">
        <f>INDEX('CBECS_Table B5'!$C$6:$K$6,1,MATCH('County Climates'!E2702,'CBECS_Table B5'!$C$1:$K$1,0))</f>
        <v>11232</v>
      </c>
    </row>
    <row r="2703" spans="1:6" x14ac:dyDescent="0.35">
      <c r="A2703" t="s">
        <v>2032</v>
      </c>
      <c r="B2703" t="s">
        <v>2033</v>
      </c>
      <c r="C2703" t="s">
        <v>1033</v>
      </c>
      <c r="D2703" t="s">
        <v>273</v>
      </c>
      <c r="E2703" t="str">
        <f>INDEX('State Codes'!$E$7:$E$70,MATCH(INDEX('State Codes'!$C$7:$C$70,MATCH('County Climates'!B2703,'State Codes'!$D$7:$D$70,0),1),'State Codes'!$C$7:$C$70,0),1)</f>
        <v>Middle Atlantic Division</v>
      </c>
      <c r="F2703">
        <f>INDEX('CBECS_Table B5'!$C$6:$K$6,1,MATCH('County Climates'!E2703,'CBECS_Table B5'!$C$1:$K$1,0))</f>
        <v>11232</v>
      </c>
    </row>
    <row r="2704" spans="1:6" x14ac:dyDescent="0.35">
      <c r="A2704" t="s">
        <v>2032</v>
      </c>
      <c r="B2704" t="s">
        <v>2033</v>
      </c>
      <c r="C2704" t="s">
        <v>1361</v>
      </c>
      <c r="D2704" t="s">
        <v>273</v>
      </c>
      <c r="E2704" t="str">
        <f>INDEX('State Codes'!$E$7:$E$70,MATCH(INDEX('State Codes'!$C$7:$C$70,MATCH('County Climates'!B2704,'State Codes'!$D$7:$D$70,0),1),'State Codes'!$C$7:$C$70,0),1)</f>
        <v>Middle Atlantic Division</v>
      </c>
      <c r="F2704">
        <f>INDEX('CBECS_Table B5'!$C$6:$K$6,1,MATCH('County Climates'!E2704,'CBECS_Table B5'!$C$1:$K$1,0))</f>
        <v>11232</v>
      </c>
    </row>
    <row r="2705" spans="1:6" x14ac:dyDescent="0.35">
      <c r="A2705" t="s">
        <v>2032</v>
      </c>
      <c r="B2705" t="s">
        <v>2033</v>
      </c>
      <c r="C2705" t="s">
        <v>341</v>
      </c>
      <c r="D2705" t="s">
        <v>273</v>
      </c>
      <c r="E2705" t="str">
        <f>INDEX('State Codes'!$E$7:$E$70,MATCH(INDEX('State Codes'!$C$7:$C$70,MATCH('County Climates'!B2705,'State Codes'!$D$7:$D$70,0),1),'State Codes'!$C$7:$C$70,0),1)</f>
        <v>Middle Atlantic Division</v>
      </c>
      <c r="F2705">
        <f>INDEX('CBECS_Table B5'!$C$6:$K$6,1,MATCH('County Climates'!E2705,'CBECS_Table B5'!$C$1:$K$1,0))</f>
        <v>11232</v>
      </c>
    </row>
    <row r="2706" spans="1:6" x14ac:dyDescent="0.35">
      <c r="A2706" t="s">
        <v>2032</v>
      </c>
      <c r="B2706" t="s">
        <v>2033</v>
      </c>
      <c r="C2706" t="s">
        <v>2043</v>
      </c>
      <c r="D2706" t="s">
        <v>292</v>
      </c>
      <c r="E2706" t="str">
        <f>INDEX('State Codes'!$E$7:$E$70,MATCH(INDEX('State Codes'!$C$7:$C$70,MATCH('County Climates'!B2706,'State Codes'!$D$7:$D$70,0),1),'State Codes'!$C$7:$C$70,0),1)</f>
        <v>Middle Atlantic Division</v>
      </c>
      <c r="F2706">
        <f>INDEX('CBECS_Table B5'!$C$6:$K$6,1,MATCH('County Climates'!E2706,'CBECS_Table B5'!$C$1:$K$1,0))</f>
        <v>11232</v>
      </c>
    </row>
    <row r="2707" spans="1:6" x14ac:dyDescent="0.35">
      <c r="A2707" t="s">
        <v>2032</v>
      </c>
      <c r="B2707" t="s">
        <v>2033</v>
      </c>
      <c r="C2707" t="s">
        <v>343</v>
      </c>
      <c r="D2707" t="s">
        <v>273</v>
      </c>
      <c r="E2707" t="str">
        <f>INDEX('State Codes'!$E$7:$E$70,MATCH(INDEX('State Codes'!$C$7:$C$70,MATCH('County Climates'!B2707,'State Codes'!$D$7:$D$70,0),1),'State Codes'!$C$7:$C$70,0),1)</f>
        <v>Middle Atlantic Division</v>
      </c>
      <c r="F2707">
        <f>INDEX('CBECS_Table B5'!$C$6:$K$6,1,MATCH('County Climates'!E2707,'CBECS_Table B5'!$C$1:$K$1,0))</f>
        <v>11232</v>
      </c>
    </row>
    <row r="2708" spans="1:6" x14ac:dyDescent="0.35">
      <c r="A2708" t="s">
        <v>2032</v>
      </c>
      <c r="B2708" t="s">
        <v>2033</v>
      </c>
      <c r="C2708" t="s">
        <v>2044</v>
      </c>
      <c r="D2708" t="s">
        <v>273</v>
      </c>
      <c r="E2708" t="str">
        <f>INDEX('State Codes'!$E$7:$E$70,MATCH(INDEX('State Codes'!$C$7:$C$70,MATCH('County Climates'!B2708,'State Codes'!$D$7:$D$70,0),1),'State Codes'!$C$7:$C$70,0),1)</f>
        <v>Middle Atlantic Division</v>
      </c>
      <c r="F2708">
        <f>INDEX('CBECS_Table B5'!$C$6:$K$6,1,MATCH('County Climates'!E2708,'CBECS_Table B5'!$C$1:$K$1,0))</f>
        <v>11232</v>
      </c>
    </row>
    <row r="2709" spans="1:6" x14ac:dyDescent="0.35">
      <c r="A2709" t="s">
        <v>2032</v>
      </c>
      <c r="B2709" t="s">
        <v>2033</v>
      </c>
      <c r="C2709" t="s">
        <v>2045</v>
      </c>
      <c r="D2709" t="s">
        <v>273</v>
      </c>
      <c r="E2709" t="str">
        <f>INDEX('State Codes'!$E$7:$E$70,MATCH(INDEX('State Codes'!$C$7:$C$70,MATCH('County Climates'!B2709,'State Codes'!$D$7:$D$70,0),1),'State Codes'!$C$7:$C$70,0),1)</f>
        <v>Middle Atlantic Division</v>
      </c>
      <c r="F2709">
        <f>INDEX('CBECS_Table B5'!$C$6:$K$6,1,MATCH('County Climates'!E2709,'CBECS_Table B5'!$C$1:$K$1,0))</f>
        <v>11232</v>
      </c>
    </row>
    <row r="2710" spans="1:6" x14ac:dyDescent="0.35">
      <c r="A2710" t="s">
        <v>2032</v>
      </c>
      <c r="B2710" t="s">
        <v>2033</v>
      </c>
      <c r="C2710" t="s">
        <v>2046</v>
      </c>
      <c r="D2710" t="s">
        <v>273</v>
      </c>
      <c r="E2710" t="str">
        <f>INDEX('State Codes'!$E$7:$E$70,MATCH(INDEX('State Codes'!$C$7:$C$70,MATCH('County Climates'!B2710,'State Codes'!$D$7:$D$70,0),1),'State Codes'!$C$7:$C$70,0),1)</f>
        <v>Middle Atlantic Division</v>
      </c>
      <c r="F2710">
        <f>INDEX('CBECS_Table B5'!$C$6:$K$6,1,MATCH('County Climates'!E2710,'CBECS_Table B5'!$C$1:$K$1,0))</f>
        <v>11232</v>
      </c>
    </row>
    <row r="2711" spans="1:6" x14ac:dyDescent="0.35">
      <c r="A2711" t="s">
        <v>2032</v>
      </c>
      <c r="B2711" t="s">
        <v>2033</v>
      </c>
      <c r="C2711" t="s">
        <v>771</v>
      </c>
      <c r="D2711" t="s">
        <v>273</v>
      </c>
      <c r="E2711" t="str">
        <f>INDEX('State Codes'!$E$7:$E$70,MATCH(INDEX('State Codes'!$C$7:$C$70,MATCH('County Climates'!B2711,'State Codes'!$D$7:$D$70,0),1),'State Codes'!$C$7:$C$70,0),1)</f>
        <v>Middle Atlantic Division</v>
      </c>
      <c r="F2711">
        <f>INDEX('CBECS_Table B5'!$C$6:$K$6,1,MATCH('County Climates'!E2711,'CBECS_Table B5'!$C$1:$K$1,0))</f>
        <v>11232</v>
      </c>
    </row>
    <row r="2712" spans="1:6" x14ac:dyDescent="0.35">
      <c r="A2712" t="s">
        <v>2032</v>
      </c>
      <c r="B2712" t="s">
        <v>2033</v>
      </c>
      <c r="C2712" t="s">
        <v>912</v>
      </c>
      <c r="D2712" t="s">
        <v>273</v>
      </c>
      <c r="E2712" t="str">
        <f>INDEX('State Codes'!$E$7:$E$70,MATCH(INDEX('State Codes'!$C$7:$C$70,MATCH('County Climates'!B2712,'State Codes'!$D$7:$D$70,0),1),'State Codes'!$C$7:$C$70,0),1)</f>
        <v>Middle Atlantic Division</v>
      </c>
      <c r="F2712">
        <f>INDEX('CBECS_Table B5'!$C$6:$K$6,1,MATCH('County Climates'!E2712,'CBECS_Table B5'!$C$1:$K$1,0))</f>
        <v>11232</v>
      </c>
    </row>
    <row r="2713" spans="1:6" x14ac:dyDescent="0.35">
      <c r="A2713" t="s">
        <v>2032</v>
      </c>
      <c r="B2713" t="s">
        <v>2033</v>
      </c>
      <c r="C2713" t="s">
        <v>2047</v>
      </c>
      <c r="D2713" t="s">
        <v>273</v>
      </c>
      <c r="E2713" t="str">
        <f>INDEX('State Codes'!$E$7:$E$70,MATCH(INDEX('State Codes'!$C$7:$C$70,MATCH('County Climates'!B2713,'State Codes'!$D$7:$D$70,0),1),'State Codes'!$C$7:$C$70,0),1)</f>
        <v>Middle Atlantic Division</v>
      </c>
      <c r="F2713">
        <f>INDEX('CBECS_Table B5'!$C$6:$K$6,1,MATCH('County Climates'!E2713,'CBECS_Table B5'!$C$1:$K$1,0))</f>
        <v>11232</v>
      </c>
    </row>
    <row r="2714" spans="1:6" x14ac:dyDescent="0.35">
      <c r="A2714" t="s">
        <v>2032</v>
      </c>
      <c r="B2714" t="s">
        <v>2033</v>
      </c>
      <c r="C2714" t="s">
        <v>1025</v>
      </c>
      <c r="D2714" t="s">
        <v>273</v>
      </c>
      <c r="E2714" t="str">
        <f>INDEX('State Codes'!$E$7:$E$70,MATCH(INDEX('State Codes'!$C$7:$C$70,MATCH('County Climates'!B2714,'State Codes'!$D$7:$D$70,0),1),'State Codes'!$C$7:$C$70,0),1)</f>
        <v>Middle Atlantic Division</v>
      </c>
      <c r="F2714">
        <f>INDEX('CBECS_Table B5'!$C$6:$K$6,1,MATCH('County Climates'!E2714,'CBECS_Table B5'!$C$1:$K$1,0))</f>
        <v>11232</v>
      </c>
    </row>
    <row r="2715" spans="1:6" x14ac:dyDescent="0.35">
      <c r="A2715" t="s">
        <v>2032</v>
      </c>
      <c r="B2715" t="s">
        <v>2033</v>
      </c>
      <c r="C2715" t="s">
        <v>392</v>
      </c>
      <c r="D2715" t="s">
        <v>273</v>
      </c>
      <c r="E2715" t="str">
        <f>INDEX('State Codes'!$E$7:$E$70,MATCH(INDEX('State Codes'!$C$7:$C$70,MATCH('County Climates'!B2715,'State Codes'!$D$7:$D$70,0),1),'State Codes'!$C$7:$C$70,0),1)</f>
        <v>Middle Atlantic Division</v>
      </c>
      <c r="F2715">
        <f>INDEX('CBECS_Table B5'!$C$6:$K$6,1,MATCH('County Climates'!E2715,'CBECS_Table B5'!$C$1:$K$1,0))</f>
        <v>11232</v>
      </c>
    </row>
    <row r="2716" spans="1:6" x14ac:dyDescent="0.35">
      <c r="A2716" t="s">
        <v>2032</v>
      </c>
      <c r="B2716" t="s">
        <v>2033</v>
      </c>
      <c r="C2716" t="s">
        <v>2048</v>
      </c>
      <c r="D2716" t="s">
        <v>273</v>
      </c>
      <c r="E2716" t="str">
        <f>INDEX('State Codes'!$E$7:$E$70,MATCH(INDEX('State Codes'!$C$7:$C$70,MATCH('County Climates'!B2716,'State Codes'!$D$7:$D$70,0),1),'State Codes'!$C$7:$C$70,0),1)</f>
        <v>Middle Atlantic Division</v>
      </c>
      <c r="F2716">
        <f>INDEX('CBECS_Table B5'!$C$6:$K$6,1,MATCH('County Climates'!E2716,'CBECS_Table B5'!$C$1:$K$1,0))</f>
        <v>11232</v>
      </c>
    </row>
    <row r="2717" spans="1:6" x14ac:dyDescent="0.35">
      <c r="A2717" t="s">
        <v>2032</v>
      </c>
      <c r="B2717" t="s">
        <v>2033</v>
      </c>
      <c r="C2717" t="s">
        <v>542</v>
      </c>
      <c r="D2717" t="s">
        <v>273</v>
      </c>
      <c r="E2717" t="str">
        <f>INDEX('State Codes'!$E$7:$E$70,MATCH(INDEX('State Codes'!$C$7:$C$70,MATCH('County Climates'!B2717,'State Codes'!$D$7:$D$70,0),1),'State Codes'!$C$7:$C$70,0),1)</f>
        <v>Middle Atlantic Division</v>
      </c>
      <c r="F2717">
        <f>INDEX('CBECS_Table B5'!$C$6:$K$6,1,MATCH('County Climates'!E2717,'CBECS_Table B5'!$C$1:$K$1,0))</f>
        <v>11232</v>
      </c>
    </row>
    <row r="2718" spans="1:6" x14ac:dyDescent="0.35">
      <c r="A2718" t="s">
        <v>2032</v>
      </c>
      <c r="B2718" t="s">
        <v>2033</v>
      </c>
      <c r="C2718" t="s">
        <v>353</v>
      </c>
      <c r="D2718" t="s">
        <v>273</v>
      </c>
      <c r="E2718" t="str">
        <f>INDEX('State Codes'!$E$7:$E$70,MATCH(INDEX('State Codes'!$C$7:$C$70,MATCH('County Climates'!B2718,'State Codes'!$D$7:$D$70,0),1),'State Codes'!$C$7:$C$70,0),1)</f>
        <v>Middle Atlantic Division</v>
      </c>
      <c r="F2718">
        <f>INDEX('CBECS_Table B5'!$C$6:$K$6,1,MATCH('County Climates'!E2718,'CBECS_Table B5'!$C$1:$K$1,0))</f>
        <v>11232</v>
      </c>
    </row>
    <row r="2719" spans="1:6" x14ac:dyDescent="0.35">
      <c r="A2719" t="s">
        <v>2032</v>
      </c>
      <c r="B2719" t="s">
        <v>2033</v>
      </c>
      <c r="C2719" t="s">
        <v>543</v>
      </c>
      <c r="D2719" t="s">
        <v>273</v>
      </c>
      <c r="E2719" t="str">
        <f>INDEX('State Codes'!$E$7:$E$70,MATCH(INDEX('State Codes'!$C$7:$C$70,MATCH('County Climates'!B2719,'State Codes'!$D$7:$D$70,0),1),'State Codes'!$C$7:$C$70,0),1)</f>
        <v>Middle Atlantic Division</v>
      </c>
      <c r="F2719">
        <f>INDEX('CBECS_Table B5'!$C$6:$K$6,1,MATCH('County Climates'!E2719,'CBECS_Table B5'!$C$1:$K$1,0))</f>
        <v>11232</v>
      </c>
    </row>
    <row r="2720" spans="1:6" x14ac:dyDescent="0.35">
      <c r="A2720" t="s">
        <v>2032</v>
      </c>
      <c r="B2720" t="s">
        <v>2033</v>
      </c>
      <c r="C2720" t="s">
        <v>2049</v>
      </c>
      <c r="D2720" t="s">
        <v>273</v>
      </c>
      <c r="E2720" t="str">
        <f>INDEX('State Codes'!$E$7:$E$70,MATCH(INDEX('State Codes'!$C$7:$C$70,MATCH('County Climates'!B2720,'State Codes'!$D$7:$D$70,0),1),'State Codes'!$C$7:$C$70,0),1)</f>
        <v>Middle Atlantic Division</v>
      </c>
      <c r="F2720">
        <f>INDEX('CBECS_Table B5'!$C$6:$K$6,1,MATCH('County Climates'!E2720,'CBECS_Table B5'!$C$1:$K$1,0))</f>
        <v>11232</v>
      </c>
    </row>
    <row r="2721" spans="1:6" x14ac:dyDescent="0.35">
      <c r="A2721" t="s">
        <v>2032</v>
      </c>
      <c r="B2721" t="s">
        <v>2033</v>
      </c>
      <c r="C2721" t="s">
        <v>1403</v>
      </c>
      <c r="D2721" t="s">
        <v>273</v>
      </c>
      <c r="E2721" t="str">
        <f>INDEX('State Codes'!$E$7:$E$70,MATCH(INDEX('State Codes'!$C$7:$C$70,MATCH('County Climates'!B2721,'State Codes'!$D$7:$D$70,0),1),'State Codes'!$C$7:$C$70,0),1)</f>
        <v>Middle Atlantic Division</v>
      </c>
      <c r="F2721">
        <f>INDEX('CBECS_Table B5'!$C$6:$K$6,1,MATCH('County Climates'!E2721,'CBECS_Table B5'!$C$1:$K$1,0))</f>
        <v>11232</v>
      </c>
    </row>
    <row r="2722" spans="1:6" x14ac:dyDescent="0.35">
      <c r="A2722" t="s">
        <v>2032</v>
      </c>
      <c r="B2722" t="s">
        <v>2033</v>
      </c>
      <c r="C2722" t="s">
        <v>773</v>
      </c>
      <c r="D2722" t="s">
        <v>292</v>
      </c>
      <c r="E2722" t="str">
        <f>INDEX('State Codes'!$E$7:$E$70,MATCH(INDEX('State Codes'!$C$7:$C$70,MATCH('County Climates'!B2722,'State Codes'!$D$7:$D$70,0),1),'State Codes'!$C$7:$C$70,0),1)</f>
        <v>Middle Atlantic Division</v>
      </c>
      <c r="F2722">
        <f>INDEX('CBECS_Table B5'!$C$6:$K$6,1,MATCH('County Climates'!E2722,'CBECS_Table B5'!$C$1:$K$1,0))</f>
        <v>11232</v>
      </c>
    </row>
    <row r="2723" spans="1:6" x14ac:dyDescent="0.35">
      <c r="A2723" t="s">
        <v>2050</v>
      </c>
      <c r="B2723" t="s">
        <v>2051</v>
      </c>
      <c r="C2723" t="s">
        <v>798</v>
      </c>
      <c r="D2723" t="s">
        <v>273</v>
      </c>
      <c r="E2723" t="str">
        <f>INDEX('State Codes'!$E$7:$E$70,MATCH(INDEX('State Codes'!$C$7:$C$70,MATCH('County Climates'!B2723,'State Codes'!$D$7:$D$70,0),1),'State Codes'!$C$7:$C$70,0),1)</f>
        <v>New England Division</v>
      </c>
      <c r="F2723">
        <f>INDEX('CBECS_Table B5'!$C$6:$K$6,1,MATCH('County Climates'!E2723,'CBECS_Table B5'!$C$1:$K$1,0))</f>
        <v>4302</v>
      </c>
    </row>
    <row r="2724" spans="1:6" x14ac:dyDescent="0.35">
      <c r="A2724" t="s">
        <v>2050</v>
      </c>
      <c r="B2724" t="s">
        <v>2051</v>
      </c>
      <c r="C2724" t="s">
        <v>465</v>
      </c>
      <c r="D2724" t="s">
        <v>273</v>
      </c>
      <c r="E2724" t="str">
        <f>INDEX('State Codes'!$E$7:$E$70,MATCH(INDEX('State Codes'!$C$7:$C$70,MATCH('County Climates'!B2724,'State Codes'!$D$7:$D$70,0),1),'State Codes'!$C$7:$C$70,0),1)</f>
        <v>New England Division</v>
      </c>
      <c r="F2724">
        <f>INDEX('CBECS_Table B5'!$C$6:$K$6,1,MATCH('County Climates'!E2724,'CBECS_Table B5'!$C$1:$K$1,0))</f>
        <v>4302</v>
      </c>
    </row>
    <row r="2725" spans="1:6" x14ac:dyDescent="0.35">
      <c r="A2725" t="s">
        <v>2050</v>
      </c>
      <c r="B2725" t="s">
        <v>2051</v>
      </c>
      <c r="C2725" t="s">
        <v>2052</v>
      </c>
      <c r="D2725" t="s">
        <v>273</v>
      </c>
      <c r="E2725" t="str">
        <f>INDEX('State Codes'!$E$7:$E$70,MATCH(INDEX('State Codes'!$C$7:$C$70,MATCH('County Climates'!B2725,'State Codes'!$D$7:$D$70,0),1),'State Codes'!$C$7:$C$70,0),1)</f>
        <v>New England Division</v>
      </c>
      <c r="F2725">
        <f>INDEX('CBECS_Table B5'!$C$6:$K$6,1,MATCH('County Climates'!E2725,'CBECS_Table B5'!$C$1:$K$1,0))</f>
        <v>4302</v>
      </c>
    </row>
    <row r="2726" spans="1:6" x14ac:dyDescent="0.35">
      <c r="A2726" t="s">
        <v>2050</v>
      </c>
      <c r="B2726" t="s">
        <v>2051</v>
      </c>
      <c r="C2726" t="s">
        <v>2053</v>
      </c>
      <c r="D2726" t="s">
        <v>273</v>
      </c>
      <c r="E2726" t="str">
        <f>INDEX('State Codes'!$E$7:$E$70,MATCH(INDEX('State Codes'!$C$7:$C$70,MATCH('County Climates'!B2726,'State Codes'!$D$7:$D$70,0),1),'State Codes'!$C$7:$C$70,0),1)</f>
        <v>New England Division</v>
      </c>
      <c r="F2726">
        <f>INDEX('CBECS_Table B5'!$C$6:$K$6,1,MATCH('County Climates'!E2726,'CBECS_Table B5'!$C$1:$K$1,0))</f>
        <v>4302</v>
      </c>
    </row>
    <row r="2727" spans="1:6" x14ac:dyDescent="0.35">
      <c r="A2727" t="s">
        <v>2050</v>
      </c>
      <c r="B2727" t="s">
        <v>2051</v>
      </c>
      <c r="C2727" t="s">
        <v>353</v>
      </c>
      <c r="D2727" t="s">
        <v>273</v>
      </c>
      <c r="E2727" t="str">
        <f>INDEX('State Codes'!$E$7:$E$70,MATCH(INDEX('State Codes'!$C$7:$C$70,MATCH('County Climates'!B2727,'State Codes'!$D$7:$D$70,0),1),'State Codes'!$C$7:$C$70,0),1)</f>
        <v>New England Division</v>
      </c>
      <c r="F2727">
        <f>INDEX('CBECS_Table B5'!$C$6:$K$6,1,MATCH('County Climates'!E2727,'CBECS_Table B5'!$C$1:$K$1,0))</f>
        <v>4302</v>
      </c>
    </row>
    <row r="2728" spans="1:6" x14ac:dyDescent="0.35">
      <c r="A2728" t="s">
        <v>2054</v>
      </c>
      <c r="B2728" t="s">
        <v>2055</v>
      </c>
      <c r="C2728" t="s">
        <v>2056</v>
      </c>
      <c r="D2728" t="s">
        <v>292</v>
      </c>
      <c r="E2728" t="str">
        <f>INDEX('State Codes'!$E$7:$E$70,MATCH(INDEX('State Codes'!$C$7:$C$70,MATCH('County Climates'!B2728,'State Codes'!$D$7:$D$70,0),1),'State Codes'!$C$7:$C$70,0),1)</f>
        <v>South Atlantic Division</v>
      </c>
      <c r="F2728">
        <f>INDEX('CBECS_Table B5'!$C$6:$K$6,1,MATCH('County Climates'!E2728,'CBECS_Table B5'!$C$1:$K$1,0))</f>
        <v>17981</v>
      </c>
    </row>
    <row r="2729" spans="1:6" x14ac:dyDescent="0.35">
      <c r="A2729" t="s">
        <v>2054</v>
      </c>
      <c r="B2729" t="s">
        <v>2055</v>
      </c>
      <c r="C2729" t="s">
        <v>2057</v>
      </c>
      <c r="D2729" t="s">
        <v>292</v>
      </c>
      <c r="E2729" t="str">
        <f>INDEX('State Codes'!$E$7:$E$70,MATCH(INDEX('State Codes'!$C$7:$C$70,MATCH('County Climates'!B2729,'State Codes'!$D$7:$D$70,0),1),'State Codes'!$C$7:$C$70,0),1)</f>
        <v>South Atlantic Division</v>
      </c>
      <c r="F2729">
        <f>INDEX('CBECS_Table B5'!$C$6:$K$6,1,MATCH('County Climates'!E2729,'CBECS_Table B5'!$C$1:$K$1,0))</f>
        <v>17981</v>
      </c>
    </row>
    <row r="2730" spans="1:6" x14ac:dyDescent="0.35">
      <c r="A2730" t="s">
        <v>2054</v>
      </c>
      <c r="B2730" t="s">
        <v>2055</v>
      </c>
      <c r="C2730" t="s">
        <v>2058</v>
      </c>
      <c r="D2730" t="s">
        <v>288</v>
      </c>
      <c r="E2730" t="str">
        <f>INDEX('State Codes'!$E$7:$E$70,MATCH(INDEX('State Codes'!$C$7:$C$70,MATCH('County Climates'!B2730,'State Codes'!$D$7:$D$70,0),1),'State Codes'!$C$7:$C$70,0),1)</f>
        <v>South Atlantic Division</v>
      </c>
      <c r="F2730">
        <f>INDEX('CBECS_Table B5'!$C$6:$K$6,1,MATCH('County Climates'!E2730,'CBECS_Table B5'!$C$1:$K$1,0))</f>
        <v>17981</v>
      </c>
    </row>
    <row r="2731" spans="1:6" x14ac:dyDescent="0.35">
      <c r="A2731" t="s">
        <v>2054</v>
      </c>
      <c r="B2731" t="s">
        <v>2055</v>
      </c>
      <c r="C2731" t="s">
        <v>1219</v>
      </c>
      <c r="D2731" t="s">
        <v>292</v>
      </c>
      <c r="E2731" t="str">
        <f>INDEX('State Codes'!$E$7:$E$70,MATCH(INDEX('State Codes'!$C$7:$C$70,MATCH('County Climates'!B2731,'State Codes'!$D$7:$D$70,0),1),'State Codes'!$C$7:$C$70,0),1)</f>
        <v>South Atlantic Division</v>
      </c>
      <c r="F2731">
        <f>INDEX('CBECS_Table B5'!$C$6:$K$6,1,MATCH('County Climates'!E2731,'CBECS_Table B5'!$C$1:$K$1,0))</f>
        <v>17981</v>
      </c>
    </row>
    <row r="2732" spans="1:6" x14ac:dyDescent="0.35">
      <c r="A2732" t="s">
        <v>2054</v>
      </c>
      <c r="B2732" t="s">
        <v>2055</v>
      </c>
      <c r="C2732" t="s">
        <v>2059</v>
      </c>
      <c r="D2732" t="s">
        <v>288</v>
      </c>
      <c r="E2732" t="str">
        <f>INDEX('State Codes'!$E$7:$E$70,MATCH(INDEX('State Codes'!$C$7:$C$70,MATCH('County Climates'!B2732,'State Codes'!$D$7:$D$70,0),1),'State Codes'!$C$7:$C$70,0),1)</f>
        <v>South Atlantic Division</v>
      </c>
      <c r="F2732">
        <f>INDEX('CBECS_Table B5'!$C$6:$K$6,1,MATCH('County Climates'!E2732,'CBECS_Table B5'!$C$1:$K$1,0))</f>
        <v>17981</v>
      </c>
    </row>
    <row r="2733" spans="1:6" x14ac:dyDescent="0.35">
      <c r="A2733" t="s">
        <v>2054</v>
      </c>
      <c r="B2733" t="s">
        <v>2055</v>
      </c>
      <c r="C2733" t="s">
        <v>2060</v>
      </c>
      <c r="D2733" t="s">
        <v>288</v>
      </c>
      <c r="E2733" t="str">
        <f>INDEX('State Codes'!$E$7:$E$70,MATCH(INDEX('State Codes'!$C$7:$C$70,MATCH('County Climates'!B2733,'State Codes'!$D$7:$D$70,0),1),'State Codes'!$C$7:$C$70,0),1)</f>
        <v>South Atlantic Division</v>
      </c>
      <c r="F2733">
        <f>INDEX('CBECS_Table B5'!$C$6:$K$6,1,MATCH('County Climates'!E2733,'CBECS_Table B5'!$C$1:$K$1,0))</f>
        <v>17981</v>
      </c>
    </row>
    <row r="2734" spans="1:6" x14ac:dyDescent="0.35">
      <c r="A2734" t="s">
        <v>2054</v>
      </c>
      <c r="B2734" t="s">
        <v>2055</v>
      </c>
      <c r="C2734" t="s">
        <v>1938</v>
      </c>
      <c r="D2734" t="s">
        <v>288</v>
      </c>
      <c r="E2734" t="str">
        <f>INDEX('State Codes'!$E$7:$E$70,MATCH(INDEX('State Codes'!$C$7:$C$70,MATCH('County Climates'!B2734,'State Codes'!$D$7:$D$70,0),1),'State Codes'!$C$7:$C$70,0),1)</f>
        <v>South Atlantic Division</v>
      </c>
      <c r="F2734">
        <f>INDEX('CBECS_Table B5'!$C$6:$K$6,1,MATCH('County Climates'!E2734,'CBECS_Table B5'!$C$1:$K$1,0))</f>
        <v>17981</v>
      </c>
    </row>
    <row r="2735" spans="1:6" x14ac:dyDescent="0.35">
      <c r="A2735" t="s">
        <v>2054</v>
      </c>
      <c r="B2735" t="s">
        <v>2055</v>
      </c>
      <c r="C2735" t="s">
        <v>1383</v>
      </c>
      <c r="D2735" t="s">
        <v>288</v>
      </c>
      <c r="E2735" t="str">
        <f>INDEX('State Codes'!$E$7:$E$70,MATCH(INDEX('State Codes'!$C$7:$C$70,MATCH('County Climates'!B2735,'State Codes'!$D$7:$D$70,0),1),'State Codes'!$C$7:$C$70,0),1)</f>
        <v>South Atlantic Division</v>
      </c>
      <c r="F2735">
        <f>INDEX('CBECS_Table B5'!$C$6:$K$6,1,MATCH('County Climates'!E2735,'CBECS_Table B5'!$C$1:$K$1,0))</f>
        <v>17981</v>
      </c>
    </row>
    <row r="2736" spans="1:6" x14ac:dyDescent="0.35">
      <c r="A2736" t="s">
        <v>2054</v>
      </c>
      <c r="B2736" t="s">
        <v>2055</v>
      </c>
      <c r="C2736" t="s">
        <v>296</v>
      </c>
      <c r="D2736" t="s">
        <v>292</v>
      </c>
      <c r="E2736" t="str">
        <f>INDEX('State Codes'!$E$7:$E$70,MATCH(INDEX('State Codes'!$C$7:$C$70,MATCH('County Climates'!B2736,'State Codes'!$D$7:$D$70,0),1),'State Codes'!$C$7:$C$70,0),1)</f>
        <v>South Atlantic Division</v>
      </c>
      <c r="F2736">
        <f>INDEX('CBECS_Table B5'!$C$6:$K$6,1,MATCH('County Climates'!E2736,'CBECS_Table B5'!$C$1:$K$1,0))</f>
        <v>17981</v>
      </c>
    </row>
    <row r="2737" spans="1:6" x14ac:dyDescent="0.35">
      <c r="A2737" t="s">
        <v>2054</v>
      </c>
      <c r="B2737" t="s">
        <v>2055</v>
      </c>
      <c r="C2737" t="s">
        <v>2061</v>
      </c>
      <c r="D2737" t="s">
        <v>288</v>
      </c>
      <c r="E2737" t="str">
        <f>INDEX('State Codes'!$E$7:$E$70,MATCH(INDEX('State Codes'!$C$7:$C$70,MATCH('County Climates'!B2737,'State Codes'!$D$7:$D$70,0),1),'State Codes'!$C$7:$C$70,0),1)</f>
        <v>South Atlantic Division</v>
      </c>
      <c r="F2737">
        <f>INDEX('CBECS_Table B5'!$C$6:$K$6,1,MATCH('County Climates'!E2737,'CBECS_Table B5'!$C$1:$K$1,0))</f>
        <v>17981</v>
      </c>
    </row>
    <row r="2738" spans="1:6" x14ac:dyDescent="0.35">
      <c r="A2738" t="s">
        <v>2054</v>
      </c>
      <c r="B2738" t="s">
        <v>2055</v>
      </c>
      <c r="C2738" t="s">
        <v>298</v>
      </c>
      <c r="D2738" t="s">
        <v>292</v>
      </c>
      <c r="E2738" t="str">
        <f>INDEX('State Codes'!$E$7:$E$70,MATCH(INDEX('State Codes'!$C$7:$C$70,MATCH('County Climates'!B2738,'State Codes'!$D$7:$D$70,0),1),'State Codes'!$C$7:$C$70,0),1)</f>
        <v>South Atlantic Division</v>
      </c>
      <c r="F2738">
        <f>INDEX('CBECS_Table B5'!$C$6:$K$6,1,MATCH('County Climates'!E2738,'CBECS_Table B5'!$C$1:$K$1,0))</f>
        <v>17981</v>
      </c>
    </row>
    <row r="2739" spans="1:6" x14ac:dyDescent="0.35">
      <c r="A2739" t="s">
        <v>2054</v>
      </c>
      <c r="B2739" t="s">
        <v>2055</v>
      </c>
      <c r="C2739" t="s">
        <v>1145</v>
      </c>
      <c r="D2739" t="s">
        <v>292</v>
      </c>
      <c r="E2739" t="str">
        <f>INDEX('State Codes'!$E$7:$E$70,MATCH(INDEX('State Codes'!$C$7:$C$70,MATCH('County Climates'!B2739,'State Codes'!$D$7:$D$70,0),1),'State Codes'!$C$7:$C$70,0),1)</f>
        <v>South Atlantic Division</v>
      </c>
      <c r="F2739">
        <f>INDEX('CBECS_Table B5'!$C$6:$K$6,1,MATCH('County Climates'!E2739,'CBECS_Table B5'!$C$1:$K$1,0))</f>
        <v>17981</v>
      </c>
    </row>
    <row r="2740" spans="1:6" x14ac:dyDescent="0.35">
      <c r="A2740" t="s">
        <v>2054</v>
      </c>
      <c r="B2740" t="s">
        <v>2055</v>
      </c>
      <c r="C2740" t="s">
        <v>2062</v>
      </c>
      <c r="D2740" t="s">
        <v>292</v>
      </c>
      <c r="E2740" t="str">
        <f>INDEX('State Codes'!$E$7:$E$70,MATCH(INDEX('State Codes'!$C$7:$C$70,MATCH('County Climates'!B2740,'State Codes'!$D$7:$D$70,0),1),'State Codes'!$C$7:$C$70,0),1)</f>
        <v>South Atlantic Division</v>
      </c>
      <c r="F2740">
        <f>INDEX('CBECS_Table B5'!$C$6:$K$6,1,MATCH('County Climates'!E2740,'CBECS_Table B5'!$C$1:$K$1,0))</f>
        <v>17981</v>
      </c>
    </row>
    <row r="2741" spans="1:6" x14ac:dyDescent="0.35">
      <c r="A2741" t="s">
        <v>2054</v>
      </c>
      <c r="B2741" t="s">
        <v>2055</v>
      </c>
      <c r="C2741" t="s">
        <v>2063</v>
      </c>
      <c r="D2741" t="s">
        <v>292</v>
      </c>
      <c r="E2741" t="str">
        <f>INDEX('State Codes'!$E$7:$E$70,MATCH(INDEX('State Codes'!$C$7:$C$70,MATCH('County Climates'!B2741,'State Codes'!$D$7:$D$70,0),1),'State Codes'!$C$7:$C$70,0),1)</f>
        <v>South Atlantic Division</v>
      </c>
      <c r="F2741">
        <f>INDEX('CBECS_Table B5'!$C$6:$K$6,1,MATCH('County Climates'!E2741,'CBECS_Table B5'!$C$1:$K$1,0))</f>
        <v>17981</v>
      </c>
    </row>
    <row r="2742" spans="1:6" x14ac:dyDescent="0.35">
      <c r="A2742" t="s">
        <v>2054</v>
      </c>
      <c r="B2742" t="s">
        <v>2055</v>
      </c>
      <c r="C2742" t="s">
        <v>2064</v>
      </c>
      <c r="D2742" t="s">
        <v>288</v>
      </c>
      <c r="E2742" t="str">
        <f>INDEX('State Codes'!$E$7:$E$70,MATCH(INDEX('State Codes'!$C$7:$C$70,MATCH('County Climates'!B2742,'State Codes'!$D$7:$D$70,0),1),'State Codes'!$C$7:$C$70,0),1)</f>
        <v>South Atlantic Division</v>
      </c>
      <c r="F2742">
        <f>INDEX('CBECS_Table B5'!$C$6:$K$6,1,MATCH('County Climates'!E2742,'CBECS_Table B5'!$C$1:$K$1,0))</f>
        <v>17981</v>
      </c>
    </row>
    <row r="2743" spans="1:6" x14ac:dyDescent="0.35">
      <c r="A2743" t="s">
        <v>2054</v>
      </c>
      <c r="B2743" t="s">
        <v>2055</v>
      </c>
      <c r="C2743" t="s">
        <v>2065</v>
      </c>
      <c r="D2743" t="s">
        <v>292</v>
      </c>
      <c r="E2743" t="str">
        <f>INDEX('State Codes'!$E$7:$E$70,MATCH(INDEX('State Codes'!$C$7:$C$70,MATCH('County Climates'!B2743,'State Codes'!$D$7:$D$70,0),1),'State Codes'!$C$7:$C$70,0),1)</f>
        <v>South Atlantic Division</v>
      </c>
      <c r="F2743">
        <f>INDEX('CBECS_Table B5'!$C$6:$K$6,1,MATCH('County Climates'!E2743,'CBECS_Table B5'!$C$1:$K$1,0))</f>
        <v>17981</v>
      </c>
    </row>
    <row r="2744" spans="1:6" x14ac:dyDescent="0.35">
      <c r="A2744" t="s">
        <v>2054</v>
      </c>
      <c r="B2744" t="s">
        <v>2055</v>
      </c>
      <c r="C2744" t="s">
        <v>2066</v>
      </c>
      <c r="D2744" t="s">
        <v>292</v>
      </c>
      <c r="E2744" t="str">
        <f>INDEX('State Codes'!$E$7:$E$70,MATCH(INDEX('State Codes'!$C$7:$C$70,MATCH('County Climates'!B2744,'State Codes'!$D$7:$D$70,0),1),'State Codes'!$C$7:$C$70,0),1)</f>
        <v>South Atlantic Division</v>
      </c>
      <c r="F2744">
        <f>INDEX('CBECS_Table B5'!$C$6:$K$6,1,MATCH('County Climates'!E2744,'CBECS_Table B5'!$C$1:$K$1,0))</f>
        <v>17981</v>
      </c>
    </row>
    <row r="2745" spans="1:6" x14ac:dyDescent="0.35">
      <c r="A2745" t="s">
        <v>2054</v>
      </c>
      <c r="B2745" t="s">
        <v>2055</v>
      </c>
      <c r="C2745" t="s">
        <v>784</v>
      </c>
      <c r="D2745" t="s">
        <v>288</v>
      </c>
      <c r="E2745" t="str">
        <f>INDEX('State Codes'!$E$7:$E$70,MATCH(INDEX('State Codes'!$C$7:$C$70,MATCH('County Climates'!B2745,'State Codes'!$D$7:$D$70,0),1),'State Codes'!$C$7:$C$70,0),1)</f>
        <v>South Atlantic Division</v>
      </c>
      <c r="F2745">
        <f>INDEX('CBECS_Table B5'!$C$6:$K$6,1,MATCH('County Climates'!E2745,'CBECS_Table B5'!$C$1:$K$1,0))</f>
        <v>17981</v>
      </c>
    </row>
    <row r="2746" spans="1:6" x14ac:dyDescent="0.35">
      <c r="A2746" t="s">
        <v>2054</v>
      </c>
      <c r="B2746" t="s">
        <v>2055</v>
      </c>
      <c r="C2746" t="s">
        <v>2067</v>
      </c>
      <c r="D2746" t="s">
        <v>292</v>
      </c>
      <c r="E2746" t="str">
        <f>INDEX('State Codes'!$E$7:$E$70,MATCH(INDEX('State Codes'!$C$7:$C$70,MATCH('County Climates'!B2746,'State Codes'!$D$7:$D$70,0),1),'State Codes'!$C$7:$C$70,0),1)</f>
        <v>South Atlantic Division</v>
      </c>
      <c r="F2746">
        <f>INDEX('CBECS_Table B5'!$C$6:$K$6,1,MATCH('County Climates'!E2746,'CBECS_Table B5'!$C$1:$K$1,0))</f>
        <v>17981</v>
      </c>
    </row>
    <row r="2747" spans="1:6" x14ac:dyDescent="0.35">
      <c r="A2747" t="s">
        <v>2054</v>
      </c>
      <c r="B2747" t="s">
        <v>2055</v>
      </c>
      <c r="C2747" t="s">
        <v>455</v>
      </c>
      <c r="D2747" t="s">
        <v>292</v>
      </c>
      <c r="E2747" t="str">
        <f>INDEX('State Codes'!$E$7:$E$70,MATCH(INDEX('State Codes'!$C$7:$C$70,MATCH('County Climates'!B2747,'State Codes'!$D$7:$D$70,0),1),'State Codes'!$C$7:$C$70,0),1)</f>
        <v>South Atlantic Division</v>
      </c>
      <c r="F2747">
        <f>INDEX('CBECS_Table B5'!$C$6:$K$6,1,MATCH('County Climates'!E2747,'CBECS_Table B5'!$C$1:$K$1,0))</f>
        <v>17981</v>
      </c>
    </row>
    <row r="2748" spans="1:6" x14ac:dyDescent="0.35">
      <c r="A2748" t="s">
        <v>2054</v>
      </c>
      <c r="B2748" t="s">
        <v>2055</v>
      </c>
      <c r="C2748" t="s">
        <v>2068</v>
      </c>
      <c r="D2748" t="s">
        <v>292</v>
      </c>
      <c r="E2748" t="str">
        <f>INDEX('State Codes'!$E$7:$E$70,MATCH(INDEX('State Codes'!$C$7:$C$70,MATCH('County Climates'!B2748,'State Codes'!$D$7:$D$70,0),1),'State Codes'!$C$7:$C$70,0),1)</f>
        <v>South Atlantic Division</v>
      </c>
      <c r="F2748">
        <f>INDEX('CBECS_Table B5'!$C$6:$K$6,1,MATCH('County Climates'!E2748,'CBECS_Table B5'!$C$1:$K$1,0))</f>
        <v>17981</v>
      </c>
    </row>
    <row r="2749" spans="1:6" x14ac:dyDescent="0.35">
      <c r="A2749" t="s">
        <v>2054</v>
      </c>
      <c r="B2749" t="s">
        <v>2055</v>
      </c>
      <c r="C2749" t="s">
        <v>2069</v>
      </c>
      <c r="D2749" t="s">
        <v>288</v>
      </c>
      <c r="E2749" t="str">
        <f>INDEX('State Codes'!$E$7:$E$70,MATCH(INDEX('State Codes'!$C$7:$C$70,MATCH('County Climates'!B2749,'State Codes'!$D$7:$D$70,0),1),'State Codes'!$C$7:$C$70,0),1)</f>
        <v>South Atlantic Division</v>
      </c>
      <c r="F2749">
        <f>INDEX('CBECS_Table B5'!$C$6:$K$6,1,MATCH('County Climates'!E2749,'CBECS_Table B5'!$C$1:$K$1,0))</f>
        <v>17981</v>
      </c>
    </row>
    <row r="2750" spans="1:6" x14ac:dyDescent="0.35">
      <c r="A2750" t="s">
        <v>2054</v>
      </c>
      <c r="B2750" t="s">
        <v>2055</v>
      </c>
      <c r="C2750" t="s">
        <v>2070</v>
      </c>
      <c r="D2750" t="s">
        <v>292</v>
      </c>
      <c r="E2750" t="str">
        <f>INDEX('State Codes'!$E$7:$E$70,MATCH(INDEX('State Codes'!$C$7:$C$70,MATCH('County Climates'!B2750,'State Codes'!$D$7:$D$70,0),1),'State Codes'!$C$7:$C$70,0),1)</f>
        <v>South Atlantic Division</v>
      </c>
      <c r="F2750">
        <f>INDEX('CBECS_Table B5'!$C$6:$K$6,1,MATCH('County Climates'!E2750,'CBECS_Table B5'!$C$1:$K$1,0))</f>
        <v>17981</v>
      </c>
    </row>
    <row r="2751" spans="1:6" x14ac:dyDescent="0.35">
      <c r="A2751" t="s">
        <v>2054</v>
      </c>
      <c r="B2751" t="s">
        <v>2055</v>
      </c>
      <c r="C2751" t="s">
        <v>678</v>
      </c>
      <c r="D2751" t="s">
        <v>292</v>
      </c>
      <c r="E2751" t="str">
        <f>INDEX('State Codes'!$E$7:$E$70,MATCH(INDEX('State Codes'!$C$7:$C$70,MATCH('County Climates'!B2751,'State Codes'!$D$7:$D$70,0),1),'State Codes'!$C$7:$C$70,0),1)</f>
        <v>South Atlantic Division</v>
      </c>
      <c r="F2751">
        <f>INDEX('CBECS_Table B5'!$C$6:$K$6,1,MATCH('County Climates'!E2751,'CBECS_Table B5'!$C$1:$K$1,0))</f>
        <v>17981</v>
      </c>
    </row>
    <row r="2752" spans="1:6" x14ac:dyDescent="0.35">
      <c r="A2752" t="s">
        <v>2071</v>
      </c>
      <c r="B2752" t="s">
        <v>2072</v>
      </c>
      <c r="C2752" t="s">
        <v>2073</v>
      </c>
      <c r="D2752" t="s">
        <v>273</v>
      </c>
      <c r="E2752" t="str">
        <f>INDEX('State Codes'!$E$7:$E$70,MATCH(INDEX('State Codes'!$C$7:$C$70,MATCH('County Climates'!B2752,'State Codes'!$D$7:$D$70,0),1),'State Codes'!$C$7:$C$70,0),1)</f>
        <v>West North Central Division</v>
      </c>
      <c r="F2752">
        <f>INDEX('CBECS_Table B5'!$C$6:$K$6,1,MATCH('County Climates'!E2752,'CBECS_Table B5'!$C$1:$K$1,0))</f>
        <v>6178</v>
      </c>
    </row>
    <row r="2753" spans="1:6" x14ac:dyDescent="0.35">
      <c r="A2753" t="s">
        <v>2071</v>
      </c>
      <c r="B2753" t="s">
        <v>2072</v>
      </c>
      <c r="C2753" t="s">
        <v>691</v>
      </c>
      <c r="D2753" t="s">
        <v>273</v>
      </c>
      <c r="E2753" t="str">
        <f>INDEX('State Codes'!$E$7:$E$70,MATCH(INDEX('State Codes'!$C$7:$C$70,MATCH('County Climates'!B2753,'State Codes'!$D$7:$D$70,0),1),'State Codes'!$C$7:$C$70,0),1)</f>
        <v>West North Central Division</v>
      </c>
      <c r="F2753">
        <f>INDEX('CBECS_Table B5'!$C$6:$K$6,1,MATCH('County Climates'!E2753,'CBECS_Table B5'!$C$1:$K$1,0))</f>
        <v>6178</v>
      </c>
    </row>
    <row r="2754" spans="1:6" x14ac:dyDescent="0.35">
      <c r="A2754" t="s">
        <v>2071</v>
      </c>
      <c r="B2754" t="s">
        <v>2072</v>
      </c>
      <c r="C2754" t="s">
        <v>692</v>
      </c>
      <c r="D2754" t="s">
        <v>273</v>
      </c>
      <c r="E2754" t="str">
        <f>INDEX('State Codes'!$E$7:$E$70,MATCH(INDEX('State Codes'!$C$7:$C$70,MATCH('County Climates'!B2754,'State Codes'!$D$7:$D$70,0),1),'State Codes'!$C$7:$C$70,0),1)</f>
        <v>West North Central Division</v>
      </c>
      <c r="F2754">
        <f>INDEX('CBECS_Table B5'!$C$6:$K$6,1,MATCH('County Climates'!E2754,'CBECS_Table B5'!$C$1:$K$1,0))</f>
        <v>6178</v>
      </c>
    </row>
    <row r="2755" spans="1:6" x14ac:dyDescent="0.35">
      <c r="A2755" t="s">
        <v>2071</v>
      </c>
      <c r="B2755" t="s">
        <v>2072</v>
      </c>
      <c r="C2755" t="s">
        <v>2074</v>
      </c>
      <c r="D2755" t="s">
        <v>273</v>
      </c>
      <c r="E2755" t="str">
        <f>INDEX('State Codes'!$E$7:$E$70,MATCH(INDEX('State Codes'!$C$7:$C$70,MATCH('County Climates'!B2755,'State Codes'!$D$7:$D$70,0),1),'State Codes'!$C$7:$C$70,0),1)</f>
        <v>West North Central Division</v>
      </c>
      <c r="F2755">
        <f>INDEX('CBECS_Table B5'!$C$6:$K$6,1,MATCH('County Climates'!E2755,'CBECS_Table B5'!$C$1:$K$1,0))</f>
        <v>6178</v>
      </c>
    </row>
    <row r="2756" spans="1:6" x14ac:dyDescent="0.35">
      <c r="A2756" t="s">
        <v>2071</v>
      </c>
      <c r="B2756" t="s">
        <v>2072</v>
      </c>
      <c r="C2756" t="s">
        <v>2075</v>
      </c>
      <c r="D2756" t="s">
        <v>273</v>
      </c>
      <c r="E2756" t="str">
        <f>INDEX('State Codes'!$E$7:$E$70,MATCH(INDEX('State Codes'!$C$7:$C$70,MATCH('County Climates'!B2756,'State Codes'!$D$7:$D$70,0),1),'State Codes'!$C$7:$C$70,0),1)</f>
        <v>West North Central Division</v>
      </c>
      <c r="F2756">
        <f>INDEX('CBECS_Table B5'!$C$6:$K$6,1,MATCH('County Climates'!E2756,'CBECS_Table B5'!$C$1:$K$1,0))</f>
        <v>6178</v>
      </c>
    </row>
    <row r="2757" spans="1:6" x14ac:dyDescent="0.35">
      <c r="A2757" t="s">
        <v>2071</v>
      </c>
      <c r="B2757" t="s">
        <v>2072</v>
      </c>
      <c r="C2757" t="s">
        <v>2076</v>
      </c>
      <c r="D2757" t="s">
        <v>273</v>
      </c>
      <c r="E2757" t="str">
        <f>INDEX('State Codes'!$E$7:$E$70,MATCH(INDEX('State Codes'!$C$7:$C$70,MATCH('County Climates'!B2757,'State Codes'!$D$7:$D$70,0),1),'State Codes'!$C$7:$C$70,0),1)</f>
        <v>West North Central Division</v>
      </c>
      <c r="F2757">
        <f>INDEX('CBECS_Table B5'!$C$6:$K$6,1,MATCH('County Climates'!E2757,'CBECS_Table B5'!$C$1:$K$1,0))</f>
        <v>6178</v>
      </c>
    </row>
    <row r="2758" spans="1:6" x14ac:dyDescent="0.35">
      <c r="A2758" t="s">
        <v>2071</v>
      </c>
      <c r="B2758" t="s">
        <v>2072</v>
      </c>
      <c r="C2758" t="s">
        <v>2077</v>
      </c>
      <c r="D2758" t="s">
        <v>273</v>
      </c>
      <c r="E2758" t="str">
        <f>INDEX('State Codes'!$E$7:$E$70,MATCH(INDEX('State Codes'!$C$7:$C$70,MATCH('County Climates'!B2758,'State Codes'!$D$7:$D$70,0),1),'State Codes'!$C$7:$C$70,0),1)</f>
        <v>West North Central Division</v>
      </c>
      <c r="F2758">
        <f>INDEX('CBECS_Table B5'!$C$6:$K$6,1,MATCH('County Climates'!E2758,'CBECS_Table B5'!$C$1:$K$1,0))</f>
        <v>6178</v>
      </c>
    </row>
    <row r="2759" spans="1:6" x14ac:dyDescent="0.35">
      <c r="A2759" t="s">
        <v>2071</v>
      </c>
      <c r="B2759" t="s">
        <v>2072</v>
      </c>
      <c r="C2759" t="s">
        <v>1794</v>
      </c>
      <c r="D2759" t="s">
        <v>273</v>
      </c>
      <c r="E2759" t="str">
        <f>INDEX('State Codes'!$E$7:$E$70,MATCH(INDEX('State Codes'!$C$7:$C$70,MATCH('County Climates'!B2759,'State Codes'!$D$7:$D$70,0),1),'State Codes'!$C$7:$C$70,0),1)</f>
        <v>West North Central Division</v>
      </c>
      <c r="F2759">
        <f>INDEX('CBECS_Table B5'!$C$6:$K$6,1,MATCH('County Climates'!E2759,'CBECS_Table B5'!$C$1:$K$1,0))</f>
        <v>6178</v>
      </c>
    </row>
    <row r="2760" spans="1:6" x14ac:dyDescent="0.35">
      <c r="A2760" t="s">
        <v>2071</v>
      </c>
      <c r="B2760" t="s">
        <v>2072</v>
      </c>
      <c r="C2760" t="s">
        <v>957</v>
      </c>
      <c r="D2760" t="s">
        <v>273</v>
      </c>
      <c r="E2760" t="str">
        <f>INDEX('State Codes'!$E$7:$E$70,MATCH(INDEX('State Codes'!$C$7:$C$70,MATCH('County Climates'!B2760,'State Codes'!$D$7:$D$70,0),1),'State Codes'!$C$7:$C$70,0),1)</f>
        <v>West North Central Division</v>
      </c>
      <c r="F2760">
        <f>INDEX('CBECS_Table B5'!$C$6:$K$6,1,MATCH('County Climates'!E2760,'CBECS_Table B5'!$C$1:$K$1,0))</f>
        <v>6178</v>
      </c>
    </row>
    <row r="2761" spans="1:6" x14ac:dyDescent="0.35">
      <c r="A2761" t="s">
        <v>2071</v>
      </c>
      <c r="B2761" t="s">
        <v>2072</v>
      </c>
      <c r="C2761" t="s">
        <v>2044</v>
      </c>
      <c r="D2761" t="s">
        <v>273</v>
      </c>
      <c r="E2761" t="str">
        <f>INDEX('State Codes'!$E$7:$E$70,MATCH(INDEX('State Codes'!$C$7:$C$70,MATCH('County Climates'!B2761,'State Codes'!$D$7:$D$70,0),1),'State Codes'!$C$7:$C$70,0),1)</f>
        <v>West North Central Division</v>
      </c>
      <c r="F2761">
        <f>INDEX('CBECS_Table B5'!$C$6:$K$6,1,MATCH('County Climates'!E2761,'CBECS_Table B5'!$C$1:$K$1,0))</f>
        <v>6178</v>
      </c>
    </row>
    <row r="2762" spans="1:6" x14ac:dyDescent="0.35">
      <c r="A2762" t="s">
        <v>2071</v>
      </c>
      <c r="B2762" t="s">
        <v>2072</v>
      </c>
      <c r="C2762" t="s">
        <v>2078</v>
      </c>
      <c r="D2762" t="s">
        <v>273</v>
      </c>
      <c r="E2762" t="str">
        <f>INDEX('State Codes'!$E$7:$E$70,MATCH(INDEX('State Codes'!$C$7:$C$70,MATCH('County Climates'!B2762,'State Codes'!$D$7:$D$70,0),1),'State Codes'!$C$7:$C$70,0),1)</f>
        <v>West North Central Division</v>
      </c>
      <c r="F2762">
        <f>INDEX('CBECS_Table B5'!$C$6:$K$6,1,MATCH('County Climates'!E2762,'CBECS_Table B5'!$C$1:$K$1,0))</f>
        <v>6178</v>
      </c>
    </row>
    <row r="2763" spans="1:6" x14ac:dyDescent="0.35">
      <c r="A2763" t="s">
        <v>2071</v>
      </c>
      <c r="B2763" t="s">
        <v>2072</v>
      </c>
      <c r="C2763" t="s">
        <v>2079</v>
      </c>
      <c r="D2763" t="s">
        <v>273</v>
      </c>
      <c r="E2763" t="str">
        <f>INDEX('State Codes'!$E$7:$E$70,MATCH(INDEX('State Codes'!$C$7:$C$70,MATCH('County Climates'!B2763,'State Codes'!$D$7:$D$70,0),1),'State Codes'!$C$7:$C$70,0),1)</f>
        <v>West North Central Division</v>
      </c>
      <c r="F2763">
        <f>INDEX('CBECS_Table B5'!$C$6:$K$6,1,MATCH('County Climates'!E2763,'CBECS_Table B5'!$C$1:$K$1,0))</f>
        <v>6178</v>
      </c>
    </row>
    <row r="2764" spans="1:6" x14ac:dyDescent="0.35">
      <c r="A2764" t="s">
        <v>2071</v>
      </c>
      <c r="B2764" t="s">
        <v>2072</v>
      </c>
      <c r="C2764" t="s">
        <v>905</v>
      </c>
      <c r="D2764" t="s">
        <v>273</v>
      </c>
      <c r="E2764" t="str">
        <f>INDEX('State Codes'!$E$7:$E$70,MATCH(INDEX('State Codes'!$C$7:$C$70,MATCH('County Climates'!B2764,'State Codes'!$D$7:$D$70,0),1),'State Codes'!$C$7:$C$70,0),1)</f>
        <v>West North Central Division</v>
      </c>
      <c r="F2764">
        <f>INDEX('CBECS_Table B5'!$C$6:$K$6,1,MATCH('County Climates'!E2764,'CBECS_Table B5'!$C$1:$K$1,0))</f>
        <v>6178</v>
      </c>
    </row>
    <row r="2765" spans="1:6" x14ac:dyDescent="0.35">
      <c r="A2765" t="s">
        <v>2071</v>
      </c>
      <c r="B2765" t="s">
        <v>2072</v>
      </c>
      <c r="C2765" t="s">
        <v>2080</v>
      </c>
      <c r="D2765" t="s">
        <v>273</v>
      </c>
      <c r="E2765" t="str">
        <f>INDEX('State Codes'!$E$7:$E$70,MATCH(INDEX('State Codes'!$C$7:$C$70,MATCH('County Climates'!B2765,'State Codes'!$D$7:$D$70,0),1),'State Codes'!$C$7:$C$70,0),1)</f>
        <v>West North Central Division</v>
      </c>
      <c r="F2765">
        <f>INDEX('CBECS_Table B5'!$C$6:$K$6,1,MATCH('County Climates'!E2765,'CBECS_Table B5'!$C$1:$K$1,0))</f>
        <v>6178</v>
      </c>
    </row>
    <row r="2766" spans="1:6" x14ac:dyDescent="0.35">
      <c r="A2766" t="s">
        <v>2071</v>
      </c>
      <c r="B2766" t="s">
        <v>2072</v>
      </c>
      <c r="C2766" t="s">
        <v>2081</v>
      </c>
      <c r="D2766" t="s">
        <v>273</v>
      </c>
      <c r="E2766" t="str">
        <f>INDEX('State Codes'!$E$7:$E$70,MATCH(INDEX('State Codes'!$C$7:$C$70,MATCH('County Climates'!B2766,'State Codes'!$D$7:$D$70,0),1),'State Codes'!$C$7:$C$70,0),1)</f>
        <v>West North Central Division</v>
      </c>
      <c r="F2766">
        <f>INDEX('CBECS_Table B5'!$C$6:$K$6,1,MATCH('County Climates'!E2766,'CBECS_Table B5'!$C$1:$K$1,0))</f>
        <v>6178</v>
      </c>
    </row>
    <row r="2767" spans="1:6" x14ac:dyDescent="0.35">
      <c r="A2767" t="s">
        <v>2071</v>
      </c>
      <c r="B2767" t="s">
        <v>2072</v>
      </c>
      <c r="C2767" t="s">
        <v>2082</v>
      </c>
      <c r="D2767" t="s">
        <v>273</v>
      </c>
      <c r="E2767" t="str">
        <f>INDEX('State Codes'!$E$7:$E$70,MATCH(INDEX('State Codes'!$C$7:$C$70,MATCH('County Climates'!B2767,'State Codes'!$D$7:$D$70,0),1),'State Codes'!$C$7:$C$70,0),1)</f>
        <v>West North Central Division</v>
      </c>
      <c r="F2767">
        <f>INDEX('CBECS_Table B5'!$C$6:$K$6,1,MATCH('County Climates'!E2767,'CBECS_Table B5'!$C$1:$K$1,0))</f>
        <v>6178</v>
      </c>
    </row>
    <row r="2768" spans="1:6" x14ac:dyDescent="0.35">
      <c r="A2768" t="s">
        <v>2071</v>
      </c>
      <c r="B2768" t="s">
        <v>2072</v>
      </c>
      <c r="C2768" t="s">
        <v>751</v>
      </c>
      <c r="D2768" t="s">
        <v>273</v>
      </c>
      <c r="E2768" t="str">
        <f>INDEX('State Codes'!$E$7:$E$70,MATCH(INDEX('State Codes'!$C$7:$C$70,MATCH('County Climates'!B2768,'State Codes'!$D$7:$D$70,0),1),'State Codes'!$C$7:$C$70,0),1)</f>
        <v>West North Central Division</v>
      </c>
      <c r="F2768">
        <f>INDEX('CBECS_Table B5'!$C$6:$K$6,1,MATCH('County Climates'!E2768,'CBECS_Table B5'!$C$1:$K$1,0))</f>
        <v>6178</v>
      </c>
    </row>
    <row r="2769" spans="1:6" x14ac:dyDescent="0.35">
      <c r="A2769" t="s">
        <v>2071</v>
      </c>
      <c r="B2769" t="s">
        <v>2072</v>
      </c>
      <c r="C2769" t="s">
        <v>2083</v>
      </c>
      <c r="D2769" t="s">
        <v>273</v>
      </c>
      <c r="E2769" t="str">
        <f>INDEX('State Codes'!$E$7:$E$70,MATCH(INDEX('State Codes'!$C$7:$C$70,MATCH('County Climates'!B2769,'State Codes'!$D$7:$D$70,0),1),'State Codes'!$C$7:$C$70,0),1)</f>
        <v>West North Central Division</v>
      </c>
      <c r="F2769">
        <f>INDEX('CBECS_Table B5'!$C$6:$K$6,1,MATCH('County Climates'!E2769,'CBECS_Table B5'!$C$1:$K$1,0))</f>
        <v>6178</v>
      </c>
    </row>
    <row r="2770" spans="1:6" x14ac:dyDescent="0.35">
      <c r="A2770" t="s">
        <v>2071</v>
      </c>
      <c r="B2770" t="s">
        <v>2072</v>
      </c>
      <c r="C2770" t="s">
        <v>537</v>
      </c>
      <c r="D2770" t="s">
        <v>273</v>
      </c>
      <c r="E2770" t="str">
        <f>INDEX('State Codes'!$E$7:$E$70,MATCH(INDEX('State Codes'!$C$7:$C$70,MATCH('County Climates'!B2770,'State Codes'!$D$7:$D$70,0),1),'State Codes'!$C$7:$C$70,0),1)</f>
        <v>West North Central Division</v>
      </c>
      <c r="F2770">
        <f>INDEX('CBECS_Table B5'!$C$6:$K$6,1,MATCH('County Climates'!E2770,'CBECS_Table B5'!$C$1:$K$1,0))</f>
        <v>6178</v>
      </c>
    </row>
    <row r="2771" spans="1:6" x14ac:dyDescent="0.35">
      <c r="A2771" t="s">
        <v>2071</v>
      </c>
      <c r="B2771" t="s">
        <v>2072</v>
      </c>
      <c r="C2771" t="s">
        <v>392</v>
      </c>
      <c r="D2771" t="s">
        <v>273</v>
      </c>
      <c r="E2771" t="str">
        <f>INDEX('State Codes'!$E$7:$E$70,MATCH(INDEX('State Codes'!$C$7:$C$70,MATCH('County Climates'!B2771,'State Codes'!$D$7:$D$70,0),1),'State Codes'!$C$7:$C$70,0),1)</f>
        <v>West North Central Division</v>
      </c>
      <c r="F2771">
        <f>INDEX('CBECS_Table B5'!$C$6:$K$6,1,MATCH('County Climates'!E2771,'CBECS_Table B5'!$C$1:$K$1,0))</f>
        <v>6178</v>
      </c>
    </row>
    <row r="2772" spans="1:6" x14ac:dyDescent="0.35">
      <c r="A2772" t="s">
        <v>2071</v>
      </c>
      <c r="B2772" t="s">
        <v>2072</v>
      </c>
      <c r="C2772" t="s">
        <v>2084</v>
      </c>
      <c r="D2772" t="s">
        <v>273</v>
      </c>
      <c r="E2772" t="str">
        <f>INDEX('State Codes'!$E$7:$E$70,MATCH(INDEX('State Codes'!$C$7:$C$70,MATCH('County Climates'!B2772,'State Codes'!$D$7:$D$70,0),1),'State Codes'!$C$7:$C$70,0),1)</f>
        <v>West North Central Division</v>
      </c>
      <c r="F2772">
        <f>INDEX('CBECS_Table B5'!$C$6:$K$6,1,MATCH('County Climates'!E2772,'CBECS_Table B5'!$C$1:$K$1,0))</f>
        <v>6178</v>
      </c>
    </row>
    <row r="2773" spans="1:6" x14ac:dyDescent="0.35">
      <c r="A2773" t="s">
        <v>2071</v>
      </c>
      <c r="B2773" t="s">
        <v>2072</v>
      </c>
      <c r="C2773" t="s">
        <v>2085</v>
      </c>
      <c r="D2773" t="s">
        <v>273</v>
      </c>
      <c r="E2773" t="str">
        <f>INDEX('State Codes'!$E$7:$E$70,MATCH(INDEX('State Codes'!$C$7:$C$70,MATCH('County Climates'!B2773,'State Codes'!$D$7:$D$70,0),1),'State Codes'!$C$7:$C$70,0),1)</f>
        <v>West North Central Division</v>
      </c>
      <c r="F2773">
        <f>INDEX('CBECS_Table B5'!$C$6:$K$6,1,MATCH('County Climates'!E2773,'CBECS_Table B5'!$C$1:$K$1,0))</f>
        <v>6178</v>
      </c>
    </row>
    <row r="2774" spans="1:6" x14ac:dyDescent="0.35">
      <c r="A2774" t="s">
        <v>2071</v>
      </c>
      <c r="B2774" t="s">
        <v>2072</v>
      </c>
      <c r="C2774" t="s">
        <v>2086</v>
      </c>
      <c r="D2774" t="s">
        <v>273</v>
      </c>
      <c r="E2774" t="str">
        <f>INDEX('State Codes'!$E$7:$E$70,MATCH(INDEX('State Codes'!$C$7:$C$70,MATCH('County Climates'!B2774,'State Codes'!$D$7:$D$70,0),1),'State Codes'!$C$7:$C$70,0),1)</f>
        <v>West North Central Division</v>
      </c>
      <c r="F2774">
        <f>INDEX('CBECS_Table B5'!$C$6:$K$6,1,MATCH('County Climates'!E2774,'CBECS_Table B5'!$C$1:$K$1,0))</f>
        <v>6178</v>
      </c>
    </row>
    <row r="2775" spans="1:6" x14ac:dyDescent="0.35">
      <c r="A2775" t="s">
        <v>2087</v>
      </c>
      <c r="B2775" t="s">
        <v>2088</v>
      </c>
      <c r="C2775" t="s">
        <v>1219</v>
      </c>
      <c r="D2775" t="s">
        <v>292</v>
      </c>
      <c r="E2775" t="str">
        <f>INDEX('State Codes'!$E$7:$E$70,MATCH(INDEX('State Codes'!$C$7:$C$70,MATCH('County Climates'!B2775,'State Codes'!$D$7:$D$70,0),1),'State Codes'!$C$7:$C$70,0),1)</f>
        <v>East South Central Division</v>
      </c>
      <c r="F2775">
        <f>INDEX('CBECS_Table B5'!$C$6:$K$6,1,MATCH('County Climates'!E2775,'CBECS_Table B5'!$C$1:$K$1,0))</f>
        <v>4904</v>
      </c>
    </row>
    <row r="2776" spans="1:6" x14ac:dyDescent="0.35">
      <c r="A2776" t="s">
        <v>2087</v>
      </c>
      <c r="B2776" t="s">
        <v>2088</v>
      </c>
      <c r="C2776" t="s">
        <v>1138</v>
      </c>
      <c r="D2776" t="s">
        <v>292</v>
      </c>
      <c r="E2776" t="str">
        <f>INDEX('State Codes'!$E$7:$E$70,MATCH(INDEX('State Codes'!$C$7:$C$70,MATCH('County Climates'!B2776,'State Codes'!$D$7:$D$70,0),1),'State Codes'!$C$7:$C$70,0),1)</f>
        <v>East South Central Division</v>
      </c>
      <c r="F2776">
        <f>INDEX('CBECS_Table B5'!$C$6:$K$6,1,MATCH('County Climates'!E2776,'CBECS_Table B5'!$C$1:$K$1,0))</f>
        <v>4904</v>
      </c>
    </row>
    <row r="2777" spans="1:6" x14ac:dyDescent="0.35">
      <c r="A2777" t="s">
        <v>2087</v>
      </c>
      <c r="B2777" t="s">
        <v>2088</v>
      </c>
      <c r="C2777" t="s">
        <v>620</v>
      </c>
      <c r="D2777" t="s">
        <v>292</v>
      </c>
      <c r="E2777" t="str">
        <f>INDEX('State Codes'!$E$7:$E$70,MATCH(INDEX('State Codes'!$C$7:$C$70,MATCH('County Climates'!B2777,'State Codes'!$D$7:$D$70,0),1),'State Codes'!$C$7:$C$70,0),1)</f>
        <v>East South Central Division</v>
      </c>
      <c r="F2777">
        <f>INDEX('CBECS_Table B5'!$C$6:$K$6,1,MATCH('County Climates'!E2777,'CBECS_Table B5'!$C$1:$K$1,0))</f>
        <v>4904</v>
      </c>
    </row>
    <row r="2778" spans="1:6" x14ac:dyDescent="0.35">
      <c r="A2778" t="s">
        <v>2087</v>
      </c>
      <c r="B2778" t="s">
        <v>2088</v>
      </c>
      <c r="C2778" t="s">
        <v>2089</v>
      </c>
      <c r="D2778" t="s">
        <v>292</v>
      </c>
      <c r="E2778" t="str">
        <f>INDEX('State Codes'!$E$7:$E$70,MATCH(INDEX('State Codes'!$C$7:$C$70,MATCH('County Climates'!B2778,'State Codes'!$D$7:$D$70,0),1),'State Codes'!$C$7:$C$70,0),1)</f>
        <v>East South Central Division</v>
      </c>
      <c r="F2778">
        <f>INDEX('CBECS_Table B5'!$C$6:$K$6,1,MATCH('County Climates'!E2778,'CBECS_Table B5'!$C$1:$K$1,0))</f>
        <v>4904</v>
      </c>
    </row>
    <row r="2779" spans="1:6" x14ac:dyDescent="0.35">
      <c r="A2779" t="s">
        <v>2087</v>
      </c>
      <c r="B2779" t="s">
        <v>2088</v>
      </c>
      <c r="C2779" t="s">
        <v>293</v>
      </c>
      <c r="D2779" t="s">
        <v>292</v>
      </c>
      <c r="E2779" t="str">
        <f>INDEX('State Codes'!$E$7:$E$70,MATCH(INDEX('State Codes'!$C$7:$C$70,MATCH('County Climates'!B2779,'State Codes'!$D$7:$D$70,0),1),'State Codes'!$C$7:$C$70,0),1)</f>
        <v>East South Central Division</v>
      </c>
      <c r="F2779">
        <f>INDEX('CBECS_Table B5'!$C$6:$K$6,1,MATCH('County Climates'!E2779,'CBECS_Table B5'!$C$1:$K$1,0))</f>
        <v>4904</v>
      </c>
    </row>
    <row r="2780" spans="1:6" x14ac:dyDescent="0.35">
      <c r="A2780" t="s">
        <v>2087</v>
      </c>
      <c r="B2780" t="s">
        <v>2088</v>
      </c>
      <c r="C2780" t="s">
        <v>1473</v>
      </c>
      <c r="D2780" t="s">
        <v>292</v>
      </c>
      <c r="E2780" t="str">
        <f>INDEX('State Codes'!$E$7:$E$70,MATCH(INDEX('State Codes'!$C$7:$C$70,MATCH('County Climates'!B2780,'State Codes'!$D$7:$D$70,0),1),'State Codes'!$C$7:$C$70,0),1)</f>
        <v>East South Central Division</v>
      </c>
      <c r="F2780">
        <f>INDEX('CBECS_Table B5'!$C$6:$K$6,1,MATCH('County Climates'!E2780,'CBECS_Table B5'!$C$1:$K$1,0))</f>
        <v>4904</v>
      </c>
    </row>
    <row r="2781" spans="1:6" x14ac:dyDescent="0.35">
      <c r="A2781" t="s">
        <v>2087</v>
      </c>
      <c r="B2781" t="s">
        <v>2088</v>
      </c>
      <c r="C2781" t="s">
        <v>1175</v>
      </c>
      <c r="D2781" t="s">
        <v>292</v>
      </c>
      <c r="E2781" t="str">
        <f>INDEX('State Codes'!$E$7:$E$70,MATCH(INDEX('State Codes'!$C$7:$C$70,MATCH('County Climates'!B2781,'State Codes'!$D$7:$D$70,0),1),'State Codes'!$C$7:$C$70,0),1)</f>
        <v>East South Central Division</v>
      </c>
      <c r="F2781">
        <f>INDEX('CBECS_Table B5'!$C$6:$K$6,1,MATCH('County Climates'!E2781,'CBECS_Table B5'!$C$1:$K$1,0))</f>
        <v>4904</v>
      </c>
    </row>
    <row r="2782" spans="1:6" x14ac:dyDescent="0.35">
      <c r="A2782" t="s">
        <v>2087</v>
      </c>
      <c r="B2782" t="s">
        <v>2088</v>
      </c>
      <c r="C2782" t="s">
        <v>2090</v>
      </c>
      <c r="D2782" t="s">
        <v>292</v>
      </c>
      <c r="E2782" t="str">
        <f>INDEX('State Codes'!$E$7:$E$70,MATCH(INDEX('State Codes'!$C$7:$C$70,MATCH('County Climates'!B2782,'State Codes'!$D$7:$D$70,0),1),'State Codes'!$C$7:$C$70,0),1)</f>
        <v>East South Central Division</v>
      </c>
      <c r="F2782">
        <f>INDEX('CBECS_Table B5'!$C$6:$K$6,1,MATCH('County Climates'!E2782,'CBECS_Table B5'!$C$1:$K$1,0))</f>
        <v>4904</v>
      </c>
    </row>
    <row r="2783" spans="1:6" x14ac:dyDescent="0.35">
      <c r="A2783" t="s">
        <v>2087</v>
      </c>
      <c r="B2783" t="s">
        <v>2088</v>
      </c>
      <c r="C2783" t="s">
        <v>492</v>
      </c>
      <c r="D2783" t="s">
        <v>292</v>
      </c>
      <c r="E2783" t="str">
        <f>INDEX('State Codes'!$E$7:$E$70,MATCH(INDEX('State Codes'!$C$7:$C$70,MATCH('County Climates'!B2783,'State Codes'!$D$7:$D$70,0),1),'State Codes'!$C$7:$C$70,0),1)</f>
        <v>East South Central Division</v>
      </c>
      <c r="F2783">
        <f>INDEX('CBECS_Table B5'!$C$6:$K$6,1,MATCH('County Climates'!E2783,'CBECS_Table B5'!$C$1:$K$1,0))</f>
        <v>4904</v>
      </c>
    </row>
    <row r="2784" spans="1:6" x14ac:dyDescent="0.35">
      <c r="A2784" t="s">
        <v>2087</v>
      </c>
      <c r="B2784" t="s">
        <v>2088</v>
      </c>
      <c r="C2784" t="s">
        <v>922</v>
      </c>
      <c r="D2784" t="s">
        <v>292</v>
      </c>
      <c r="E2784" t="str">
        <f>INDEX('State Codes'!$E$7:$E$70,MATCH(INDEX('State Codes'!$C$7:$C$70,MATCH('County Climates'!B2784,'State Codes'!$D$7:$D$70,0),1),'State Codes'!$C$7:$C$70,0),1)</f>
        <v>East South Central Division</v>
      </c>
      <c r="F2784">
        <f>INDEX('CBECS_Table B5'!$C$6:$K$6,1,MATCH('County Climates'!E2784,'CBECS_Table B5'!$C$1:$K$1,0))</f>
        <v>4904</v>
      </c>
    </row>
    <row r="2785" spans="1:6" x14ac:dyDescent="0.35">
      <c r="A2785" t="s">
        <v>2087</v>
      </c>
      <c r="B2785" t="s">
        <v>2088</v>
      </c>
      <c r="C2785" t="s">
        <v>2091</v>
      </c>
      <c r="D2785" t="s">
        <v>292</v>
      </c>
      <c r="E2785" t="str">
        <f>INDEX('State Codes'!$E$7:$E$70,MATCH(INDEX('State Codes'!$C$7:$C$70,MATCH('County Climates'!B2785,'State Codes'!$D$7:$D$70,0),1),'State Codes'!$C$7:$C$70,0),1)</f>
        <v>East South Central Division</v>
      </c>
      <c r="F2785">
        <f>INDEX('CBECS_Table B5'!$C$6:$K$6,1,MATCH('County Climates'!E2785,'CBECS_Table B5'!$C$1:$K$1,0))</f>
        <v>4904</v>
      </c>
    </row>
    <row r="2786" spans="1:6" x14ac:dyDescent="0.35">
      <c r="A2786" t="s">
        <v>2087</v>
      </c>
      <c r="B2786" t="s">
        <v>2088</v>
      </c>
      <c r="C2786" t="s">
        <v>1145</v>
      </c>
      <c r="D2786" t="s">
        <v>292</v>
      </c>
      <c r="E2786" t="str">
        <f>INDEX('State Codes'!$E$7:$E$70,MATCH(INDEX('State Codes'!$C$7:$C$70,MATCH('County Climates'!B2786,'State Codes'!$D$7:$D$70,0),1),'State Codes'!$C$7:$C$70,0),1)</f>
        <v>East South Central Division</v>
      </c>
      <c r="F2786">
        <f>INDEX('CBECS_Table B5'!$C$6:$K$6,1,MATCH('County Climates'!E2786,'CBECS_Table B5'!$C$1:$K$1,0))</f>
        <v>4904</v>
      </c>
    </row>
    <row r="2787" spans="1:6" x14ac:dyDescent="0.35">
      <c r="A2787" t="s">
        <v>2087</v>
      </c>
      <c r="B2787" t="s">
        <v>2088</v>
      </c>
      <c r="C2787" t="s">
        <v>1714</v>
      </c>
      <c r="D2787" t="s">
        <v>292</v>
      </c>
      <c r="E2787" t="str">
        <f>INDEX('State Codes'!$E$7:$E$70,MATCH(INDEX('State Codes'!$C$7:$C$70,MATCH('County Climates'!B2787,'State Codes'!$D$7:$D$70,0),1),'State Codes'!$C$7:$C$70,0),1)</f>
        <v>East South Central Division</v>
      </c>
      <c r="F2787">
        <f>INDEX('CBECS_Table B5'!$C$6:$K$6,1,MATCH('County Climates'!E2787,'CBECS_Table B5'!$C$1:$K$1,0))</f>
        <v>4904</v>
      </c>
    </row>
    <row r="2788" spans="1:6" x14ac:dyDescent="0.35">
      <c r="A2788" t="s">
        <v>2087</v>
      </c>
      <c r="B2788" t="s">
        <v>2088</v>
      </c>
      <c r="C2788" t="s">
        <v>302</v>
      </c>
      <c r="D2788" t="s">
        <v>292</v>
      </c>
      <c r="E2788" t="str">
        <f>INDEX('State Codes'!$E$7:$E$70,MATCH(INDEX('State Codes'!$C$7:$C$70,MATCH('County Climates'!B2788,'State Codes'!$D$7:$D$70,0),1),'State Codes'!$C$7:$C$70,0),1)</f>
        <v>East South Central Division</v>
      </c>
      <c r="F2788">
        <f>INDEX('CBECS_Table B5'!$C$6:$K$6,1,MATCH('County Climates'!E2788,'CBECS_Table B5'!$C$1:$K$1,0))</f>
        <v>4904</v>
      </c>
    </row>
    <row r="2789" spans="1:6" x14ac:dyDescent="0.35">
      <c r="A2789" t="s">
        <v>2087</v>
      </c>
      <c r="B2789" t="s">
        <v>2088</v>
      </c>
      <c r="C2789" t="s">
        <v>2092</v>
      </c>
      <c r="D2789" t="s">
        <v>292</v>
      </c>
      <c r="E2789" t="str">
        <f>INDEX('State Codes'!$E$7:$E$70,MATCH(INDEX('State Codes'!$C$7:$C$70,MATCH('County Climates'!B2789,'State Codes'!$D$7:$D$70,0),1),'State Codes'!$C$7:$C$70,0),1)</f>
        <v>East South Central Division</v>
      </c>
      <c r="F2789">
        <f>INDEX('CBECS_Table B5'!$C$6:$K$6,1,MATCH('County Climates'!E2789,'CBECS_Table B5'!$C$1:$K$1,0))</f>
        <v>4904</v>
      </c>
    </row>
    <row r="2790" spans="1:6" x14ac:dyDescent="0.35">
      <c r="A2790" t="s">
        <v>2087</v>
      </c>
      <c r="B2790" t="s">
        <v>2088</v>
      </c>
      <c r="C2790" t="s">
        <v>304</v>
      </c>
      <c r="D2790" t="s">
        <v>292</v>
      </c>
      <c r="E2790" t="str">
        <f>INDEX('State Codes'!$E$7:$E$70,MATCH(INDEX('State Codes'!$C$7:$C$70,MATCH('County Climates'!B2790,'State Codes'!$D$7:$D$70,0),1),'State Codes'!$C$7:$C$70,0),1)</f>
        <v>East South Central Division</v>
      </c>
      <c r="F2790">
        <f>INDEX('CBECS_Table B5'!$C$6:$K$6,1,MATCH('County Climates'!E2790,'CBECS_Table B5'!$C$1:$K$1,0))</f>
        <v>4904</v>
      </c>
    </row>
    <row r="2791" spans="1:6" x14ac:dyDescent="0.35">
      <c r="A2791" t="s">
        <v>2087</v>
      </c>
      <c r="B2791" t="s">
        <v>2088</v>
      </c>
      <c r="C2791" t="s">
        <v>2093</v>
      </c>
      <c r="D2791" t="s">
        <v>292</v>
      </c>
      <c r="E2791" t="str">
        <f>INDEX('State Codes'!$E$7:$E$70,MATCH(INDEX('State Codes'!$C$7:$C$70,MATCH('County Climates'!B2791,'State Codes'!$D$7:$D$70,0),1),'State Codes'!$C$7:$C$70,0),1)</f>
        <v>East South Central Division</v>
      </c>
      <c r="F2791">
        <f>INDEX('CBECS_Table B5'!$C$6:$K$6,1,MATCH('County Climates'!E2791,'CBECS_Table B5'!$C$1:$K$1,0))</f>
        <v>4904</v>
      </c>
    </row>
    <row r="2792" spans="1:6" x14ac:dyDescent="0.35">
      <c r="A2792" t="s">
        <v>2087</v>
      </c>
      <c r="B2792" t="s">
        <v>2088</v>
      </c>
      <c r="C2792" t="s">
        <v>765</v>
      </c>
      <c r="D2792" t="s">
        <v>292</v>
      </c>
      <c r="E2792" t="str">
        <f>INDEX('State Codes'!$E$7:$E$70,MATCH(INDEX('State Codes'!$C$7:$C$70,MATCH('County Climates'!B2792,'State Codes'!$D$7:$D$70,0),1),'State Codes'!$C$7:$C$70,0),1)</f>
        <v>East South Central Division</v>
      </c>
      <c r="F2792">
        <f>INDEX('CBECS_Table B5'!$C$6:$K$6,1,MATCH('County Climates'!E2792,'CBECS_Table B5'!$C$1:$K$1,0))</f>
        <v>4904</v>
      </c>
    </row>
    <row r="2793" spans="1:6" x14ac:dyDescent="0.35">
      <c r="A2793" t="s">
        <v>2087</v>
      </c>
      <c r="B2793" t="s">
        <v>2088</v>
      </c>
      <c r="C2793" t="s">
        <v>1952</v>
      </c>
      <c r="D2793" t="s">
        <v>292</v>
      </c>
      <c r="E2793" t="str">
        <f>INDEX('State Codes'!$E$7:$E$70,MATCH(INDEX('State Codes'!$C$7:$C$70,MATCH('County Climates'!B2793,'State Codes'!$D$7:$D$70,0),1),'State Codes'!$C$7:$C$70,0),1)</f>
        <v>East South Central Division</v>
      </c>
      <c r="F2793">
        <f>INDEX('CBECS_Table B5'!$C$6:$K$6,1,MATCH('County Climates'!E2793,'CBECS_Table B5'!$C$1:$K$1,0))</f>
        <v>4904</v>
      </c>
    </row>
    <row r="2794" spans="1:6" x14ac:dyDescent="0.35">
      <c r="A2794" t="s">
        <v>2087</v>
      </c>
      <c r="B2794" t="s">
        <v>2088</v>
      </c>
      <c r="C2794" t="s">
        <v>509</v>
      </c>
      <c r="D2794" t="s">
        <v>292</v>
      </c>
      <c r="E2794" t="str">
        <f>INDEX('State Codes'!$E$7:$E$70,MATCH(INDEX('State Codes'!$C$7:$C$70,MATCH('County Climates'!B2794,'State Codes'!$D$7:$D$70,0),1),'State Codes'!$C$7:$C$70,0),1)</f>
        <v>East South Central Division</v>
      </c>
      <c r="F2794">
        <f>INDEX('CBECS_Table B5'!$C$6:$K$6,1,MATCH('County Climates'!E2794,'CBECS_Table B5'!$C$1:$K$1,0))</f>
        <v>4904</v>
      </c>
    </row>
    <row r="2795" spans="1:6" x14ac:dyDescent="0.35">
      <c r="A2795" t="s">
        <v>2087</v>
      </c>
      <c r="B2795" t="s">
        <v>2088</v>
      </c>
      <c r="C2795" t="s">
        <v>313</v>
      </c>
      <c r="D2795" t="s">
        <v>292</v>
      </c>
      <c r="E2795" t="str">
        <f>INDEX('State Codes'!$E$7:$E$70,MATCH(INDEX('State Codes'!$C$7:$C$70,MATCH('County Climates'!B2795,'State Codes'!$D$7:$D$70,0),1),'State Codes'!$C$7:$C$70,0),1)</f>
        <v>East South Central Division</v>
      </c>
      <c r="F2795">
        <f>INDEX('CBECS_Table B5'!$C$6:$K$6,1,MATCH('County Climates'!E2795,'CBECS_Table B5'!$C$1:$K$1,0))</f>
        <v>4904</v>
      </c>
    </row>
    <row r="2796" spans="1:6" x14ac:dyDescent="0.35">
      <c r="A2796" t="s">
        <v>2087</v>
      </c>
      <c r="B2796" t="s">
        <v>2088</v>
      </c>
      <c r="C2796" t="s">
        <v>2094</v>
      </c>
      <c r="D2796" t="s">
        <v>292</v>
      </c>
      <c r="E2796" t="str">
        <f>INDEX('State Codes'!$E$7:$E$70,MATCH(INDEX('State Codes'!$C$7:$C$70,MATCH('County Climates'!B2796,'State Codes'!$D$7:$D$70,0),1),'State Codes'!$C$7:$C$70,0),1)</f>
        <v>East South Central Division</v>
      </c>
      <c r="F2796">
        <f>INDEX('CBECS_Table B5'!$C$6:$K$6,1,MATCH('County Climates'!E2796,'CBECS_Table B5'!$C$1:$K$1,0))</f>
        <v>4904</v>
      </c>
    </row>
    <row r="2797" spans="1:6" x14ac:dyDescent="0.35">
      <c r="A2797" t="s">
        <v>2087</v>
      </c>
      <c r="B2797" t="s">
        <v>2088</v>
      </c>
      <c r="C2797" t="s">
        <v>2095</v>
      </c>
      <c r="D2797" t="s">
        <v>292</v>
      </c>
      <c r="E2797" t="str">
        <f>INDEX('State Codes'!$E$7:$E$70,MATCH(INDEX('State Codes'!$C$7:$C$70,MATCH('County Climates'!B2797,'State Codes'!$D$7:$D$70,0),1),'State Codes'!$C$7:$C$70,0),1)</f>
        <v>East South Central Division</v>
      </c>
      <c r="F2797">
        <f>INDEX('CBECS_Table B5'!$C$6:$K$6,1,MATCH('County Climates'!E2797,'CBECS_Table B5'!$C$1:$K$1,0))</f>
        <v>4904</v>
      </c>
    </row>
    <row r="2798" spans="1:6" x14ac:dyDescent="0.35">
      <c r="A2798" t="s">
        <v>2087</v>
      </c>
      <c r="B2798" t="s">
        <v>2088</v>
      </c>
      <c r="C2798" t="s">
        <v>317</v>
      </c>
      <c r="D2798" t="s">
        <v>292</v>
      </c>
      <c r="E2798" t="str">
        <f>INDEX('State Codes'!$E$7:$E$70,MATCH(INDEX('State Codes'!$C$7:$C$70,MATCH('County Climates'!B2798,'State Codes'!$D$7:$D$70,0),1),'State Codes'!$C$7:$C$70,0),1)</f>
        <v>East South Central Division</v>
      </c>
      <c r="F2798">
        <f>INDEX('CBECS_Table B5'!$C$6:$K$6,1,MATCH('County Climates'!E2798,'CBECS_Table B5'!$C$1:$K$1,0))</f>
        <v>4904</v>
      </c>
    </row>
    <row r="2799" spans="1:6" x14ac:dyDescent="0.35">
      <c r="A2799" t="s">
        <v>2087</v>
      </c>
      <c r="B2799" t="s">
        <v>2088</v>
      </c>
      <c r="C2799" t="s">
        <v>2096</v>
      </c>
      <c r="D2799" t="s">
        <v>292</v>
      </c>
      <c r="E2799" t="str">
        <f>INDEX('State Codes'!$E$7:$E$70,MATCH(INDEX('State Codes'!$C$7:$C$70,MATCH('County Climates'!B2799,'State Codes'!$D$7:$D$70,0),1),'State Codes'!$C$7:$C$70,0),1)</f>
        <v>East South Central Division</v>
      </c>
      <c r="F2799">
        <f>INDEX('CBECS_Table B5'!$C$6:$K$6,1,MATCH('County Climates'!E2799,'CBECS_Table B5'!$C$1:$K$1,0))</f>
        <v>4904</v>
      </c>
    </row>
    <row r="2800" spans="1:6" x14ac:dyDescent="0.35">
      <c r="A2800" t="s">
        <v>2087</v>
      </c>
      <c r="B2800" t="s">
        <v>2088</v>
      </c>
      <c r="C2800" t="s">
        <v>318</v>
      </c>
      <c r="D2800" t="s">
        <v>292</v>
      </c>
      <c r="E2800" t="str">
        <f>INDEX('State Codes'!$E$7:$E$70,MATCH(INDEX('State Codes'!$C$7:$C$70,MATCH('County Climates'!B2800,'State Codes'!$D$7:$D$70,0),1),'State Codes'!$C$7:$C$70,0),1)</f>
        <v>East South Central Division</v>
      </c>
      <c r="F2800">
        <f>INDEX('CBECS_Table B5'!$C$6:$K$6,1,MATCH('County Climates'!E2800,'CBECS_Table B5'!$C$1:$K$1,0))</f>
        <v>4904</v>
      </c>
    </row>
    <row r="2801" spans="1:6" x14ac:dyDescent="0.35">
      <c r="A2801" t="s">
        <v>2087</v>
      </c>
      <c r="B2801" t="s">
        <v>2088</v>
      </c>
      <c r="C2801" t="s">
        <v>1628</v>
      </c>
      <c r="D2801" t="s">
        <v>292</v>
      </c>
      <c r="E2801" t="str">
        <f>INDEX('State Codes'!$E$7:$E$70,MATCH(INDEX('State Codes'!$C$7:$C$70,MATCH('County Climates'!B2801,'State Codes'!$D$7:$D$70,0),1),'State Codes'!$C$7:$C$70,0),1)</f>
        <v>East South Central Division</v>
      </c>
      <c r="F2801">
        <f>INDEX('CBECS_Table B5'!$C$6:$K$6,1,MATCH('County Climates'!E2801,'CBECS_Table B5'!$C$1:$K$1,0))</f>
        <v>4904</v>
      </c>
    </row>
    <row r="2802" spans="1:6" x14ac:dyDescent="0.35">
      <c r="A2802" t="s">
        <v>2087</v>
      </c>
      <c r="B2802" t="s">
        <v>2088</v>
      </c>
      <c r="C2802" t="s">
        <v>1332</v>
      </c>
      <c r="D2802" t="s">
        <v>292</v>
      </c>
      <c r="E2802" t="str">
        <f>INDEX('State Codes'!$E$7:$E$70,MATCH(INDEX('State Codes'!$C$7:$C$70,MATCH('County Climates'!B2802,'State Codes'!$D$7:$D$70,0),1),'State Codes'!$C$7:$C$70,0),1)</f>
        <v>East South Central Division</v>
      </c>
      <c r="F2802">
        <f>INDEX('CBECS_Table B5'!$C$6:$K$6,1,MATCH('County Climates'!E2802,'CBECS_Table B5'!$C$1:$K$1,0))</f>
        <v>4904</v>
      </c>
    </row>
    <row r="2803" spans="1:6" x14ac:dyDescent="0.35">
      <c r="A2803" t="s">
        <v>2087</v>
      </c>
      <c r="B2803" t="s">
        <v>2088</v>
      </c>
      <c r="C2803" t="s">
        <v>2097</v>
      </c>
      <c r="D2803" t="s">
        <v>292</v>
      </c>
      <c r="E2803" t="str">
        <f>INDEX('State Codes'!$E$7:$E$70,MATCH(INDEX('State Codes'!$C$7:$C$70,MATCH('County Climates'!B2803,'State Codes'!$D$7:$D$70,0),1),'State Codes'!$C$7:$C$70,0),1)</f>
        <v>East South Central Division</v>
      </c>
      <c r="F2803">
        <f>INDEX('CBECS_Table B5'!$C$6:$K$6,1,MATCH('County Climates'!E2803,'CBECS_Table B5'!$C$1:$K$1,0))</f>
        <v>4904</v>
      </c>
    </row>
    <row r="2804" spans="1:6" x14ac:dyDescent="0.35">
      <c r="A2804" t="s">
        <v>2087</v>
      </c>
      <c r="B2804" t="s">
        <v>2088</v>
      </c>
      <c r="C2804" t="s">
        <v>320</v>
      </c>
      <c r="D2804" t="s">
        <v>292</v>
      </c>
      <c r="E2804" t="str">
        <f>INDEX('State Codes'!$E$7:$E$70,MATCH(INDEX('State Codes'!$C$7:$C$70,MATCH('County Climates'!B2804,'State Codes'!$D$7:$D$70,0),1),'State Codes'!$C$7:$C$70,0),1)</f>
        <v>East South Central Division</v>
      </c>
      <c r="F2804">
        <f>INDEX('CBECS_Table B5'!$C$6:$K$6,1,MATCH('County Climates'!E2804,'CBECS_Table B5'!$C$1:$K$1,0))</f>
        <v>4904</v>
      </c>
    </row>
    <row r="2805" spans="1:6" x14ac:dyDescent="0.35">
      <c r="A2805" t="s">
        <v>2087</v>
      </c>
      <c r="B2805" t="s">
        <v>2088</v>
      </c>
      <c r="C2805" t="s">
        <v>652</v>
      </c>
      <c r="D2805" t="s">
        <v>292</v>
      </c>
      <c r="E2805" t="str">
        <f>INDEX('State Codes'!$E$7:$E$70,MATCH(INDEX('State Codes'!$C$7:$C$70,MATCH('County Climates'!B2805,'State Codes'!$D$7:$D$70,0),1),'State Codes'!$C$7:$C$70,0),1)</f>
        <v>East South Central Division</v>
      </c>
      <c r="F2805">
        <f>INDEX('CBECS_Table B5'!$C$6:$K$6,1,MATCH('County Climates'!E2805,'CBECS_Table B5'!$C$1:$K$1,0))</f>
        <v>4904</v>
      </c>
    </row>
    <row r="2806" spans="1:6" x14ac:dyDescent="0.35">
      <c r="A2806" t="s">
        <v>2087</v>
      </c>
      <c r="B2806" t="s">
        <v>2088</v>
      </c>
      <c r="C2806" t="s">
        <v>2098</v>
      </c>
      <c r="D2806" t="s">
        <v>292</v>
      </c>
      <c r="E2806" t="str">
        <f>INDEX('State Codes'!$E$7:$E$70,MATCH(INDEX('State Codes'!$C$7:$C$70,MATCH('County Climates'!B2806,'State Codes'!$D$7:$D$70,0),1),'State Codes'!$C$7:$C$70,0),1)</f>
        <v>East South Central Division</v>
      </c>
      <c r="F2806">
        <f>INDEX('CBECS_Table B5'!$C$6:$K$6,1,MATCH('County Climates'!E2806,'CBECS_Table B5'!$C$1:$K$1,0))</f>
        <v>4904</v>
      </c>
    </row>
    <row r="2807" spans="1:6" x14ac:dyDescent="0.35">
      <c r="A2807" t="s">
        <v>2087</v>
      </c>
      <c r="B2807" t="s">
        <v>2088</v>
      </c>
      <c r="C2807" t="s">
        <v>654</v>
      </c>
      <c r="D2807" t="s">
        <v>292</v>
      </c>
      <c r="E2807" t="str">
        <f>INDEX('State Codes'!$E$7:$E$70,MATCH(INDEX('State Codes'!$C$7:$C$70,MATCH('County Climates'!B2807,'State Codes'!$D$7:$D$70,0),1),'State Codes'!$C$7:$C$70,0),1)</f>
        <v>East South Central Division</v>
      </c>
      <c r="F2807">
        <f>INDEX('CBECS_Table B5'!$C$6:$K$6,1,MATCH('County Climates'!E2807,'CBECS_Table B5'!$C$1:$K$1,0))</f>
        <v>4904</v>
      </c>
    </row>
    <row r="2808" spans="1:6" x14ac:dyDescent="0.35">
      <c r="A2808" t="s">
        <v>2087</v>
      </c>
      <c r="B2808" t="s">
        <v>2088</v>
      </c>
      <c r="C2808" t="s">
        <v>655</v>
      </c>
      <c r="D2808" t="s">
        <v>292</v>
      </c>
      <c r="E2808" t="str">
        <f>INDEX('State Codes'!$E$7:$E$70,MATCH(INDEX('State Codes'!$C$7:$C$70,MATCH('County Climates'!B2808,'State Codes'!$D$7:$D$70,0),1),'State Codes'!$C$7:$C$70,0),1)</f>
        <v>East South Central Division</v>
      </c>
      <c r="F2808">
        <f>INDEX('CBECS_Table B5'!$C$6:$K$6,1,MATCH('County Climates'!E2808,'CBECS_Table B5'!$C$1:$K$1,0))</f>
        <v>4904</v>
      </c>
    </row>
    <row r="2809" spans="1:6" x14ac:dyDescent="0.35">
      <c r="A2809" t="s">
        <v>2087</v>
      </c>
      <c r="B2809" t="s">
        <v>2088</v>
      </c>
      <c r="C2809" t="s">
        <v>1246</v>
      </c>
      <c r="D2809" t="s">
        <v>292</v>
      </c>
      <c r="E2809" t="str">
        <f>INDEX('State Codes'!$E$7:$E$70,MATCH(INDEX('State Codes'!$C$7:$C$70,MATCH('County Climates'!B2809,'State Codes'!$D$7:$D$70,0),1),'State Codes'!$C$7:$C$70,0),1)</f>
        <v>East South Central Division</v>
      </c>
      <c r="F2809">
        <f>INDEX('CBECS_Table B5'!$C$6:$K$6,1,MATCH('County Climates'!E2809,'CBECS_Table B5'!$C$1:$K$1,0))</f>
        <v>4904</v>
      </c>
    </row>
    <row r="2810" spans="1:6" x14ac:dyDescent="0.35">
      <c r="A2810" t="s">
        <v>2087</v>
      </c>
      <c r="B2810" t="s">
        <v>2088</v>
      </c>
      <c r="C2810" t="s">
        <v>656</v>
      </c>
      <c r="D2810" t="s">
        <v>292</v>
      </c>
      <c r="E2810" t="str">
        <f>INDEX('State Codes'!$E$7:$E$70,MATCH(INDEX('State Codes'!$C$7:$C$70,MATCH('County Climates'!B2810,'State Codes'!$D$7:$D$70,0),1),'State Codes'!$C$7:$C$70,0),1)</f>
        <v>East South Central Division</v>
      </c>
      <c r="F2810">
        <f>INDEX('CBECS_Table B5'!$C$6:$K$6,1,MATCH('County Climates'!E2810,'CBECS_Table B5'!$C$1:$K$1,0))</f>
        <v>4904</v>
      </c>
    </row>
    <row r="2811" spans="1:6" x14ac:dyDescent="0.35">
      <c r="A2811" t="s">
        <v>2087</v>
      </c>
      <c r="B2811" t="s">
        <v>2088</v>
      </c>
      <c r="C2811" t="s">
        <v>2099</v>
      </c>
      <c r="D2811" t="s">
        <v>292</v>
      </c>
      <c r="E2811" t="str">
        <f>INDEX('State Codes'!$E$7:$E$70,MATCH(INDEX('State Codes'!$C$7:$C$70,MATCH('County Climates'!B2811,'State Codes'!$D$7:$D$70,0),1),'State Codes'!$C$7:$C$70,0),1)</f>
        <v>East South Central Division</v>
      </c>
      <c r="F2811">
        <f>INDEX('CBECS_Table B5'!$C$6:$K$6,1,MATCH('County Climates'!E2811,'CBECS_Table B5'!$C$1:$K$1,0))</f>
        <v>4904</v>
      </c>
    </row>
    <row r="2812" spans="1:6" x14ac:dyDescent="0.35">
      <c r="A2812" t="s">
        <v>2087</v>
      </c>
      <c r="B2812" t="s">
        <v>2088</v>
      </c>
      <c r="C2812" t="s">
        <v>1962</v>
      </c>
      <c r="D2812" t="s">
        <v>292</v>
      </c>
      <c r="E2812" t="str">
        <f>INDEX('State Codes'!$E$7:$E$70,MATCH(INDEX('State Codes'!$C$7:$C$70,MATCH('County Climates'!B2812,'State Codes'!$D$7:$D$70,0),1),'State Codes'!$C$7:$C$70,0),1)</f>
        <v>East South Central Division</v>
      </c>
      <c r="F2812">
        <f>INDEX('CBECS_Table B5'!$C$6:$K$6,1,MATCH('County Climates'!E2812,'CBECS_Table B5'!$C$1:$K$1,0))</f>
        <v>4904</v>
      </c>
    </row>
    <row r="2813" spans="1:6" x14ac:dyDescent="0.35">
      <c r="A2813" t="s">
        <v>2087</v>
      </c>
      <c r="B2813" t="s">
        <v>2088</v>
      </c>
      <c r="C2813" t="s">
        <v>718</v>
      </c>
      <c r="D2813" t="s">
        <v>292</v>
      </c>
      <c r="E2813" t="str">
        <f>INDEX('State Codes'!$E$7:$E$70,MATCH(INDEX('State Codes'!$C$7:$C$70,MATCH('County Climates'!B2813,'State Codes'!$D$7:$D$70,0),1),'State Codes'!$C$7:$C$70,0),1)</f>
        <v>East South Central Division</v>
      </c>
      <c r="F2813">
        <f>INDEX('CBECS_Table B5'!$C$6:$K$6,1,MATCH('County Climates'!E2813,'CBECS_Table B5'!$C$1:$K$1,0))</f>
        <v>4904</v>
      </c>
    </row>
    <row r="2814" spans="1:6" x14ac:dyDescent="0.35">
      <c r="A2814" t="s">
        <v>2087</v>
      </c>
      <c r="B2814" t="s">
        <v>2088</v>
      </c>
      <c r="C2814" t="s">
        <v>322</v>
      </c>
      <c r="D2814" t="s">
        <v>292</v>
      </c>
      <c r="E2814" t="str">
        <f>INDEX('State Codes'!$E$7:$E$70,MATCH(INDEX('State Codes'!$C$7:$C$70,MATCH('County Climates'!B2814,'State Codes'!$D$7:$D$70,0),1),'State Codes'!$C$7:$C$70,0),1)</f>
        <v>East South Central Division</v>
      </c>
      <c r="F2814">
        <f>INDEX('CBECS_Table B5'!$C$6:$K$6,1,MATCH('County Climates'!E2814,'CBECS_Table B5'!$C$1:$K$1,0))</f>
        <v>4904</v>
      </c>
    </row>
    <row r="2815" spans="1:6" x14ac:dyDescent="0.35">
      <c r="A2815" t="s">
        <v>2087</v>
      </c>
      <c r="B2815" t="s">
        <v>2088</v>
      </c>
      <c r="C2815" t="s">
        <v>719</v>
      </c>
      <c r="D2815" t="s">
        <v>292</v>
      </c>
      <c r="E2815" t="str">
        <f>INDEX('State Codes'!$E$7:$E$70,MATCH(INDEX('State Codes'!$C$7:$C$70,MATCH('County Climates'!B2815,'State Codes'!$D$7:$D$70,0),1),'State Codes'!$C$7:$C$70,0),1)</f>
        <v>East South Central Division</v>
      </c>
      <c r="F2815">
        <f>INDEX('CBECS_Table B5'!$C$6:$K$6,1,MATCH('County Climates'!E2815,'CBECS_Table B5'!$C$1:$K$1,0))</f>
        <v>4904</v>
      </c>
    </row>
    <row r="2816" spans="1:6" x14ac:dyDescent="0.35">
      <c r="A2816" t="s">
        <v>2087</v>
      </c>
      <c r="B2816" t="s">
        <v>2088</v>
      </c>
      <c r="C2816" t="s">
        <v>323</v>
      </c>
      <c r="D2816" t="s">
        <v>292</v>
      </c>
      <c r="E2816" t="str">
        <f>INDEX('State Codes'!$E$7:$E$70,MATCH(INDEX('State Codes'!$C$7:$C$70,MATCH('County Climates'!B2816,'State Codes'!$D$7:$D$70,0),1),'State Codes'!$C$7:$C$70,0),1)</f>
        <v>East South Central Division</v>
      </c>
      <c r="F2816">
        <f>INDEX('CBECS_Table B5'!$C$6:$K$6,1,MATCH('County Climates'!E2816,'CBECS_Table B5'!$C$1:$K$1,0))</f>
        <v>4904</v>
      </c>
    </row>
    <row r="2817" spans="1:6" x14ac:dyDescent="0.35">
      <c r="A2817" t="s">
        <v>2100</v>
      </c>
      <c r="B2817" t="s">
        <v>914</v>
      </c>
      <c r="C2817" t="s">
        <v>2101</v>
      </c>
      <c r="D2817" t="s">
        <v>288</v>
      </c>
      <c r="E2817" t="str">
        <f>INDEX('State Codes'!$E$7:$E$70,MATCH(INDEX('State Codes'!$C$7:$C$70,MATCH('County Climates'!B2817,'State Codes'!$D$7:$D$70,0),1),'State Codes'!$C$7:$C$70,0),1)</f>
        <v>West South Central Division</v>
      </c>
      <c r="F2817">
        <f>INDEX('CBECS_Table B5'!$C$6:$K$6,1,MATCH('County Climates'!E2817,'CBECS_Table B5'!$C$1:$K$1,0))</f>
        <v>11394</v>
      </c>
    </row>
    <row r="2818" spans="1:6" x14ac:dyDescent="0.35">
      <c r="A2818" t="s">
        <v>2100</v>
      </c>
      <c r="B2818" t="s">
        <v>914</v>
      </c>
      <c r="C2818" t="s">
        <v>1683</v>
      </c>
      <c r="D2818" t="s">
        <v>288</v>
      </c>
      <c r="E2818" t="str">
        <f>INDEX('State Codes'!$E$7:$E$70,MATCH(INDEX('State Codes'!$C$7:$C$70,MATCH('County Climates'!B2818,'State Codes'!$D$7:$D$70,0),1),'State Codes'!$C$7:$C$70,0),1)</f>
        <v>West South Central Division</v>
      </c>
      <c r="F2818">
        <f>INDEX('CBECS_Table B5'!$C$6:$K$6,1,MATCH('County Climates'!E2818,'CBECS_Table B5'!$C$1:$K$1,0))</f>
        <v>11394</v>
      </c>
    </row>
    <row r="2819" spans="1:6" x14ac:dyDescent="0.35">
      <c r="A2819" t="s">
        <v>2100</v>
      </c>
      <c r="B2819" t="s">
        <v>914</v>
      </c>
      <c r="C2819" t="s">
        <v>2102</v>
      </c>
      <c r="D2819" t="s">
        <v>288</v>
      </c>
      <c r="E2819" t="str">
        <f>INDEX('State Codes'!$E$7:$E$70,MATCH(INDEX('State Codes'!$C$7:$C$70,MATCH('County Climates'!B2819,'State Codes'!$D$7:$D$70,0),1),'State Codes'!$C$7:$C$70,0),1)</f>
        <v>West South Central Division</v>
      </c>
      <c r="F2819">
        <f>INDEX('CBECS_Table B5'!$C$6:$K$6,1,MATCH('County Climates'!E2819,'CBECS_Table B5'!$C$1:$K$1,0))</f>
        <v>11394</v>
      </c>
    </row>
    <row r="2820" spans="1:6" x14ac:dyDescent="0.35">
      <c r="A2820" t="s">
        <v>2100</v>
      </c>
      <c r="B2820" t="s">
        <v>914</v>
      </c>
      <c r="C2820" t="s">
        <v>2103</v>
      </c>
      <c r="D2820" t="s">
        <v>288</v>
      </c>
      <c r="E2820" t="str">
        <f>INDEX('State Codes'!$E$7:$E$70,MATCH(INDEX('State Codes'!$C$7:$C$70,MATCH('County Climates'!B2820,'State Codes'!$D$7:$D$70,0),1),'State Codes'!$C$7:$C$70,0),1)</f>
        <v>West South Central Division</v>
      </c>
      <c r="F2820">
        <f>INDEX('CBECS_Table B5'!$C$6:$K$6,1,MATCH('County Climates'!E2820,'CBECS_Table B5'!$C$1:$K$1,0))</f>
        <v>11394</v>
      </c>
    </row>
    <row r="2821" spans="1:6" x14ac:dyDescent="0.35">
      <c r="A2821" t="s">
        <v>2100</v>
      </c>
      <c r="B2821" t="s">
        <v>914</v>
      </c>
      <c r="C2821" t="s">
        <v>2104</v>
      </c>
      <c r="D2821" t="s">
        <v>404</v>
      </c>
      <c r="E2821" t="str">
        <f>INDEX('State Codes'!$E$7:$E$70,MATCH(INDEX('State Codes'!$C$7:$C$70,MATCH('County Climates'!B2821,'State Codes'!$D$7:$D$70,0),1),'State Codes'!$C$7:$C$70,0),1)</f>
        <v>West South Central Division</v>
      </c>
      <c r="F2821">
        <f>INDEX('CBECS_Table B5'!$C$6:$K$6,1,MATCH('County Climates'!E2821,'CBECS_Table B5'!$C$1:$K$1,0))</f>
        <v>11394</v>
      </c>
    </row>
    <row r="2822" spans="1:6" x14ac:dyDescent="0.35">
      <c r="A2822" t="s">
        <v>2100</v>
      </c>
      <c r="B2822" t="s">
        <v>914</v>
      </c>
      <c r="C2822" t="s">
        <v>2105</v>
      </c>
      <c r="D2822" t="s">
        <v>288</v>
      </c>
      <c r="E2822" t="str">
        <f>INDEX('State Codes'!$E$7:$E$70,MATCH(INDEX('State Codes'!$C$7:$C$70,MATCH('County Climates'!B2822,'State Codes'!$D$7:$D$70,0),1),'State Codes'!$C$7:$C$70,0),1)</f>
        <v>West South Central Division</v>
      </c>
      <c r="F2822">
        <f>INDEX('CBECS_Table B5'!$C$6:$K$6,1,MATCH('County Climates'!E2822,'CBECS_Table B5'!$C$1:$K$1,0))</f>
        <v>11394</v>
      </c>
    </row>
    <row r="2823" spans="1:6" x14ac:dyDescent="0.35">
      <c r="A2823" t="s">
        <v>2100</v>
      </c>
      <c r="B2823" t="s">
        <v>914</v>
      </c>
      <c r="C2823" t="s">
        <v>2106</v>
      </c>
      <c r="D2823" t="s">
        <v>288</v>
      </c>
      <c r="E2823" t="str">
        <f>INDEX('State Codes'!$E$7:$E$70,MATCH(INDEX('State Codes'!$C$7:$C$70,MATCH('County Climates'!B2823,'State Codes'!$D$7:$D$70,0),1),'State Codes'!$C$7:$C$70,0),1)</f>
        <v>West South Central Division</v>
      </c>
      <c r="F2823">
        <f>INDEX('CBECS_Table B5'!$C$6:$K$6,1,MATCH('County Climates'!E2823,'CBECS_Table B5'!$C$1:$K$1,0))</f>
        <v>11394</v>
      </c>
    </row>
    <row r="2824" spans="1:6" x14ac:dyDescent="0.35">
      <c r="A2824" t="s">
        <v>2100</v>
      </c>
      <c r="B2824" t="s">
        <v>914</v>
      </c>
      <c r="C2824" t="s">
        <v>2107</v>
      </c>
      <c r="D2824" t="s">
        <v>288</v>
      </c>
      <c r="E2824" t="str">
        <f>INDEX('State Codes'!$E$7:$E$70,MATCH(INDEX('State Codes'!$C$7:$C$70,MATCH('County Climates'!B2824,'State Codes'!$D$7:$D$70,0),1),'State Codes'!$C$7:$C$70,0),1)</f>
        <v>West South Central Division</v>
      </c>
      <c r="F2824">
        <f>INDEX('CBECS_Table B5'!$C$6:$K$6,1,MATCH('County Climates'!E2824,'CBECS_Table B5'!$C$1:$K$1,0))</f>
        <v>11394</v>
      </c>
    </row>
    <row r="2825" spans="1:6" x14ac:dyDescent="0.35">
      <c r="A2825" t="s">
        <v>2100</v>
      </c>
      <c r="B2825" t="s">
        <v>914</v>
      </c>
      <c r="C2825" t="s">
        <v>2108</v>
      </c>
      <c r="D2825" t="s">
        <v>288</v>
      </c>
      <c r="E2825" t="str">
        <f>INDEX('State Codes'!$E$7:$E$70,MATCH(INDEX('State Codes'!$C$7:$C$70,MATCH('County Climates'!B2825,'State Codes'!$D$7:$D$70,0),1),'State Codes'!$C$7:$C$70,0),1)</f>
        <v>West South Central Division</v>
      </c>
      <c r="F2825">
        <f>INDEX('CBECS_Table B5'!$C$6:$K$6,1,MATCH('County Climates'!E2825,'CBECS_Table B5'!$C$1:$K$1,0))</f>
        <v>11394</v>
      </c>
    </row>
    <row r="2826" spans="1:6" x14ac:dyDescent="0.35">
      <c r="A2826" t="s">
        <v>2100</v>
      </c>
      <c r="B2826" t="s">
        <v>914</v>
      </c>
      <c r="C2826" t="s">
        <v>2109</v>
      </c>
      <c r="D2826" t="s">
        <v>404</v>
      </c>
      <c r="E2826" t="str">
        <f>INDEX('State Codes'!$E$7:$E$70,MATCH(INDEX('State Codes'!$C$7:$C$70,MATCH('County Climates'!B2826,'State Codes'!$D$7:$D$70,0),1),'State Codes'!$C$7:$C$70,0),1)</f>
        <v>West South Central Division</v>
      </c>
      <c r="F2826">
        <f>INDEX('CBECS_Table B5'!$C$6:$K$6,1,MATCH('County Climates'!E2826,'CBECS_Table B5'!$C$1:$K$1,0))</f>
        <v>11394</v>
      </c>
    </row>
    <row r="2827" spans="1:6" x14ac:dyDescent="0.35">
      <c r="A2827" t="s">
        <v>2100</v>
      </c>
      <c r="B2827" t="s">
        <v>914</v>
      </c>
      <c r="C2827" t="s">
        <v>2110</v>
      </c>
      <c r="D2827" t="s">
        <v>402</v>
      </c>
      <c r="E2827" t="str">
        <f>INDEX('State Codes'!$E$7:$E$70,MATCH(INDEX('State Codes'!$C$7:$C$70,MATCH('County Climates'!B2827,'State Codes'!$D$7:$D$70,0),1),'State Codes'!$C$7:$C$70,0),1)</f>
        <v>West South Central Division</v>
      </c>
      <c r="F2827">
        <f>INDEX('CBECS_Table B5'!$C$6:$K$6,1,MATCH('County Climates'!E2827,'CBECS_Table B5'!$C$1:$K$1,0))</f>
        <v>11394</v>
      </c>
    </row>
    <row r="2828" spans="1:6" x14ac:dyDescent="0.35">
      <c r="A2828" t="s">
        <v>2100</v>
      </c>
      <c r="B2828" t="s">
        <v>914</v>
      </c>
      <c r="C2828" t="s">
        <v>485</v>
      </c>
      <c r="D2828" t="s">
        <v>288</v>
      </c>
      <c r="E2828" t="str">
        <f>INDEX('State Codes'!$E$7:$E$70,MATCH(INDEX('State Codes'!$C$7:$C$70,MATCH('County Climates'!B2828,'State Codes'!$D$7:$D$70,0),1),'State Codes'!$C$7:$C$70,0),1)</f>
        <v>West South Central Division</v>
      </c>
      <c r="F2828">
        <f>INDEX('CBECS_Table B5'!$C$6:$K$6,1,MATCH('County Climates'!E2828,'CBECS_Table B5'!$C$1:$K$1,0))</f>
        <v>11394</v>
      </c>
    </row>
    <row r="2829" spans="1:6" x14ac:dyDescent="0.35">
      <c r="A2829" t="s">
        <v>2100</v>
      </c>
      <c r="B2829" t="s">
        <v>914</v>
      </c>
      <c r="C2829" t="s">
        <v>623</v>
      </c>
      <c r="D2829" t="s">
        <v>288</v>
      </c>
      <c r="E2829" t="str">
        <f>INDEX('State Codes'!$E$7:$E$70,MATCH(INDEX('State Codes'!$C$7:$C$70,MATCH('County Climates'!B2829,'State Codes'!$D$7:$D$70,0),1),'State Codes'!$C$7:$C$70,0),1)</f>
        <v>West South Central Division</v>
      </c>
      <c r="F2829">
        <f>INDEX('CBECS_Table B5'!$C$6:$K$6,1,MATCH('County Climates'!E2829,'CBECS_Table B5'!$C$1:$K$1,0))</f>
        <v>11394</v>
      </c>
    </row>
    <row r="2830" spans="1:6" x14ac:dyDescent="0.35">
      <c r="A2830" t="s">
        <v>2100</v>
      </c>
      <c r="B2830" t="s">
        <v>914</v>
      </c>
      <c r="C2830" t="s">
        <v>2111</v>
      </c>
      <c r="D2830" t="s">
        <v>288</v>
      </c>
      <c r="E2830" t="str">
        <f>INDEX('State Codes'!$E$7:$E$70,MATCH(INDEX('State Codes'!$C$7:$C$70,MATCH('County Climates'!B2830,'State Codes'!$D$7:$D$70,0),1),'State Codes'!$C$7:$C$70,0),1)</f>
        <v>West South Central Division</v>
      </c>
      <c r="F2830">
        <f>INDEX('CBECS_Table B5'!$C$6:$K$6,1,MATCH('County Climates'!E2830,'CBECS_Table B5'!$C$1:$K$1,0))</f>
        <v>11394</v>
      </c>
    </row>
    <row r="2831" spans="1:6" x14ac:dyDescent="0.35">
      <c r="A2831" t="s">
        <v>2100</v>
      </c>
      <c r="B2831" t="s">
        <v>914</v>
      </c>
      <c r="C2831" t="s">
        <v>2112</v>
      </c>
      <c r="D2831" t="s">
        <v>288</v>
      </c>
      <c r="E2831" t="str">
        <f>INDEX('State Codes'!$E$7:$E$70,MATCH(INDEX('State Codes'!$C$7:$C$70,MATCH('County Climates'!B2831,'State Codes'!$D$7:$D$70,0),1),'State Codes'!$C$7:$C$70,0),1)</f>
        <v>West South Central Division</v>
      </c>
      <c r="F2831">
        <f>INDEX('CBECS_Table B5'!$C$6:$K$6,1,MATCH('County Climates'!E2831,'CBECS_Table B5'!$C$1:$K$1,0))</f>
        <v>11394</v>
      </c>
    </row>
    <row r="2832" spans="1:6" x14ac:dyDescent="0.35">
      <c r="A2832" t="s">
        <v>2100</v>
      </c>
      <c r="B2832" t="s">
        <v>914</v>
      </c>
      <c r="C2832" t="s">
        <v>1690</v>
      </c>
      <c r="D2832" t="s">
        <v>288</v>
      </c>
      <c r="E2832" t="str">
        <f>INDEX('State Codes'!$E$7:$E$70,MATCH(INDEX('State Codes'!$C$7:$C$70,MATCH('County Climates'!B2832,'State Codes'!$D$7:$D$70,0),1),'State Codes'!$C$7:$C$70,0),1)</f>
        <v>West South Central Division</v>
      </c>
      <c r="F2832">
        <f>INDEX('CBECS_Table B5'!$C$6:$K$6,1,MATCH('County Climates'!E2832,'CBECS_Table B5'!$C$1:$K$1,0))</f>
        <v>11394</v>
      </c>
    </row>
    <row r="2833" spans="1:6" x14ac:dyDescent="0.35">
      <c r="A2833" t="s">
        <v>2100</v>
      </c>
      <c r="B2833" t="s">
        <v>914</v>
      </c>
      <c r="C2833" t="s">
        <v>296</v>
      </c>
      <c r="D2833" t="s">
        <v>288</v>
      </c>
      <c r="E2833" t="str">
        <f>INDEX('State Codes'!$E$7:$E$70,MATCH(INDEX('State Codes'!$C$7:$C$70,MATCH('County Climates'!B2833,'State Codes'!$D$7:$D$70,0),1),'State Codes'!$C$7:$C$70,0),1)</f>
        <v>West South Central Division</v>
      </c>
      <c r="F2833">
        <f>INDEX('CBECS_Table B5'!$C$6:$K$6,1,MATCH('County Climates'!E2833,'CBECS_Table B5'!$C$1:$K$1,0))</f>
        <v>11394</v>
      </c>
    </row>
    <row r="2834" spans="1:6" x14ac:dyDescent="0.35">
      <c r="A2834" t="s">
        <v>2100</v>
      </c>
      <c r="B2834" t="s">
        <v>914</v>
      </c>
      <c r="C2834" t="s">
        <v>2113</v>
      </c>
      <c r="D2834" t="s">
        <v>404</v>
      </c>
      <c r="E2834" t="str">
        <f>INDEX('State Codes'!$E$7:$E$70,MATCH(INDEX('State Codes'!$C$7:$C$70,MATCH('County Climates'!B2834,'State Codes'!$D$7:$D$70,0),1),'State Codes'!$C$7:$C$70,0),1)</f>
        <v>West South Central Division</v>
      </c>
      <c r="F2834">
        <f>INDEX('CBECS_Table B5'!$C$6:$K$6,1,MATCH('County Climates'!E2834,'CBECS_Table B5'!$C$1:$K$1,0))</f>
        <v>11394</v>
      </c>
    </row>
    <row r="2835" spans="1:6" x14ac:dyDescent="0.35">
      <c r="A2835" t="s">
        <v>2100</v>
      </c>
      <c r="B2835" t="s">
        <v>914</v>
      </c>
      <c r="C2835" t="s">
        <v>1143</v>
      </c>
      <c r="D2835" t="s">
        <v>288</v>
      </c>
      <c r="E2835" t="str">
        <f>INDEX('State Codes'!$E$7:$E$70,MATCH(INDEX('State Codes'!$C$7:$C$70,MATCH('County Climates'!B2835,'State Codes'!$D$7:$D$70,0),1),'State Codes'!$C$7:$C$70,0),1)</f>
        <v>West South Central Division</v>
      </c>
      <c r="F2835">
        <f>INDEX('CBECS_Table B5'!$C$6:$K$6,1,MATCH('County Climates'!E2835,'CBECS_Table B5'!$C$1:$K$1,0))</f>
        <v>11394</v>
      </c>
    </row>
    <row r="2836" spans="1:6" x14ac:dyDescent="0.35">
      <c r="A2836" t="s">
        <v>2100</v>
      </c>
      <c r="B2836" t="s">
        <v>914</v>
      </c>
      <c r="C2836" t="s">
        <v>2114</v>
      </c>
      <c r="D2836" t="s">
        <v>288</v>
      </c>
      <c r="E2836" t="str">
        <f>INDEX('State Codes'!$E$7:$E$70,MATCH(INDEX('State Codes'!$C$7:$C$70,MATCH('County Climates'!B2836,'State Codes'!$D$7:$D$70,0),1),'State Codes'!$C$7:$C$70,0),1)</f>
        <v>West South Central Division</v>
      </c>
      <c r="F2836">
        <f>INDEX('CBECS_Table B5'!$C$6:$K$6,1,MATCH('County Climates'!E2836,'CBECS_Table B5'!$C$1:$K$1,0))</f>
        <v>11394</v>
      </c>
    </row>
    <row r="2837" spans="1:6" x14ac:dyDescent="0.35">
      <c r="A2837" t="s">
        <v>2100</v>
      </c>
      <c r="B2837" t="s">
        <v>914</v>
      </c>
      <c r="C2837" t="s">
        <v>2115</v>
      </c>
      <c r="D2837" t="s">
        <v>402</v>
      </c>
      <c r="E2837" t="str">
        <f>INDEX('State Codes'!$E$7:$E$70,MATCH(INDEX('State Codes'!$C$7:$C$70,MATCH('County Climates'!B2837,'State Codes'!$D$7:$D$70,0),1),'State Codes'!$C$7:$C$70,0),1)</f>
        <v>West South Central Division</v>
      </c>
      <c r="F2837">
        <f>INDEX('CBECS_Table B5'!$C$6:$K$6,1,MATCH('County Climates'!E2837,'CBECS_Table B5'!$C$1:$K$1,0))</f>
        <v>11394</v>
      </c>
    </row>
    <row r="2838" spans="1:6" x14ac:dyDescent="0.35">
      <c r="A2838" t="s">
        <v>2100</v>
      </c>
      <c r="B2838" t="s">
        <v>914</v>
      </c>
      <c r="C2838" t="s">
        <v>624</v>
      </c>
      <c r="D2838" t="s">
        <v>288</v>
      </c>
      <c r="E2838" t="str">
        <f>INDEX('State Codes'!$E$7:$E$70,MATCH(INDEX('State Codes'!$C$7:$C$70,MATCH('County Climates'!B2838,'State Codes'!$D$7:$D$70,0),1),'State Codes'!$C$7:$C$70,0),1)</f>
        <v>West South Central Division</v>
      </c>
      <c r="F2838">
        <f>INDEX('CBECS_Table B5'!$C$6:$K$6,1,MATCH('County Climates'!E2838,'CBECS_Table B5'!$C$1:$K$1,0))</f>
        <v>11394</v>
      </c>
    </row>
    <row r="2839" spans="1:6" x14ac:dyDescent="0.35">
      <c r="A2839" t="s">
        <v>2100</v>
      </c>
      <c r="B2839" t="s">
        <v>914</v>
      </c>
      <c r="C2839" t="s">
        <v>2116</v>
      </c>
      <c r="D2839" t="s">
        <v>402</v>
      </c>
      <c r="E2839" t="str">
        <f>INDEX('State Codes'!$E$7:$E$70,MATCH(INDEX('State Codes'!$C$7:$C$70,MATCH('County Climates'!B2839,'State Codes'!$D$7:$D$70,0),1),'State Codes'!$C$7:$C$70,0),1)</f>
        <v>West South Central Division</v>
      </c>
      <c r="F2839">
        <f>INDEX('CBECS_Table B5'!$C$6:$K$6,1,MATCH('County Climates'!E2839,'CBECS_Table B5'!$C$1:$K$1,0))</f>
        <v>11394</v>
      </c>
    </row>
    <row r="2840" spans="1:6" x14ac:dyDescent="0.35">
      <c r="A2840" t="s">
        <v>2100</v>
      </c>
      <c r="B2840" t="s">
        <v>914</v>
      </c>
      <c r="C2840" t="s">
        <v>297</v>
      </c>
      <c r="D2840" t="s">
        <v>288</v>
      </c>
      <c r="E2840" t="str">
        <f>INDEX('State Codes'!$E$7:$E$70,MATCH(INDEX('State Codes'!$C$7:$C$70,MATCH('County Climates'!B2840,'State Codes'!$D$7:$D$70,0),1),'State Codes'!$C$7:$C$70,0),1)</f>
        <v>West South Central Division</v>
      </c>
      <c r="F2840">
        <f>INDEX('CBECS_Table B5'!$C$6:$K$6,1,MATCH('County Climates'!E2840,'CBECS_Table B5'!$C$1:$K$1,0))</f>
        <v>11394</v>
      </c>
    </row>
    <row r="2841" spans="1:6" x14ac:dyDescent="0.35">
      <c r="A2841" t="s">
        <v>2100</v>
      </c>
      <c r="B2841" t="s">
        <v>914</v>
      </c>
      <c r="C2841" t="s">
        <v>298</v>
      </c>
      <c r="D2841" t="s">
        <v>288</v>
      </c>
      <c r="E2841" t="str">
        <f>INDEX('State Codes'!$E$7:$E$70,MATCH(INDEX('State Codes'!$C$7:$C$70,MATCH('County Climates'!B2841,'State Codes'!$D$7:$D$70,0),1),'State Codes'!$C$7:$C$70,0),1)</f>
        <v>West South Central Division</v>
      </c>
      <c r="F2841">
        <f>INDEX('CBECS_Table B5'!$C$6:$K$6,1,MATCH('County Climates'!E2841,'CBECS_Table B5'!$C$1:$K$1,0))</f>
        <v>11394</v>
      </c>
    </row>
    <row r="2842" spans="1:6" x14ac:dyDescent="0.35">
      <c r="A2842" t="s">
        <v>2100</v>
      </c>
      <c r="B2842" t="s">
        <v>914</v>
      </c>
      <c r="C2842" t="s">
        <v>2117</v>
      </c>
      <c r="D2842" t="s">
        <v>404</v>
      </c>
      <c r="E2842" t="str">
        <f>INDEX('State Codes'!$E$7:$E$70,MATCH(INDEX('State Codes'!$C$7:$C$70,MATCH('County Climates'!B2842,'State Codes'!$D$7:$D$70,0),1),'State Codes'!$C$7:$C$70,0),1)</f>
        <v>West South Central Division</v>
      </c>
      <c r="F2842">
        <f>INDEX('CBECS_Table B5'!$C$6:$K$6,1,MATCH('County Climates'!E2842,'CBECS_Table B5'!$C$1:$K$1,0))</f>
        <v>11394</v>
      </c>
    </row>
    <row r="2843" spans="1:6" x14ac:dyDescent="0.35">
      <c r="A2843" t="s">
        <v>2100</v>
      </c>
      <c r="B2843" t="s">
        <v>914</v>
      </c>
      <c r="C2843" t="s">
        <v>302</v>
      </c>
      <c r="D2843" t="s">
        <v>292</v>
      </c>
      <c r="E2843" t="str">
        <f>INDEX('State Codes'!$E$7:$E$70,MATCH(INDEX('State Codes'!$C$7:$C$70,MATCH('County Climates'!B2843,'State Codes'!$D$7:$D$70,0),1),'State Codes'!$C$7:$C$70,0),1)</f>
        <v>West South Central Division</v>
      </c>
      <c r="F2843">
        <f>INDEX('CBECS_Table B5'!$C$6:$K$6,1,MATCH('County Climates'!E2843,'CBECS_Table B5'!$C$1:$K$1,0))</f>
        <v>11394</v>
      </c>
    </row>
    <row r="2844" spans="1:6" x14ac:dyDescent="0.35">
      <c r="A2844" t="s">
        <v>2100</v>
      </c>
      <c r="B2844" t="s">
        <v>914</v>
      </c>
      <c r="C2844" t="s">
        <v>2118</v>
      </c>
      <c r="D2844" t="s">
        <v>402</v>
      </c>
      <c r="E2844" t="str">
        <f>INDEX('State Codes'!$E$7:$E$70,MATCH(INDEX('State Codes'!$C$7:$C$70,MATCH('County Climates'!B2844,'State Codes'!$D$7:$D$70,0),1),'State Codes'!$C$7:$C$70,0),1)</f>
        <v>West South Central Division</v>
      </c>
      <c r="F2844">
        <f>INDEX('CBECS_Table B5'!$C$6:$K$6,1,MATCH('County Climates'!E2844,'CBECS_Table B5'!$C$1:$K$1,0))</f>
        <v>11394</v>
      </c>
    </row>
    <row r="2845" spans="1:6" x14ac:dyDescent="0.35">
      <c r="A2845" t="s">
        <v>2100</v>
      </c>
      <c r="B2845" t="s">
        <v>914</v>
      </c>
      <c r="C2845" t="s">
        <v>2119</v>
      </c>
      <c r="D2845" t="s">
        <v>404</v>
      </c>
      <c r="E2845" t="str">
        <f>INDEX('State Codes'!$E$7:$E$70,MATCH(INDEX('State Codes'!$C$7:$C$70,MATCH('County Climates'!B2845,'State Codes'!$D$7:$D$70,0),1),'State Codes'!$C$7:$C$70,0),1)</f>
        <v>West South Central Division</v>
      </c>
      <c r="F2845">
        <f>INDEX('CBECS_Table B5'!$C$6:$K$6,1,MATCH('County Climates'!E2845,'CBECS_Table B5'!$C$1:$K$1,0))</f>
        <v>11394</v>
      </c>
    </row>
    <row r="2846" spans="1:6" x14ac:dyDescent="0.35">
      <c r="A2846" t="s">
        <v>2100</v>
      </c>
      <c r="B2846" t="s">
        <v>914</v>
      </c>
      <c r="C2846" t="s">
        <v>2120</v>
      </c>
      <c r="D2846" t="s">
        <v>404</v>
      </c>
      <c r="E2846" t="str">
        <f>INDEX('State Codes'!$E$7:$E$70,MATCH(INDEX('State Codes'!$C$7:$C$70,MATCH('County Climates'!B2846,'State Codes'!$D$7:$D$70,0),1),'State Codes'!$C$7:$C$70,0),1)</f>
        <v>West South Central Division</v>
      </c>
      <c r="F2846">
        <f>INDEX('CBECS_Table B5'!$C$6:$K$6,1,MATCH('County Climates'!E2846,'CBECS_Table B5'!$C$1:$K$1,0))</f>
        <v>11394</v>
      </c>
    </row>
    <row r="2847" spans="1:6" x14ac:dyDescent="0.35">
      <c r="A2847" t="s">
        <v>2100</v>
      </c>
      <c r="B2847" t="s">
        <v>914</v>
      </c>
      <c r="C2847" t="s">
        <v>2121</v>
      </c>
      <c r="D2847" t="s">
        <v>288</v>
      </c>
      <c r="E2847" t="str">
        <f>INDEX('State Codes'!$E$7:$E$70,MATCH(INDEX('State Codes'!$C$7:$C$70,MATCH('County Climates'!B2847,'State Codes'!$D$7:$D$70,0),1),'State Codes'!$C$7:$C$70,0),1)</f>
        <v>West South Central Division</v>
      </c>
      <c r="F2847">
        <f>INDEX('CBECS_Table B5'!$C$6:$K$6,1,MATCH('County Climates'!E2847,'CBECS_Table B5'!$C$1:$K$1,0))</f>
        <v>11394</v>
      </c>
    </row>
    <row r="2848" spans="1:6" x14ac:dyDescent="0.35">
      <c r="A2848" t="s">
        <v>2100</v>
      </c>
      <c r="B2848" t="s">
        <v>914</v>
      </c>
      <c r="C2848" t="s">
        <v>2122</v>
      </c>
      <c r="D2848" t="s">
        <v>404</v>
      </c>
      <c r="E2848" t="str">
        <f>INDEX('State Codes'!$E$7:$E$70,MATCH(INDEX('State Codes'!$C$7:$C$70,MATCH('County Climates'!B2848,'State Codes'!$D$7:$D$70,0),1),'State Codes'!$C$7:$C$70,0),1)</f>
        <v>West South Central Division</v>
      </c>
      <c r="F2848">
        <f>INDEX('CBECS_Table B5'!$C$6:$K$6,1,MATCH('County Climates'!E2848,'CBECS_Table B5'!$C$1:$K$1,0))</f>
        <v>11394</v>
      </c>
    </row>
    <row r="2849" spans="1:6" x14ac:dyDescent="0.35">
      <c r="A2849" t="s">
        <v>2100</v>
      </c>
      <c r="B2849" t="s">
        <v>914</v>
      </c>
      <c r="C2849" t="s">
        <v>1522</v>
      </c>
      <c r="D2849" t="s">
        <v>288</v>
      </c>
      <c r="E2849" t="str">
        <f>INDEX('State Codes'!$E$7:$E$70,MATCH(INDEX('State Codes'!$C$7:$C$70,MATCH('County Climates'!B2849,'State Codes'!$D$7:$D$70,0),1),'State Codes'!$C$7:$C$70,0),1)</f>
        <v>West South Central Division</v>
      </c>
      <c r="F2849">
        <f>INDEX('CBECS_Table B5'!$C$6:$K$6,1,MATCH('County Climates'!E2849,'CBECS_Table B5'!$C$1:$K$1,0))</f>
        <v>11394</v>
      </c>
    </row>
    <row r="2850" spans="1:6" x14ac:dyDescent="0.35">
      <c r="A2850" t="s">
        <v>2100</v>
      </c>
      <c r="B2850" t="s">
        <v>914</v>
      </c>
      <c r="C2850" t="s">
        <v>2123</v>
      </c>
      <c r="D2850" t="s">
        <v>288</v>
      </c>
      <c r="E2850" t="str">
        <f>INDEX('State Codes'!$E$7:$E$70,MATCH(INDEX('State Codes'!$C$7:$C$70,MATCH('County Climates'!B2850,'State Codes'!$D$7:$D$70,0),1),'State Codes'!$C$7:$C$70,0),1)</f>
        <v>West South Central Division</v>
      </c>
      <c r="F2850">
        <f>INDEX('CBECS_Table B5'!$C$6:$K$6,1,MATCH('County Climates'!E2850,'CBECS_Table B5'!$C$1:$K$1,0))</f>
        <v>11394</v>
      </c>
    </row>
    <row r="2851" spans="1:6" x14ac:dyDescent="0.35">
      <c r="A2851" t="s">
        <v>2100</v>
      </c>
      <c r="B2851" t="s">
        <v>914</v>
      </c>
      <c r="C2851" t="s">
        <v>1667</v>
      </c>
      <c r="D2851" t="s">
        <v>288</v>
      </c>
      <c r="E2851" t="str">
        <f>INDEX('State Codes'!$E$7:$E$70,MATCH(INDEX('State Codes'!$C$7:$C$70,MATCH('County Climates'!B2851,'State Codes'!$D$7:$D$70,0),1),'State Codes'!$C$7:$C$70,0),1)</f>
        <v>West South Central Division</v>
      </c>
      <c r="F2851">
        <f>INDEX('CBECS_Table B5'!$C$6:$K$6,1,MATCH('County Climates'!E2851,'CBECS_Table B5'!$C$1:$K$1,0))</f>
        <v>11394</v>
      </c>
    </row>
    <row r="2852" spans="1:6" x14ac:dyDescent="0.35">
      <c r="A2852" t="s">
        <v>2100</v>
      </c>
      <c r="B2852" t="s">
        <v>914</v>
      </c>
      <c r="C2852" t="s">
        <v>2124</v>
      </c>
      <c r="D2852" t="s">
        <v>404</v>
      </c>
      <c r="E2852" t="str">
        <f>INDEX('State Codes'!$E$7:$E$70,MATCH(INDEX('State Codes'!$C$7:$C$70,MATCH('County Climates'!B2852,'State Codes'!$D$7:$D$70,0),1),'State Codes'!$C$7:$C$70,0),1)</f>
        <v>West South Central Division</v>
      </c>
      <c r="F2852">
        <f>INDEX('CBECS_Table B5'!$C$6:$K$6,1,MATCH('County Climates'!E2852,'CBECS_Table B5'!$C$1:$K$1,0))</f>
        <v>11394</v>
      </c>
    </row>
    <row r="2853" spans="1:6" x14ac:dyDescent="0.35">
      <c r="A2853" t="s">
        <v>2100</v>
      </c>
      <c r="B2853" t="s">
        <v>914</v>
      </c>
      <c r="C2853" t="s">
        <v>2125</v>
      </c>
      <c r="D2853" t="s">
        <v>292</v>
      </c>
      <c r="E2853" t="str">
        <f>INDEX('State Codes'!$E$7:$E$70,MATCH(INDEX('State Codes'!$C$7:$C$70,MATCH('County Climates'!B2853,'State Codes'!$D$7:$D$70,0),1),'State Codes'!$C$7:$C$70,0),1)</f>
        <v>West South Central Division</v>
      </c>
      <c r="F2853">
        <f>INDEX('CBECS_Table B5'!$C$6:$K$6,1,MATCH('County Climates'!E2853,'CBECS_Table B5'!$C$1:$K$1,0))</f>
        <v>11394</v>
      </c>
    </row>
    <row r="2854" spans="1:6" x14ac:dyDescent="0.35">
      <c r="A2854" t="s">
        <v>2100</v>
      </c>
      <c r="B2854" t="s">
        <v>914</v>
      </c>
      <c r="C2854" t="s">
        <v>2126</v>
      </c>
      <c r="D2854" t="s">
        <v>288</v>
      </c>
      <c r="E2854" t="str">
        <f>INDEX('State Codes'!$E$7:$E$70,MATCH(INDEX('State Codes'!$C$7:$C$70,MATCH('County Climates'!B2854,'State Codes'!$D$7:$D$70,0),1),'State Codes'!$C$7:$C$70,0),1)</f>
        <v>West South Central Division</v>
      </c>
      <c r="F2854">
        <f>INDEX('CBECS_Table B5'!$C$6:$K$6,1,MATCH('County Climates'!E2854,'CBECS_Table B5'!$C$1:$K$1,0))</f>
        <v>11394</v>
      </c>
    </row>
    <row r="2855" spans="1:6" x14ac:dyDescent="0.35">
      <c r="A2855" t="s">
        <v>2100</v>
      </c>
      <c r="B2855" t="s">
        <v>914</v>
      </c>
      <c r="C2855" t="s">
        <v>2127</v>
      </c>
      <c r="D2855" t="s">
        <v>404</v>
      </c>
      <c r="E2855" t="str">
        <f>INDEX('State Codes'!$E$7:$E$70,MATCH(INDEX('State Codes'!$C$7:$C$70,MATCH('County Climates'!B2855,'State Codes'!$D$7:$D$70,0),1),'State Codes'!$C$7:$C$70,0),1)</f>
        <v>West South Central Division</v>
      </c>
      <c r="F2855">
        <f>INDEX('CBECS_Table B5'!$C$6:$K$6,1,MATCH('County Climates'!E2855,'CBECS_Table B5'!$C$1:$K$1,0))</f>
        <v>11394</v>
      </c>
    </row>
    <row r="2856" spans="1:6" x14ac:dyDescent="0.35">
      <c r="A2856" t="s">
        <v>2100</v>
      </c>
      <c r="B2856" t="s">
        <v>914</v>
      </c>
      <c r="C2856" t="s">
        <v>2128</v>
      </c>
      <c r="D2856" t="s">
        <v>404</v>
      </c>
      <c r="E2856" t="str">
        <f>INDEX('State Codes'!$E$7:$E$70,MATCH(INDEX('State Codes'!$C$7:$C$70,MATCH('County Climates'!B2856,'State Codes'!$D$7:$D$70,0),1),'State Codes'!$C$7:$C$70,0),1)</f>
        <v>West South Central Division</v>
      </c>
      <c r="F2856">
        <f>INDEX('CBECS_Table B5'!$C$6:$K$6,1,MATCH('County Climates'!E2856,'CBECS_Table B5'!$C$1:$K$1,0))</f>
        <v>11394</v>
      </c>
    </row>
    <row r="2857" spans="1:6" x14ac:dyDescent="0.35">
      <c r="A2857" t="s">
        <v>2100</v>
      </c>
      <c r="B2857" t="s">
        <v>914</v>
      </c>
      <c r="C2857" t="s">
        <v>2093</v>
      </c>
      <c r="D2857" t="s">
        <v>404</v>
      </c>
      <c r="E2857" t="str">
        <f>INDEX('State Codes'!$E$7:$E$70,MATCH(INDEX('State Codes'!$C$7:$C$70,MATCH('County Climates'!B2857,'State Codes'!$D$7:$D$70,0),1),'State Codes'!$C$7:$C$70,0),1)</f>
        <v>West South Central Division</v>
      </c>
      <c r="F2857">
        <f>INDEX('CBECS_Table B5'!$C$6:$K$6,1,MATCH('County Climates'!E2857,'CBECS_Table B5'!$C$1:$K$1,0))</f>
        <v>11394</v>
      </c>
    </row>
    <row r="2858" spans="1:6" x14ac:dyDescent="0.35">
      <c r="A2858" t="s">
        <v>2100</v>
      </c>
      <c r="B2858" t="s">
        <v>914</v>
      </c>
      <c r="C2858" t="s">
        <v>2129</v>
      </c>
      <c r="D2858" t="s">
        <v>404</v>
      </c>
      <c r="E2858" t="str">
        <f>INDEX('State Codes'!$E$7:$E$70,MATCH(INDEX('State Codes'!$C$7:$C$70,MATCH('County Climates'!B2858,'State Codes'!$D$7:$D$70,0),1),'State Codes'!$C$7:$C$70,0),1)</f>
        <v>West South Central Division</v>
      </c>
      <c r="F2858">
        <f>INDEX('CBECS_Table B5'!$C$6:$K$6,1,MATCH('County Climates'!E2858,'CBECS_Table B5'!$C$1:$K$1,0))</f>
        <v>11394</v>
      </c>
    </row>
    <row r="2859" spans="1:6" x14ac:dyDescent="0.35">
      <c r="A2859" t="s">
        <v>2100</v>
      </c>
      <c r="B2859" t="s">
        <v>914</v>
      </c>
      <c r="C2859" t="s">
        <v>2130</v>
      </c>
      <c r="D2859" t="s">
        <v>404</v>
      </c>
      <c r="E2859" t="str">
        <f>INDEX('State Codes'!$E$7:$E$70,MATCH(INDEX('State Codes'!$C$7:$C$70,MATCH('County Climates'!B2859,'State Codes'!$D$7:$D$70,0),1),'State Codes'!$C$7:$C$70,0),1)</f>
        <v>West South Central Division</v>
      </c>
      <c r="F2859">
        <f>INDEX('CBECS_Table B5'!$C$6:$K$6,1,MATCH('County Climates'!E2859,'CBECS_Table B5'!$C$1:$K$1,0))</f>
        <v>11394</v>
      </c>
    </row>
    <row r="2860" spans="1:6" x14ac:dyDescent="0.35">
      <c r="A2860" t="s">
        <v>2100</v>
      </c>
      <c r="B2860" t="s">
        <v>914</v>
      </c>
      <c r="C2860" t="s">
        <v>2131</v>
      </c>
      <c r="D2860" t="s">
        <v>402</v>
      </c>
      <c r="E2860" t="str">
        <f>INDEX('State Codes'!$E$7:$E$70,MATCH(INDEX('State Codes'!$C$7:$C$70,MATCH('County Climates'!B2860,'State Codes'!$D$7:$D$70,0),1),'State Codes'!$C$7:$C$70,0),1)</f>
        <v>West South Central Division</v>
      </c>
      <c r="F2860">
        <f>INDEX('CBECS_Table B5'!$C$6:$K$6,1,MATCH('County Climates'!E2860,'CBECS_Table B5'!$C$1:$K$1,0))</f>
        <v>11394</v>
      </c>
    </row>
    <row r="2861" spans="1:6" x14ac:dyDescent="0.35">
      <c r="A2861" t="s">
        <v>2100</v>
      </c>
      <c r="B2861" t="s">
        <v>914</v>
      </c>
      <c r="C2861" t="s">
        <v>312</v>
      </c>
      <c r="D2861" t="s">
        <v>288</v>
      </c>
      <c r="E2861" t="str">
        <f>INDEX('State Codes'!$E$7:$E$70,MATCH(INDEX('State Codes'!$C$7:$C$70,MATCH('County Climates'!B2861,'State Codes'!$D$7:$D$70,0),1),'State Codes'!$C$7:$C$70,0),1)</f>
        <v>West South Central Division</v>
      </c>
      <c r="F2861">
        <f>INDEX('CBECS_Table B5'!$C$6:$K$6,1,MATCH('County Climates'!E2861,'CBECS_Table B5'!$C$1:$K$1,0))</f>
        <v>11394</v>
      </c>
    </row>
    <row r="2862" spans="1:6" x14ac:dyDescent="0.35">
      <c r="A2862" t="s">
        <v>2100</v>
      </c>
      <c r="B2862" t="s">
        <v>914</v>
      </c>
      <c r="C2862" t="s">
        <v>508</v>
      </c>
      <c r="D2862" t="s">
        <v>404</v>
      </c>
      <c r="E2862" t="str">
        <f>INDEX('State Codes'!$E$7:$E$70,MATCH(INDEX('State Codes'!$C$7:$C$70,MATCH('County Climates'!B2862,'State Codes'!$D$7:$D$70,0),1),'State Codes'!$C$7:$C$70,0),1)</f>
        <v>West South Central Division</v>
      </c>
      <c r="F2862">
        <f>INDEX('CBECS_Table B5'!$C$6:$K$6,1,MATCH('County Climates'!E2862,'CBECS_Table B5'!$C$1:$K$1,0))</f>
        <v>11394</v>
      </c>
    </row>
    <row r="2863" spans="1:6" x14ac:dyDescent="0.35">
      <c r="A2863" t="s">
        <v>2100</v>
      </c>
      <c r="B2863" t="s">
        <v>914</v>
      </c>
      <c r="C2863" t="s">
        <v>2132</v>
      </c>
      <c r="D2863" t="s">
        <v>402</v>
      </c>
      <c r="E2863" t="str">
        <f>INDEX('State Codes'!$E$7:$E$70,MATCH(INDEX('State Codes'!$C$7:$C$70,MATCH('County Climates'!B2863,'State Codes'!$D$7:$D$70,0),1),'State Codes'!$C$7:$C$70,0),1)</f>
        <v>West South Central Division</v>
      </c>
      <c r="F2863">
        <f>INDEX('CBECS_Table B5'!$C$6:$K$6,1,MATCH('County Climates'!E2863,'CBECS_Table B5'!$C$1:$K$1,0))</f>
        <v>11394</v>
      </c>
    </row>
    <row r="2864" spans="1:6" x14ac:dyDescent="0.35">
      <c r="A2864" t="s">
        <v>2100</v>
      </c>
      <c r="B2864" t="s">
        <v>914</v>
      </c>
      <c r="C2864" t="s">
        <v>1536</v>
      </c>
      <c r="D2864" t="s">
        <v>288</v>
      </c>
      <c r="E2864" t="str">
        <f>INDEX('State Codes'!$E$7:$E$70,MATCH(INDEX('State Codes'!$C$7:$C$70,MATCH('County Climates'!B2864,'State Codes'!$D$7:$D$70,0),1),'State Codes'!$C$7:$C$70,0),1)</f>
        <v>West South Central Division</v>
      </c>
      <c r="F2864">
        <f>INDEX('CBECS_Table B5'!$C$6:$K$6,1,MATCH('County Climates'!E2864,'CBECS_Table B5'!$C$1:$K$1,0))</f>
        <v>11394</v>
      </c>
    </row>
    <row r="2865" spans="1:6" x14ac:dyDescent="0.35">
      <c r="A2865" t="s">
        <v>2100</v>
      </c>
      <c r="B2865" t="s">
        <v>914</v>
      </c>
      <c r="C2865" t="s">
        <v>2133</v>
      </c>
      <c r="D2865" t="s">
        <v>288</v>
      </c>
      <c r="E2865" t="str">
        <f>INDEX('State Codes'!$E$7:$E$70,MATCH(INDEX('State Codes'!$C$7:$C$70,MATCH('County Climates'!B2865,'State Codes'!$D$7:$D$70,0),1),'State Codes'!$C$7:$C$70,0),1)</f>
        <v>West South Central Division</v>
      </c>
      <c r="F2865">
        <f>INDEX('CBECS_Table B5'!$C$6:$K$6,1,MATCH('County Climates'!E2865,'CBECS_Table B5'!$C$1:$K$1,0))</f>
        <v>11394</v>
      </c>
    </row>
    <row r="2866" spans="1:6" x14ac:dyDescent="0.35">
      <c r="A2866" t="s">
        <v>2100</v>
      </c>
      <c r="B2866" t="s">
        <v>914</v>
      </c>
      <c r="C2866" t="s">
        <v>2134</v>
      </c>
      <c r="D2866" t="s">
        <v>288</v>
      </c>
      <c r="E2866" t="str">
        <f>INDEX('State Codes'!$E$7:$E$70,MATCH(INDEX('State Codes'!$C$7:$C$70,MATCH('County Climates'!B2866,'State Codes'!$D$7:$D$70,0),1),'State Codes'!$C$7:$C$70,0),1)</f>
        <v>West South Central Division</v>
      </c>
      <c r="F2866">
        <f>INDEX('CBECS_Table B5'!$C$6:$K$6,1,MATCH('County Climates'!E2866,'CBECS_Table B5'!$C$1:$K$1,0))</f>
        <v>11394</v>
      </c>
    </row>
    <row r="2867" spans="1:6" x14ac:dyDescent="0.35">
      <c r="A2867" t="s">
        <v>2100</v>
      </c>
      <c r="B2867" t="s">
        <v>914</v>
      </c>
      <c r="C2867" t="s">
        <v>2135</v>
      </c>
      <c r="D2867" t="s">
        <v>404</v>
      </c>
      <c r="E2867" t="str">
        <f>INDEX('State Codes'!$E$7:$E$70,MATCH(INDEX('State Codes'!$C$7:$C$70,MATCH('County Climates'!B2867,'State Codes'!$D$7:$D$70,0),1),'State Codes'!$C$7:$C$70,0),1)</f>
        <v>West South Central Division</v>
      </c>
      <c r="F2867">
        <f>INDEX('CBECS_Table B5'!$C$6:$K$6,1,MATCH('County Climates'!E2867,'CBECS_Table B5'!$C$1:$K$1,0))</f>
        <v>11394</v>
      </c>
    </row>
    <row r="2868" spans="1:6" x14ac:dyDescent="0.35">
      <c r="A2868" t="s">
        <v>2100</v>
      </c>
      <c r="B2868" t="s">
        <v>914</v>
      </c>
      <c r="C2868" t="s">
        <v>2136</v>
      </c>
      <c r="D2868" t="s">
        <v>288</v>
      </c>
      <c r="E2868" t="str">
        <f>INDEX('State Codes'!$E$7:$E$70,MATCH(INDEX('State Codes'!$C$7:$C$70,MATCH('County Climates'!B2868,'State Codes'!$D$7:$D$70,0),1),'State Codes'!$C$7:$C$70,0),1)</f>
        <v>West South Central Division</v>
      </c>
      <c r="F2868">
        <f>INDEX('CBECS_Table B5'!$C$6:$K$6,1,MATCH('County Climates'!E2868,'CBECS_Table B5'!$C$1:$K$1,0))</f>
        <v>11394</v>
      </c>
    </row>
    <row r="2869" spans="1:6" x14ac:dyDescent="0.35">
      <c r="A2869" t="s">
        <v>2100</v>
      </c>
      <c r="B2869" t="s">
        <v>914</v>
      </c>
      <c r="C2869" t="s">
        <v>2137</v>
      </c>
      <c r="D2869" t="s">
        <v>402</v>
      </c>
      <c r="E2869" t="str">
        <f>INDEX('State Codes'!$E$7:$E$70,MATCH(INDEX('State Codes'!$C$7:$C$70,MATCH('County Climates'!B2869,'State Codes'!$D$7:$D$70,0),1),'State Codes'!$C$7:$C$70,0),1)</f>
        <v>West South Central Division</v>
      </c>
      <c r="F2869">
        <f>INDEX('CBECS_Table B5'!$C$6:$K$6,1,MATCH('County Climates'!E2869,'CBECS_Table B5'!$C$1:$K$1,0))</f>
        <v>11394</v>
      </c>
    </row>
    <row r="2870" spans="1:6" x14ac:dyDescent="0.35">
      <c r="A2870" t="s">
        <v>2100</v>
      </c>
      <c r="B2870" t="s">
        <v>914</v>
      </c>
      <c r="C2870" t="s">
        <v>1546</v>
      </c>
      <c r="D2870" t="s">
        <v>288</v>
      </c>
      <c r="E2870" t="str">
        <f>INDEX('State Codes'!$E$7:$E$70,MATCH(INDEX('State Codes'!$C$7:$C$70,MATCH('County Climates'!B2870,'State Codes'!$D$7:$D$70,0),1),'State Codes'!$C$7:$C$70,0),1)</f>
        <v>West South Central Division</v>
      </c>
      <c r="F2870">
        <f>INDEX('CBECS_Table B5'!$C$6:$K$6,1,MATCH('County Climates'!E2870,'CBECS_Table B5'!$C$1:$K$1,0))</f>
        <v>11394</v>
      </c>
    </row>
    <row r="2871" spans="1:6" x14ac:dyDescent="0.35">
      <c r="A2871" t="s">
        <v>2100</v>
      </c>
      <c r="B2871" t="s">
        <v>914</v>
      </c>
      <c r="C2871" t="s">
        <v>2138</v>
      </c>
      <c r="D2871" t="s">
        <v>292</v>
      </c>
      <c r="E2871" t="str">
        <f>INDEX('State Codes'!$E$7:$E$70,MATCH(INDEX('State Codes'!$C$7:$C$70,MATCH('County Climates'!B2871,'State Codes'!$D$7:$D$70,0),1),'State Codes'!$C$7:$C$70,0),1)</f>
        <v>West South Central Division</v>
      </c>
      <c r="F2871">
        <f>INDEX('CBECS_Table B5'!$C$6:$K$6,1,MATCH('County Climates'!E2871,'CBECS_Table B5'!$C$1:$K$1,0))</f>
        <v>11394</v>
      </c>
    </row>
    <row r="2872" spans="1:6" x14ac:dyDescent="0.35">
      <c r="A2872" t="s">
        <v>2100</v>
      </c>
      <c r="B2872" t="s">
        <v>914</v>
      </c>
      <c r="C2872" t="s">
        <v>2139</v>
      </c>
      <c r="D2872" t="s">
        <v>404</v>
      </c>
      <c r="E2872" t="str">
        <f>INDEX('State Codes'!$E$7:$E$70,MATCH(INDEX('State Codes'!$C$7:$C$70,MATCH('County Climates'!B2872,'State Codes'!$D$7:$D$70,0),1),'State Codes'!$C$7:$C$70,0),1)</f>
        <v>West South Central Division</v>
      </c>
      <c r="F2872">
        <f>INDEX('CBECS_Table B5'!$C$6:$K$6,1,MATCH('County Climates'!E2872,'CBECS_Table B5'!$C$1:$K$1,0))</f>
        <v>11394</v>
      </c>
    </row>
    <row r="2873" spans="1:6" x14ac:dyDescent="0.35">
      <c r="A2873" t="s">
        <v>2100</v>
      </c>
      <c r="B2873" t="s">
        <v>914</v>
      </c>
      <c r="C2873" t="s">
        <v>667</v>
      </c>
      <c r="D2873" t="s">
        <v>288</v>
      </c>
      <c r="E2873" t="str">
        <f>INDEX('State Codes'!$E$7:$E$70,MATCH(INDEX('State Codes'!$C$7:$C$70,MATCH('County Climates'!B2873,'State Codes'!$D$7:$D$70,0),1),'State Codes'!$C$7:$C$70,0),1)</f>
        <v>West South Central Division</v>
      </c>
      <c r="F2873">
        <f>INDEX('CBECS_Table B5'!$C$6:$K$6,1,MATCH('County Climates'!E2873,'CBECS_Table B5'!$C$1:$K$1,0))</f>
        <v>11394</v>
      </c>
    </row>
    <row r="2874" spans="1:6" x14ac:dyDescent="0.35">
      <c r="A2874" t="s">
        <v>2100</v>
      </c>
      <c r="B2874" t="s">
        <v>914</v>
      </c>
      <c r="C2874" t="s">
        <v>416</v>
      </c>
      <c r="D2874" t="s">
        <v>404</v>
      </c>
      <c r="E2874" t="str">
        <f>INDEX('State Codes'!$E$7:$E$70,MATCH(INDEX('State Codes'!$C$7:$C$70,MATCH('County Climates'!B2874,'State Codes'!$D$7:$D$70,0),1),'State Codes'!$C$7:$C$70,0),1)</f>
        <v>West South Central Division</v>
      </c>
      <c r="F2874">
        <f>INDEX('CBECS_Table B5'!$C$6:$K$6,1,MATCH('County Climates'!E2874,'CBECS_Table B5'!$C$1:$K$1,0))</f>
        <v>11394</v>
      </c>
    </row>
    <row r="2875" spans="1:6" x14ac:dyDescent="0.35">
      <c r="A2875" t="s">
        <v>2100</v>
      </c>
      <c r="B2875" t="s">
        <v>914</v>
      </c>
      <c r="C2875" t="s">
        <v>669</v>
      </c>
      <c r="D2875" t="s">
        <v>288</v>
      </c>
      <c r="E2875" t="str">
        <f>INDEX('State Codes'!$E$7:$E$70,MATCH(INDEX('State Codes'!$C$7:$C$70,MATCH('County Climates'!B2875,'State Codes'!$D$7:$D$70,0),1),'State Codes'!$C$7:$C$70,0),1)</f>
        <v>West South Central Division</v>
      </c>
      <c r="F2875">
        <f>INDEX('CBECS_Table B5'!$C$6:$K$6,1,MATCH('County Climates'!E2875,'CBECS_Table B5'!$C$1:$K$1,0))</f>
        <v>11394</v>
      </c>
    </row>
    <row r="2876" spans="1:6" x14ac:dyDescent="0.35">
      <c r="A2876" t="s">
        <v>2100</v>
      </c>
      <c r="B2876" t="s">
        <v>914</v>
      </c>
      <c r="C2876" t="s">
        <v>2140</v>
      </c>
      <c r="D2876" t="s">
        <v>288</v>
      </c>
      <c r="E2876" t="str">
        <f>INDEX('State Codes'!$E$7:$E$70,MATCH(INDEX('State Codes'!$C$7:$C$70,MATCH('County Climates'!B2876,'State Codes'!$D$7:$D$70,0),1),'State Codes'!$C$7:$C$70,0),1)</f>
        <v>West South Central Division</v>
      </c>
      <c r="F2876">
        <f>INDEX('CBECS_Table B5'!$C$6:$K$6,1,MATCH('County Climates'!E2876,'CBECS_Table B5'!$C$1:$K$1,0))</f>
        <v>11394</v>
      </c>
    </row>
    <row r="2877" spans="1:6" x14ac:dyDescent="0.35">
      <c r="A2877" t="s">
        <v>2100</v>
      </c>
      <c r="B2877" t="s">
        <v>914</v>
      </c>
      <c r="C2877" t="s">
        <v>2141</v>
      </c>
      <c r="D2877" t="s">
        <v>288</v>
      </c>
      <c r="E2877" t="str">
        <f>INDEX('State Codes'!$E$7:$E$70,MATCH(INDEX('State Codes'!$C$7:$C$70,MATCH('County Climates'!B2877,'State Codes'!$D$7:$D$70,0),1),'State Codes'!$C$7:$C$70,0),1)</f>
        <v>West South Central Division</v>
      </c>
      <c r="F2877">
        <f>INDEX('CBECS_Table B5'!$C$6:$K$6,1,MATCH('County Climates'!E2877,'CBECS_Table B5'!$C$1:$K$1,0))</f>
        <v>11394</v>
      </c>
    </row>
    <row r="2878" spans="1:6" x14ac:dyDescent="0.35">
      <c r="A2878" t="s">
        <v>2100</v>
      </c>
      <c r="B2878" t="s">
        <v>914</v>
      </c>
      <c r="C2878" t="s">
        <v>518</v>
      </c>
      <c r="D2878" t="s">
        <v>292</v>
      </c>
      <c r="E2878" t="str">
        <f>INDEX('State Codes'!$E$7:$E$70,MATCH(INDEX('State Codes'!$C$7:$C$70,MATCH('County Climates'!B2878,'State Codes'!$D$7:$D$70,0),1),'State Codes'!$C$7:$C$70,0),1)</f>
        <v>West South Central Division</v>
      </c>
      <c r="F2878">
        <f>INDEX('CBECS_Table B5'!$C$6:$K$6,1,MATCH('County Climates'!E2878,'CBECS_Table B5'!$C$1:$K$1,0))</f>
        <v>11394</v>
      </c>
    </row>
    <row r="2879" spans="1:6" x14ac:dyDescent="0.35">
      <c r="A2879" t="s">
        <v>2100</v>
      </c>
      <c r="B2879" t="s">
        <v>914</v>
      </c>
      <c r="C2879" t="s">
        <v>317</v>
      </c>
      <c r="D2879" t="s">
        <v>288</v>
      </c>
      <c r="E2879" t="str">
        <f>INDEX('State Codes'!$E$7:$E$70,MATCH(INDEX('State Codes'!$C$7:$C$70,MATCH('County Climates'!B2879,'State Codes'!$D$7:$D$70,0),1),'State Codes'!$C$7:$C$70,0),1)</f>
        <v>West South Central Division</v>
      </c>
      <c r="F2879">
        <f>INDEX('CBECS_Table B5'!$C$6:$K$6,1,MATCH('County Climates'!E2879,'CBECS_Table B5'!$C$1:$K$1,0))</f>
        <v>11394</v>
      </c>
    </row>
    <row r="2880" spans="1:6" x14ac:dyDescent="0.35">
      <c r="A2880" t="s">
        <v>2100</v>
      </c>
      <c r="B2880" t="s">
        <v>914</v>
      </c>
      <c r="C2880" t="s">
        <v>2142</v>
      </c>
      <c r="D2880" t="s">
        <v>404</v>
      </c>
      <c r="E2880" t="str">
        <f>INDEX('State Codes'!$E$7:$E$70,MATCH(INDEX('State Codes'!$C$7:$C$70,MATCH('County Climates'!B2880,'State Codes'!$D$7:$D$70,0),1),'State Codes'!$C$7:$C$70,0),1)</f>
        <v>West South Central Division</v>
      </c>
      <c r="F2880">
        <f>INDEX('CBECS_Table B5'!$C$6:$K$6,1,MATCH('County Climates'!E2880,'CBECS_Table B5'!$C$1:$K$1,0))</f>
        <v>11394</v>
      </c>
    </row>
    <row r="2881" spans="1:6" x14ac:dyDescent="0.35">
      <c r="A2881" t="s">
        <v>2100</v>
      </c>
      <c r="B2881" t="s">
        <v>914</v>
      </c>
      <c r="C2881" t="s">
        <v>519</v>
      </c>
      <c r="D2881" t="s">
        <v>402</v>
      </c>
      <c r="E2881" t="str">
        <f>INDEX('State Codes'!$E$7:$E$70,MATCH(INDEX('State Codes'!$C$7:$C$70,MATCH('County Climates'!B2881,'State Codes'!$D$7:$D$70,0),1),'State Codes'!$C$7:$C$70,0),1)</f>
        <v>West South Central Division</v>
      </c>
      <c r="F2881">
        <f>INDEX('CBECS_Table B5'!$C$6:$K$6,1,MATCH('County Climates'!E2881,'CBECS_Table B5'!$C$1:$K$1,0))</f>
        <v>11394</v>
      </c>
    </row>
    <row r="2882" spans="1:6" x14ac:dyDescent="0.35">
      <c r="A2882" t="s">
        <v>2100</v>
      </c>
      <c r="B2882" t="s">
        <v>914</v>
      </c>
      <c r="C2882" t="s">
        <v>2143</v>
      </c>
      <c r="D2882" t="s">
        <v>288</v>
      </c>
      <c r="E2882" t="str">
        <f>INDEX('State Codes'!$E$7:$E$70,MATCH(INDEX('State Codes'!$C$7:$C$70,MATCH('County Climates'!B2882,'State Codes'!$D$7:$D$70,0),1),'State Codes'!$C$7:$C$70,0),1)</f>
        <v>West South Central Division</v>
      </c>
      <c r="F2882">
        <f>INDEX('CBECS_Table B5'!$C$6:$K$6,1,MATCH('County Climates'!E2882,'CBECS_Table B5'!$C$1:$K$1,0))</f>
        <v>11394</v>
      </c>
    </row>
    <row r="2883" spans="1:6" x14ac:dyDescent="0.35">
      <c r="A2883" t="s">
        <v>2100</v>
      </c>
      <c r="B2883" t="s">
        <v>914</v>
      </c>
      <c r="C2883" t="s">
        <v>329</v>
      </c>
      <c r="D2883" t="s">
        <v>288</v>
      </c>
      <c r="E2883" t="str">
        <f>INDEX('State Codes'!$E$7:$E$70,MATCH(INDEX('State Codes'!$C$7:$C$70,MATCH('County Climates'!B2883,'State Codes'!$D$7:$D$70,0),1),'State Codes'!$C$7:$C$70,0),1)</f>
        <v>West South Central Division</v>
      </c>
      <c r="F2883">
        <f>INDEX('CBECS_Table B5'!$C$6:$K$6,1,MATCH('County Climates'!E2883,'CBECS_Table B5'!$C$1:$K$1,0))</f>
        <v>11394</v>
      </c>
    </row>
    <row r="2884" spans="1:6" x14ac:dyDescent="0.35">
      <c r="A2884" t="s">
        <v>2100</v>
      </c>
      <c r="B2884" t="s">
        <v>914</v>
      </c>
      <c r="C2884" t="s">
        <v>1558</v>
      </c>
      <c r="D2884" t="s">
        <v>288</v>
      </c>
      <c r="E2884" t="str">
        <f>INDEX('State Codes'!$E$7:$E$70,MATCH(INDEX('State Codes'!$C$7:$C$70,MATCH('County Climates'!B2884,'State Codes'!$D$7:$D$70,0),1),'State Codes'!$C$7:$C$70,0),1)</f>
        <v>West South Central Division</v>
      </c>
      <c r="F2884">
        <f>INDEX('CBECS_Table B5'!$C$6:$K$6,1,MATCH('County Climates'!E2884,'CBECS_Table B5'!$C$1:$K$1,0))</f>
        <v>11394</v>
      </c>
    </row>
    <row r="2885" spans="1:6" x14ac:dyDescent="0.35">
      <c r="A2885" t="s">
        <v>2100</v>
      </c>
      <c r="B2885" t="s">
        <v>914</v>
      </c>
      <c r="C2885" t="s">
        <v>937</v>
      </c>
      <c r="D2885" t="s">
        <v>288</v>
      </c>
      <c r="E2885" t="str">
        <f>INDEX('State Codes'!$E$7:$E$70,MATCH(INDEX('State Codes'!$C$7:$C$70,MATCH('County Climates'!B2885,'State Codes'!$D$7:$D$70,0),1),'State Codes'!$C$7:$C$70,0),1)</f>
        <v>West South Central Division</v>
      </c>
      <c r="F2885">
        <f>INDEX('CBECS_Table B5'!$C$6:$K$6,1,MATCH('County Climates'!E2885,'CBECS_Table B5'!$C$1:$K$1,0))</f>
        <v>11394</v>
      </c>
    </row>
    <row r="2886" spans="1:6" x14ac:dyDescent="0.35">
      <c r="A2886" t="s">
        <v>2100</v>
      </c>
      <c r="B2886" t="s">
        <v>914</v>
      </c>
      <c r="C2886" t="s">
        <v>330</v>
      </c>
      <c r="D2886" t="s">
        <v>288</v>
      </c>
      <c r="E2886" t="str">
        <f>INDEX('State Codes'!$E$7:$E$70,MATCH(INDEX('State Codes'!$C$7:$C$70,MATCH('County Climates'!B2886,'State Codes'!$D$7:$D$70,0),1),'State Codes'!$C$7:$C$70,0),1)</f>
        <v>West South Central Division</v>
      </c>
      <c r="F2886">
        <f>INDEX('CBECS_Table B5'!$C$6:$K$6,1,MATCH('County Climates'!E2886,'CBECS_Table B5'!$C$1:$K$1,0))</f>
        <v>11394</v>
      </c>
    </row>
    <row r="2887" spans="1:6" x14ac:dyDescent="0.35">
      <c r="A2887" t="s">
        <v>2100</v>
      </c>
      <c r="B2887" t="s">
        <v>914</v>
      </c>
      <c r="C2887" t="s">
        <v>2144</v>
      </c>
      <c r="D2887" t="s">
        <v>402</v>
      </c>
      <c r="E2887" t="str">
        <f>INDEX('State Codes'!$E$7:$E$70,MATCH(INDEX('State Codes'!$C$7:$C$70,MATCH('County Climates'!B2887,'State Codes'!$D$7:$D$70,0),1),'State Codes'!$C$7:$C$70,0),1)</f>
        <v>West South Central Division</v>
      </c>
      <c r="F2887">
        <f>INDEX('CBECS_Table B5'!$C$6:$K$6,1,MATCH('County Climates'!E2887,'CBECS_Table B5'!$C$1:$K$1,0))</f>
        <v>11394</v>
      </c>
    </row>
    <row r="2888" spans="1:6" x14ac:dyDescent="0.35">
      <c r="A2888" t="s">
        <v>2100</v>
      </c>
      <c r="B2888" t="s">
        <v>914</v>
      </c>
      <c r="C2888" t="s">
        <v>2145</v>
      </c>
      <c r="D2888" t="s">
        <v>288</v>
      </c>
      <c r="E2888" t="str">
        <f>INDEX('State Codes'!$E$7:$E$70,MATCH(INDEX('State Codes'!$C$7:$C$70,MATCH('County Climates'!B2888,'State Codes'!$D$7:$D$70,0),1),'State Codes'!$C$7:$C$70,0),1)</f>
        <v>West South Central Division</v>
      </c>
      <c r="F2888">
        <f>INDEX('CBECS_Table B5'!$C$6:$K$6,1,MATCH('County Climates'!E2888,'CBECS_Table B5'!$C$1:$K$1,0))</f>
        <v>11394</v>
      </c>
    </row>
    <row r="2889" spans="1:6" x14ac:dyDescent="0.35">
      <c r="A2889" t="s">
        <v>2100</v>
      </c>
      <c r="B2889" t="s">
        <v>914</v>
      </c>
      <c r="C2889" t="s">
        <v>2146</v>
      </c>
      <c r="D2889" t="s">
        <v>288</v>
      </c>
      <c r="E2889" t="str">
        <f>INDEX('State Codes'!$E$7:$E$70,MATCH(INDEX('State Codes'!$C$7:$C$70,MATCH('County Climates'!B2889,'State Codes'!$D$7:$D$70,0),1),'State Codes'!$C$7:$C$70,0),1)</f>
        <v>West South Central Division</v>
      </c>
      <c r="F2889">
        <f>INDEX('CBECS_Table B5'!$C$6:$K$6,1,MATCH('County Climates'!E2889,'CBECS_Table B5'!$C$1:$K$1,0))</f>
        <v>11394</v>
      </c>
    </row>
    <row r="2890" spans="1:6" x14ac:dyDescent="0.35">
      <c r="A2890" t="s">
        <v>2100</v>
      </c>
      <c r="B2890" t="s">
        <v>914</v>
      </c>
      <c r="C2890" t="s">
        <v>2147</v>
      </c>
      <c r="D2890" t="s">
        <v>404</v>
      </c>
      <c r="E2890" t="str">
        <f>INDEX('State Codes'!$E$7:$E$70,MATCH(INDEX('State Codes'!$C$7:$C$70,MATCH('County Climates'!B2890,'State Codes'!$D$7:$D$70,0),1),'State Codes'!$C$7:$C$70,0),1)</f>
        <v>West South Central Division</v>
      </c>
      <c r="F2890">
        <f>INDEX('CBECS_Table B5'!$C$6:$K$6,1,MATCH('County Climates'!E2890,'CBECS_Table B5'!$C$1:$K$1,0))</f>
        <v>11394</v>
      </c>
    </row>
    <row r="2891" spans="1:6" x14ac:dyDescent="0.35">
      <c r="A2891" t="s">
        <v>2100</v>
      </c>
      <c r="B2891" t="s">
        <v>914</v>
      </c>
      <c r="C2891" t="s">
        <v>2148</v>
      </c>
      <c r="D2891" t="s">
        <v>404</v>
      </c>
      <c r="E2891" t="str">
        <f>INDEX('State Codes'!$E$7:$E$70,MATCH(INDEX('State Codes'!$C$7:$C$70,MATCH('County Climates'!B2891,'State Codes'!$D$7:$D$70,0),1),'State Codes'!$C$7:$C$70,0),1)</f>
        <v>West South Central Division</v>
      </c>
      <c r="F2891">
        <f>INDEX('CBECS_Table B5'!$C$6:$K$6,1,MATCH('County Climates'!E2891,'CBECS_Table B5'!$C$1:$K$1,0))</f>
        <v>11394</v>
      </c>
    </row>
    <row r="2892" spans="1:6" x14ac:dyDescent="0.35">
      <c r="A2892" t="s">
        <v>2100</v>
      </c>
      <c r="B2892" t="s">
        <v>914</v>
      </c>
      <c r="C2892" t="s">
        <v>2149</v>
      </c>
      <c r="D2892" t="s">
        <v>404</v>
      </c>
      <c r="E2892" t="str">
        <f>INDEX('State Codes'!$E$7:$E$70,MATCH(INDEX('State Codes'!$C$7:$C$70,MATCH('County Climates'!B2892,'State Codes'!$D$7:$D$70,0),1),'State Codes'!$C$7:$C$70,0),1)</f>
        <v>West South Central Division</v>
      </c>
      <c r="F2892">
        <f>INDEX('CBECS_Table B5'!$C$6:$K$6,1,MATCH('County Climates'!E2892,'CBECS_Table B5'!$C$1:$K$1,0))</f>
        <v>11394</v>
      </c>
    </row>
    <row r="2893" spans="1:6" x14ac:dyDescent="0.35">
      <c r="A2893" t="s">
        <v>2100</v>
      </c>
      <c r="B2893" t="s">
        <v>914</v>
      </c>
      <c r="C2893" t="s">
        <v>333</v>
      </c>
      <c r="D2893" t="s">
        <v>288</v>
      </c>
      <c r="E2893" t="str">
        <f>INDEX('State Codes'!$E$7:$E$70,MATCH(INDEX('State Codes'!$C$7:$C$70,MATCH('County Climates'!B2893,'State Codes'!$D$7:$D$70,0),1),'State Codes'!$C$7:$C$70,0),1)</f>
        <v>West South Central Division</v>
      </c>
      <c r="F2893">
        <f>INDEX('CBECS_Table B5'!$C$6:$K$6,1,MATCH('County Climates'!E2893,'CBECS_Table B5'!$C$1:$K$1,0))</f>
        <v>11394</v>
      </c>
    </row>
    <row r="2894" spans="1:6" x14ac:dyDescent="0.35">
      <c r="A2894" t="s">
        <v>2100</v>
      </c>
      <c r="B2894" t="s">
        <v>914</v>
      </c>
      <c r="C2894" t="s">
        <v>335</v>
      </c>
      <c r="D2894" t="s">
        <v>288</v>
      </c>
      <c r="E2894" t="str">
        <f>INDEX('State Codes'!$E$7:$E$70,MATCH(INDEX('State Codes'!$C$7:$C$70,MATCH('County Climates'!B2894,'State Codes'!$D$7:$D$70,0),1),'State Codes'!$C$7:$C$70,0),1)</f>
        <v>West South Central Division</v>
      </c>
      <c r="F2894">
        <f>INDEX('CBECS_Table B5'!$C$6:$K$6,1,MATCH('County Climates'!E2894,'CBECS_Table B5'!$C$1:$K$1,0))</f>
        <v>11394</v>
      </c>
    </row>
    <row r="2895" spans="1:6" x14ac:dyDescent="0.35">
      <c r="A2895" t="s">
        <v>2100</v>
      </c>
      <c r="B2895" t="s">
        <v>914</v>
      </c>
      <c r="C2895" t="s">
        <v>731</v>
      </c>
      <c r="D2895" t="s">
        <v>404</v>
      </c>
      <c r="E2895" t="str">
        <f>INDEX('State Codes'!$E$7:$E$70,MATCH(INDEX('State Codes'!$C$7:$C$70,MATCH('County Climates'!B2895,'State Codes'!$D$7:$D$70,0),1),'State Codes'!$C$7:$C$70,0),1)</f>
        <v>West South Central Division</v>
      </c>
      <c r="F2895">
        <f>INDEX('CBECS_Table B5'!$C$6:$K$6,1,MATCH('County Climates'!E2895,'CBECS_Table B5'!$C$1:$K$1,0))</f>
        <v>11394</v>
      </c>
    </row>
    <row r="2896" spans="1:6" x14ac:dyDescent="0.35">
      <c r="A2896" t="s">
        <v>2100</v>
      </c>
      <c r="B2896" t="s">
        <v>914</v>
      </c>
      <c r="C2896" t="s">
        <v>590</v>
      </c>
      <c r="D2896" t="s">
        <v>404</v>
      </c>
      <c r="E2896" t="str">
        <f>INDEX('State Codes'!$E$7:$E$70,MATCH(INDEX('State Codes'!$C$7:$C$70,MATCH('County Climates'!B2896,'State Codes'!$D$7:$D$70,0),1),'State Codes'!$C$7:$C$70,0),1)</f>
        <v>West South Central Division</v>
      </c>
      <c r="F2896">
        <f>INDEX('CBECS_Table B5'!$C$6:$K$6,1,MATCH('County Climates'!E2896,'CBECS_Table B5'!$C$1:$K$1,0))</f>
        <v>11394</v>
      </c>
    </row>
    <row r="2897" spans="1:6" x14ac:dyDescent="0.35">
      <c r="A2897" t="s">
        <v>2100</v>
      </c>
      <c r="B2897" t="s">
        <v>914</v>
      </c>
      <c r="C2897" t="s">
        <v>2150</v>
      </c>
      <c r="D2897" t="s">
        <v>288</v>
      </c>
      <c r="E2897" t="str">
        <f>INDEX('State Codes'!$E$7:$E$70,MATCH(INDEX('State Codes'!$C$7:$C$70,MATCH('County Climates'!B2897,'State Codes'!$D$7:$D$70,0),1),'State Codes'!$C$7:$C$70,0),1)</f>
        <v>West South Central Division</v>
      </c>
      <c r="F2897">
        <f>INDEX('CBECS_Table B5'!$C$6:$K$6,1,MATCH('County Climates'!E2897,'CBECS_Table B5'!$C$1:$K$1,0))</f>
        <v>11394</v>
      </c>
    </row>
    <row r="2898" spans="1:6" x14ac:dyDescent="0.35">
      <c r="A2898" t="s">
        <v>2100</v>
      </c>
      <c r="B2898" t="s">
        <v>914</v>
      </c>
      <c r="C2898" t="s">
        <v>2151</v>
      </c>
      <c r="D2898" t="s">
        <v>288</v>
      </c>
      <c r="E2898" t="str">
        <f>INDEX('State Codes'!$E$7:$E$70,MATCH(INDEX('State Codes'!$C$7:$C$70,MATCH('County Climates'!B2898,'State Codes'!$D$7:$D$70,0),1),'State Codes'!$C$7:$C$70,0),1)</f>
        <v>West South Central Division</v>
      </c>
      <c r="F2898">
        <f>INDEX('CBECS_Table B5'!$C$6:$K$6,1,MATCH('County Climates'!E2898,'CBECS_Table B5'!$C$1:$K$1,0))</f>
        <v>11394</v>
      </c>
    </row>
    <row r="2899" spans="1:6" x14ac:dyDescent="0.35">
      <c r="A2899" t="s">
        <v>2100</v>
      </c>
      <c r="B2899" t="s">
        <v>914</v>
      </c>
      <c r="C2899" t="s">
        <v>2152</v>
      </c>
      <c r="D2899" t="s">
        <v>404</v>
      </c>
      <c r="E2899" t="str">
        <f>INDEX('State Codes'!$E$7:$E$70,MATCH(INDEX('State Codes'!$C$7:$C$70,MATCH('County Climates'!B2899,'State Codes'!$D$7:$D$70,0),1),'State Codes'!$C$7:$C$70,0),1)</f>
        <v>West South Central Division</v>
      </c>
      <c r="F2899">
        <f>INDEX('CBECS_Table B5'!$C$6:$K$6,1,MATCH('County Climates'!E2899,'CBECS_Table B5'!$C$1:$K$1,0))</f>
        <v>11394</v>
      </c>
    </row>
    <row r="2900" spans="1:6" x14ac:dyDescent="0.35">
      <c r="A2900" t="s">
        <v>2100</v>
      </c>
      <c r="B2900" t="s">
        <v>914</v>
      </c>
      <c r="C2900" t="s">
        <v>2153</v>
      </c>
      <c r="D2900" t="s">
        <v>288</v>
      </c>
      <c r="E2900" t="str">
        <f>INDEX('State Codes'!$E$7:$E$70,MATCH(INDEX('State Codes'!$C$7:$C$70,MATCH('County Climates'!B2900,'State Codes'!$D$7:$D$70,0),1),'State Codes'!$C$7:$C$70,0),1)</f>
        <v>West South Central Division</v>
      </c>
      <c r="F2900">
        <f>INDEX('CBECS_Table B5'!$C$6:$K$6,1,MATCH('County Climates'!E2900,'CBECS_Table B5'!$C$1:$K$1,0))</f>
        <v>11394</v>
      </c>
    </row>
    <row r="2901" spans="1:6" x14ac:dyDescent="0.35">
      <c r="A2901" t="s">
        <v>2100</v>
      </c>
      <c r="B2901" t="s">
        <v>914</v>
      </c>
      <c r="C2901" t="s">
        <v>2154</v>
      </c>
      <c r="D2901" t="s">
        <v>288</v>
      </c>
      <c r="E2901" t="str">
        <f>INDEX('State Codes'!$E$7:$E$70,MATCH(INDEX('State Codes'!$C$7:$C$70,MATCH('County Climates'!B2901,'State Codes'!$D$7:$D$70,0),1),'State Codes'!$C$7:$C$70,0),1)</f>
        <v>West South Central Division</v>
      </c>
      <c r="F2901">
        <f>INDEX('CBECS_Table B5'!$C$6:$K$6,1,MATCH('County Climates'!E2901,'CBECS_Table B5'!$C$1:$K$1,0))</f>
        <v>11394</v>
      </c>
    </row>
    <row r="2902" spans="1:6" x14ac:dyDescent="0.35">
      <c r="A2902" t="s">
        <v>2100</v>
      </c>
      <c r="B2902" t="s">
        <v>914</v>
      </c>
      <c r="C2902" t="s">
        <v>1085</v>
      </c>
      <c r="D2902" t="s">
        <v>288</v>
      </c>
      <c r="E2902" t="str">
        <f>INDEX('State Codes'!$E$7:$E$70,MATCH(INDEX('State Codes'!$C$7:$C$70,MATCH('County Climates'!B2902,'State Codes'!$D$7:$D$70,0),1),'State Codes'!$C$7:$C$70,0),1)</f>
        <v>West South Central Division</v>
      </c>
      <c r="F2902">
        <f>INDEX('CBECS_Table B5'!$C$6:$K$6,1,MATCH('County Climates'!E2902,'CBECS_Table B5'!$C$1:$K$1,0))</f>
        <v>11394</v>
      </c>
    </row>
    <row r="2903" spans="1:6" x14ac:dyDescent="0.35">
      <c r="A2903" t="s">
        <v>2100</v>
      </c>
      <c r="B2903" t="s">
        <v>914</v>
      </c>
      <c r="C2903" t="s">
        <v>595</v>
      </c>
      <c r="D2903" t="s">
        <v>404</v>
      </c>
      <c r="E2903" t="str">
        <f>INDEX('State Codes'!$E$7:$E$70,MATCH(INDEX('State Codes'!$C$7:$C$70,MATCH('County Climates'!B2903,'State Codes'!$D$7:$D$70,0),1),'State Codes'!$C$7:$C$70,0),1)</f>
        <v>West South Central Division</v>
      </c>
      <c r="F2903">
        <f>INDEX('CBECS_Table B5'!$C$6:$K$6,1,MATCH('County Climates'!E2903,'CBECS_Table B5'!$C$1:$K$1,0))</f>
        <v>11394</v>
      </c>
    </row>
    <row r="2904" spans="1:6" x14ac:dyDescent="0.35">
      <c r="A2904" t="s">
        <v>2100</v>
      </c>
      <c r="B2904" t="s">
        <v>914</v>
      </c>
      <c r="C2904" t="s">
        <v>1776</v>
      </c>
      <c r="D2904" t="s">
        <v>404</v>
      </c>
      <c r="E2904" t="str">
        <f>INDEX('State Codes'!$E$7:$E$70,MATCH(INDEX('State Codes'!$C$7:$C$70,MATCH('County Climates'!B2904,'State Codes'!$D$7:$D$70,0),1),'State Codes'!$C$7:$C$70,0),1)</f>
        <v>West South Central Division</v>
      </c>
      <c r="F2904">
        <f>INDEX('CBECS_Table B5'!$C$6:$K$6,1,MATCH('County Climates'!E2904,'CBECS_Table B5'!$C$1:$K$1,0))</f>
        <v>11394</v>
      </c>
    </row>
    <row r="2905" spans="1:6" x14ac:dyDescent="0.35">
      <c r="A2905" t="s">
        <v>2100</v>
      </c>
      <c r="B2905" t="s">
        <v>914</v>
      </c>
      <c r="C2905" t="s">
        <v>2155</v>
      </c>
      <c r="D2905" t="s">
        <v>288</v>
      </c>
      <c r="E2905" t="str">
        <f>INDEX('State Codes'!$E$7:$E$70,MATCH(INDEX('State Codes'!$C$7:$C$70,MATCH('County Climates'!B2905,'State Codes'!$D$7:$D$70,0),1),'State Codes'!$C$7:$C$70,0),1)</f>
        <v>West South Central Division</v>
      </c>
      <c r="F2905">
        <f>INDEX('CBECS_Table B5'!$C$6:$K$6,1,MATCH('County Climates'!E2905,'CBECS_Table B5'!$C$1:$K$1,0))</f>
        <v>11394</v>
      </c>
    </row>
    <row r="2906" spans="1:6" x14ac:dyDescent="0.35">
      <c r="A2906" t="s">
        <v>2100</v>
      </c>
      <c r="B2906" t="s">
        <v>914</v>
      </c>
      <c r="C2906" t="s">
        <v>1646</v>
      </c>
      <c r="D2906" t="s">
        <v>288</v>
      </c>
      <c r="E2906" t="str">
        <f>INDEX('State Codes'!$E$7:$E$70,MATCH(INDEX('State Codes'!$C$7:$C$70,MATCH('County Climates'!B2906,'State Codes'!$D$7:$D$70,0),1),'State Codes'!$C$7:$C$70,0),1)</f>
        <v>West South Central Division</v>
      </c>
      <c r="F2906">
        <f>INDEX('CBECS_Table B5'!$C$6:$K$6,1,MATCH('County Climates'!E2906,'CBECS_Table B5'!$C$1:$K$1,0))</f>
        <v>11394</v>
      </c>
    </row>
    <row r="2907" spans="1:6" x14ac:dyDescent="0.35">
      <c r="A2907" t="s">
        <v>2100</v>
      </c>
      <c r="B2907" t="s">
        <v>914</v>
      </c>
      <c r="C2907" t="s">
        <v>694</v>
      </c>
      <c r="D2907" t="s">
        <v>404</v>
      </c>
      <c r="E2907" t="str">
        <f>INDEX('State Codes'!$E$7:$E$70,MATCH(INDEX('State Codes'!$C$7:$C$70,MATCH('County Climates'!B2907,'State Codes'!$D$7:$D$70,0),1),'State Codes'!$C$7:$C$70,0),1)</f>
        <v>West South Central Division</v>
      </c>
      <c r="F2907">
        <f>INDEX('CBECS_Table B5'!$C$6:$K$6,1,MATCH('County Climates'!E2907,'CBECS_Table B5'!$C$1:$K$1,0))</f>
        <v>11394</v>
      </c>
    </row>
    <row r="2908" spans="1:6" x14ac:dyDescent="0.35">
      <c r="A2908" t="s">
        <v>2100</v>
      </c>
      <c r="B2908" t="s">
        <v>914</v>
      </c>
      <c r="C2908" t="s">
        <v>2156</v>
      </c>
      <c r="D2908" t="s">
        <v>292</v>
      </c>
      <c r="E2908" t="str">
        <f>INDEX('State Codes'!$E$7:$E$70,MATCH(INDEX('State Codes'!$C$7:$C$70,MATCH('County Climates'!B2908,'State Codes'!$D$7:$D$70,0),1),'State Codes'!$C$7:$C$70,0),1)</f>
        <v>West South Central Division</v>
      </c>
      <c r="F2908">
        <f>INDEX('CBECS_Table B5'!$C$6:$K$6,1,MATCH('County Climates'!E2908,'CBECS_Table B5'!$C$1:$K$1,0))</f>
        <v>11394</v>
      </c>
    </row>
    <row r="2909" spans="1:6" x14ac:dyDescent="0.35">
      <c r="A2909" t="s">
        <v>2100</v>
      </c>
      <c r="B2909" t="s">
        <v>914</v>
      </c>
      <c r="C2909" t="s">
        <v>339</v>
      </c>
      <c r="D2909" t="s">
        <v>288</v>
      </c>
      <c r="E2909" t="str">
        <f>INDEX('State Codes'!$E$7:$E$70,MATCH(INDEX('State Codes'!$C$7:$C$70,MATCH('County Climates'!B2909,'State Codes'!$D$7:$D$70,0),1),'State Codes'!$C$7:$C$70,0),1)</f>
        <v>West South Central Division</v>
      </c>
      <c r="F2909">
        <f>INDEX('CBECS_Table B5'!$C$6:$K$6,1,MATCH('County Climates'!E2909,'CBECS_Table B5'!$C$1:$K$1,0))</f>
        <v>11394</v>
      </c>
    </row>
    <row r="2910" spans="1:6" x14ac:dyDescent="0.35">
      <c r="A2910" t="s">
        <v>2100</v>
      </c>
      <c r="B2910" t="s">
        <v>914</v>
      </c>
      <c r="C2910" t="s">
        <v>1030</v>
      </c>
      <c r="D2910" t="s">
        <v>402</v>
      </c>
      <c r="E2910" t="str">
        <f>INDEX('State Codes'!$E$7:$E$70,MATCH(INDEX('State Codes'!$C$7:$C$70,MATCH('County Climates'!B2910,'State Codes'!$D$7:$D$70,0),1),'State Codes'!$C$7:$C$70,0),1)</f>
        <v>West South Central Division</v>
      </c>
      <c r="F2910">
        <f>INDEX('CBECS_Table B5'!$C$6:$K$6,1,MATCH('County Climates'!E2910,'CBECS_Table B5'!$C$1:$K$1,0))</f>
        <v>11394</v>
      </c>
    </row>
    <row r="2911" spans="1:6" x14ac:dyDescent="0.35">
      <c r="A2911" t="s">
        <v>2100</v>
      </c>
      <c r="B2911" t="s">
        <v>914</v>
      </c>
      <c r="C2911" t="s">
        <v>695</v>
      </c>
      <c r="D2911" t="s">
        <v>288</v>
      </c>
      <c r="E2911" t="str">
        <f>INDEX('State Codes'!$E$7:$E$70,MATCH(INDEX('State Codes'!$C$7:$C$70,MATCH('County Climates'!B2911,'State Codes'!$D$7:$D$70,0),1),'State Codes'!$C$7:$C$70,0),1)</f>
        <v>West South Central Division</v>
      </c>
      <c r="F2911">
        <f>INDEX('CBECS_Table B5'!$C$6:$K$6,1,MATCH('County Climates'!E2911,'CBECS_Table B5'!$C$1:$K$1,0))</f>
        <v>11394</v>
      </c>
    </row>
    <row r="2912" spans="1:6" x14ac:dyDescent="0.35">
      <c r="A2912" t="s">
        <v>2100</v>
      </c>
      <c r="B2912" t="s">
        <v>914</v>
      </c>
      <c r="C2912" t="s">
        <v>2157</v>
      </c>
      <c r="D2912" t="s">
        <v>404</v>
      </c>
      <c r="E2912" t="str">
        <f>INDEX('State Codes'!$E$7:$E$70,MATCH(INDEX('State Codes'!$C$7:$C$70,MATCH('County Climates'!B2912,'State Codes'!$D$7:$D$70,0),1),'State Codes'!$C$7:$C$70,0),1)</f>
        <v>West South Central Division</v>
      </c>
      <c r="F2912">
        <f>INDEX('CBECS_Table B5'!$C$6:$K$6,1,MATCH('County Climates'!E2912,'CBECS_Table B5'!$C$1:$K$1,0))</f>
        <v>11394</v>
      </c>
    </row>
    <row r="2913" spans="1:6" x14ac:dyDescent="0.35">
      <c r="A2913" t="s">
        <v>2100</v>
      </c>
      <c r="B2913" t="s">
        <v>914</v>
      </c>
      <c r="C2913" t="s">
        <v>2158</v>
      </c>
      <c r="D2913" t="s">
        <v>288</v>
      </c>
      <c r="E2913" t="str">
        <f>INDEX('State Codes'!$E$7:$E$70,MATCH(INDEX('State Codes'!$C$7:$C$70,MATCH('County Climates'!B2913,'State Codes'!$D$7:$D$70,0),1),'State Codes'!$C$7:$C$70,0),1)</f>
        <v>West South Central Division</v>
      </c>
      <c r="F2913">
        <f>INDEX('CBECS_Table B5'!$C$6:$K$6,1,MATCH('County Climates'!E2913,'CBECS_Table B5'!$C$1:$K$1,0))</f>
        <v>11394</v>
      </c>
    </row>
    <row r="2914" spans="1:6" x14ac:dyDescent="0.35">
      <c r="A2914" t="s">
        <v>2100</v>
      </c>
      <c r="B2914" t="s">
        <v>914</v>
      </c>
      <c r="C2914" t="s">
        <v>2159</v>
      </c>
      <c r="D2914" t="s">
        <v>288</v>
      </c>
      <c r="E2914" t="str">
        <f>INDEX('State Codes'!$E$7:$E$70,MATCH(INDEX('State Codes'!$C$7:$C$70,MATCH('County Climates'!B2914,'State Codes'!$D$7:$D$70,0),1),'State Codes'!$C$7:$C$70,0),1)</f>
        <v>West South Central Division</v>
      </c>
      <c r="F2914">
        <f>INDEX('CBECS_Table B5'!$C$6:$K$6,1,MATCH('County Climates'!E2914,'CBECS_Table B5'!$C$1:$K$1,0))</f>
        <v>11394</v>
      </c>
    </row>
    <row r="2915" spans="1:6" x14ac:dyDescent="0.35">
      <c r="A2915" t="s">
        <v>2100</v>
      </c>
      <c r="B2915" t="s">
        <v>914</v>
      </c>
      <c r="C2915" t="s">
        <v>376</v>
      </c>
      <c r="D2915" t="s">
        <v>288</v>
      </c>
      <c r="E2915" t="str">
        <f>INDEX('State Codes'!$E$7:$E$70,MATCH(INDEX('State Codes'!$C$7:$C$70,MATCH('County Climates'!B2915,'State Codes'!$D$7:$D$70,0),1),'State Codes'!$C$7:$C$70,0),1)</f>
        <v>West South Central Division</v>
      </c>
      <c r="F2915">
        <f>INDEX('CBECS_Table B5'!$C$6:$K$6,1,MATCH('County Climates'!E2915,'CBECS_Table B5'!$C$1:$K$1,0))</f>
        <v>11394</v>
      </c>
    </row>
    <row r="2916" spans="1:6" x14ac:dyDescent="0.35">
      <c r="A2916" t="s">
        <v>2100</v>
      </c>
      <c r="B2916" t="s">
        <v>914</v>
      </c>
      <c r="C2916" t="s">
        <v>2160</v>
      </c>
      <c r="D2916" t="s">
        <v>404</v>
      </c>
      <c r="E2916" t="str">
        <f>INDEX('State Codes'!$E$7:$E$70,MATCH(INDEX('State Codes'!$C$7:$C$70,MATCH('County Climates'!B2916,'State Codes'!$D$7:$D$70,0),1),'State Codes'!$C$7:$C$70,0),1)</f>
        <v>West South Central Division</v>
      </c>
      <c r="F2916">
        <f>INDEX('CBECS_Table B5'!$C$6:$K$6,1,MATCH('County Climates'!E2916,'CBECS_Table B5'!$C$1:$K$1,0))</f>
        <v>11394</v>
      </c>
    </row>
    <row r="2917" spans="1:6" x14ac:dyDescent="0.35">
      <c r="A2917" t="s">
        <v>2100</v>
      </c>
      <c r="B2917" t="s">
        <v>914</v>
      </c>
      <c r="C2917" t="s">
        <v>2161</v>
      </c>
      <c r="D2917" t="s">
        <v>288</v>
      </c>
      <c r="E2917" t="str">
        <f>INDEX('State Codes'!$E$7:$E$70,MATCH(INDEX('State Codes'!$C$7:$C$70,MATCH('County Climates'!B2917,'State Codes'!$D$7:$D$70,0),1),'State Codes'!$C$7:$C$70,0),1)</f>
        <v>West South Central Division</v>
      </c>
      <c r="F2917">
        <f>INDEX('CBECS_Table B5'!$C$6:$K$6,1,MATCH('County Climates'!E2917,'CBECS_Table B5'!$C$1:$K$1,0))</f>
        <v>11394</v>
      </c>
    </row>
    <row r="2918" spans="1:6" x14ac:dyDescent="0.35">
      <c r="A2918" t="s">
        <v>2100</v>
      </c>
      <c r="B2918" t="s">
        <v>914</v>
      </c>
      <c r="C2918" t="s">
        <v>2162</v>
      </c>
      <c r="D2918" t="s">
        <v>402</v>
      </c>
      <c r="E2918" t="str">
        <f>INDEX('State Codes'!$E$7:$E$70,MATCH(INDEX('State Codes'!$C$7:$C$70,MATCH('County Climates'!B2918,'State Codes'!$D$7:$D$70,0),1),'State Codes'!$C$7:$C$70,0),1)</f>
        <v>West South Central Division</v>
      </c>
      <c r="F2918">
        <f>INDEX('CBECS_Table B5'!$C$6:$K$6,1,MATCH('County Climates'!E2918,'CBECS_Table B5'!$C$1:$K$1,0))</f>
        <v>11394</v>
      </c>
    </row>
    <row r="2919" spans="1:6" x14ac:dyDescent="0.35">
      <c r="A2919" t="s">
        <v>2100</v>
      </c>
      <c r="B2919" t="s">
        <v>914</v>
      </c>
      <c r="C2919" t="s">
        <v>740</v>
      </c>
      <c r="D2919" t="s">
        <v>402</v>
      </c>
      <c r="E2919" t="str">
        <f>INDEX('State Codes'!$E$7:$E$70,MATCH(INDEX('State Codes'!$C$7:$C$70,MATCH('County Climates'!B2919,'State Codes'!$D$7:$D$70,0),1),'State Codes'!$C$7:$C$70,0),1)</f>
        <v>West South Central Division</v>
      </c>
      <c r="F2919">
        <f>INDEX('CBECS_Table B5'!$C$6:$K$6,1,MATCH('County Climates'!E2919,'CBECS_Table B5'!$C$1:$K$1,0))</f>
        <v>11394</v>
      </c>
    </row>
    <row r="2920" spans="1:6" x14ac:dyDescent="0.35">
      <c r="A2920" t="s">
        <v>2100</v>
      </c>
      <c r="B2920" t="s">
        <v>914</v>
      </c>
      <c r="C2920" t="s">
        <v>1011</v>
      </c>
      <c r="D2920" t="s">
        <v>288</v>
      </c>
      <c r="E2920" t="str">
        <f>INDEX('State Codes'!$E$7:$E$70,MATCH(INDEX('State Codes'!$C$7:$C$70,MATCH('County Climates'!B2920,'State Codes'!$D$7:$D$70,0),1),'State Codes'!$C$7:$C$70,0),1)</f>
        <v>West South Central Division</v>
      </c>
      <c r="F2920">
        <f>INDEX('CBECS_Table B5'!$C$6:$K$6,1,MATCH('County Climates'!E2920,'CBECS_Table B5'!$C$1:$K$1,0))</f>
        <v>11394</v>
      </c>
    </row>
    <row r="2921" spans="1:6" x14ac:dyDescent="0.35">
      <c r="A2921" t="s">
        <v>2100</v>
      </c>
      <c r="B2921" t="s">
        <v>914</v>
      </c>
      <c r="C2921" t="s">
        <v>2163</v>
      </c>
      <c r="D2921" t="s">
        <v>292</v>
      </c>
      <c r="E2921" t="str">
        <f>INDEX('State Codes'!$E$7:$E$70,MATCH(INDEX('State Codes'!$C$7:$C$70,MATCH('County Climates'!B2921,'State Codes'!$D$7:$D$70,0),1),'State Codes'!$C$7:$C$70,0),1)</f>
        <v>West South Central Division</v>
      </c>
      <c r="F2921">
        <f>INDEX('CBECS_Table B5'!$C$6:$K$6,1,MATCH('County Climates'!E2921,'CBECS_Table B5'!$C$1:$K$1,0))</f>
        <v>11394</v>
      </c>
    </row>
    <row r="2922" spans="1:6" x14ac:dyDescent="0.35">
      <c r="A2922" t="s">
        <v>2100</v>
      </c>
      <c r="B2922" t="s">
        <v>914</v>
      </c>
      <c r="C2922" t="s">
        <v>869</v>
      </c>
      <c r="D2922" t="s">
        <v>288</v>
      </c>
      <c r="E2922" t="str">
        <f>INDEX('State Codes'!$E$7:$E$70,MATCH(INDEX('State Codes'!$C$7:$C$70,MATCH('County Climates'!B2922,'State Codes'!$D$7:$D$70,0),1),'State Codes'!$C$7:$C$70,0),1)</f>
        <v>West South Central Division</v>
      </c>
      <c r="F2922">
        <f>INDEX('CBECS_Table B5'!$C$6:$K$6,1,MATCH('County Climates'!E2922,'CBECS_Table B5'!$C$1:$K$1,0))</f>
        <v>11394</v>
      </c>
    </row>
    <row r="2923" spans="1:6" x14ac:dyDescent="0.35">
      <c r="A2923" t="s">
        <v>2100</v>
      </c>
      <c r="B2923" t="s">
        <v>914</v>
      </c>
      <c r="C2923" t="s">
        <v>2164</v>
      </c>
      <c r="D2923" t="s">
        <v>288</v>
      </c>
      <c r="E2923" t="str">
        <f>INDEX('State Codes'!$E$7:$E$70,MATCH(INDEX('State Codes'!$C$7:$C$70,MATCH('County Climates'!B2923,'State Codes'!$D$7:$D$70,0),1),'State Codes'!$C$7:$C$70,0),1)</f>
        <v>West South Central Division</v>
      </c>
      <c r="F2923">
        <f>INDEX('CBECS_Table B5'!$C$6:$K$6,1,MATCH('County Climates'!E2923,'CBECS_Table B5'!$C$1:$K$1,0))</f>
        <v>11394</v>
      </c>
    </row>
    <row r="2924" spans="1:6" x14ac:dyDescent="0.35">
      <c r="A2924" t="s">
        <v>2100</v>
      </c>
      <c r="B2924" t="s">
        <v>914</v>
      </c>
      <c r="C2924" t="s">
        <v>2165</v>
      </c>
      <c r="D2924" t="s">
        <v>402</v>
      </c>
      <c r="E2924" t="str">
        <f>INDEX('State Codes'!$E$7:$E$70,MATCH(INDEX('State Codes'!$C$7:$C$70,MATCH('County Climates'!B2924,'State Codes'!$D$7:$D$70,0),1),'State Codes'!$C$7:$C$70,0),1)</f>
        <v>West South Central Division</v>
      </c>
      <c r="F2924">
        <f>INDEX('CBECS_Table B5'!$C$6:$K$6,1,MATCH('County Climates'!E2924,'CBECS_Table B5'!$C$1:$K$1,0))</f>
        <v>11394</v>
      </c>
    </row>
    <row r="2925" spans="1:6" x14ac:dyDescent="0.35">
      <c r="A2925" t="s">
        <v>2100</v>
      </c>
      <c r="B2925" t="s">
        <v>914</v>
      </c>
      <c r="C2925" t="s">
        <v>2166</v>
      </c>
      <c r="D2925" t="s">
        <v>404</v>
      </c>
      <c r="E2925" t="str">
        <f>INDEX('State Codes'!$E$7:$E$70,MATCH(INDEX('State Codes'!$C$7:$C$70,MATCH('County Climates'!B2925,'State Codes'!$D$7:$D$70,0),1),'State Codes'!$C$7:$C$70,0),1)</f>
        <v>West South Central Division</v>
      </c>
      <c r="F2925">
        <f>INDEX('CBECS_Table B5'!$C$6:$K$6,1,MATCH('County Climates'!E2925,'CBECS_Table B5'!$C$1:$K$1,0))</f>
        <v>11394</v>
      </c>
    </row>
    <row r="2926" spans="1:6" x14ac:dyDescent="0.35">
      <c r="A2926" t="s">
        <v>2100</v>
      </c>
      <c r="B2926" t="s">
        <v>914</v>
      </c>
      <c r="C2926" t="s">
        <v>380</v>
      </c>
      <c r="D2926" t="s">
        <v>288</v>
      </c>
      <c r="E2926" t="str">
        <f>INDEX('State Codes'!$E$7:$E$70,MATCH(INDEX('State Codes'!$C$7:$C$70,MATCH('County Climates'!B2926,'State Codes'!$D$7:$D$70,0),1),'State Codes'!$C$7:$C$70,0),1)</f>
        <v>West South Central Division</v>
      </c>
      <c r="F2926">
        <f>INDEX('CBECS_Table B5'!$C$6:$K$6,1,MATCH('County Climates'!E2926,'CBECS_Table B5'!$C$1:$K$1,0))</f>
        <v>11394</v>
      </c>
    </row>
    <row r="2927" spans="1:6" x14ac:dyDescent="0.35">
      <c r="A2927" t="s">
        <v>2100</v>
      </c>
      <c r="B2927" t="s">
        <v>914</v>
      </c>
      <c r="C2927" t="s">
        <v>2044</v>
      </c>
      <c r="D2927" t="s">
        <v>402</v>
      </c>
      <c r="E2927" t="str">
        <f>INDEX('State Codes'!$E$7:$E$70,MATCH(INDEX('State Codes'!$C$7:$C$70,MATCH('County Climates'!B2927,'State Codes'!$D$7:$D$70,0),1),'State Codes'!$C$7:$C$70,0),1)</f>
        <v>West South Central Division</v>
      </c>
      <c r="F2927">
        <f>INDEX('CBECS_Table B5'!$C$6:$K$6,1,MATCH('County Climates'!E2927,'CBECS_Table B5'!$C$1:$K$1,0))</f>
        <v>11394</v>
      </c>
    </row>
    <row r="2928" spans="1:6" x14ac:dyDescent="0.35">
      <c r="A2928" t="s">
        <v>2100</v>
      </c>
      <c r="B2928" t="s">
        <v>914</v>
      </c>
      <c r="C2928" t="s">
        <v>2167</v>
      </c>
      <c r="D2928" t="s">
        <v>404</v>
      </c>
      <c r="E2928" t="str">
        <f>INDEX('State Codes'!$E$7:$E$70,MATCH(INDEX('State Codes'!$C$7:$C$70,MATCH('County Climates'!B2928,'State Codes'!$D$7:$D$70,0),1),'State Codes'!$C$7:$C$70,0),1)</f>
        <v>West South Central Division</v>
      </c>
      <c r="F2928">
        <f>INDEX('CBECS_Table B5'!$C$6:$K$6,1,MATCH('County Climates'!E2928,'CBECS_Table B5'!$C$1:$K$1,0))</f>
        <v>11394</v>
      </c>
    </row>
    <row r="2929" spans="1:6" x14ac:dyDescent="0.35">
      <c r="A2929" t="s">
        <v>2100</v>
      </c>
      <c r="B2929" t="s">
        <v>914</v>
      </c>
      <c r="C2929" t="s">
        <v>2168</v>
      </c>
      <c r="D2929" t="s">
        <v>288</v>
      </c>
      <c r="E2929" t="str">
        <f>INDEX('State Codes'!$E$7:$E$70,MATCH(INDEX('State Codes'!$C$7:$C$70,MATCH('County Climates'!B2929,'State Codes'!$D$7:$D$70,0),1),'State Codes'!$C$7:$C$70,0),1)</f>
        <v>West South Central Division</v>
      </c>
      <c r="F2929">
        <f>INDEX('CBECS_Table B5'!$C$6:$K$6,1,MATCH('County Climates'!E2929,'CBECS_Table B5'!$C$1:$K$1,0))</f>
        <v>11394</v>
      </c>
    </row>
    <row r="2930" spans="1:6" x14ac:dyDescent="0.35">
      <c r="A2930" t="s">
        <v>2100</v>
      </c>
      <c r="B2930" t="s">
        <v>914</v>
      </c>
      <c r="C2930" t="s">
        <v>2169</v>
      </c>
      <c r="D2930" t="s">
        <v>402</v>
      </c>
      <c r="E2930" t="str">
        <f>INDEX('State Codes'!$E$7:$E$70,MATCH(INDEX('State Codes'!$C$7:$C$70,MATCH('County Climates'!B2930,'State Codes'!$D$7:$D$70,0),1),'State Codes'!$C$7:$C$70,0),1)</f>
        <v>West South Central Division</v>
      </c>
      <c r="F2930">
        <f>INDEX('CBECS_Table B5'!$C$6:$K$6,1,MATCH('County Climates'!E2930,'CBECS_Table B5'!$C$1:$K$1,0))</f>
        <v>11394</v>
      </c>
    </row>
    <row r="2931" spans="1:6" x14ac:dyDescent="0.35">
      <c r="A2931" t="s">
        <v>2100</v>
      </c>
      <c r="B2931" t="s">
        <v>914</v>
      </c>
      <c r="C2931" t="s">
        <v>2170</v>
      </c>
      <c r="D2931" t="s">
        <v>404</v>
      </c>
      <c r="E2931" t="str">
        <f>INDEX('State Codes'!$E$7:$E$70,MATCH(INDEX('State Codes'!$C$7:$C$70,MATCH('County Climates'!B2931,'State Codes'!$D$7:$D$70,0),1),'State Codes'!$C$7:$C$70,0),1)</f>
        <v>West South Central Division</v>
      </c>
      <c r="F2931">
        <f>INDEX('CBECS_Table B5'!$C$6:$K$6,1,MATCH('County Climates'!E2931,'CBECS_Table B5'!$C$1:$K$1,0))</f>
        <v>11394</v>
      </c>
    </row>
    <row r="2932" spans="1:6" x14ac:dyDescent="0.35">
      <c r="A2932" t="s">
        <v>2100</v>
      </c>
      <c r="B2932" t="s">
        <v>914</v>
      </c>
      <c r="C2932" t="s">
        <v>2171</v>
      </c>
      <c r="D2932" t="s">
        <v>288</v>
      </c>
      <c r="E2932" t="str">
        <f>INDEX('State Codes'!$E$7:$E$70,MATCH(INDEX('State Codes'!$C$7:$C$70,MATCH('County Climates'!B2932,'State Codes'!$D$7:$D$70,0),1),'State Codes'!$C$7:$C$70,0),1)</f>
        <v>West South Central Division</v>
      </c>
      <c r="F2932">
        <f>INDEX('CBECS_Table B5'!$C$6:$K$6,1,MATCH('County Climates'!E2932,'CBECS_Table B5'!$C$1:$K$1,0))</f>
        <v>11394</v>
      </c>
    </row>
    <row r="2933" spans="1:6" x14ac:dyDescent="0.35">
      <c r="A2933" t="s">
        <v>2100</v>
      </c>
      <c r="B2933" t="s">
        <v>914</v>
      </c>
      <c r="C2933" t="s">
        <v>1729</v>
      </c>
      <c r="D2933" t="s">
        <v>288</v>
      </c>
      <c r="E2933" t="str">
        <f>INDEX('State Codes'!$E$7:$E$70,MATCH(INDEX('State Codes'!$C$7:$C$70,MATCH('County Climates'!B2933,'State Codes'!$D$7:$D$70,0),1),'State Codes'!$C$7:$C$70,0),1)</f>
        <v>West South Central Division</v>
      </c>
      <c r="F2933">
        <f>INDEX('CBECS_Table B5'!$C$6:$K$6,1,MATCH('County Climates'!E2933,'CBECS_Table B5'!$C$1:$K$1,0))</f>
        <v>11394</v>
      </c>
    </row>
    <row r="2934" spans="1:6" x14ac:dyDescent="0.35">
      <c r="A2934" t="s">
        <v>2100</v>
      </c>
      <c r="B2934" t="s">
        <v>914</v>
      </c>
      <c r="C2934" t="s">
        <v>2172</v>
      </c>
      <c r="D2934" t="s">
        <v>404</v>
      </c>
      <c r="E2934" t="str">
        <f>INDEX('State Codes'!$E$7:$E$70,MATCH(INDEX('State Codes'!$C$7:$C$70,MATCH('County Climates'!B2934,'State Codes'!$D$7:$D$70,0),1),'State Codes'!$C$7:$C$70,0),1)</f>
        <v>West South Central Division</v>
      </c>
      <c r="F2934">
        <f>INDEX('CBECS_Table B5'!$C$6:$K$6,1,MATCH('County Climates'!E2934,'CBECS_Table B5'!$C$1:$K$1,0))</f>
        <v>11394</v>
      </c>
    </row>
    <row r="2935" spans="1:6" x14ac:dyDescent="0.35">
      <c r="A2935" t="s">
        <v>2100</v>
      </c>
      <c r="B2935" t="s">
        <v>914</v>
      </c>
      <c r="C2935" t="s">
        <v>2173</v>
      </c>
      <c r="D2935" t="s">
        <v>288</v>
      </c>
      <c r="E2935" t="str">
        <f>INDEX('State Codes'!$E$7:$E$70,MATCH(INDEX('State Codes'!$C$7:$C$70,MATCH('County Climates'!B2935,'State Codes'!$D$7:$D$70,0),1),'State Codes'!$C$7:$C$70,0),1)</f>
        <v>West South Central Division</v>
      </c>
      <c r="F2935">
        <f>INDEX('CBECS_Table B5'!$C$6:$K$6,1,MATCH('County Climates'!E2935,'CBECS_Table B5'!$C$1:$K$1,0))</f>
        <v>11394</v>
      </c>
    </row>
    <row r="2936" spans="1:6" x14ac:dyDescent="0.35">
      <c r="A2936" t="s">
        <v>2100</v>
      </c>
      <c r="B2936" t="s">
        <v>914</v>
      </c>
      <c r="C2936" t="s">
        <v>2078</v>
      </c>
      <c r="D2936" t="s">
        <v>402</v>
      </c>
      <c r="E2936" t="str">
        <f>INDEX('State Codes'!$E$7:$E$70,MATCH(INDEX('State Codes'!$C$7:$C$70,MATCH('County Climates'!B2936,'State Codes'!$D$7:$D$70,0),1),'State Codes'!$C$7:$C$70,0),1)</f>
        <v>West South Central Division</v>
      </c>
      <c r="F2936">
        <f>INDEX('CBECS_Table B5'!$C$6:$K$6,1,MATCH('County Climates'!E2936,'CBECS_Table B5'!$C$1:$K$1,0))</f>
        <v>11394</v>
      </c>
    </row>
    <row r="2937" spans="1:6" x14ac:dyDescent="0.35">
      <c r="A2937" t="s">
        <v>2100</v>
      </c>
      <c r="B2937" t="s">
        <v>914</v>
      </c>
      <c r="C2937" t="s">
        <v>745</v>
      </c>
      <c r="D2937" t="s">
        <v>288</v>
      </c>
      <c r="E2937" t="str">
        <f>INDEX('State Codes'!$E$7:$E$70,MATCH(INDEX('State Codes'!$C$7:$C$70,MATCH('County Climates'!B2937,'State Codes'!$D$7:$D$70,0),1),'State Codes'!$C$7:$C$70,0),1)</f>
        <v>West South Central Division</v>
      </c>
      <c r="F2937">
        <f>INDEX('CBECS_Table B5'!$C$6:$K$6,1,MATCH('County Climates'!E2937,'CBECS_Table B5'!$C$1:$K$1,0))</f>
        <v>11394</v>
      </c>
    </row>
    <row r="2938" spans="1:6" x14ac:dyDescent="0.35">
      <c r="A2938" t="s">
        <v>2100</v>
      </c>
      <c r="B2938" t="s">
        <v>914</v>
      </c>
      <c r="C2938" t="s">
        <v>2174</v>
      </c>
      <c r="D2938" t="s">
        <v>288</v>
      </c>
      <c r="E2938" t="str">
        <f>INDEX('State Codes'!$E$7:$E$70,MATCH(INDEX('State Codes'!$C$7:$C$70,MATCH('County Climates'!B2938,'State Codes'!$D$7:$D$70,0),1),'State Codes'!$C$7:$C$70,0),1)</f>
        <v>West South Central Division</v>
      </c>
      <c r="F2938">
        <f>INDEX('CBECS_Table B5'!$C$6:$K$6,1,MATCH('County Climates'!E2938,'CBECS_Table B5'!$C$1:$K$1,0))</f>
        <v>11394</v>
      </c>
    </row>
    <row r="2939" spans="1:6" x14ac:dyDescent="0.35">
      <c r="A2939" t="s">
        <v>2100</v>
      </c>
      <c r="B2939" t="s">
        <v>914</v>
      </c>
      <c r="C2939" t="s">
        <v>2175</v>
      </c>
      <c r="D2939" t="s">
        <v>404</v>
      </c>
      <c r="E2939" t="str">
        <f>INDEX('State Codes'!$E$7:$E$70,MATCH(INDEX('State Codes'!$C$7:$C$70,MATCH('County Climates'!B2939,'State Codes'!$D$7:$D$70,0),1),'State Codes'!$C$7:$C$70,0),1)</f>
        <v>West South Central Division</v>
      </c>
      <c r="F2939">
        <f>INDEX('CBECS_Table B5'!$C$6:$K$6,1,MATCH('County Climates'!E2939,'CBECS_Table B5'!$C$1:$K$1,0))</f>
        <v>11394</v>
      </c>
    </row>
    <row r="2940" spans="1:6" x14ac:dyDescent="0.35">
      <c r="A2940" t="s">
        <v>2100</v>
      </c>
      <c r="B2940" t="s">
        <v>914</v>
      </c>
      <c r="C2940" t="s">
        <v>2176</v>
      </c>
      <c r="D2940" t="s">
        <v>288</v>
      </c>
      <c r="E2940" t="str">
        <f>INDEX('State Codes'!$E$7:$E$70,MATCH(INDEX('State Codes'!$C$7:$C$70,MATCH('County Climates'!B2940,'State Codes'!$D$7:$D$70,0),1),'State Codes'!$C$7:$C$70,0),1)</f>
        <v>West South Central Division</v>
      </c>
      <c r="F2940">
        <f>INDEX('CBECS_Table B5'!$C$6:$K$6,1,MATCH('County Climates'!E2940,'CBECS_Table B5'!$C$1:$K$1,0))</f>
        <v>11394</v>
      </c>
    </row>
    <row r="2941" spans="1:6" x14ac:dyDescent="0.35">
      <c r="A2941" t="s">
        <v>2100</v>
      </c>
      <c r="B2941" t="s">
        <v>914</v>
      </c>
      <c r="C2941" t="s">
        <v>1730</v>
      </c>
      <c r="D2941" t="s">
        <v>288</v>
      </c>
      <c r="E2941" t="str">
        <f>INDEX('State Codes'!$E$7:$E$70,MATCH(INDEX('State Codes'!$C$7:$C$70,MATCH('County Climates'!B2941,'State Codes'!$D$7:$D$70,0),1),'State Codes'!$C$7:$C$70,0),1)</f>
        <v>West South Central Division</v>
      </c>
      <c r="F2941">
        <f>INDEX('CBECS_Table B5'!$C$6:$K$6,1,MATCH('County Climates'!E2941,'CBECS_Table B5'!$C$1:$K$1,0))</f>
        <v>11394</v>
      </c>
    </row>
    <row r="2942" spans="1:6" x14ac:dyDescent="0.35">
      <c r="A2942" t="s">
        <v>2100</v>
      </c>
      <c r="B2942" t="s">
        <v>914</v>
      </c>
      <c r="C2942" t="s">
        <v>2177</v>
      </c>
      <c r="D2942" t="s">
        <v>288</v>
      </c>
      <c r="E2942" t="str">
        <f>INDEX('State Codes'!$E$7:$E$70,MATCH(INDEX('State Codes'!$C$7:$C$70,MATCH('County Climates'!B2942,'State Codes'!$D$7:$D$70,0),1),'State Codes'!$C$7:$C$70,0),1)</f>
        <v>West South Central Division</v>
      </c>
      <c r="F2942">
        <f>INDEX('CBECS_Table B5'!$C$6:$K$6,1,MATCH('County Climates'!E2942,'CBECS_Table B5'!$C$1:$K$1,0))</f>
        <v>11394</v>
      </c>
    </row>
    <row r="2943" spans="1:6" x14ac:dyDescent="0.35">
      <c r="A2943" t="s">
        <v>2100</v>
      </c>
      <c r="B2943" t="s">
        <v>914</v>
      </c>
      <c r="C2943" t="s">
        <v>2178</v>
      </c>
      <c r="D2943" t="s">
        <v>288</v>
      </c>
      <c r="E2943" t="str">
        <f>INDEX('State Codes'!$E$7:$E$70,MATCH(INDEX('State Codes'!$C$7:$C$70,MATCH('County Climates'!B2943,'State Codes'!$D$7:$D$70,0),1),'State Codes'!$C$7:$C$70,0),1)</f>
        <v>West South Central Division</v>
      </c>
      <c r="F2943">
        <f>INDEX('CBECS_Table B5'!$C$6:$K$6,1,MATCH('County Climates'!E2943,'CBECS_Table B5'!$C$1:$K$1,0))</f>
        <v>11394</v>
      </c>
    </row>
    <row r="2944" spans="1:6" x14ac:dyDescent="0.35">
      <c r="A2944" t="s">
        <v>2100</v>
      </c>
      <c r="B2944" t="s">
        <v>914</v>
      </c>
      <c r="C2944" t="s">
        <v>2179</v>
      </c>
      <c r="D2944" t="s">
        <v>288</v>
      </c>
      <c r="E2944" t="str">
        <f>INDEX('State Codes'!$E$7:$E$70,MATCH(INDEX('State Codes'!$C$7:$C$70,MATCH('County Climates'!B2944,'State Codes'!$D$7:$D$70,0),1),'State Codes'!$C$7:$C$70,0),1)</f>
        <v>West South Central Division</v>
      </c>
      <c r="F2944">
        <f>INDEX('CBECS_Table B5'!$C$6:$K$6,1,MATCH('County Climates'!E2944,'CBECS_Table B5'!$C$1:$K$1,0))</f>
        <v>11394</v>
      </c>
    </row>
    <row r="2945" spans="1:6" x14ac:dyDescent="0.35">
      <c r="A2945" t="s">
        <v>2100</v>
      </c>
      <c r="B2945" t="s">
        <v>914</v>
      </c>
      <c r="C2945" t="s">
        <v>2180</v>
      </c>
      <c r="D2945" t="s">
        <v>288</v>
      </c>
      <c r="E2945" t="str">
        <f>INDEX('State Codes'!$E$7:$E$70,MATCH(INDEX('State Codes'!$C$7:$C$70,MATCH('County Climates'!B2945,'State Codes'!$D$7:$D$70,0),1),'State Codes'!$C$7:$C$70,0),1)</f>
        <v>West South Central Division</v>
      </c>
      <c r="F2945">
        <f>INDEX('CBECS_Table B5'!$C$6:$K$6,1,MATCH('County Climates'!E2945,'CBECS_Table B5'!$C$1:$K$1,0))</f>
        <v>11394</v>
      </c>
    </row>
    <row r="2946" spans="1:6" x14ac:dyDescent="0.35">
      <c r="A2946" t="s">
        <v>2100</v>
      </c>
      <c r="B2946" t="s">
        <v>914</v>
      </c>
      <c r="C2946" t="s">
        <v>2181</v>
      </c>
      <c r="D2946" t="s">
        <v>404</v>
      </c>
      <c r="E2946" t="str">
        <f>INDEX('State Codes'!$E$7:$E$70,MATCH(INDEX('State Codes'!$C$7:$C$70,MATCH('County Climates'!B2946,'State Codes'!$D$7:$D$70,0),1),'State Codes'!$C$7:$C$70,0),1)</f>
        <v>West South Central Division</v>
      </c>
      <c r="F2946">
        <f>INDEX('CBECS_Table B5'!$C$6:$K$6,1,MATCH('County Climates'!E2946,'CBECS_Table B5'!$C$1:$K$1,0))</f>
        <v>11394</v>
      </c>
    </row>
    <row r="2947" spans="1:6" x14ac:dyDescent="0.35">
      <c r="A2947" t="s">
        <v>2182</v>
      </c>
      <c r="B2947" t="s">
        <v>2183</v>
      </c>
      <c r="C2947" t="s">
        <v>446</v>
      </c>
      <c r="D2947" t="s">
        <v>273</v>
      </c>
      <c r="E2947" t="str">
        <f>INDEX('State Codes'!$E$7:$E$70,MATCH(INDEX('State Codes'!$C$7:$C$70,MATCH('County Climates'!B2947,'State Codes'!$D$7:$D$70,0),1),'State Codes'!$C$7:$C$70,0),1)</f>
        <v>Mountain Division</v>
      </c>
      <c r="F2947">
        <f>INDEX('CBECS_Table B5'!$C$6:$K$6,1,MATCH('County Climates'!E2947,'CBECS_Table B5'!$C$1:$K$1,0))</f>
        <v>4981</v>
      </c>
    </row>
    <row r="2948" spans="1:6" x14ac:dyDescent="0.35">
      <c r="A2948" t="s">
        <v>2182</v>
      </c>
      <c r="B2948" t="s">
        <v>2183</v>
      </c>
      <c r="C2948" t="s">
        <v>2184</v>
      </c>
      <c r="D2948" t="s">
        <v>273</v>
      </c>
      <c r="E2948" t="str">
        <f>INDEX('State Codes'!$E$7:$E$70,MATCH(INDEX('State Codes'!$C$7:$C$70,MATCH('County Climates'!B2948,'State Codes'!$D$7:$D$70,0),1),'State Codes'!$C$7:$C$70,0),1)</f>
        <v>Mountain Division</v>
      </c>
      <c r="F2948">
        <f>INDEX('CBECS_Table B5'!$C$6:$K$6,1,MATCH('County Climates'!E2948,'CBECS_Table B5'!$C$1:$K$1,0))</f>
        <v>4981</v>
      </c>
    </row>
    <row r="2949" spans="1:6" x14ac:dyDescent="0.35">
      <c r="A2949" t="s">
        <v>2182</v>
      </c>
      <c r="B2949" t="s">
        <v>2183</v>
      </c>
      <c r="C2949" t="s">
        <v>388</v>
      </c>
      <c r="D2949" t="s">
        <v>273</v>
      </c>
      <c r="E2949" t="str">
        <f>INDEX('State Codes'!$E$7:$E$70,MATCH(INDEX('State Codes'!$C$7:$C$70,MATCH('County Climates'!B2949,'State Codes'!$D$7:$D$70,0),1),'State Codes'!$C$7:$C$70,0),1)</f>
        <v>Mountain Division</v>
      </c>
      <c r="F2949">
        <f>INDEX('CBECS_Table B5'!$C$6:$K$6,1,MATCH('County Climates'!E2949,'CBECS_Table B5'!$C$1:$K$1,0))</f>
        <v>4981</v>
      </c>
    </row>
    <row r="2950" spans="1:6" x14ac:dyDescent="0.35">
      <c r="A2950" t="s">
        <v>2182</v>
      </c>
      <c r="B2950" t="s">
        <v>2183</v>
      </c>
      <c r="C2950" t="s">
        <v>449</v>
      </c>
      <c r="D2950" t="s">
        <v>273</v>
      </c>
      <c r="E2950" t="str">
        <f>INDEX('State Codes'!$E$7:$E$70,MATCH(INDEX('State Codes'!$C$7:$C$70,MATCH('County Climates'!B2950,'State Codes'!$D$7:$D$70,0),1),'State Codes'!$C$7:$C$70,0),1)</f>
        <v>Mountain Division</v>
      </c>
      <c r="F2950">
        <f>INDEX('CBECS_Table B5'!$C$6:$K$6,1,MATCH('County Climates'!E2950,'CBECS_Table B5'!$C$1:$K$1,0))</f>
        <v>4981</v>
      </c>
    </row>
    <row r="2951" spans="1:6" x14ac:dyDescent="0.35">
      <c r="A2951" t="s">
        <v>2182</v>
      </c>
      <c r="B2951" t="s">
        <v>2183</v>
      </c>
      <c r="C2951" t="s">
        <v>2185</v>
      </c>
      <c r="D2951" t="s">
        <v>273</v>
      </c>
      <c r="E2951" t="str">
        <f>INDEX('State Codes'!$E$7:$E$70,MATCH(INDEX('State Codes'!$C$7:$C$70,MATCH('County Climates'!B2951,'State Codes'!$D$7:$D$70,0),1),'State Codes'!$C$7:$C$70,0),1)</f>
        <v>Mountain Division</v>
      </c>
      <c r="F2951">
        <f>INDEX('CBECS_Table B5'!$C$6:$K$6,1,MATCH('County Climates'!E2951,'CBECS_Table B5'!$C$1:$K$1,0))</f>
        <v>4981</v>
      </c>
    </row>
    <row r="2952" spans="1:6" x14ac:dyDescent="0.35">
      <c r="A2952" t="s">
        <v>2182</v>
      </c>
      <c r="B2952" t="s">
        <v>2183</v>
      </c>
      <c r="C2952" t="s">
        <v>2186</v>
      </c>
      <c r="D2952" t="s">
        <v>273</v>
      </c>
      <c r="E2952" t="str">
        <f>INDEX('State Codes'!$E$7:$E$70,MATCH(INDEX('State Codes'!$C$7:$C$70,MATCH('County Climates'!B2952,'State Codes'!$D$7:$D$70,0),1),'State Codes'!$C$7:$C$70,0),1)</f>
        <v>Mountain Division</v>
      </c>
      <c r="F2952">
        <f>INDEX('CBECS_Table B5'!$C$6:$K$6,1,MATCH('County Climates'!E2952,'CBECS_Table B5'!$C$1:$K$1,0))</f>
        <v>4981</v>
      </c>
    </row>
    <row r="2953" spans="1:6" x14ac:dyDescent="0.35">
      <c r="A2953" t="s">
        <v>2182</v>
      </c>
      <c r="B2953" t="s">
        <v>2183</v>
      </c>
      <c r="C2953" t="s">
        <v>2183</v>
      </c>
      <c r="D2953" t="s">
        <v>273</v>
      </c>
      <c r="E2953" t="str">
        <f>INDEX('State Codes'!$E$7:$E$70,MATCH(INDEX('State Codes'!$C$7:$C$70,MATCH('County Climates'!B2953,'State Codes'!$D$7:$D$70,0),1),'State Codes'!$C$7:$C$70,0),1)</f>
        <v>Mountain Division</v>
      </c>
      <c r="F2953">
        <f>INDEX('CBECS_Table B5'!$C$6:$K$6,1,MATCH('County Climates'!E2953,'CBECS_Table B5'!$C$1:$K$1,0))</f>
        <v>4981</v>
      </c>
    </row>
    <row r="2954" spans="1:6" x14ac:dyDescent="0.35">
      <c r="A2954" t="s">
        <v>2182</v>
      </c>
      <c r="B2954" t="s">
        <v>2183</v>
      </c>
      <c r="C2954" t="s">
        <v>2187</v>
      </c>
      <c r="D2954" t="s">
        <v>273</v>
      </c>
      <c r="E2954" t="str">
        <f>INDEX('State Codes'!$E$7:$E$70,MATCH(INDEX('State Codes'!$C$7:$C$70,MATCH('County Climates'!B2954,'State Codes'!$D$7:$D$70,0),1),'State Codes'!$C$7:$C$70,0),1)</f>
        <v>Mountain Division</v>
      </c>
      <c r="F2954">
        <f>INDEX('CBECS_Table B5'!$C$6:$K$6,1,MATCH('County Climates'!E2954,'CBECS_Table B5'!$C$1:$K$1,0))</f>
        <v>4981</v>
      </c>
    </row>
    <row r="2955" spans="1:6" x14ac:dyDescent="0.35">
      <c r="A2955" t="s">
        <v>2182</v>
      </c>
      <c r="B2955" t="s">
        <v>2183</v>
      </c>
      <c r="C2955" t="s">
        <v>353</v>
      </c>
      <c r="D2955" t="s">
        <v>404</v>
      </c>
      <c r="E2955" t="str">
        <f>INDEX('State Codes'!$E$7:$E$70,MATCH(INDEX('State Codes'!$C$7:$C$70,MATCH('County Climates'!B2955,'State Codes'!$D$7:$D$70,0),1),'State Codes'!$C$7:$C$70,0),1)</f>
        <v>Mountain Division</v>
      </c>
      <c r="F2955">
        <f>INDEX('CBECS_Table B5'!$C$6:$K$6,1,MATCH('County Climates'!E2955,'CBECS_Table B5'!$C$1:$K$1,0))</f>
        <v>4981</v>
      </c>
    </row>
    <row r="2956" spans="1:6" x14ac:dyDescent="0.35">
      <c r="A2956" t="s">
        <v>2182</v>
      </c>
      <c r="B2956" t="s">
        <v>2183</v>
      </c>
      <c r="C2956" t="s">
        <v>543</v>
      </c>
      <c r="D2956" t="s">
        <v>273</v>
      </c>
      <c r="E2956" t="str">
        <f>INDEX('State Codes'!$E$7:$E$70,MATCH(INDEX('State Codes'!$C$7:$C$70,MATCH('County Climates'!B2956,'State Codes'!$D$7:$D$70,0),1),'State Codes'!$C$7:$C$70,0),1)</f>
        <v>Mountain Division</v>
      </c>
      <c r="F2956">
        <f>INDEX('CBECS_Table B5'!$C$6:$K$6,1,MATCH('County Climates'!E2956,'CBECS_Table B5'!$C$1:$K$1,0))</f>
        <v>4981</v>
      </c>
    </row>
    <row r="2957" spans="1:6" x14ac:dyDescent="0.35">
      <c r="A2957" t="s">
        <v>2182</v>
      </c>
      <c r="B2957" t="s">
        <v>2183</v>
      </c>
      <c r="C2957" t="s">
        <v>2188</v>
      </c>
      <c r="D2957" t="s">
        <v>273</v>
      </c>
      <c r="E2957" t="str">
        <f>INDEX('State Codes'!$E$7:$E$70,MATCH(INDEX('State Codes'!$C$7:$C$70,MATCH('County Climates'!B2957,'State Codes'!$D$7:$D$70,0),1),'State Codes'!$C$7:$C$70,0),1)</f>
        <v>Mountain Division</v>
      </c>
      <c r="F2957">
        <f>INDEX('CBECS_Table B5'!$C$6:$K$6,1,MATCH('County Climates'!E2957,'CBECS_Table B5'!$C$1:$K$1,0))</f>
        <v>4981</v>
      </c>
    </row>
    <row r="2958" spans="1:6" x14ac:dyDescent="0.35">
      <c r="A2958" t="s">
        <v>2189</v>
      </c>
      <c r="B2958" t="s">
        <v>2190</v>
      </c>
      <c r="C2958" t="s">
        <v>2191</v>
      </c>
      <c r="D2958" t="s">
        <v>273</v>
      </c>
      <c r="E2958" t="str">
        <f>INDEX('State Codes'!$E$7:$E$70,MATCH(INDEX('State Codes'!$C$7:$C$70,MATCH('County Climates'!B2958,'State Codes'!$D$7:$D$70,0),1),'State Codes'!$C$7:$C$70,0),1)</f>
        <v>New England Division</v>
      </c>
      <c r="F2958">
        <f>INDEX('CBECS_Table B5'!$C$6:$K$6,1,MATCH('County Climates'!E2958,'CBECS_Table B5'!$C$1:$K$1,0))</f>
        <v>4302</v>
      </c>
    </row>
    <row r="2959" spans="1:6" x14ac:dyDescent="0.35">
      <c r="A2959" t="s">
        <v>2189</v>
      </c>
      <c r="B2959" t="s">
        <v>2190</v>
      </c>
      <c r="C2959" t="s">
        <v>2192</v>
      </c>
      <c r="D2959" t="s">
        <v>273</v>
      </c>
      <c r="E2959" t="str">
        <f>INDEX('State Codes'!$E$7:$E$70,MATCH(INDEX('State Codes'!$C$7:$C$70,MATCH('County Climates'!B2959,'State Codes'!$D$7:$D$70,0),1),'State Codes'!$C$7:$C$70,0),1)</f>
        <v>New England Division</v>
      </c>
      <c r="F2959">
        <f>INDEX('CBECS_Table B5'!$C$6:$K$6,1,MATCH('County Climates'!E2959,'CBECS_Table B5'!$C$1:$K$1,0))</f>
        <v>4302</v>
      </c>
    </row>
    <row r="2960" spans="1:6" x14ac:dyDescent="0.35">
      <c r="A2960" t="s">
        <v>2189</v>
      </c>
      <c r="B2960" t="s">
        <v>2190</v>
      </c>
      <c r="C2960" t="s">
        <v>2193</v>
      </c>
      <c r="D2960" t="s">
        <v>273</v>
      </c>
      <c r="E2960" t="str">
        <f>INDEX('State Codes'!$E$7:$E$70,MATCH(INDEX('State Codes'!$C$7:$C$70,MATCH('County Climates'!B2960,'State Codes'!$D$7:$D$70,0),1),'State Codes'!$C$7:$C$70,0),1)</f>
        <v>New England Division</v>
      </c>
      <c r="F2960">
        <f>INDEX('CBECS_Table B5'!$C$6:$K$6,1,MATCH('County Climates'!E2960,'CBECS_Table B5'!$C$1:$K$1,0))</f>
        <v>4302</v>
      </c>
    </row>
    <row r="2961" spans="1:6" x14ac:dyDescent="0.35">
      <c r="A2961" t="s">
        <v>2189</v>
      </c>
      <c r="B2961" t="s">
        <v>2190</v>
      </c>
      <c r="C2961" t="s">
        <v>2194</v>
      </c>
      <c r="D2961" t="s">
        <v>273</v>
      </c>
      <c r="E2961" t="str">
        <f>INDEX('State Codes'!$E$7:$E$70,MATCH(INDEX('State Codes'!$C$7:$C$70,MATCH('County Climates'!B2961,'State Codes'!$D$7:$D$70,0),1),'State Codes'!$C$7:$C$70,0),1)</f>
        <v>New England Division</v>
      </c>
      <c r="F2961">
        <f>INDEX('CBECS_Table B5'!$C$6:$K$6,1,MATCH('County Climates'!E2961,'CBECS_Table B5'!$C$1:$K$1,0))</f>
        <v>4302</v>
      </c>
    </row>
    <row r="2962" spans="1:6" x14ac:dyDescent="0.35">
      <c r="A2962" t="s">
        <v>2189</v>
      </c>
      <c r="B2962" t="s">
        <v>2190</v>
      </c>
      <c r="C2962" t="s">
        <v>800</v>
      </c>
      <c r="D2962" t="s">
        <v>273</v>
      </c>
      <c r="E2962" t="str">
        <f>INDEX('State Codes'!$E$7:$E$70,MATCH(INDEX('State Codes'!$C$7:$C$70,MATCH('County Climates'!B2962,'State Codes'!$D$7:$D$70,0),1),'State Codes'!$C$7:$C$70,0),1)</f>
        <v>New England Division</v>
      </c>
      <c r="F2962">
        <f>INDEX('CBECS_Table B5'!$C$6:$K$6,1,MATCH('County Climates'!E2962,'CBECS_Table B5'!$C$1:$K$1,0))</f>
        <v>4302</v>
      </c>
    </row>
    <row r="2963" spans="1:6" x14ac:dyDescent="0.35">
      <c r="A2963" t="s">
        <v>2189</v>
      </c>
      <c r="B2963" t="s">
        <v>2190</v>
      </c>
      <c r="C2963" t="s">
        <v>318</v>
      </c>
      <c r="D2963" t="s">
        <v>273</v>
      </c>
      <c r="E2963" t="str">
        <f>INDEX('State Codes'!$E$7:$E$70,MATCH(INDEX('State Codes'!$C$7:$C$70,MATCH('County Climates'!B2963,'State Codes'!$D$7:$D$70,0),1),'State Codes'!$C$7:$C$70,0),1)</f>
        <v>New England Division</v>
      </c>
      <c r="F2963">
        <f>INDEX('CBECS_Table B5'!$C$6:$K$6,1,MATCH('County Climates'!E2963,'CBECS_Table B5'!$C$1:$K$1,0))</f>
        <v>4302</v>
      </c>
    </row>
    <row r="2964" spans="1:6" x14ac:dyDescent="0.35">
      <c r="A2964" t="s">
        <v>2189</v>
      </c>
      <c r="B2964" t="s">
        <v>2190</v>
      </c>
      <c r="C2964" t="s">
        <v>2195</v>
      </c>
      <c r="D2964" t="s">
        <v>273</v>
      </c>
      <c r="E2964" t="str">
        <f>INDEX('State Codes'!$E$7:$E$70,MATCH(INDEX('State Codes'!$C$7:$C$70,MATCH('County Climates'!B2964,'State Codes'!$D$7:$D$70,0),1),'State Codes'!$C$7:$C$70,0),1)</f>
        <v>New England Division</v>
      </c>
      <c r="F2964">
        <f>INDEX('CBECS_Table B5'!$C$6:$K$6,1,MATCH('County Climates'!E2964,'CBECS_Table B5'!$C$1:$K$1,0))</f>
        <v>4302</v>
      </c>
    </row>
    <row r="2965" spans="1:6" x14ac:dyDescent="0.35">
      <c r="A2965" t="s">
        <v>2189</v>
      </c>
      <c r="B2965" t="s">
        <v>2190</v>
      </c>
      <c r="C2965" t="s">
        <v>2196</v>
      </c>
      <c r="D2965" t="s">
        <v>273</v>
      </c>
      <c r="E2965" t="str">
        <f>INDEX('State Codes'!$E$7:$E$70,MATCH(INDEX('State Codes'!$C$7:$C$70,MATCH('County Climates'!B2965,'State Codes'!$D$7:$D$70,0),1),'State Codes'!$C$7:$C$70,0),1)</f>
        <v>New England Division</v>
      </c>
      <c r="F2965">
        <f>INDEX('CBECS_Table B5'!$C$6:$K$6,1,MATCH('County Climates'!E2965,'CBECS_Table B5'!$C$1:$K$1,0))</f>
        <v>4302</v>
      </c>
    </row>
    <row r="2966" spans="1:6" x14ac:dyDescent="0.35">
      <c r="A2966" t="s">
        <v>2189</v>
      </c>
      <c r="B2966" t="s">
        <v>2190</v>
      </c>
      <c r="C2966" t="s">
        <v>1011</v>
      </c>
      <c r="D2966" t="s">
        <v>273</v>
      </c>
      <c r="E2966" t="str">
        <f>INDEX('State Codes'!$E$7:$E$70,MATCH(INDEX('State Codes'!$C$7:$C$70,MATCH('County Climates'!B2966,'State Codes'!$D$7:$D$70,0),1),'State Codes'!$C$7:$C$70,0),1)</f>
        <v>New England Division</v>
      </c>
      <c r="F2966">
        <f>INDEX('CBECS_Table B5'!$C$6:$K$6,1,MATCH('County Climates'!E2966,'CBECS_Table B5'!$C$1:$K$1,0))</f>
        <v>4302</v>
      </c>
    </row>
    <row r="2967" spans="1:6" x14ac:dyDescent="0.35">
      <c r="A2967" t="s">
        <v>2189</v>
      </c>
      <c r="B2967" t="s">
        <v>2190</v>
      </c>
      <c r="C2967" t="s">
        <v>1012</v>
      </c>
      <c r="D2967" t="s">
        <v>273</v>
      </c>
      <c r="E2967" t="str">
        <f>INDEX('State Codes'!$E$7:$E$70,MATCH(INDEX('State Codes'!$C$7:$C$70,MATCH('County Climates'!B2967,'State Codes'!$D$7:$D$70,0),1),'State Codes'!$C$7:$C$70,0),1)</f>
        <v>New England Division</v>
      </c>
      <c r="F2967">
        <f>INDEX('CBECS_Table B5'!$C$6:$K$6,1,MATCH('County Climates'!E2967,'CBECS_Table B5'!$C$1:$K$1,0))</f>
        <v>4302</v>
      </c>
    </row>
    <row r="2968" spans="1:6" x14ac:dyDescent="0.35">
      <c r="A2968" t="s">
        <v>2189</v>
      </c>
      <c r="B2968" t="s">
        <v>2190</v>
      </c>
      <c r="C2968" t="s">
        <v>2197</v>
      </c>
      <c r="D2968" t="s">
        <v>273</v>
      </c>
      <c r="E2968" t="str">
        <f>INDEX('State Codes'!$E$7:$E$70,MATCH(INDEX('State Codes'!$C$7:$C$70,MATCH('County Climates'!B2968,'State Codes'!$D$7:$D$70,0),1),'State Codes'!$C$7:$C$70,0),1)</f>
        <v>New England Division</v>
      </c>
      <c r="F2968">
        <f>INDEX('CBECS_Table B5'!$C$6:$K$6,1,MATCH('County Climates'!E2968,'CBECS_Table B5'!$C$1:$K$1,0))</f>
        <v>4302</v>
      </c>
    </row>
    <row r="2969" spans="1:6" x14ac:dyDescent="0.35">
      <c r="A2969" t="s">
        <v>2189</v>
      </c>
      <c r="B2969" t="s">
        <v>2190</v>
      </c>
      <c r="C2969" t="s">
        <v>353</v>
      </c>
      <c r="D2969" t="s">
        <v>273</v>
      </c>
      <c r="E2969" t="str">
        <f>INDEX('State Codes'!$E$7:$E$70,MATCH(INDEX('State Codes'!$C$7:$C$70,MATCH('County Climates'!B2969,'State Codes'!$D$7:$D$70,0),1),'State Codes'!$C$7:$C$70,0),1)</f>
        <v>New England Division</v>
      </c>
      <c r="F2969">
        <f>INDEX('CBECS_Table B5'!$C$6:$K$6,1,MATCH('County Climates'!E2969,'CBECS_Table B5'!$C$1:$K$1,0))</f>
        <v>4302</v>
      </c>
    </row>
    <row r="2970" spans="1:6" x14ac:dyDescent="0.35">
      <c r="A2970" t="s">
        <v>2189</v>
      </c>
      <c r="B2970" t="s">
        <v>2190</v>
      </c>
      <c r="C2970" t="s">
        <v>462</v>
      </c>
      <c r="D2970" t="s">
        <v>273</v>
      </c>
      <c r="E2970" t="str">
        <f>INDEX('State Codes'!$E$7:$E$70,MATCH(INDEX('State Codes'!$C$7:$C$70,MATCH('County Climates'!B2970,'State Codes'!$D$7:$D$70,0),1),'State Codes'!$C$7:$C$70,0),1)</f>
        <v>New England Division</v>
      </c>
      <c r="F2970">
        <f>INDEX('CBECS_Table B5'!$C$6:$K$6,1,MATCH('County Climates'!E2970,'CBECS_Table B5'!$C$1:$K$1,0))</f>
        <v>4302</v>
      </c>
    </row>
    <row r="2971" spans="1:6" x14ac:dyDescent="0.35">
      <c r="A2971" t="s">
        <v>2189</v>
      </c>
      <c r="B2971" t="s">
        <v>2190</v>
      </c>
      <c r="C2971" t="s">
        <v>2198</v>
      </c>
      <c r="D2971" t="s">
        <v>273</v>
      </c>
      <c r="E2971" t="str">
        <f>INDEX('State Codes'!$E$7:$E$70,MATCH(INDEX('State Codes'!$C$7:$C$70,MATCH('County Climates'!B2971,'State Codes'!$D$7:$D$70,0),1),'State Codes'!$C$7:$C$70,0),1)</f>
        <v>New England Division</v>
      </c>
      <c r="F2971">
        <f>INDEX('CBECS_Table B5'!$C$6:$K$6,1,MATCH('County Climates'!E2971,'CBECS_Table B5'!$C$1:$K$1,0))</f>
        <v>4302</v>
      </c>
    </row>
    <row r="2972" spans="1:6" x14ac:dyDescent="0.35">
      <c r="A2972" t="s">
        <v>2199</v>
      </c>
      <c r="B2972" t="s">
        <v>2200</v>
      </c>
      <c r="C2972" t="s">
        <v>2201</v>
      </c>
      <c r="D2972" t="s">
        <v>292</v>
      </c>
      <c r="E2972" t="str">
        <f>INDEX('State Codes'!$E$7:$E$70,MATCH(INDEX('State Codes'!$C$7:$C$70,MATCH('County Climates'!B2972,'State Codes'!$D$7:$D$70,0),1),'State Codes'!$C$7:$C$70,0),1)</f>
        <v>South Atlantic Division</v>
      </c>
      <c r="F2972">
        <f>INDEX('CBECS_Table B5'!$C$6:$K$6,1,MATCH('County Climates'!E2972,'CBECS_Table B5'!$C$1:$K$1,0))</f>
        <v>17981</v>
      </c>
    </row>
    <row r="2973" spans="1:6" x14ac:dyDescent="0.35">
      <c r="A2973" t="s">
        <v>2199</v>
      </c>
      <c r="B2973" t="s">
        <v>2200</v>
      </c>
      <c r="C2973" t="s">
        <v>2202</v>
      </c>
      <c r="D2973" t="s">
        <v>292</v>
      </c>
      <c r="E2973" t="str">
        <f>INDEX('State Codes'!$E$7:$E$70,MATCH(INDEX('State Codes'!$C$7:$C$70,MATCH('County Climates'!B2973,'State Codes'!$D$7:$D$70,0),1),'State Codes'!$C$7:$C$70,0),1)</f>
        <v>South Atlantic Division</v>
      </c>
      <c r="F2973">
        <f>INDEX('CBECS_Table B5'!$C$6:$K$6,1,MATCH('County Climates'!E2973,'CBECS_Table B5'!$C$1:$K$1,0))</f>
        <v>17981</v>
      </c>
    </row>
    <row r="2974" spans="1:6" x14ac:dyDescent="0.35">
      <c r="A2974" t="s">
        <v>2199</v>
      </c>
      <c r="B2974" t="s">
        <v>2200</v>
      </c>
      <c r="C2974" t="s">
        <v>2203</v>
      </c>
      <c r="D2974" t="s">
        <v>292</v>
      </c>
      <c r="E2974" t="str">
        <f>INDEX('State Codes'!$E$7:$E$70,MATCH(INDEX('State Codes'!$C$7:$C$70,MATCH('County Climates'!B2974,'State Codes'!$D$7:$D$70,0),1),'State Codes'!$C$7:$C$70,0),1)</f>
        <v>South Atlantic Division</v>
      </c>
      <c r="F2974">
        <f>INDEX('CBECS_Table B5'!$C$6:$K$6,1,MATCH('County Climates'!E2974,'CBECS_Table B5'!$C$1:$K$1,0))</f>
        <v>17981</v>
      </c>
    </row>
    <row r="2975" spans="1:6" x14ac:dyDescent="0.35">
      <c r="A2975" t="s">
        <v>2199</v>
      </c>
      <c r="B2975" t="s">
        <v>2200</v>
      </c>
      <c r="C2975" t="s">
        <v>1934</v>
      </c>
      <c r="D2975" t="s">
        <v>292</v>
      </c>
      <c r="E2975" t="str">
        <f>INDEX('State Codes'!$E$7:$E$70,MATCH(INDEX('State Codes'!$C$7:$C$70,MATCH('County Climates'!B2975,'State Codes'!$D$7:$D$70,0),1),'State Codes'!$C$7:$C$70,0),1)</f>
        <v>South Atlantic Division</v>
      </c>
      <c r="F2975">
        <f>INDEX('CBECS_Table B5'!$C$6:$K$6,1,MATCH('County Climates'!E2975,'CBECS_Table B5'!$C$1:$K$1,0))</f>
        <v>17981</v>
      </c>
    </row>
    <row r="2976" spans="1:6" x14ac:dyDescent="0.35">
      <c r="A2976" t="s">
        <v>2199</v>
      </c>
      <c r="B2976" t="s">
        <v>2200</v>
      </c>
      <c r="C2976" t="s">
        <v>2204</v>
      </c>
      <c r="D2976" t="s">
        <v>292</v>
      </c>
      <c r="E2976" t="str">
        <f>INDEX('State Codes'!$E$7:$E$70,MATCH(INDEX('State Codes'!$C$7:$C$70,MATCH('County Climates'!B2976,'State Codes'!$D$7:$D$70,0),1),'State Codes'!$C$7:$C$70,0),1)</f>
        <v>South Atlantic Division</v>
      </c>
      <c r="F2976">
        <f>INDEX('CBECS_Table B5'!$C$6:$K$6,1,MATCH('County Climates'!E2976,'CBECS_Table B5'!$C$1:$K$1,0))</f>
        <v>17981</v>
      </c>
    </row>
    <row r="2977" spans="1:6" x14ac:dyDescent="0.35">
      <c r="A2977" t="s">
        <v>2199</v>
      </c>
      <c r="B2977" t="s">
        <v>2200</v>
      </c>
      <c r="C2977" t="s">
        <v>2205</v>
      </c>
      <c r="D2977" t="s">
        <v>292</v>
      </c>
      <c r="E2977" t="str">
        <f>INDEX('State Codes'!$E$7:$E$70,MATCH(INDEX('State Codes'!$C$7:$C$70,MATCH('County Climates'!B2977,'State Codes'!$D$7:$D$70,0),1),'State Codes'!$C$7:$C$70,0),1)</f>
        <v>South Atlantic Division</v>
      </c>
      <c r="F2977">
        <f>INDEX('CBECS_Table B5'!$C$6:$K$6,1,MATCH('County Climates'!E2977,'CBECS_Table B5'!$C$1:$K$1,0))</f>
        <v>17981</v>
      </c>
    </row>
    <row r="2978" spans="1:6" x14ac:dyDescent="0.35">
      <c r="A2978" t="s">
        <v>2199</v>
      </c>
      <c r="B2978" t="s">
        <v>2200</v>
      </c>
      <c r="C2978" t="s">
        <v>2206</v>
      </c>
      <c r="D2978" t="s">
        <v>292</v>
      </c>
      <c r="E2978" t="str">
        <f>INDEX('State Codes'!$E$7:$E$70,MATCH(INDEX('State Codes'!$C$7:$C$70,MATCH('County Climates'!B2978,'State Codes'!$D$7:$D$70,0),1),'State Codes'!$C$7:$C$70,0),1)</f>
        <v>South Atlantic Division</v>
      </c>
      <c r="F2978">
        <f>INDEX('CBECS_Table B5'!$C$6:$K$6,1,MATCH('County Climates'!E2978,'CBECS_Table B5'!$C$1:$K$1,0))</f>
        <v>17981</v>
      </c>
    </row>
    <row r="2979" spans="1:6" x14ac:dyDescent="0.35">
      <c r="A2979" t="s">
        <v>2199</v>
      </c>
      <c r="B2979" t="s">
        <v>2200</v>
      </c>
      <c r="C2979" t="s">
        <v>2207</v>
      </c>
      <c r="D2979" t="s">
        <v>292</v>
      </c>
      <c r="E2979" t="str">
        <f>INDEX('State Codes'!$E$7:$E$70,MATCH(INDEX('State Codes'!$C$7:$C$70,MATCH('County Climates'!B2979,'State Codes'!$D$7:$D$70,0),1),'State Codes'!$C$7:$C$70,0),1)</f>
        <v>South Atlantic Division</v>
      </c>
      <c r="F2979">
        <f>INDEX('CBECS_Table B5'!$C$6:$K$6,1,MATCH('County Climates'!E2979,'CBECS_Table B5'!$C$1:$K$1,0))</f>
        <v>17981</v>
      </c>
    </row>
    <row r="2980" spans="1:6" x14ac:dyDescent="0.35">
      <c r="A2980" t="s">
        <v>2199</v>
      </c>
      <c r="B2980" t="s">
        <v>2200</v>
      </c>
      <c r="C2980" t="s">
        <v>2208</v>
      </c>
      <c r="D2980" t="s">
        <v>292</v>
      </c>
      <c r="E2980" t="str">
        <f>INDEX('State Codes'!$E$7:$E$70,MATCH(INDEX('State Codes'!$C$7:$C$70,MATCH('County Climates'!B2980,'State Codes'!$D$7:$D$70,0),1),'State Codes'!$C$7:$C$70,0),1)</f>
        <v>South Atlantic Division</v>
      </c>
      <c r="F2980">
        <f>INDEX('CBECS_Table B5'!$C$6:$K$6,1,MATCH('County Climates'!E2980,'CBECS_Table B5'!$C$1:$K$1,0))</f>
        <v>17981</v>
      </c>
    </row>
    <row r="2981" spans="1:6" x14ac:dyDescent="0.35">
      <c r="A2981" t="s">
        <v>2199</v>
      </c>
      <c r="B2981" t="s">
        <v>2200</v>
      </c>
      <c r="C2981" t="s">
        <v>1682</v>
      </c>
      <c r="D2981" t="s">
        <v>292</v>
      </c>
      <c r="E2981" t="str">
        <f>INDEX('State Codes'!$E$7:$E$70,MATCH(INDEX('State Codes'!$C$7:$C$70,MATCH('County Climates'!B2981,'State Codes'!$D$7:$D$70,0),1),'State Codes'!$C$7:$C$70,0),1)</f>
        <v>South Atlantic Division</v>
      </c>
      <c r="F2981">
        <f>INDEX('CBECS_Table B5'!$C$6:$K$6,1,MATCH('County Climates'!E2981,'CBECS_Table B5'!$C$1:$K$1,0))</f>
        <v>17981</v>
      </c>
    </row>
    <row r="2982" spans="1:6" x14ac:dyDescent="0.35">
      <c r="A2982" t="s">
        <v>2199</v>
      </c>
      <c r="B2982" t="s">
        <v>2200</v>
      </c>
      <c r="C2982" t="s">
        <v>1138</v>
      </c>
      <c r="D2982" t="s">
        <v>292</v>
      </c>
      <c r="E2982" t="str">
        <f>INDEX('State Codes'!$E$7:$E$70,MATCH(INDEX('State Codes'!$C$7:$C$70,MATCH('County Climates'!B2982,'State Codes'!$D$7:$D$70,0),1),'State Codes'!$C$7:$C$70,0),1)</f>
        <v>South Atlantic Division</v>
      </c>
      <c r="F2982">
        <f>INDEX('CBECS_Table B5'!$C$6:$K$6,1,MATCH('County Climates'!E2982,'CBECS_Table B5'!$C$1:$K$1,0))</f>
        <v>17981</v>
      </c>
    </row>
    <row r="2983" spans="1:6" x14ac:dyDescent="0.35">
      <c r="A2983" t="s">
        <v>2199</v>
      </c>
      <c r="B2983" t="s">
        <v>2200</v>
      </c>
      <c r="C2983" t="s">
        <v>2209</v>
      </c>
      <c r="D2983" t="s">
        <v>292</v>
      </c>
      <c r="E2983" t="str">
        <f>INDEX('State Codes'!$E$7:$E$70,MATCH(INDEX('State Codes'!$C$7:$C$70,MATCH('County Climates'!B2983,'State Codes'!$D$7:$D$70,0),1),'State Codes'!$C$7:$C$70,0),1)</f>
        <v>South Atlantic Division</v>
      </c>
      <c r="F2983">
        <f>INDEX('CBECS_Table B5'!$C$6:$K$6,1,MATCH('County Climates'!E2983,'CBECS_Table B5'!$C$1:$K$1,0))</f>
        <v>17981</v>
      </c>
    </row>
    <row r="2984" spans="1:6" x14ac:dyDescent="0.35">
      <c r="A2984" t="s">
        <v>2199</v>
      </c>
      <c r="B2984" t="s">
        <v>2200</v>
      </c>
      <c r="C2984" t="s">
        <v>2210</v>
      </c>
      <c r="D2984" t="s">
        <v>292</v>
      </c>
      <c r="E2984" t="str">
        <f>INDEX('State Codes'!$E$7:$E$70,MATCH(INDEX('State Codes'!$C$7:$C$70,MATCH('County Climates'!B2984,'State Codes'!$D$7:$D$70,0),1),'State Codes'!$C$7:$C$70,0),1)</f>
        <v>South Atlantic Division</v>
      </c>
      <c r="F2984">
        <f>INDEX('CBECS_Table B5'!$C$6:$K$6,1,MATCH('County Climates'!E2984,'CBECS_Table B5'!$C$1:$K$1,0))</f>
        <v>17981</v>
      </c>
    </row>
    <row r="2985" spans="1:6" x14ac:dyDescent="0.35">
      <c r="A2985" t="s">
        <v>2199</v>
      </c>
      <c r="B2985" t="s">
        <v>2200</v>
      </c>
      <c r="C2985" t="s">
        <v>2211</v>
      </c>
      <c r="D2985" t="s">
        <v>292</v>
      </c>
      <c r="E2985" t="str">
        <f>INDEX('State Codes'!$E$7:$E$70,MATCH(INDEX('State Codes'!$C$7:$C$70,MATCH('County Climates'!B2985,'State Codes'!$D$7:$D$70,0),1),'State Codes'!$C$7:$C$70,0),1)</f>
        <v>South Atlantic Division</v>
      </c>
      <c r="F2985">
        <f>INDEX('CBECS_Table B5'!$C$6:$K$6,1,MATCH('County Climates'!E2985,'CBECS_Table B5'!$C$1:$K$1,0))</f>
        <v>17981</v>
      </c>
    </row>
    <row r="2986" spans="1:6" x14ac:dyDescent="0.35">
      <c r="A2986" t="s">
        <v>2199</v>
      </c>
      <c r="B2986" t="s">
        <v>2200</v>
      </c>
      <c r="C2986" t="s">
        <v>2212</v>
      </c>
      <c r="D2986" t="s">
        <v>292</v>
      </c>
      <c r="E2986" t="str">
        <f>INDEX('State Codes'!$E$7:$E$70,MATCH(INDEX('State Codes'!$C$7:$C$70,MATCH('County Climates'!B2986,'State Codes'!$D$7:$D$70,0),1),'State Codes'!$C$7:$C$70,0),1)</f>
        <v>South Atlantic Division</v>
      </c>
      <c r="F2986">
        <f>INDEX('CBECS_Table B5'!$C$6:$K$6,1,MATCH('County Climates'!E2986,'CBECS_Table B5'!$C$1:$K$1,0))</f>
        <v>17981</v>
      </c>
    </row>
    <row r="2987" spans="1:6" x14ac:dyDescent="0.35">
      <c r="A2987" t="s">
        <v>2199</v>
      </c>
      <c r="B2987" t="s">
        <v>2200</v>
      </c>
      <c r="C2987" t="s">
        <v>1941</v>
      </c>
      <c r="D2987" t="s">
        <v>292</v>
      </c>
      <c r="E2987" t="str">
        <f>INDEX('State Codes'!$E$7:$E$70,MATCH(INDEX('State Codes'!$C$7:$C$70,MATCH('County Climates'!B2987,'State Codes'!$D$7:$D$70,0),1),'State Codes'!$C$7:$C$70,0),1)</f>
        <v>South Atlantic Division</v>
      </c>
      <c r="F2987">
        <f>INDEX('CBECS_Table B5'!$C$6:$K$6,1,MATCH('County Climates'!E2987,'CBECS_Table B5'!$C$1:$K$1,0))</f>
        <v>17981</v>
      </c>
    </row>
    <row r="2988" spans="1:6" x14ac:dyDescent="0.35">
      <c r="A2988" t="s">
        <v>2199</v>
      </c>
      <c r="B2988" t="s">
        <v>2200</v>
      </c>
      <c r="C2988" t="s">
        <v>642</v>
      </c>
      <c r="D2988" t="s">
        <v>292</v>
      </c>
      <c r="E2988" t="str">
        <f>INDEX('State Codes'!$E$7:$E$70,MATCH(INDEX('State Codes'!$C$7:$C$70,MATCH('County Climates'!B2988,'State Codes'!$D$7:$D$70,0),1),'State Codes'!$C$7:$C$70,0),1)</f>
        <v>South Atlantic Division</v>
      </c>
      <c r="F2988">
        <f>INDEX('CBECS_Table B5'!$C$6:$K$6,1,MATCH('County Climates'!E2988,'CBECS_Table B5'!$C$1:$K$1,0))</f>
        <v>17981</v>
      </c>
    </row>
    <row r="2989" spans="1:6" x14ac:dyDescent="0.35">
      <c r="A2989" t="s">
        <v>2199</v>
      </c>
      <c r="B2989" t="s">
        <v>2200</v>
      </c>
      <c r="C2989" t="s">
        <v>2213</v>
      </c>
      <c r="D2989" t="s">
        <v>292</v>
      </c>
      <c r="E2989" t="str">
        <f>INDEX('State Codes'!$E$7:$E$70,MATCH(INDEX('State Codes'!$C$7:$C$70,MATCH('County Climates'!B2989,'State Codes'!$D$7:$D$70,0),1),'State Codes'!$C$7:$C$70,0),1)</f>
        <v>South Atlantic Division</v>
      </c>
      <c r="F2989">
        <f>INDEX('CBECS_Table B5'!$C$6:$K$6,1,MATCH('County Climates'!E2989,'CBECS_Table B5'!$C$1:$K$1,0))</f>
        <v>17981</v>
      </c>
    </row>
    <row r="2990" spans="1:6" x14ac:dyDescent="0.35">
      <c r="A2990" t="s">
        <v>2199</v>
      </c>
      <c r="B2990" t="s">
        <v>2200</v>
      </c>
      <c r="C2990" t="s">
        <v>2214</v>
      </c>
      <c r="D2990" t="s">
        <v>292</v>
      </c>
      <c r="E2990" t="str">
        <f>INDEX('State Codes'!$E$7:$E$70,MATCH(INDEX('State Codes'!$C$7:$C$70,MATCH('County Climates'!B2990,'State Codes'!$D$7:$D$70,0),1),'State Codes'!$C$7:$C$70,0),1)</f>
        <v>South Atlantic Division</v>
      </c>
      <c r="F2990">
        <f>INDEX('CBECS_Table B5'!$C$6:$K$6,1,MATCH('County Climates'!E2990,'CBECS_Table B5'!$C$1:$K$1,0))</f>
        <v>17981</v>
      </c>
    </row>
    <row r="2991" spans="1:6" x14ac:dyDescent="0.35">
      <c r="A2991" t="s">
        <v>2199</v>
      </c>
      <c r="B2991" t="s">
        <v>2200</v>
      </c>
      <c r="C2991" t="s">
        <v>1175</v>
      </c>
      <c r="D2991" t="s">
        <v>292</v>
      </c>
      <c r="E2991" t="str">
        <f>INDEX('State Codes'!$E$7:$E$70,MATCH(INDEX('State Codes'!$C$7:$C$70,MATCH('County Climates'!B2991,'State Codes'!$D$7:$D$70,0),1),'State Codes'!$C$7:$C$70,0),1)</f>
        <v>South Atlantic Division</v>
      </c>
      <c r="F2991">
        <f>INDEX('CBECS_Table B5'!$C$6:$K$6,1,MATCH('County Climates'!E2991,'CBECS_Table B5'!$C$1:$K$1,0))</f>
        <v>17981</v>
      </c>
    </row>
    <row r="2992" spans="1:6" x14ac:dyDescent="0.35">
      <c r="A2992" t="s">
        <v>2199</v>
      </c>
      <c r="B2992" t="s">
        <v>2200</v>
      </c>
      <c r="C2992" t="s">
        <v>781</v>
      </c>
      <c r="D2992" t="s">
        <v>292</v>
      </c>
      <c r="E2992" t="str">
        <f>INDEX('State Codes'!$E$7:$E$70,MATCH(INDEX('State Codes'!$C$7:$C$70,MATCH('County Climates'!B2992,'State Codes'!$D$7:$D$70,0),1),'State Codes'!$C$7:$C$70,0),1)</f>
        <v>South Atlantic Division</v>
      </c>
      <c r="F2992">
        <f>INDEX('CBECS_Table B5'!$C$6:$K$6,1,MATCH('County Climates'!E2992,'CBECS_Table B5'!$C$1:$K$1,0))</f>
        <v>17981</v>
      </c>
    </row>
    <row r="2993" spans="1:6" x14ac:dyDescent="0.35">
      <c r="A2993" t="s">
        <v>2199</v>
      </c>
      <c r="B2993" t="s">
        <v>2200</v>
      </c>
      <c r="C2993" t="s">
        <v>492</v>
      </c>
      <c r="D2993" t="s">
        <v>292</v>
      </c>
      <c r="E2993" t="str">
        <f>INDEX('State Codes'!$E$7:$E$70,MATCH(INDEX('State Codes'!$C$7:$C$70,MATCH('County Climates'!B2993,'State Codes'!$D$7:$D$70,0),1),'State Codes'!$C$7:$C$70,0),1)</f>
        <v>South Atlantic Division</v>
      </c>
      <c r="F2993">
        <f>INDEX('CBECS_Table B5'!$C$6:$K$6,1,MATCH('County Climates'!E2993,'CBECS_Table B5'!$C$1:$K$1,0))</f>
        <v>17981</v>
      </c>
    </row>
    <row r="2994" spans="1:6" x14ac:dyDescent="0.35">
      <c r="A2994" t="s">
        <v>2199</v>
      </c>
      <c r="B2994" t="s">
        <v>2200</v>
      </c>
      <c r="C2994" t="s">
        <v>2215</v>
      </c>
      <c r="D2994" t="s">
        <v>292</v>
      </c>
      <c r="E2994" t="str">
        <f>INDEX('State Codes'!$E$7:$E$70,MATCH(INDEX('State Codes'!$C$7:$C$70,MATCH('County Climates'!B2994,'State Codes'!$D$7:$D$70,0),1),'State Codes'!$C$7:$C$70,0),1)</f>
        <v>South Atlantic Division</v>
      </c>
      <c r="F2994">
        <f>INDEX('CBECS_Table B5'!$C$6:$K$6,1,MATCH('County Climates'!E2994,'CBECS_Table B5'!$C$1:$K$1,0))</f>
        <v>17981</v>
      </c>
    </row>
    <row r="2995" spans="1:6" x14ac:dyDescent="0.35">
      <c r="A2995" t="s">
        <v>2199</v>
      </c>
      <c r="B2995" t="s">
        <v>2200</v>
      </c>
      <c r="C2995" t="s">
        <v>1541</v>
      </c>
      <c r="D2995" t="s">
        <v>292</v>
      </c>
      <c r="E2995" t="str">
        <f>INDEX('State Codes'!$E$7:$E$70,MATCH(INDEX('State Codes'!$C$7:$C$70,MATCH('County Climates'!B2995,'State Codes'!$D$7:$D$70,0),1),'State Codes'!$C$7:$C$70,0),1)</f>
        <v>South Atlantic Division</v>
      </c>
      <c r="F2995">
        <f>INDEX('CBECS_Table B5'!$C$6:$K$6,1,MATCH('County Climates'!E2995,'CBECS_Table B5'!$C$1:$K$1,0))</f>
        <v>17981</v>
      </c>
    </row>
    <row r="2996" spans="1:6" x14ac:dyDescent="0.35">
      <c r="A2996" t="s">
        <v>2199</v>
      </c>
      <c r="B2996" t="s">
        <v>2200</v>
      </c>
      <c r="C2996" t="s">
        <v>2216</v>
      </c>
      <c r="D2996" t="s">
        <v>292</v>
      </c>
      <c r="E2996" t="str">
        <f>INDEX('State Codes'!$E$7:$E$70,MATCH(INDEX('State Codes'!$C$7:$C$70,MATCH('County Climates'!B2996,'State Codes'!$D$7:$D$70,0),1),'State Codes'!$C$7:$C$70,0),1)</f>
        <v>South Atlantic Division</v>
      </c>
      <c r="F2996">
        <f>INDEX('CBECS_Table B5'!$C$6:$K$6,1,MATCH('County Climates'!E2996,'CBECS_Table B5'!$C$1:$K$1,0))</f>
        <v>17981</v>
      </c>
    </row>
    <row r="2997" spans="1:6" x14ac:dyDescent="0.35">
      <c r="A2997" t="s">
        <v>2199</v>
      </c>
      <c r="B2997" t="s">
        <v>2200</v>
      </c>
      <c r="C2997" t="s">
        <v>2217</v>
      </c>
      <c r="D2997" t="s">
        <v>292</v>
      </c>
      <c r="E2997" t="str">
        <f>INDEX('State Codes'!$E$7:$E$70,MATCH(INDEX('State Codes'!$C$7:$C$70,MATCH('County Climates'!B2997,'State Codes'!$D$7:$D$70,0),1),'State Codes'!$C$7:$C$70,0),1)</f>
        <v>South Atlantic Division</v>
      </c>
      <c r="F2997">
        <f>INDEX('CBECS_Table B5'!$C$6:$K$6,1,MATCH('County Climates'!E2997,'CBECS_Table B5'!$C$1:$K$1,0))</f>
        <v>17981</v>
      </c>
    </row>
    <row r="2998" spans="1:6" x14ac:dyDescent="0.35">
      <c r="A2998" t="s">
        <v>2199</v>
      </c>
      <c r="B2998" t="s">
        <v>2200</v>
      </c>
      <c r="C2998" t="s">
        <v>2062</v>
      </c>
      <c r="D2998" t="s">
        <v>292</v>
      </c>
      <c r="E2998" t="str">
        <f>INDEX('State Codes'!$E$7:$E$70,MATCH(INDEX('State Codes'!$C$7:$C$70,MATCH('County Climates'!B2998,'State Codes'!$D$7:$D$70,0),1),'State Codes'!$C$7:$C$70,0),1)</f>
        <v>South Atlantic Division</v>
      </c>
      <c r="F2998">
        <f>INDEX('CBECS_Table B5'!$C$6:$K$6,1,MATCH('County Climates'!E2998,'CBECS_Table B5'!$C$1:$K$1,0))</f>
        <v>17981</v>
      </c>
    </row>
    <row r="2999" spans="1:6" x14ac:dyDescent="0.35">
      <c r="A2999" t="s">
        <v>2199</v>
      </c>
      <c r="B2999" t="s">
        <v>2200</v>
      </c>
      <c r="C2999" t="s">
        <v>301</v>
      </c>
      <c r="D2999" t="s">
        <v>292</v>
      </c>
      <c r="E2999" t="str">
        <f>INDEX('State Codes'!$E$7:$E$70,MATCH(INDEX('State Codes'!$C$7:$C$70,MATCH('County Climates'!B2999,'State Codes'!$D$7:$D$70,0),1),'State Codes'!$C$7:$C$70,0),1)</f>
        <v>South Atlantic Division</v>
      </c>
      <c r="F2999">
        <f>INDEX('CBECS_Table B5'!$C$6:$K$6,1,MATCH('County Climates'!E2999,'CBECS_Table B5'!$C$1:$K$1,0))</f>
        <v>17981</v>
      </c>
    </row>
    <row r="3000" spans="1:6" x14ac:dyDescent="0.35">
      <c r="A3000" t="s">
        <v>2199</v>
      </c>
      <c r="B3000" t="s">
        <v>2200</v>
      </c>
      <c r="C3000" t="s">
        <v>2218</v>
      </c>
      <c r="D3000" t="s">
        <v>292</v>
      </c>
      <c r="E3000" t="str">
        <f>INDEX('State Codes'!$E$7:$E$70,MATCH(INDEX('State Codes'!$C$7:$C$70,MATCH('County Climates'!B3000,'State Codes'!$D$7:$D$70,0),1),'State Codes'!$C$7:$C$70,0),1)</f>
        <v>South Atlantic Division</v>
      </c>
      <c r="F3000">
        <f>INDEX('CBECS_Table B5'!$C$6:$K$6,1,MATCH('County Climates'!E3000,'CBECS_Table B5'!$C$1:$K$1,0))</f>
        <v>17981</v>
      </c>
    </row>
    <row r="3001" spans="1:6" x14ac:dyDescent="0.35">
      <c r="A3001" t="s">
        <v>2199</v>
      </c>
      <c r="B3001" t="s">
        <v>2200</v>
      </c>
      <c r="C3001" t="s">
        <v>2219</v>
      </c>
      <c r="D3001" t="s">
        <v>292</v>
      </c>
      <c r="E3001" t="str">
        <f>INDEX('State Codes'!$E$7:$E$70,MATCH(INDEX('State Codes'!$C$7:$C$70,MATCH('County Climates'!B3001,'State Codes'!$D$7:$D$70,0),1),'State Codes'!$C$7:$C$70,0),1)</f>
        <v>South Atlantic Division</v>
      </c>
      <c r="F3001">
        <f>INDEX('CBECS_Table B5'!$C$6:$K$6,1,MATCH('County Climates'!E3001,'CBECS_Table B5'!$C$1:$K$1,0))</f>
        <v>17981</v>
      </c>
    </row>
    <row r="3002" spans="1:6" x14ac:dyDescent="0.35">
      <c r="A3002" t="s">
        <v>2199</v>
      </c>
      <c r="B3002" t="s">
        <v>2200</v>
      </c>
      <c r="C3002" t="s">
        <v>2220</v>
      </c>
      <c r="D3002" t="s">
        <v>292</v>
      </c>
      <c r="E3002" t="str">
        <f>INDEX('State Codes'!$E$7:$E$70,MATCH(INDEX('State Codes'!$C$7:$C$70,MATCH('County Climates'!B3002,'State Codes'!$D$7:$D$70,0),1),'State Codes'!$C$7:$C$70,0),1)</f>
        <v>South Atlantic Division</v>
      </c>
      <c r="F3002">
        <f>INDEX('CBECS_Table B5'!$C$6:$K$6,1,MATCH('County Climates'!E3002,'CBECS_Table B5'!$C$1:$K$1,0))</f>
        <v>17981</v>
      </c>
    </row>
    <row r="3003" spans="1:6" x14ac:dyDescent="0.35">
      <c r="A3003" t="s">
        <v>2199</v>
      </c>
      <c r="B3003" t="s">
        <v>2200</v>
      </c>
      <c r="C3003" t="s">
        <v>2001</v>
      </c>
      <c r="D3003" t="s">
        <v>292</v>
      </c>
      <c r="E3003" t="str">
        <f>INDEX('State Codes'!$E$7:$E$70,MATCH(INDEX('State Codes'!$C$7:$C$70,MATCH('County Climates'!B3003,'State Codes'!$D$7:$D$70,0),1),'State Codes'!$C$7:$C$70,0),1)</f>
        <v>South Atlantic Division</v>
      </c>
      <c r="F3003">
        <f>INDEX('CBECS_Table B5'!$C$6:$K$6,1,MATCH('County Climates'!E3003,'CBECS_Table B5'!$C$1:$K$1,0))</f>
        <v>17981</v>
      </c>
    </row>
    <row r="3004" spans="1:6" x14ac:dyDescent="0.35">
      <c r="A3004" t="s">
        <v>2199</v>
      </c>
      <c r="B3004" t="s">
        <v>2200</v>
      </c>
      <c r="C3004" t="s">
        <v>2221</v>
      </c>
      <c r="D3004" t="s">
        <v>292</v>
      </c>
      <c r="E3004" t="str">
        <f>INDEX('State Codes'!$E$7:$E$70,MATCH(INDEX('State Codes'!$C$7:$C$70,MATCH('County Climates'!B3004,'State Codes'!$D$7:$D$70,0),1),'State Codes'!$C$7:$C$70,0),1)</f>
        <v>South Atlantic Division</v>
      </c>
      <c r="F3004">
        <f>INDEX('CBECS_Table B5'!$C$6:$K$6,1,MATCH('County Climates'!E3004,'CBECS_Table B5'!$C$1:$K$1,0))</f>
        <v>17981</v>
      </c>
    </row>
    <row r="3005" spans="1:6" x14ac:dyDescent="0.35">
      <c r="A3005" t="s">
        <v>2199</v>
      </c>
      <c r="B3005" t="s">
        <v>2200</v>
      </c>
      <c r="C3005" t="s">
        <v>765</v>
      </c>
      <c r="D3005" t="s">
        <v>292</v>
      </c>
      <c r="E3005" t="str">
        <f>INDEX('State Codes'!$E$7:$E$70,MATCH(INDEX('State Codes'!$C$7:$C$70,MATCH('County Climates'!B3005,'State Codes'!$D$7:$D$70,0),1),'State Codes'!$C$7:$C$70,0),1)</f>
        <v>South Atlantic Division</v>
      </c>
      <c r="F3005">
        <f>INDEX('CBECS_Table B5'!$C$6:$K$6,1,MATCH('County Climates'!E3005,'CBECS_Table B5'!$C$1:$K$1,0))</f>
        <v>17981</v>
      </c>
    </row>
    <row r="3006" spans="1:6" x14ac:dyDescent="0.35">
      <c r="A3006" t="s">
        <v>2199</v>
      </c>
      <c r="B3006" t="s">
        <v>2200</v>
      </c>
      <c r="C3006" t="s">
        <v>2222</v>
      </c>
      <c r="D3006" t="s">
        <v>292</v>
      </c>
      <c r="E3006" t="str">
        <f>INDEX('State Codes'!$E$7:$E$70,MATCH(INDEX('State Codes'!$C$7:$C$70,MATCH('County Climates'!B3006,'State Codes'!$D$7:$D$70,0),1),'State Codes'!$C$7:$C$70,0),1)</f>
        <v>South Atlantic Division</v>
      </c>
      <c r="F3006">
        <f>INDEX('CBECS_Table B5'!$C$6:$K$6,1,MATCH('County Climates'!E3006,'CBECS_Table B5'!$C$1:$K$1,0))</f>
        <v>17981</v>
      </c>
    </row>
    <row r="3007" spans="1:6" x14ac:dyDescent="0.35">
      <c r="A3007" t="s">
        <v>2199</v>
      </c>
      <c r="B3007" t="s">
        <v>2200</v>
      </c>
      <c r="C3007" t="s">
        <v>2223</v>
      </c>
      <c r="D3007" t="s">
        <v>292</v>
      </c>
      <c r="E3007" t="str">
        <f>INDEX('State Codes'!$E$7:$E$70,MATCH(INDEX('State Codes'!$C$7:$C$70,MATCH('County Climates'!B3007,'State Codes'!$D$7:$D$70,0),1),'State Codes'!$C$7:$C$70,0),1)</f>
        <v>South Atlantic Division</v>
      </c>
      <c r="F3007">
        <f>INDEX('CBECS_Table B5'!$C$6:$K$6,1,MATCH('County Climates'!E3007,'CBECS_Table B5'!$C$1:$K$1,0))</f>
        <v>17981</v>
      </c>
    </row>
    <row r="3008" spans="1:6" x14ac:dyDescent="0.35">
      <c r="A3008" t="s">
        <v>2199</v>
      </c>
      <c r="B3008" t="s">
        <v>2200</v>
      </c>
      <c r="C3008" t="s">
        <v>2224</v>
      </c>
      <c r="D3008" t="s">
        <v>292</v>
      </c>
      <c r="E3008" t="str">
        <f>INDEX('State Codes'!$E$7:$E$70,MATCH(INDEX('State Codes'!$C$7:$C$70,MATCH('County Climates'!B3008,'State Codes'!$D$7:$D$70,0),1),'State Codes'!$C$7:$C$70,0),1)</f>
        <v>South Atlantic Division</v>
      </c>
      <c r="F3008">
        <f>INDEX('CBECS_Table B5'!$C$6:$K$6,1,MATCH('County Climates'!E3008,'CBECS_Table B5'!$C$1:$K$1,0))</f>
        <v>17981</v>
      </c>
    </row>
    <row r="3009" spans="1:6" x14ac:dyDescent="0.35">
      <c r="A3009" t="s">
        <v>2199</v>
      </c>
      <c r="B3009" t="s">
        <v>2200</v>
      </c>
      <c r="C3009" t="s">
        <v>2225</v>
      </c>
      <c r="D3009" t="s">
        <v>292</v>
      </c>
      <c r="E3009" t="str">
        <f>INDEX('State Codes'!$E$7:$E$70,MATCH(INDEX('State Codes'!$C$7:$C$70,MATCH('County Climates'!B3009,'State Codes'!$D$7:$D$70,0),1),'State Codes'!$C$7:$C$70,0),1)</f>
        <v>South Atlantic Division</v>
      </c>
      <c r="F3009">
        <f>INDEX('CBECS_Table B5'!$C$6:$K$6,1,MATCH('County Climates'!E3009,'CBECS_Table B5'!$C$1:$K$1,0))</f>
        <v>17981</v>
      </c>
    </row>
    <row r="3010" spans="1:6" x14ac:dyDescent="0.35">
      <c r="A3010" t="s">
        <v>2199</v>
      </c>
      <c r="B3010" t="s">
        <v>2200</v>
      </c>
      <c r="C3010" t="s">
        <v>800</v>
      </c>
      <c r="D3010" t="s">
        <v>292</v>
      </c>
      <c r="E3010" t="str">
        <f>INDEX('State Codes'!$E$7:$E$70,MATCH(INDEX('State Codes'!$C$7:$C$70,MATCH('County Climates'!B3010,'State Codes'!$D$7:$D$70,0),1),'State Codes'!$C$7:$C$70,0),1)</f>
        <v>South Atlantic Division</v>
      </c>
      <c r="F3010">
        <f>INDEX('CBECS_Table B5'!$C$6:$K$6,1,MATCH('County Climates'!E3010,'CBECS_Table B5'!$C$1:$K$1,0))</f>
        <v>17981</v>
      </c>
    </row>
    <row r="3011" spans="1:6" x14ac:dyDescent="0.35">
      <c r="A3011" t="s">
        <v>2199</v>
      </c>
      <c r="B3011" t="s">
        <v>2200</v>
      </c>
      <c r="C3011" t="s">
        <v>2226</v>
      </c>
      <c r="D3011" t="s">
        <v>292</v>
      </c>
      <c r="E3011" t="str">
        <f>INDEX('State Codes'!$E$7:$E$70,MATCH(INDEX('State Codes'!$C$7:$C$70,MATCH('County Climates'!B3011,'State Codes'!$D$7:$D$70,0),1),'State Codes'!$C$7:$C$70,0),1)</f>
        <v>South Atlantic Division</v>
      </c>
      <c r="F3011">
        <f>INDEX('CBECS_Table B5'!$C$6:$K$6,1,MATCH('County Climates'!E3011,'CBECS_Table B5'!$C$1:$K$1,0))</f>
        <v>17981</v>
      </c>
    </row>
    <row r="3012" spans="1:6" x14ac:dyDescent="0.35">
      <c r="A3012" t="s">
        <v>2199</v>
      </c>
      <c r="B3012" t="s">
        <v>2200</v>
      </c>
      <c r="C3012" t="s">
        <v>2227</v>
      </c>
      <c r="D3012" t="s">
        <v>292</v>
      </c>
      <c r="E3012" t="str">
        <f>INDEX('State Codes'!$E$7:$E$70,MATCH(INDEX('State Codes'!$C$7:$C$70,MATCH('County Climates'!B3012,'State Codes'!$D$7:$D$70,0),1),'State Codes'!$C$7:$C$70,0),1)</f>
        <v>South Atlantic Division</v>
      </c>
      <c r="F3012">
        <f>INDEX('CBECS_Table B5'!$C$6:$K$6,1,MATCH('County Climates'!E3012,'CBECS_Table B5'!$C$1:$K$1,0))</f>
        <v>17981</v>
      </c>
    </row>
    <row r="3013" spans="1:6" x14ac:dyDescent="0.35">
      <c r="A3013" t="s">
        <v>2199</v>
      </c>
      <c r="B3013" t="s">
        <v>2200</v>
      </c>
      <c r="C3013" t="s">
        <v>1017</v>
      </c>
      <c r="D3013" t="s">
        <v>292</v>
      </c>
      <c r="E3013" t="str">
        <f>INDEX('State Codes'!$E$7:$E$70,MATCH(INDEX('State Codes'!$C$7:$C$70,MATCH('County Climates'!B3013,'State Codes'!$D$7:$D$70,0),1),'State Codes'!$C$7:$C$70,0),1)</f>
        <v>South Atlantic Division</v>
      </c>
      <c r="F3013">
        <f>INDEX('CBECS_Table B5'!$C$6:$K$6,1,MATCH('County Climates'!E3013,'CBECS_Table B5'!$C$1:$K$1,0))</f>
        <v>17981</v>
      </c>
    </row>
    <row r="3014" spans="1:6" x14ac:dyDescent="0.35">
      <c r="A3014" t="s">
        <v>2199</v>
      </c>
      <c r="B3014" t="s">
        <v>2200</v>
      </c>
      <c r="C3014" t="s">
        <v>2228</v>
      </c>
      <c r="D3014" t="s">
        <v>292</v>
      </c>
      <c r="E3014" t="str">
        <f>INDEX('State Codes'!$E$7:$E$70,MATCH(INDEX('State Codes'!$C$7:$C$70,MATCH('County Climates'!B3014,'State Codes'!$D$7:$D$70,0),1),'State Codes'!$C$7:$C$70,0),1)</f>
        <v>South Atlantic Division</v>
      </c>
      <c r="F3014">
        <f>INDEX('CBECS_Table B5'!$C$6:$K$6,1,MATCH('County Climates'!E3014,'CBECS_Table B5'!$C$1:$K$1,0))</f>
        <v>17981</v>
      </c>
    </row>
    <row r="3015" spans="1:6" x14ac:dyDescent="0.35">
      <c r="A3015" t="s">
        <v>2199</v>
      </c>
      <c r="B3015" t="s">
        <v>2200</v>
      </c>
      <c r="C3015" t="s">
        <v>2229</v>
      </c>
      <c r="D3015" t="s">
        <v>292</v>
      </c>
      <c r="E3015" t="str">
        <f>INDEX('State Codes'!$E$7:$E$70,MATCH(INDEX('State Codes'!$C$7:$C$70,MATCH('County Climates'!B3015,'State Codes'!$D$7:$D$70,0),1),'State Codes'!$C$7:$C$70,0),1)</f>
        <v>South Atlantic Division</v>
      </c>
      <c r="F3015">
        <f>INDEX('CBECS_Table B5'!$C$6:$K$6,1,MATCH('County Climates'!E3015,'CBECS_Table B5'!$C$1:$K$1,0))</f>
        <v>17981</v>
      </c>
    </row>
    <row r="3016" spans="1:6" x14ac:dyDescent="0.35">
      <c r="A3016" t="s">
        <v>2199</v>
      </c>
      <c r="B3016" t="s">
        <v>2200</v>
      </c>
      <c r="C3016" t="s">
        <v>2230</v>
      </c>
      <c r="D3016" t="s">
        <v>292</v>
      </c>
      <c r="E3016" t="str">
        <f>INDEX('State Codes'!$E$7:$E$70,MATCH(INDEX('State Codes'!$C$7:$C$70,MATCH('County Climates'!B3016,'State Codes'!$D$7:$D$70,0),1),'State Codes'!$C$7:$C$70,0),1)</f>
        <v>South Atlantic Division</v>
      </c>
      <c r="F3016">
        <f>INDEX('CBECS_Table B5'!$C$6:$K$6,1,MATCH('County Climates'!E3016,'CBECS_Table B5'!$C$1:$K$1,0))</f>
        <v>17981</v>
      </c>
    </row>
    <row r="3017" spans="1:6" x14ac:dyDescent="0.35">
      <c r="A3017" t="s">
        <v>2199</v>
      </c>
      <c r="B3017" t="s">
        <v>2200</v>
      </c>
      <c r="C3017" t="s">
        <v>2231</v>
      </c>
      <c r="D3017" t="s">
        <v>292</v>
      </c>
      <c r="E3017" t="str">
        <f>INDEX('State Codes'!$E$7:$E$70,MATCH(INDEX('State Codes'!$C$7:$C$70,MATCH('County Climates'!B3017,'State Codes'!$D$7:$D$70,0),1),'State Codes'!$C$7:$C$70,0),1)</f>
        <v>South Atlantic Division</v>
      </c>
      <c r="F3017">
        <f>INDEX('CBECS_Table B5'!$C$6:$K$6,1,MATCH('County Climates'!E3017,'CBECS_Table B5'!$C$1:$K$1,0))</f>
        <v>17981</v>
      </c>
    </row>
    <row r="3018" spans="1:6" x14ac:dyDescent="0.35">
      <c r="A3018" t="s">
        <v>2199</v>
      </c>
      <c r="B3018" t="s">
        <v>2200</v>
      </c>
      <c r="C3018" t="s">
        <v>1042</v>
      </c>
      <c r="D3018" t="s">
        <v>292</v>
      </c>
      <c r="E3018" t="str">
        <f>INDEX('State Codes'!$E$7:$E$70,MATCH(INDEX('State Codes'!$C$7:$C$70,MATCH('County Climates'!B3018,'State Codes'!$D$7:$D$70,0),1),'State Codes'!$C$7:$C$70,0),1)</f>
        <v>South Atlantic Division</v>
      </c>
      <c r="F3018">
        <f>INDEX('CBECS_Table B5'!$C$6:$K$6,1,MATCH('County Climates'!E3018,'CBECS_Table B5'!$C$1:$K$1,0))</f>
        <v>17981</v>
      </c>
    </row>
    <row r="3019" spans="1:6" x14ac:dyDescent="0.35">
      <c r="A3019" t="s">
        <v>2199</v>
      </c>
      <c r="B3019" t="s">
        <v>2200</v>
      </c>
      <c r="C3019" t="s">
        <v>345</v>
      </c>
      <c r="D3019" t="s">
        <v>292</v>
      </c>
      <c r="E3019" t="str">
        <f>INDEX('State Codes'!$E$7:$E$70,MATCH(INDEX('State Codes'!$C$7:$C$70,MATCH('County Climates'!B3019,'State Codes'!$D$7:$D$70,0),1),'State Codes'!$C$7:$C$70,0),1)</f>
        <v>South Atlantic Division</v>
      </c>
      <c r="F3019">
        <f>INDEX('CBECS_Table B5'!$C$6:$K$6,1,MATCH('County Climates'!E3019,'CBECS_Table B5'!$C$1:$K$1,0))</f>
        <v>17981</v>
      </c>
    </row>
    <row r="3020" spans="1:6" x14ac:dyDescent="0.35">
      <c r="A3020" t="s">
        <v>2199</v>
      </c>
      <c r="B3020" t="s">
        <v>2200</v>
      </c>
      <c r="C3020" t="s">
        <v>2232</v>
      </c>
      <c r="D3020" t="s">
        <v>292</v>
      </c>
      <c r="E3020" t="str">
        <f>INDEX('State Codes'!$E$7:$E$70,MATCH(INDEX('State Codes'!$C$7:$C$70,MATCH('County Climates'!B3020,'State Codes'!$D$7:$D$70,0),1),'State Codes'!$C$7:$C$70,0),1)</f>
        <v>South Atlantic Division</v>
      </c>
      <c r="F3020">
        <f>INDEX('CBECS_Table B5'!$C$6:$K$6,1,MATCH('County Climates'!E3020,'CBECS_Table B5'!$C$1:$K$1,0))</f>
        <v>17981</v>
      </c>
    </row>
    <row r="3021" spans="1:6" x14ac:dyDescent="0.35">
      <c r="A3021" t="s">
        <v>2199</v>
      </c>
      <c r="B3021" t="s">
        <v>2200</v>
      </c>
      <c r="C3021" t="s">
        <v>385</v>
      </c>
      <c r="D3021" t="s">
        <v>292</v>
      </c>
      <c r="E3021" t="str">
        <f>INDEX('State Codes'!$E$7:$E$70,MATCH(INDEX('State Codes'!$C$7:$C$70,MATCH('County Climates'!B3021,'State Codes'!$D$7:$D$70,0),1),'State Codes'!$C$7:$C$70,0),1)</f>
        <v>South Atlantic Division</v>
      </c>
      <c r="F3021">
        <f>INDEX('CBECS_Table B5'!$C$6:$K$6,1,MATCH('County Climates'!E3021,'CBECS_Table B5'!$C$1:$K$1,0))</f>
        <v>17981</v>
      </c>
    </row>
    <row r="3022" spans="1:6" x14ac:dyDescent="0.35">
      <c r="A3022" t="s">
        <v>2199</v>
      </c>
      <c r="B3022" t="s">
        <v>2200</v>
      </c>
      <c r="C3022" t="s">
        <v>2233</v>
      </c>
      <c r="D3022" t="s">
        <v>292</v>
      </c>
      <c r="E3022" t="str">
        <f>INDEX('State Codes'!$E$7:$E$70,MATCH(INDEX('State Codes'!$C$7:$C$70,MATCH('County Climates'!B3022,'State Codes'!$D$7:$D$70,0),1),'State Codes'!$C$7:$C$70,0),1)</f>
        <v>South Atlantic Division</v>
      </c>
      <c r="F3022">
        <f>INDEX('CBECS_Table B5'!$C$6:$K$6,1,MATCH('County Climates'!E3022,'CBECS_Table B5'!$C$1:$K$1,0))</f>
        <v>17981</v>
      </c>
    </row>
    <row r="3023" spans="1:6" x14ac:dyDescent="0.35">
      <c r="A3023" t="s">
        <v>2199</v>
      </c>
      <c r="B3023" t="s">
        <v>2200</v>
      </c>
      <c r="C3023" t="s">
        <v>2234</v>
      </c>
      <c r="D3023" t="s">
        <v>292</v>
      </c>
      <c r="E3023" t="str">
        <f>INDEX('State Codes'!$E$7:$E$70,MATCH(INDEX('State Codes'!$C$7:$C$70,MATCH('County Climates'!B3023,'State Codes'!$D$7:$D$70,0),1),'State Codes'!$C$7:$C$70,0),1)</f>
        <v>South Atlantic Division</v>
      </c>
      <c r="F3023">
        <f>INDEX('CBECS_Table B5'!$C$6:$K$6,1,MATCH('County Climates'!E3023,'CBECS_Table B5'!$C$1:$K$1,0))</f>
        <v>17981</v>
      </c>
    </row>
    <row r="3024" spans="1:6" x14ac:dyDescent="0.35">
      <c r="A3024" t="s">
        <v>2199</v>
      </c>
      <c r="B3024" t="s">
        <v>2200</v>
      </c>
      <c r="C3024" t="s">
        <v>2235</v>
      </c>
      <c r="D3024" t="s">
        <v>292</v>
      </c>
      <c r="E3024" t="str">
        <f>INDEX('State Codes'!$E$7:$E$70,MATCH(INDEX('State Codes'!$C$7:$C$70,MATCH('County Climates'!B3024,'State Codes'!$D$7:$D$70,0),1),'State Codes'!$C$7:$C$70,0),1)</f>
        <v>South Atlantic Division</v>
      </c>
      <c r="F3024">
        <f>INDEX('CBECS_Table B5'!$C$6:$K$6,1,MATCH('County Climates'!E3024,'CBECS_Table B5'!$C$1:$K$1,0))</f>
        <v>17981</v>
      </c>
    </row>
    <row r="3025" spans="1:6" x14ac:dyDescent="0.35">
      <c r="A3025" t="s">
        <v>2199</v>
      </c>
      <c r="B3025" t="s">
        <v>2200</v>
      </c>
      <c r="C3025" t="s">
        <v>2236</v>
      </c>
      <c r="D3025" t="s">
        <v>292</v>
      </c>
      <c r="E3025" t="str">
        <f>INDEX('State Codes'!$E$7:$E$70,MATCH(INDEX('State Codes'!$C$7:$C$70,MATCH('County Climates'!B3025,'State Codes'!$D$7:$D$70,0),1),'State Codes'!$C$7:$C$70,0),1)</f>
        <v>South Atlantic Division</v>
      </c>
      <c r="F3025">
        <f>INDEX('CBECS_Table B5'!$C$6:$K$6,1,MATCH('County Climates'!E3025,'CBECS_Table B5'!$C$1:$K$1,0))</f>
        <v>17981</v>
      </c>
    </row>
    <row r="3026" spans="1:6" x14ac:dyDescent="0.35">
      <c r="A3026" t="s">
        <v>2199</v>
      </c>
      <c r="B3026" t="s">
        <v>2200</v>
      </c>
      <c r="C3026" t="s">
        <v>1671</v>
      </c>
      <c r="D3026" t="s">
        <v>292</v>
      </c>
      <c r="E3026" t="str">
        <f>INDEX('State Codes'!$E$7:$E$70,MATCH(INDEX('State Codes'!$C$7:$C$70,MATCH('County Climates'!B3026,'State Codes'!$D$7:$D$70,0),1),'State Codes'!$C$7:$C$70,0),1)</f>
        <v>South Atlantic Division</v>
      </c>
      <c r="F3026">
        <f>INDEX('CBECS_Table B5'!$C$6:$K$6,1,MATCH('County Climates'!E3026,'CBECS_Table B5'!$C$1:$K$1,0))</f>
        <v>17981</v>
      </c>
    </row>
    <row r="3027" spans="1:6" x14ac:dyDescent="0.35">
      <c r="A3027" t="s">
        <v>2199</v>
      </c>
      <c r="B3027" t="s">
        <v>2200</v>
      </c>
      <c r="C3027" t="s">
        <v>2237</v>
      </c>
      <c r="D3027" t="s">
        <v>292</v>
      </c>
      <c r="E3027" t="str">
        <f>INDEX('State Codes'!$E$7:$E$70,MATCH(INDEX('State Codes'!$C$7:$C$70,MATCH('County Climates'!B3027,'State Codes'!$D$7:$D$70,0),1),'State Codes'!$C$7:$C$70,0),1)</f>
        <v>South Atlantic Division</v>
      </c>
      <c r="F3027">
        <f>INDEX('CBECS_Table B5'!$C$6:$K$6,1,MATCH('County Climates'!E3027,'CBECS_Table B5'!$C$1:$K$1,0))</f>
        <v>17981</v>
      </c>
    </row>
    <row r="3028" spans="1:6" x14ac:dyDescent="0.35">
      <c r="A3028" t="s">
        <v>2199</v>
      </c>
      <c r="B3028" t="s">
        <v>2200</v>
      </c>
      <c r="C3028" t="s">
        <v>2238</v>
      </c>
      <c r="D3028" t="s">
        <v>292</v>
      </c>
      <c r="E3028" t="str">
        <f>INDEX('State Codes'!$E$7:$E$70,MATCH(INDEX('State Codes'!$C$7:$C$70,MATCH('County Climates'!B3028,'State Codes'!$D$7:$D$70,0),1),'State Codes'!$C$7:$C$70,0),1)</f>
        <v>South Atlantic Division</v>
      </c>
      <c r="F3028">
        <f>INDEX('CBECS_Table B5'!$C$6:$K$6,1,MATCH('County Climates'!E3028,'CBECS_Table B5'!$C$1:$K$1,0))</f>
        <v>17981</v>
      </c>
    </row>
    <row r="3029" spans="1:6" x14ac:dyDescent="0.35">
      <c r="A3029" t="s">
        <v>2199</v>
      </c>
      <c r="B3029" t="s">
        <v>2200</v>
      </c>
      <c r="C3029" t="s">
        <v>1047</v>
      </c>
      <c r="D3029" t="s">
        <v>292</v>
      </c>
      <c r="E3029" t="str">
        <f>INDEX('State Codes'!$E$7:$E$70,MATCH(INDEX('State Codes'!$C$7:$C$70,MATCH('County Climates'!B3029,'State Codes'!$D$7:$D$70,0),1),'State Codes'!$C$7:$C$70,0),1)</f>
        <v>South Atlantic Division</v>
      </c>
      <c r="F3029">
        <f>INDEX('CBECS_Table B5'!$C$6:$K$6,1,MATCH('County Climates'!E3029,'CBECS_Table B5'!$C$1:$K$1,0))</f>
        <v>17981</v>
      </c>
    </row>
    <row r="3030" spans="1:6" x14ac:dyDescent="0.35">
      <c r="A3030" t="s">
        <v>2199</v>
      </c>
      <c r="B3030" t="s">
        <v>2200</v>
      </c>
      <c r="C3030" t="s">
        <v>467</v>
      </c>
      <c r="D3030" t="s">
        <v>292</v>
      </c>
      <c r="E3030" t="str">
        <f>INDEX('State Codes'!$E$7:$E$70,MATCH(INDEX('State Codes'!$C$7:$C$70,MATCH('County Climates'!B3030,'State Codes'!$D$7:$D$70,0),1),'State Codes'!$C$7:$C$70,0),1)</f>
        <v>South Atlantic Division</v>
      </c>
      <c r="F3030">
        <f>INDEX('CBECS_Table B5'!$C$6:$K$6,1,MATCH('County Climates'!E3030,'CBECS_Table B5'!$C$1:$K$1,0))</f>
        <v>17981</v>
      </c>
    </row>
    <row r="3031" spans="1:6" x14ac:dyDescent="0.35">
      <c r="A3031" t="s">
        <v>2199</v>
      </c>
      <c r="B3031" t="s">
        <v>2200</v>
      </c>
      <c r="C3031" t="s">
        <v>608</v>
      </c>
      <c r="D3031" t="s">
        <v>292</v>
      </c>
      <c r="E3031" t="str">
        <f>INDEX('State Codes'!$E$7:$E$70,MATCH(INDEX('State Codes'!$C$7:$C$70,MATCH('County Climates'!B3031,'State Codes'!$D$7:$D$70,0),1),'State Codes'!$C$7:$C$70,0),1)</f>
        <v>South Atlantic Division</v>
      </c>
      <c r="F3031">
        <f>INDEX('CBECS_Table B5'!$C$6:$K$6,1,MATCH('County Climates'!E3031,'CBECS_Table B5'!$C$1:$K$1,0))</f>
        <v>17981</v>
      </c>
    </row>
    <row r="3032" spans="1:6" x14ac:dyDescent="0.35">
      <c r="A3032" t="s">
        <v>2199</v>
      </c>
      <c r="B3032" t="s">
        <v>2200</v>
      </c>
      <c r="C3032" t="s">
        <v>2239</v>
      </c>
      <c r="D3032" t="s">
        <v>292</v>
      </c>
      <c r="E3032" t="str">
        <f>INDEX('State Codes'!$E$7:$E$70,MATCH(INDEX('State Codes'!$C$7:$C$70,MATCH('County Climates'!B3032,'State Codes'!$D$7:$D$70,0),1),'State Codes'!$C$7:$C$70,0),1)</f>
        <v>South Atlantic Division</v>
      </c>
      <c r="F3032">
        <f>INDEX('CBECS_Table B5'!$C$6:$K$6,1,MATCH('County Climates'!E3032,'CBECS_Table B5'!$C$1:$K$1,0))</f>
        <v>17981</v>
      </c>
    </row>
    <row r="3033" spans="1:6" x14ac:dyDescent="0.35">
      <c r="A3033" t="s">
        <v>2199</v>
      </c>
      <c r="B3033" t="s">
        <v>2200</v>
      </c>
      <c r="C3033" t="s">
        <v>542</v>
      </c>
      <c r="D3033" t="s">
        <v>292</v>
      </c>
      <c r="E3033" t="str">
        <f>INDEX('State Codes'!$E$7:$E$70,MATCH(INDEX('State Codes'!$C$7:$C$70,MATCH('County Climates'!B3033,'State Codes'!$D$7:$D$70,0),1),'State Codes'!$C$7:$C$70,0),1)</f>
        <v>South Atlantic Division</v>
      </c>
      <c r="F3033">
        <f>INDEX('CBECS_Table B5'!$C$6:$K$6,1,MATCH('County Climates'!E3033,'CBECS_Table B5'!$C$1:$K$1,0))</f>
        <v>17981</v>
      </c>
    </row>
    <row r="3034" spans="1:6" x14ac:dyDescent="0.35">
      <c r="A3034" t="s">
        <v>2199</v>
      </c>
      <c r="B3034" t="s">
        <v>2200</v>
      </c>
      <c r="C3034" t="s">
        <v>353</v>
      </c>
      <c r="D3034" t="s">
        <v>292</v>
      </c>
      <c r="E3034" t="str">
        <f>INDEX('State Codes'!$E$7:$E$70,MATCH(INDEX('State Codes'!$C$7:$C$70,MATCH('County Climates'!B3034,'State Codes'!$D$7:$D$70,0),1),'State Codes'!$C$7:$C$70,0),1)</f>
        <v>South Atlantic Division</v>
      </c>
      <c r="F3034">
        <f>INDEX('CBECS_Table B5'!$C$6:$K$6,1,MATCH('County Climates'!E3034,'CBECS_Table B5'!$C$1:$K$1,0))</f>
        <v>17981</v>
      </c>
    </row>
    <row r="3035" spans="1:6" x14ac:dyDescent="0.35">
      <c r="A3035" t="s">
        <v>2199</v>
      </c>
      <c r="B3035" t="s">
        <v>2200</v>
      </c>
      <c r="C3035" t="s">
        <v>2240</v>
      </c>
      <c r="D3035" t="s">
        <v>292</v>
      </c>
      <c r="E3035" t="str">
        <f>INDEX('State Codes'!$E$7:$E$70,MATCH(INDEX('State Codes'!$C$7:$C$70,MATCH('County Climates'!B3035,'State Codes'!$D$7:$D$70,0),1),'State Codes'!$C$7:$C$70,0),1)</f>
        <v>South Atlantic Division</v>
      </c>
      <c r="F3035">
        <f>INDEX('CBECS_Table B5'!$C$6:$K$6,1,MATCH('County Climates'!E3035,'CBECS_Table B5'!$C$1:$K$1,0))</f>
        <v>17981</v>
      </c>
    </row>
    <row r="3036" spans="1:6" x14ac:dyDescent="0.35">
      <c r="A3036" t="s">
        <v>2199</v>
      </c>
      <c r="B3036" t="s">
        <v>2200</v>
      </c>
      <c r="C3036" t="s">
        <v>2049</v>
      </c>
      <c r="D3036" t="s">
        <v>292</v>
      </c>
      <c r="E3036" t="str">
        <f>INDEX('State Codes'!$E$7:$E$70,MATCH(INDEX('State Codes'!$C$7:$C$70,MATCH('County Climates'!B3036,'State Codes'!$D$7:$D$70,0),1),'State Codes'!$C$7:$C$70,0),1)</f>
        <v>South Atlantic Division</v>
      </c>
      <c r="F3036">
        <f>INDEX('CBECS_Table B5'!$C$6:$K$6,1,MATCH('County Climates'!E3036,'CBECS_Table B5'!$C$1:$K$1,0))</f>
        <v>17981</v>
      </c>
    </row>
    <row r="3037" spans="1:6" x14ac:dyDescent="0.35">
      <c r="A3037" t="s">
        <v>2199</v>
      </c>
      <c r="B3037" t="s">
        <v>2200</v>
      </c>
      <c r="C3037" t="s">
        <v>2241</v>
      </c>
      <c r="D3037" t="s">
        <v>292</v>
      </c>
      <c r="E3037" t="str">
        <f>INDEX('State Codes'!$E$7:$E$70,MATCH(INDEX('State Codes'!$C$7:$C$70,MATCH('County Climates'!B3037,'State Codes'!$D$7:$D$70,0),1),'State Codes'!$C$7:$C$70,0),1)</f>
        <v>South Atlantic Division</v>
      </c>
      <c r="F3037">
        <f>INDEX('CBECS_Table B5'!$C$6:$K$6,1,MATCH('County Climates'!E3037,'CBECS_Table B5'!$C$1:$K$1,0))</f>
        <v>17981</v>
      </c>
    </row>
    <row r="3038" spans="1:6" x14ac:dyDescent="0.35">
      <c r="A3038" t="s">
        <v>2199</v>
      </c>
      <c r="B3038" t="s">
        <v>2200</v>
      </c>
      <c r="C3038" t="s">
        <v>2242</v>
      </c>
      <c r="D3038" t="s">
        <v>292</v>
      </c>
      <c r="E3038" t="str">
        <f>INDEX('State Codes'!$E$7:$E$70,MATCH(INDEX('State Codes'!$C$7:$C$70,MATCH('County Climates'!B3038,'State Codes'!$D$7:$D$70,0),1),'State Codes'!$C$7:$C$70,0),1)</f>
        <v>South Atlantic Division</v>
      </c>
      <c r="F3038">
        <f>INDEX('CBECS_Table B5'!$C$6:$K$6,1,MATCH('County Climates'!E3038,'CBECS_Table B5'!$C$1:$K$1,0))</f>
        <v>17981</v>
      </c>
    </row>
    <row r="3039" spans="1:6" x14ac:dyDescent="0.35">
      <c r="A3039" t="s">
        <v>2199</v>
      </c>
      <c r="B3039" t="s">
        <v>2200</v>
      </c>
      <c r="C3039" t="s">
        <v>1304</v>
      </c>
      <c r="D3039" t="s">
        <v>292</v>
      </c>
      <c r="E3039" t="str">
        <f>INDEX('State Codes'!$E$7:$E$70,MATCH(INDEX('State Codes'!$C$7:$C$70,MATCH('County Climates'!B3039,'State Codes'!$D$7:$D$70,0),1),'State Codes'!$C$7:$C$70,0),1)</f>
        <v>South Atlantic Division</v>
      </c>
      <c r="F3039">
        <f>INDEX('CBECS_Table B5'!$C$6:$K$6,1,MATCH('County Climates'!E3039,'CBECS_Table B5'!$C$1:$K$1,0))</f>
        <v>17981</v>
      </c>
    </row>
    <row r="3040" spans="1:6" x14ac:dyDescent="0.35">
      <c r="A3040" t="s">
        <v>2199</v>
      </c>
      <c r="B3040" t="s">
        <v>2200</v>
      </c>
      <c r="C3040" t="s">
        <v>2243</v>
      </c>
      <c r="D3040" t="s">
        <v>292</v>
      </c>
      <c r="E3040" t="str">
        <f>INDEX('State Codes'!$E$7:$E$70,MATCH(INDEX('State Codes'!$C$7:$C$70,MATCH('County Climates'!B3040,'State Codes'!$D$7:$D$70,0),1),'State Codes'!$C$7:$C$70,0),1)</f>
        <v>South Atlantic Division</v>
      </c>
      <c r="F3040">
        <f>INDEX('CBECS_Table B5'!$C$6:$K$6,1,MATCH('County Climates'!E3040,'CBECS_Table B5'!$C$1:$K$1,0))</f>
        <v>17981</v>
      </c>
    </row>
    <row r="3041" spans="1:6" x14ac:dyDescent="0.35">
      <c r="A3041" t="s">
        <v>2199</v>
      </c>
      <c r="B3041" t="s">
        <v>2200</v>
      </c>
      <c r="C3041" t="s">
        <v>773</v>
      </c>
      <c r="D3041" t="s">
        <v>292</v>
      </c>
      <c r="E3041" t="str">
        <f>INDEX('State Codes'!$E$7:$E$70,MATCH(INDEX('State Codes'!$C$7:$C$70,MATCH('County Climates'!B3041,'State Codes'!$D$7:$D$70,0),1),'State Codes'!$C$7:$C$70,0),1)</f>
        <v>South Atlantic Division</v>
      </c>
      <c r="F3041">
        <f>INDEX('CBECS_Table B5'!$C$6:$K$6,1,MATCH('County Climates'!E3041,'CBECS_Table B5'!$C$1:$K$1,0))</f>
        <v>17981</v>
      </c>
    </row>
    <row r="3042" spans="1:6" x14ac:dyDescent="0.35">
      <c r="A3042" t="s">
        <v>2244</v>
      </c>
      <c r="B3042" t="s">
        <v>353</v>
      </c>
      <c r="C3042" t="s">
        <v>561</v>
      </c>
      <c r="D3042" t="s">
        <v>273</v>
      </c>
      <c r="E3042" t="str">
        <f>INDEX('State Codes'!$E$7:$E$70,MATCH(INDEX('State Codes'!$C$7:$C$70,MATCH('County Climates'!B3042,'State Codes'!$D$7:$D$70,0),1),'State Codes'!$C$7:$C$70,0),1)</f>
        <v>Pacific Division</v>
      </c>
      <c r="F3042">
        <f>INDEX('CBECS_Table B5'!$C$6:$K$6,1,MATCH('County Climates'!E3042,'CBECS_Table B5'!$C$1:$K$1,0))</f>
        <v>13379</v>
      </c>
    </row>
    <row r="3043" spans="1:6" x14ac:dyDescent="0.35">
      <c r="A3043" t="s">
        <v>2244</v>
      </c>
      <c r="B3043" t="s">
        <v>353</v>
      </c>
      <c r="C3043" t="s">
        <v>2245</v>
      </c>
      <c r="D3043" t="s">
        <v>273</v>
      </c>
      <c r="E3043" t="str">
        <f>INDEX('State Codes'!$E$7:$E$70,MATCH(INDEX('State Codes'!$C$7:$C$70,MATCH('County Climates'!B3043,'State Codes'!$D$7:$D$70,0),1),'State Codes'!$C$7:$C$70,0),1)</f>
        <v>Pacific Division</v>
      </c>
      <c r="F3043">
        <f>INDEX('CBECS_Table B5'!$C$6:$K$6,1,MATCH('County Climates'!E3043,'CBECS_Table B5'!$C$1:$K$1,0))</f>
        <v>13379</v>
      </c>
    </row>
    <row r="3044" spans="1:6" x14ac:dyDescent="0.35">
      <c r="A3044" t="s">
        <v>2244</v>
      </c>
      <c r="B3044" t="s">
        <v>353</v>
      </c>
      <c r="C3044" t="s">
        <v>620</v>
      </c>
      <c r="D3044" t="s">
        <v>273</v>
      </c>
      <c r="E3044" t="str">
        <f>INDEX('State Codes'!$E$7:$E$70,MATCH(INDEX('State Codes'!$C$7:$C$70,MATCH('County Climates'!B3044,'State Codes'!$D$7:$D$70,0),1),'State Codes'!$C$7:$C$70,0),1)</f>
        <v>Pacific Division</v>
      </c>
      <c r="F3044">
        <f>INDEX('CBECS_Table B5'!$C$6:$K$6,1,MATCH('County Climates'!E3044,'CBECS_Table B5'!$C$1:$K$1,0))</f>
        <v>13379</v>
      </c>
    </row>
    <row r="3045" spans="1:6" x14ac:dyDescent="0.35">
      <c r="A3045" t="s">
        <v>2244</v>
      </c>
      <c r="B3045" t="s">
        <v>353</v>
      </c>
      <c r="C3045" t="s">
        <v>2246</v>
      </c>
      <c r="D3045" t="s">
        <v>273</v>
      </c>
      <c r="E3045" t="str">
        <f>INDEX('State Codes'!$E$7:$E$70,MATCH(INDEX('State Codes'!$C$7:$C$70,MATCH('County Climates'!B3045,'State Codes'!$D$7:$D$70,0),1),'State Codes'!$C$7:$C$70,0),1)</f>
        <v>Pacific Division</v>
      </c>
      <c r="F3045">
        <f>INDEX('CBECS_Table B5'!$C$6:$K$6,1,MATCH('County Climates'!E3045,'CBECS_Table B5'!$C$1:$K$1,0))</f>
        <v>13379</v>
      </c>
    </row>
    <row r="3046" spans="1:6" x14ac:dyDescent="0.35">
      <c r="A3046" t="s">
        <v>2244</v>
      </c>
      <c r="B3046" t="s">
        <v>353</v>
      </c>
      <c r="C3046" t="s">
        <v>2247</v>
      </c>
      <c r="D3046" t="s">
        <v>272</v>
      </c>
      <c r="E3046" t="str">
        <f>INDEX('State Codes'!$E$7:$E$70,MATCH(INDEX('State Codes'!$C$7:$C$70,MATCH('County Climates'!B3046,'State Codes'!$D$7:$D$70,0),1),'State Codes'!$C$7:$C$70,0),1)</f>
        <v>Pacific Division</v>
      </c>
      <c r="F3046">
        <f>INDEX('CBECS_Table B5'!$C$6:$K$6,1,MATCH('County Climates'!E3046,'CBECS_Table B5'!$C$1:$K$1,0))</f>
        <v>13379</v>
      </c>
    </row>
    <row r="3047" spans="1:6" x14ac:dyDescent="0.35">
      <c r="A3047" t="s">
        <v>2244</v>
      </c>
      <c r="B3047" t="s">
        <v>353</v>
      </c>
      <c r="C3047" t="s">
        <v>575</v>
      </c>
      <c r="D3047" t="s">
        <v>272</v>
      </c>
      <c r="E3047" t="str">
        <f>INDEX('State Codes'!$E$7:$E$70,MATCH(INDEX('State Codes'!$C$7:$C$70,MATCH('County Climates'!B3047,'State Codes'!$D$7:$D$70,0),1),'State Codes'!$C$7:$C$70,0),1)</f>
        <v>Pacific Division</v>
      </c>
      <c r="F3047">
        <f>INDEX('CBECS_Table B5'!$C$6:$K$6,1,MATCH('County Climates'!E3047,'CBECS_Table B5'!$C$1:$K$1,0))</f>
        <v>13379</v>
      </c>
    </row>
    <row r="3048" spans="1:6" x14ac:dyDescent="0.35">
      <c r="A3048" t="s">
        <v>2244</v>
      </c>
      <c r="B3048" t="s">
        <v>353</v>
      </c>
      <c r="C3048" t="s">
        <v>502</v>
      </c>
      <c r="D3048" t="s">
        <v>273</v>
      </c>
      <c r="E3048" t="str">
        <f>INDEX('State Codes'!$E$7:$E$70,MATCH(INDEX('State Codes'!$C$7:$C$70,MATCH('County Climates'!B3048,'State Codes'!$D$7:$D$70,0),1),'State Codes'!$C$7:$C$70,0),1)</f>
        <v>Pacific Division</v>
      </c>
      <c r="F3048">
        <f>INDEX('CBECS_Table B5'!$C$6:$K$6,1,MATCH('County Climates'!E3048,'CBECS_Table B5'!$C$1:$K$1,0))</f>
        <v>13379</v>
      </c>
    </row>
    <row r="3049" spans="1:6" x14ac:dyDescent="0.35">
      <c r="A3049" t="s">
        <v>2244</v>
      </c>
      <c r="B3049" t="s">
        <v>353</v>
      </c>
      <c r="C3049" t="s">
        <v>2248</v>
      </c>
      <c r="D3049" t="s">
        <v>272</v>
      </c>
      <c r="E3049" t="str">
        <f>INDEX('State Codes'!$E$7:$E$70,MATCH(INDEX('State Codes'!$C$7:$C$70,MATCH('County Climates'!B3049,'State Codes'!$D$7:$D$70,0),1),'State Codes'!$C$7:$C$70,0),1)</f>
        <v>Pacific Division</v>
      </c>
      <c r="F3049">
        <f>INDEX('CBECS_Table B5'!$C$6:$K$6,1,MATCH('County Climates'!E3049,'CBECS_Table B5'!$C$1:$K$1,0))</f>
        <v>13379</v>
      </c>
    </row>
    <row r="3050" spans="1:6" x14ac:dyDescent="0.35">
      <c r="A3050" t="s">
        <v>2244</v>
      </c>
      <c r="B3050" t="s">
        <v>353</v>
      </c>
      <c r="C3050" t="s">
        <v>414</v>
      </c>
      <c r="D3050" t="s">
        <v>273</v>
      </c>
      <c r="E3050" t="str">
        <f>INDEX('State Codes'!$E$7:$E$70,MATCH(INDEX('State Codes'!$C$7:$C$70,MATCH('County Climates'!B3050,'State Codes'!$D$7:$D$70,0),1),'State Codes'!$C$7:$C$70,0),1)</f>
        <v>Pacific Division</v>
      </c>
      <c r="F3050">
        <f>INDEX('CBECS_Table B5'!$C$6:$K$6,1,MATCH('County Climates'!E3050,'CBECS_Table B5'!$C$1:$K$1,0))</f>
        <v>13379</v>
      </c>
    </row>
    <row r="3051" spans="1:6" x14ac:dyDescent="0.35">
      <c r="A3051" t="s">
        <v>2244</v>
      </c>
      <c r="B3051" t="s">
        <v>353</v>
      </c>
      <c r="C3051" t="s">
        <v>2249</v>
      </c>
      <c r="D3051" t="s">
        <v>273</v>
      </c>
      <c r="E3051" t="str">
        <f>INDEX('State Codes'!$E$7:$E$70,MATCH(INDEX('State Codes'!$C$7:$C$70,MATCH('County Climates'!B3051,'State Codes'!$D$7:$D$70,0),1),'State Codes'!$C$7:$C$70,0),1)</f>
        <v>Pacific Division</v>
      </c>
      <c r="F3051">
        <f>INDEX('CBECS_Table B5'!$C$6:$K$6,1,MATCH('County Climates'!E3051,'CBECS_Table B5'!$C$1:$K$1,0))</f>
        <v>13379</v>
      </c>
    </row>
    <row r="3052" spans="1:6" x14ac:dyDescent="0.35">
      <c r="A3052" t="s">
        <v>2244</v>
      </c>
      <c r="B3052" t="s">
        <v>353</v>
      </c>
      <c r="C3052" t="s">
        <v>318</v>
      </c>
      <c r="D3052" t="s">
        <v>273</v>
      </c>
      <c r="E3052" t="str">
        <f>INDEX('State Codes'!$E$7:$E$70,MATCH(INDEX('State Codes'!$C$7:$C$70,MATCH('County Climates'!B3052,'State Codes'!$D$7:$D$70,0),1),'State Codes'!$C$7:$C$70,0),1)</f>
        <v>Pacific Division</v>
      </c>
      <c r="F3052">
        <f>INDEX('CBECS_Table B5'!$C$6:$K$6,1,MATCH('County Climates'!E3052,'CBECS_Table B5'!$C$1:$K$1,0))</f>
        <v>13379</v>
      </c>
    </row>
    <row r="3053" spans="1:6" x14ac:dyDescent="0.35">
      <c r="A3053" t="s">
        <v>2244</v>
      </c>
      <c r="B3053" t="s">
        <v>353</v>
      </c>
      <c r="C3053" t="s">
        <v>419</v>
      </c>
      <c r="D3053" t="s">
        <v>273</v>
      </c>
      <c r="E3053" t="str">
        <f>INDEX('State Codes'!$E$7:$E$70,MATCH(INDEX('State Codes'!$C$7:$C$70,MATCH('County Climates'!B3053,'State Codes'!$D$7:$D$70,0),1),'State Codes'!$C$7:$C$70,0),1)</f>
        <v>Pacific Division</v>
      </c>
      <c r="F3053">
        <f>INDEX('CBECS_Table B5'!$C$6:$K$6,1,MATCH('County Climates'!E3053,'CBECS_Table B5'!$C$1:$K$1,0))</f>
        <v>13379</v>
      </c>
    </row>
    <row r="3054" spans="1:6" x14ac:dyDescent="0.35">
      <c r="A3054" t="s">
        <v>2244</v>
      </c>
      <c r="B3054" t="s">
        <v>353</v>
      </c>
      <c r="C3054" t="s">
        <v>361</v>
      </c>
      <c r="D3054" t="s">
        <v>273</v>
      </c>
      <c r="E3054" t="str">
        <f>INDEX('State Codes'!$E$7:$E$70,MATCH(INDEX('State Codes'!$C$7:$C$70,MATCH('County Climates'!B3054,'State Codes'!$D$7:$D$70,0),1),'State Codes'!$C$7:$C$70,0),1)</f>
        <v>Pacific Division</v>
      </c>
      <c r="F3054">
        <f>INDEX('CBECS_Table B5'!$C$6:$K$6,1,MATCH('County Climates'!E3054,'CBECS_Table B5'!$C$1:$K$1,0))</f>
        <v>13379</v>
      </c>
    </row>
    <row r="3055" spans="1:6" x14ac:dyDescent="0.35">
      <c r="A3055" t="s">
        <v>2244</v>
      </c>
      <c r="B3055" t="s">
        <v>353</v>
      </c>
      <c r="C3055" t="s">
        <v>2250</v>
      </c>
      <c r="D3055" t="s">
        <v>272</v>
      </c>
      <c r="E3055" t="str">
        <f>INDEX('State Codes'!$E$7:$E$70,MATCH(INDEX('State Codes'!$C$7:$C$70,MATCH('County Climates'!B3055,'State Codes'!$D$7:$D$70,0),1),'State Codes'!$C$7:$C$70,0),1)</f>
        <v>Pacific Division</v>
      </c>
      <c r="F3055">
        <f>INDEX('CBECS_Table B5'!$C$6:$K$6,1,MATCH('County Climates'!E3055,'CBECS_Table B5'!$C$1:$K$1,0))</f>
        <v>13379</v>
      </c>
    </row>
    <row r="3056" spans="1:6" x14ac:dyDescent="0.35">
      <c r="A3056" t="s">
        <v>2244</v>
      </c>
      <c r="B3056" t="s">
        <v>353</v>
      </c>
      <c r="C3056" t="s">
        <v>2251</v>
      </c>
      <c r="D3056" t="s">
        <v>273</v>
      </c>
      <c r="E3056" t="str">
        <f>INDEX('State Codes'!$E$7:$E$70,MATCH(INDEX('State Codes'!$C$7:$C$70,MATCH('County Climates'!B3056,'State Codes'!$D$7:$D$70,0),1),'State Codes'!$C$7:$C$70,0),1)</f>
        <v>Pacific Division</v>
      </c>
      <c r="F3056">
        <f>INDEX('CBECS_Table B5'!$C$6:$K$6,1,MATCH('County Climates'!E3056,'CBECS_Table B5'!$C$1:$K$1,0))</f>
        <v>13379</v>
      </c>
    </row>
    <row r="3057" spans="1:6" x14ac:dyDescent="0.35">
      <c r="A3057" t="s">
        <v>2244</v>
      </c>
      <c r="B3057" t="s">
        <v>353</v>
      </c>
      <c r="C3057" t="s">
        <v>325</v>
      </c>
      <c r="D3057" t="s">
        <v>272</v>
      </c>
      <c r="E3057" t="str">
        <f>INDEX('State Codes'!$E$7:$E$70,MATCH(INDEX('State Codes'!$C$7:$C$70,MATCH('County Climates'!B3057,'State Codes'!$D$7:$D$70,0),1),'State Codes'!$C$7:$C$70,0),1)</f>
        <v>Pacific Division</v>
      </c>
      <c r="F3057">
        <f>INDEX('CBECS_Table B5'!$C$6:$K$6,1,MATCH('County Climates'!E3057,'CBECS_Table B5'!$C$1:$K$1,0))</f>
        <v>13379</v>
      </c>
    </row>
    <row r="3058" spans="1:6" x14ac:dyDescent="0.35">
      <c r="A3058" t="s">
        <v>2244</v>
      </c>
      <c r="B3058" t="s">
        <v>353</v>
      </c>
      <c r="C3058" t="s">
        <v>1267</v>
      </c>
      <c r="D3058" t="s">
        <v>272</v>
      </c>
      <c r="E3058" t="str">
        <f>INDEX('State Codes'!$E$7:$E$70,MATCH(INDEX('State Codes'!$C$7:$C$70,MATCH('County Climates'!B3058,'State Codes'!$D$7:$D$70,0),1),'State Codes'!$C$7:$C$70,0),1)</f>
        <v>Pacific Division</v>
      </c>
      <c r="F3058">
        <f>INDEX('CBECS_Table B5'!$C$6:$K$6,1,MATCH('County Climates'!E3058,'CBECS_Table B5'!$C$1:$K$1,0))</f>
        <v>13379</v>
      </c>
    </row>
    <row r="3059" spans="1:6" x14ac:dyDescent="0.35">
      <c r="A3059" t="s">
        <v>2244</v>
      </c>
      <c r="B3059" t="s">
        <v>353</v>
      </c>
      <c r="C3059" t="s">
        <v>2252</v>
      </c>
      <c r="D3059" t="s">
        <v>272</v>
      </c>
      <c r="E3059" t="str">
        <f>INDEX('State Codes'!$E$7:$E$70,MATCH(INDEX('State Codes'!$C$7:$C$70,MATCH('County Climates'!B3059,'State Codes'!$D$7:$D$70,0),1),'State Codes'!$C$7:$C$70,0),1)</f>
        <v>Pacific Division</v>
      </c>
      <c r="F3059">
        <f>INDEX('CBECS_Table B5'!$C$6:$K$6,1,MATCH('County Climates'!E3059,'CBECS_Table B5'!$C$1:$K$1,0))</f>
        <v>13379</v>
      </c>
    </row>
    <row r="3060" spans="1:6" x14ac:dyDescent="0.35">
      <c r="A3060" t="s">
        <v>2244</v>
      </c>
      <c r="B3060" t="s">
        <v>353</v>
      </c>
      <c r="C3060" t="s">
        <v>2253</v>
      </c>
      <c r="D3060" t="s">
        <v>273</v>
      </c>
      <c r="E3060" t="str">
        <f>INDEX('State Codes'!$E$7:$E$70,MATCH(INDEX('State Codes'!$C$7:$C$70,MATCH('County Climates'!B3060,'State Codes'!$D$7:$D$70,0),1),'State Codes'!$C$7:$C$70,0),1)</f>
        <v>Pacific Division</v>
      </c>
      <c r="F3060">
        <f>INDEX('CBECS_Table B5'!$C$6:$K$6,1,MATCH('County Climates'!E3060,'CBECS_Table B5'!$C$1:$K$1,0))</f>
        <v>13379</v>
      </c>
    </row>
    <row r="3061" spans="1:6" x14ac:dyDescent="0.35">
      <c r="A3061" t="s">
        <v>2244</v>
      </c>
      <c r="B3061" t="s">
        <v>353</v>
      </c>
      <c r="C3061" t="s">
        <v>2254</v>
      </c>
      <c r="D3061" t="s">
        <v>273</v>
      </c>
      <c r="E3061" t="str">
        <f>INDEX('State Codes'!$E$7:$E$70,MATCH(INDEX('State Codes'!$C$7:$C$70,MATCH('County Climates'!B3061,'State Codes'!$D$7:$D$70,0),1),'State Codes'!$C$7:$C$70,0),1)</f>
        <v>Pacific Division</v>
      </c>
      <c r="F3061">
        <f>INDEX('CBECS_Table B5'!$C$6:$K$6,1,MATCH('County Climates'!E3061,'CBECS_Table B5'!$C$1:$K$1,0))</f>
        <v>13379</v>
      </c>
    </row>
    <row r="3062" spans="1:6" x14ac:dyDescent="0.35">
      <c r="A3062" t="s">
        <v>2244</v>
      </c>
      <c r="B3062" t="s">
        <v>353</v>
      </c>
      <c r="C3062" t="s">
        <v>585</v>
      </c>
      <c r="D3062" t="s">
        <v>272</v>
      </c>
      <c r="E3062" t="str">
        <f>INDEX('State Codes'!$E$7:$E$70,MATCH(INDEX('State Codes'!$C$7:$C$70,MATCH('County Climates'!B3062,'State Codes'!$D$7:$D$70,0),1),'State Codes'!$C$7:$C$70,0),1)</f>
        <v>Pacific Division</v>
      </c>
      <c r="F3062">
        <f>INDEX('CBECS_Table B5'!$C$6:$K$6,1,MATCH('County Climates'!E3062,'CBECS_Table B5'!$C$1:$K$1,0))</f>
        <v>13379</v>
      </c>
    </row>
    <row r="3063" spans="1:6" x14ac:dyDescent="0.35">
      <c r="A3063" t="s">
        <v>2244</v>
      </c>
      <c r="B3063" t="s">
        <v>353</v>
      </c>
      <c r="C3063" t="s">
        <v>369</v>
      </c>
      <c r="D3063" t="s">
        <v>273</v>
      </c>
      <c r="E3063" t="str">
        <f>INDEX('State Codes'!$E$7:$E$70,MATCH(INDEX('State Codes'!$C$7:$C$70,MATCH('County Climates'!B3063,'State Codes'!$D$7:$D$70,0),1),'State Codes'!$C$7:$C$70,0),1)</f>
        <v>Pacific Division</v>
      </c>
      <c r="F3063">
        <f>INDEX('CBECS_Table B5'!$C$6:$K$6,1,MATCH('County Climates'!E3063,'CBECS_Table B5'!$C$1:$K$1,0))</f>
        <v>13379</v>
      </c>
    </row>
    <row r="3064" spans="1:6" x14ac:dyDescent="0.35">
      <c r="A3064" t="s">
        <v>2244</v>
      </c>
      <c r="B3064" t="s">
        <v>353</v>
      </c>
      <c r="C3064" t="s">
        <v>590</v>
      </c>
      <c r="D3064" t="s">
        <v>272</v>
      </c>
      <c r="E3064" t="str">
        <f>INDEX('State Codes'!$E$7:$E$70,MATCH(INDEX('State Codes'!$C$7:$C$70,MATCH('County Climates'!B3064,'State Codes'!$D$7:$D$70,0),1),'State Codes'!$C$7:$C$70,0),1)</f>
        <v>Pacific Division</v>
      </c>
      <c r="F3064">
        <f>INDEX('CBECS_Table B5'!$C$6:$K$6,1,MATCH('County Climates'!E3064,'CBECS_Table B5'!$C$1:$K$1,0))</f>
        <v>13379</v>
      </c>
    </row>
    <row r="3065" spans="1:6" x14ac:dyDescent="0.35">
      <c r="A3065" t="s">
        <v>2244</v>
      </c>
      <c r="B3065" t="s">
        <v>353</v>
      </c>
      <c r="C3065" t="s">
        <v>2255</v>
      </c>
      <c r="D3065" t="s">
        <v>273</v>
      </c>
      <c r="E3065" t="str">
        <f>INDEX('State Codes'!$E$7:$E$70,MATCH(INDEX('State Codes'!$C$7:$C$70,MATCH('County Climates'!B3065,'State Codes'!$D$7:$D$70,0),1),'State Codes'!$C$7:$C$70,0),1)</f>
        <v>Pacific Division</v>
      </c>
      <c r="F3065">
        <f>INDEX('CBECS_Table B5'!$C$6:$K$6,1,MATCH('County Climates'!E3065,'CBECS_Table B5'!$C$1:$K$1,0))</f>
        <v>13379</v>
      </c>
    </row>
    <row r="3066" spans="1:6" x14ac:dyDescent="0.35">
      <c r="A3066" t="s">
        <v>2244</v>
      </c>
      <c r="B3066" t="s">
        <v>353</v>
      </c>
      <c r="C3066" t="s">
        <v>2256</v>
      </c>
      <c r="D3066" t="s">
        <v>272</v>
      </c>
      <c r="E3066" t="str">
        <f>INDEX('State Codes'!$E$7:$E$70,MATCH(INDEX('State Codes'!$C$7:$C$70,MATCH('County Climates'!B3066,'State Codes'!$D$7:$D$70,0),1),'State Codes'!$C$7:$C$70,0),1)</f>
        <v>Pacific Division</v>
      </c>
      <c r="F3066">
        <f>INDEX('CBECS_Table B5'!$C$6:$K$6,1,MATCH('County Climates'!E3066,'CBECS_Table B5'!$C$1:$K$1,0))</f>
        <v>13379</v>
      </c>
    </row>
    <row r="3067" spans="1:6" x14ac:dyDescent="0.35">
      <c r="A3067" t="s">
        <v>2244</v>
      </c>
      <c r="B3067" t="s">
        <v>353</v>
      </c>
      <c r="C3067" t="s">
        <v>2257</v>
      </c>
      <c r="D3067" t="s">
        <v>273</v>
      </c>
      <c r="E3067" t="str">
        <f>INDEX('State Codes'!$E$7:$E$70,MATCH(INDEX('State Codes'!$C$7:$C$70,MATCH('County Climates'!B3067,'State Codes'!$D$7:$D$70,0),1),'State Codes'!$C$7:$C$70,0),1)</f>
        <v>Pacific Division</v>
      </c>
      <c r="F3067">
        <f>INDEX('CBECS_Table B5'!$C$6:$K$6,1,MATCH('County Climates'!E3067,'CBECS_Table B5'!$C$1:$K$1,0))</f>
        <v>13379</v>
      </c>
    </row>
    <row r="3068" spans="1:6" x14ac:dyDescent="0.35">
      <c r="A3068" t="s">
        <v>2244</v>
      </c>
      <c r="B3068" t="s">
        <v>353</v>
      </c>
      <c r="C3068" t="s">
        <v>958</v>
      </c>
      <c r="D3068" t="s">
        <v>272</v>
      </c>
      <c r="E3068" t="str">
        <f>INDEX('State Codes'!$E$7:$E$70,MATCH(INDEX('State Codes'!$C$7:$C$70,MATCH('County Climates'!B3068,'State Codes'!$D$7:$D$70,0),1),'State Codes'!$C$7:$C$70,0),1)</f>
        <v>Pacific Division</v>
      </c>
      <c r="F3068">
        <f>INDEX('CBECS_Table B5'!$C$6:$K$6,1,MATCH('County Climates'!E3068,'CBECS_Table B5'!$C$1:$K$1,0))</f>
        <v>13379</v>
      </c>
    </row>
    <row r="3069" spans="1:6" x14ac:dyDescent="0.35">
      <c r="A3069" t="s">
        <v>2244</v>
      </c>
      <c r="B3069" t="s">
        <v>353</v>
      </c>
      <c r="C3069" t="s">
        <v>446</v>
      </c>
      <c r="D3069" t="s">
        <v>273</v>
      </c>
      <c r="E3069" t="str">
        <f>INDEX('State Codes'!$E$7:$E$70,MATCH(INDEX('State Codes'!$C$7:$C$70,MATCH('County Climates'!B3069,'State Codes'!$D$7:$D$70,0),1),'State Codes'!$C$7:$C$70,0),1)</f>
        <v>Pacific Division</v>
      </c>
      <c r="F3069">
        <f>INDEX('CBECS_Table B5'!$C$6:$K$6,1,MATCH('County Climates'!E3069,'CBECS_Table B5'!$C$1:$K$1,0))</f>
        <v>13379</v>
      </c>
    </row>
    <row r="3070" spans="1:6" x14ac:dyDescent="0.35">
      <c r="A3070" t="s">
        <v>2244</v>
      </c>
      <c r="B3070" t="s">
        <v>353</v>
      </c>
      <c r="C3070" t="s">
        <v>2258</v>
      </c>
      <c r="D3070" t="s">
        <v>272</v>
      </c>
      <c r="E3070" t="str">
        <f>INDEX('State Codes'!$E$7:$E$70,MATCH(INDEX('State Codes'!$C$7:$C$70,MATCH('County Climates'!B3070,'State Codes'!$D$7:$D$70,0),1),'State Codes'!$C$7:$C$70,0),1)</f>
        <v>Pacific Division</v>
      </c>
      <c r="F3070">
        <f>INDEX('CBECS_Table B5'!$C$6:$K$6,1,MATCH('County Climates'!E3070,'CBECS_Table B5'!$C$1:$K$1,0))</f>
        <v>13379</v>
      </c>
    </row>
    <row r="3071" spans="1:6" x14ac:dyDescent="0.35">
      <c r="A3071" t="s">
        <v>2244</v>
      </c>
      <c r="B3071" t="s">
        <v>353</v>
      </c>
      <c r="C3071" t="s">
        <v>2259</v>
      </c>
      <c r="D3071" t="s">
        <v>273</v>
      </c>
      <c r="E3071" t="str">
        <f>INDEX('State Codes'!$E$7:$E$70,MATCH(INDEX('State Codes'!$C$7:$C$70,MATCH('County Climates'!B3071,'State Codes'!$D$7:$D$70,0),1),'State Codes'!$C$7:$C$70,0),1)</f>
        <v>Pacific Division</v>
      </c>
      <c r="F3071">
        <f>INDEX('CBECS_Table B5'!$C$6:$K$6,1,MATCH('County Climates'!E3071,'CBECS_Table B5'!$C$1:$K$1,0))</f>
        <v>13379</v>
      </c>
    </row>
    <row r="3072" spans="1:6" x14ac:dyDescent="0.35">
      <c r="A3072" t="s">
        <v>2244</v>
      </c>
      <c r="B3072" t="s">
        <v>353</v>
      </c>
      <c r="C3072" t="s">
        <v>2260</v>
      </c>
      <c r="D3072" t="s">
        <v>272</v>
      </c>
      <c r="E3072" t="str">
        <f>INDEX('State Codes'!$E$7:$E$70,MATCH(INDEX('State Codes'!$C$7:$C$70,MATCH('County Climates'!B3072,'State Codes'!$D$7:$D$70,0),1),'State Codes'!$C$7:$C$70,0),1)</f>
        <v>Pacific Division</v>
      </c>
      <c r="F3072">
        <f>INDEX('CBECS_Table B5'!$C$6:$K$6,1,MATCH('County Climates'!E3072,'CBECS_Table B5'!$C$1:$K$1,0))</f>
        <v>13379</v>
      </c>
    </row>
    <row r="3073" spans="1:6" x14ac:dyDescent="0.35">
      <c r="A3073" t="s">
        <v>2244</v>
      </c>
      <c r="B3073" t="s">
        <v>353</v>
      </c>
      <c r="C3073" t="s">
        <v>2261</v>
      </c>
      <c r="D3073" t="s">
        <v>273</v>
      </c>
      <c r="E3073" t="str">
        <f>INDEX('State Codes'!$E$7:$E$70,MATCH(INDEX('State Codes'!$C$7:$C$70,MATCH('County Climates'!B3073,'State Codes'!$D$7:$D$70,0),1),'State Codes'!$C$7:$C$70,0),1)</f>
        <v>Pacific Division</v>
      </c>
      <c r="F3073">
        <f>INDEX('CBECS_Table B5'!$C$6:$K$6,1,MATCH('County Climates'!E3073,'CBECS_Table B5'!$C$1:$K$1,0))</f>
        <v>13379</v>
      </c>
    </row>
    <row r="3074" spans="1:6" x14ac:dyDescent="0.35">
      <c r="A3074" t="s">
        <v>2244</v>
      </c>
      <c r="B3074" t="s">
        <v>353</v>
      </c>
      <c r="C3074" t="s">
        <v>1672</v>
      </c>
      <c r="D3074" t="s">
        <v>273</v>
      </c>
      <c r="E3074" t="str">
        <f>INDEX('State Codes'!$E$7:$E$70,MATCH(INDEX('State Codes'!$C$7:$C$70,MATCH('County Climates'!B3074,'State Codes'!$D$7:$D$70,0),1),'State Codes'!$C$7:$C$70,0),1)</f>
        <v>Pacific Division</v>
      </c>
      <c r="F3074">
        <f>INDEX('CBECS_Table B5'!$C$6:$K$6,1,MATCH('County Climates'!E3074,'CBECS_Table B5'!$C$1:$K$1,0))</f>
        <v>13379</v>
      </c>
    </row>
    <row r="3075" spans="1:6" x14ac:dyDescent="0.35">
      <c r="A3075" t="s">
        <v>2244</v>
      </c>
      <c r="B3075" t="s">
        <v>353</v>
      </c>
      <c r="C3075" t="s">
        <v>971</v>
      </c>
      <c r="D3075" t="s">
        <v>272</v>
      </c>
      <c r="E3075" t="str">
        <f>INDEX('State Codes'!$E$7:$E$70,MATCH(INDEX('State Codes'!$C$7:$C$70,MATCH('County Climates'!B3075,'State Codes'!$D$7:$D$70,0),1),'State Codes'!$C$7:$C$70,0),1)</f>
        <v>Pacific Division</v>
      </c>
      <c r="F3075">
        <f>INDEX('CBECS_Table B5'!$C$6:$K$6,1,MATCH('County Climates'!E3075,'CBECS_Table B5'!$C$1:$K$1,0))</f>
        <v>13379</v>
      </c>
    </row>
    <row r="3076" spans="1:6" x14ac:dyDescent="0.35">
      <c r="A3076" t="s">
        <v>2244</v>
      </c>
      <c r="B3076" t="s">
        <v>353</v>
      </c>
      <c r="C3076" t="s">
        <v>2262</v>
      </c>
      <c r="D3076" t="s">
        <v>272</v>
      </c>
      <c r="E3076" t="str">
        <f>INDEX('State Codes'!$E$7:$E$70,MATCH(INDEX('State Codes'!$C$7:$C$70,MATCH('County Climates'!B3076,'State Codes'!$D$7:$D$70,0),1),'State Codes'!$C$7:$C$70,0),1)</f>
        <v>Pacific Division</v>
      </c>
      <c r="F3076">
        <f>INDEX('CBECS_Table B5'!$C$6:$K$6,1,MATCH('County Climates'!E3076,'CBECS_Table B5'!$C$1:$K$1,0))</f>
        <v>13379</v>
      </c>
    </row>
    <row r="3077" spans="1:6" x14ac:dyDescent="0.35">
      <c r="A3077" t="s">
        <v>2263</v>
      </c>
      <c r="B3077" t="s">
        <v>2264</v>
      </c>
      <c r="C3077" t="s">
        <v>2265</v>
      </c>
      <c r="D3077" t="s">
        <v>274</v>
      </c>
      <c r="E3077" t="str">
        <f>INDEX('State Codes'!$E$7:$E$70,MATCH(INDEX('State Codes'!$C$7:$C$70,MATCH('County Climates'!B3077,'State Codes'!$D$7:$D$70,0),1),'State Codes'!$C$7:$C$70,0),1)</f>
        <v>East North Central Division</v>
      </c>
      <c r="F3077">
        <f>INDEX('CBECS_Table B5'!$C$6:$K$6,1,MATCH('County Climates'!E3077,'CBECS_Table B5'!$C$1:$K$1,0))</f>
        <v>12742</v>
      </c>
    </row>
    <row r="3078" spans="1:6" x14ac:dyDescent="0.35">
      <c r="A3078" t="s">
        <v>2263</v>
      </c>
      <c r="B3078" t="s">
        <v>2264</v>
      </c>
      <c r="C3078" t="s">
        <v>2266</v>
      </c>
      <c r="D3078" t="s">
        <v>273</v>
      </c>
      <c r="E3078" t="str">
        <f>INDEX('State Codes'!$E$7:$E$70,MATCH(INDEX('State Codes'!$C$7:$C$70,MATCH('County Climates'!B3078,'State Codes'!$D$7:$D$70,0),1),'State Codes'!$C$7:$C$70,0),1)</f>
        <v>East North Central Division</v>
      </c>
      <c r="F3078">
        <f>INDEX('CBECS_Table B5'!$C$6:$K$6,1,MATCH('County Climates'!E3078,'CBECS_Table B5'!$C$1:$K$1,0))</f>
        <v>12742</v>
      </c>
    </row>
    <row r="3079" spans="1:6" x14ac:dyDescent="0.35">
      <c r="A3079" t="s">
        <v>2263</v>
      </c>
      <c r="B3079" t="s">
        <v>2264</v>
      </c>
      <c r="C3079" t="s">
        <v>833</v>
      </c>
      <c r="D3079" t="s">
        <v>273</v>
      </c>
      <c r="E3079" t="str">
        <f>INDEX('State Codes'!$E$7:$E$70,MATCH(INDEX('State Codes'!$C$7:$C$70,MATCH('County Climates'!B3079,'State Codes'!$D$7:$D$70,0),1),'State Codes'!$C$7:$C$70,0),1)</f>
        <v>East North Central Division</v>
      </c>
      <c r="F3079">
        <f>INDEX('CBECS_Table B5'!$C$6:$K$6,1,MATCH('County Climates'!E3079,'CBECS_Table B5'!$C$1:$K$1,0))</f>
        <v>12742</v>
      </c>
    </row>
    <row r="3080" spans="1:6" x14ac:dyDescent="0.35">
      <c r="A3080" t="s">
        <v>2263</v>
      </c>
      <c r="B3080" t="s">
        <v>2264</v>
      </c>
      <c r="C3080" t="s">
        <v>575</v>
      </c>
      <c r="D3080" t="s">
        <v>273</v>
      </c>
      <c r="E3080" t="str">
        <f>INDEX('State Codes'!$E$7:$E$70,MATCH(INDEX('State Codes'!$C$7:$C$70,MATCH('County Climates'!B3080,'State Codes'!$D$7:$D$70,0),1),'State Codes'!$C$7:$C$70,0),1)</f>
        <v>East North Central Division</v>
      </c>
      <c r="F3080">
        <f>INDEX('CBECS_Table B5'!$C$6:$K$6,1,MATCH('County Climates'!E3080,'CBECS_Table B5'!$C$1:$K$1,0))</f>
        <v>12742</v>
      </c>
    </row>
    <row r="3081" spans="1:6" x14ac:dyDescent="0.35">
      <c r="A3081" t="s">
        <v>2263</v>
      </c>
      <c r="B3081" t="s">
        <v>2264</v>
      </c>
      <c r="C3081" t="s">
        <v>502</v>
      </c>
      <c r="D3081" t="s">
        <v>273</v>
      </c>
      <c r="E3081" t="str">
        <f>INDEX('State Codes'!$E$7:$E$70,MATCH(INDEX('State Codes'!$C$7:$C$70,MATCH('County Climates'!B3081,'State Codes'!$D$7:$D$70,0),1),'State Codes'!$C$7:$C$70,0),1)</f>
        <v>East North Central Division</v>
      </c>
      <c r="F3081">
        <f>INDEX('CBECS_Table B5'!$C$6:$K$6,1,MATCH('County Climates'!E3081,'CBECS_Table B5'!$C$1:$K$1,0))</f>
        <v>12742</v>
      </c>
    </row>
    <row r="3082" spans="1:6" x14ac:dyDescent="0.35">
      <c r="A3082" t="s">
        <v>2263</v>
      </c>
      <c r="B3082" t="s">
        <v>2264</v>
      </c>
      <c r="C3082" t="s">
        <v>505</v>
      </c>
      <c r="D3082" t="s">
        <v>273</v>
      </c>
      <c r="E3082" t="str">
        <f>INDEX('State Codes'!$E$7:$E$70,MATCH(INDEX('State Codes'!$C$7:$C$70,MATCH('County Climates'!B3082,'State Codes'!$D$7:$D$70,0),1),'State Codes'!$C$7:$C$70,0),1)</f>
        <v>East North Central Division</v>
      </c>
      <c r="F3082">
        <f>INDEX('CBECS_Table B5'!$C$6:$K$6,1,MATCH('County Climates'!E3082,'CBECS_Table B5'!$C$1:$K$1,0))</f>
        <v>12742</v>
      </c>
    </row>
    <row r="3083" spans="1:6" x14ac:dyDescent="0.35">
      <c r="A3083" t="s">
        <v>2263</v>
      </c>
      <c r="B3083" t="s">
        <v>2264</v>
      </c>
      <c r="C3083" t="s">
        <v>2267</v>
      </c>
      <c r="D3083" t="s">
        <v>273</v>
      </c>
      <c r="E3083" t="str">
        <f>INDEX('State Codes'!$E$7:$E$70,MATCH(INDEX('State Codes'!$C$7:$C$70,MATCH('County Climates'!B3083,'State Codes'!$D$7:$D$70,0),1),'State Codes'!$C$7:$C$70,0),1)</f>
        <v>East North Central Division</v>
      </c>
      <c r="F3083">
        <f>INDEX('CBECS_Table B5'!$C$6:$K$6,1,MATCH('County Climates'!E3083,'CBECS_Table B5'!$C$1:$K$1,0))</f>
        <v>12742</v>
      </c>
    </row>
    <row r="3084" spans="1:6" x14ac:dyDescent="0.35">
      <c r="A3084" t="s">
        <v>2263</v>
      </c>
      <c r="B3084" t="s">
        <v>2264</v>
      </c>
      <c r="C3084" t="s">
        <v>510</v>
      </c>
      <c r="D3084" t="s">
        <v>273</v>
      </c>
      <c r="E3084" t="str">
        <f>INDEX('State Codes'!$E$7:$E$70,MATCH(INDEX('State Codes'!$C$7:$C$70,MATCH('County Climates'!B3084,'State Codes'!$D$7:$D$70,0),1),'State Codes'!$C$7:$C$70,0),1)</f>
        <v>East North Central Division</v>
      </c>
      <c r="F3084">
        <f>INDEX('CBECS_Table B5'!$C$6:$K$6,1,MATCH('County Climates'!E3084,'CBECS_Table B5'!$C$1:$K$1,0))</f>
        <v>12742</v>
      </c>
    </row>
    <row r="3085" spans="1:6" x14ac:dyDescent="0.35">
      <c r="A3085" t="s">
        <v>2263</v>
      </c>
      <c r="B3085" t="s">
        <v>2264</v>
      </c>
      <c r="C3085" t="s">
        <v>2268</v>
      </c>
      <c r="D3085" t="s">
        <v>273</v>
      </c>
      <c r="E3085" t="str">
        <f>INDEX('State Codes'!$E$7:$E$70,MATCH(INDEX('State Codes'!$C$7:$C$70,MATCH('County Climates'!B3085,'State Codes'!$D$7:$D$70,0),1),'State Codes'!$C$7:$C$70,0),1)</f>
        <v>East North Central Division</v>
      </c>
      <c r="F3085">
        <f>INDEX('CBECS_Table B5'!$C$6:$K$6,1,MATCH('County Climates'!E3085,'CBECS_Table B5'!$C$1:$K$1,0))</f>
        <v>12742</v>
      </c>
    </row>
    <row r="3086" spans="1:6" x14ac:dyDescent="0.35">
      <c r="A3086" t="s">
        <v>2263</v>
      </c>
      <c r="B3086" t="s">
        <v>2264</v>
      </c>
      <c r="C3086" t="s">
        <v>414</v>
      </c>
      <c r="D3086" t="s">
        <v>274</v>
      </c>
      <c r="E3086" t="str">
        <f>INDEX('State Codes'!$E$7:$E$70,MATCH(INDEX('State Codes'!$C$7:$C$70,MATCH('County Climates'!B3086,'State Codes'!$D$7:$D$70,0),1),'State Codes'!$C$7:$C$70,0),1)</f>
        <v>East North Central Division</v>
      </c>
      <c r="F3086">
        <f>INDEX('CBECS_Table B5'!$C$6:$K$6,1,MATCH('County Climates'!E3086,'CBECS_Table B5'!$C$1:$K$1,0))</f>
        <v>12742</v>
      </c>
    </row>
    <row r="3087" spans="1:6" x14ac:dyDescent="0.35">
      <c r="A3087" t="s">
        <v>2263</v>
      </c>
      <c r="B3087" t="s">
        <v>2264</v>
      </c>
      <c r="C3087" t="s">
        <v>1068</v>
      </c>
      <c r="D3087" t="s">
        <v>273</v>
      </c>
      <c r="E3087" t="str">
        <f>INDEX('State Codes'!$E$7:$E$70,MATCH(INDEX('State Codes'!$C$7:$C$70,MATCH('County Climates'!B3087,'State Codes'!$D$7:$D$70,0),1),'State Codes'!$C$7:$C$70,0),1)</f>
        <v>East North Central Division</v>
      </c>
      <c r="F3087">
        <f>INDEX('CBECS_Table B5'!$C$6:$K$6,1,MATCH('County Climates'!E3087,'CBECS_Table B5'!$C$1:$K$1,0))</f>
        <v>12742</v>
      </c>
    </row>
    <row r="3088" spans="1:6" x14ac:dyDescent="0.35">
      <c r="A3088" t="s">
        <v>2263</v>
      </c>
      <c r="B3088" t="s">
        <v>2264</v>
      </c>
      <c r="C3088" t="s">
        <v>2269</v>
      </c>
      <c r="D3088" t="s">
        <v>273</v>
      </c>
      <c r="E3088" t="str">
        <f>INDEX('State Codes'!$E$7:$E$70,MATCH(INDEX('State Codes'!$C$7:$C$70,MATCH('County Climates'!B3088,'State Codes'!$D$7:$D$70,0),1),'State Codes'!$C$7:$C$70,0),1)</f>
        <v>East North Central Division</v>
      </c>
      <c r="F3088">
        <f>INDEX('CBECS_Table B5'!$C$6:$K$6,1,MATCH('County Climates'!E3088,'CBECS_Table B5'!$C$1:$K$1,0))</f>
        <v>12742</v>
      </c>
    </row>
    <row r="3089" spans="1:6" x14ac:dyDescent="0.35">
      <c r="A3089" t="s">
        <v>2263</v>
      </c>
      <c r="B3089" t="s">
        <v>2264</v>
      </c>
      <c r="C3089" t="s">
        <v>2068</v>
      </c>
      <c r="D3089" t="s">
        <v>274</v>
      </c>
      <c r="E3089" t="str">
        <f>INDEX('State Codes'!$E$7:$E$70,MATCH(INDEX('State Codes'!$C$7:$C$70,MATCH('County Climates'!B3089,'State Codes'!$D$7:$D$70,0),1),'State Codes'!$C$7:$C$70,0),1)</f>
        <v>East North Central Division</v>
      </c>
      <c r="F3089">
        <f>INDEX('CBECS_Table B5'!$C$6:$K$6,1,MATCH('County Climates'!E3089,'CBECS_Table B5'!$C$1:$K$1,0))</f>
        <v>12742</v>
      </c>
    </row>
    <row r="3090" spans="1:6" x14ac:dyDescent="0.35">
      <c r="A3090" t="s">
        <v>2263</v>
      </c>
      <c r="B3090" t="s">
        <v>2264</v>
      </c>
      <c r="C3090" t="s">
        <v>2270</v>
      </c>
      <c r="D3090" t="s">
        <v>273</v>
      </c>
      <c r="E3090" t="str">
        <f>INDEX('State Codes'!$E$7:$E$70,MATCH(INDEX('State Codes'!$C$7:$C$70,MATCH('County Climates'!B3090,'State Codes'!$D$7:$D$70,0),1),'State Codes'!$C$7:$C$70,0),1)</f>
        <v>East North Central Division</v>
      </c>
      <c r="F3090">
        <f>INDEX('CBECS_Table B5'!$C$6:$K$6,1,MATCH('County Climates'!E3090,'CBECS_Table B5'!$C$1:$K$1,0))</f>
        <v>12742</v>
      </c>
    </row>
    <row r="3091" spans="1:6" x14ac:dyDescent="0.35">
      <c r="A3091" t="s">
        <v>2263</v>
      </c>
      <c r="B3091" t="s">
        <v>2264</v>
      </c>
      <c r="C3091" t="s">
        <v>1149</v>
      </c>
      <c r="D3091" t="s">
        <v>274</v>
      </c>
      <c r="E3091" t="str">
        <f>INDEX('State Codes'!$E$7:$E$70,MATCH(INDEX('State Codes'!$C$7:$C$70,MATCH('County Climates'!B3091,'State Codes'!$D$7:$D$70,0),1),'State Codes'!$C$7:$C$70,0),1)</f>
        <v>East North Central Division</v>
      </c>
      <c r="F3091">
        <f>INDEX('CBECS_Table B5'!$C$6:$K$6,1,MATCH('County Climates'!E3091,'CBECS_Table B5'!$C$1:$K$1,0))</f>
        <v>12742</v>
      </c>
    </row>
    <row r="3092" spans="1:6" x14ac:dyDescent="0.35">
      <c r="A3092" t="s">
        <v>2263</v>
      </c>
      <c r="B3092" t="s">
        <v>2264</v>
      </c>
      <c r="C3092" t="s">
        <v>361</v>
      </c>
      <c r="D3092" t="s">
        <v>273</v>
      </c>
      <c r="E3092" t="str">
        <f>INDEX('State Codes'!$E$7:$E$70,MATCH(INDEX('State Codes'!$C$7:$C$70,MATCH('County Climates'!B3092,'State Codes'!$D$7:$D$70,0),1),'State Codes'!$C$7:$C$70,0),1)</f>
        <v>East North Central Division</v>
      </c>
      <c r="F3092">
        <f>INDEX('CBECS_Table B5'!$C$6:$K$6,1,MATCH('County Climates'!E3092,'CBECS_Table B5'!$C$1:$K$1,0))</f>
        <v>12742</v>
      </c>
    </row>
    <row r="3093" spans="1:6" x14ac:dyDescent="0.35">
      <c r="A3093" t="s">
        <v>2263</v>
      </c>
      <c r="B3093" t="s">
        <v>2264</v>
      </c>
      <c r="C3093" t="s">
        <v>1700</v>
      </c>
      <c r="D3093" t="s">
        <v>273</v>
      </c>
      <c r="E3093" t="str">
        <f>INDEX('State Codes'!$E$7:$E$70,MATCH(INDEX('State Codes'!$C$7:$C$70,MATCH('County Climates'!B3093,'State Codes'!$D$7:$D$70,0),1),'State Codes'!$C$7:$C$70,0),1)</f>
        <v>East North Central Division</v>
      </c>
      <c r="F3093">
        <f>INDEX('CBECS_Table B5'!$C$6:$K$6,1,MATCH('County Climates'!E3093,'CBECS_Table B5'!$C$1:$K$1,0))</f>
        <v>12742</v>
      </c>
    </row>
    <row r="3094" spans="1:6" x14ac:dyDescent="0.35">
      <c r="A3094" t="s">
        <v>2263</v>
      </c>
      <c r="B3094" t="s">
        <v>2264</v>
      </c>
      <c r="C3094" t="s">
        <v>2271</v>
      </c>
      <c r="D3094" t="s">
        <v>273</v>
      </c>
      <c r="E3094" t="str">
        <f>INDEX('State Codes'!$E$7:$E$70,MATCH(INDEX('State Codes'!$C$7:$C$70,MATCH('County Climates'!B3094,'State Codes'!$D$7:$D$70,0),1),'State Codes'!$C$7:$C$70,0),1)</f>
        <v>East North Central Division</v>
      </c>
      <c r="F3094">
        <f>INDEX('CBECS_Table B5'!$C$6:$K$6,1,MATCH('County Climates'!E3094,'CBECS_Table B5'!$C$1:$K$1,0))</f>
        <v>12742</v>
      </c>
    </row>
    <row r="3095" spans="1:6" x14ac:dyDescent="0.35">
      <c r="A3095" t="s">
        <v>2263</v>
      </c>
      <c r="B3095" t="s">
        <v>2264</v>
      </c>
      <c r="C3095" t="s">
        <v>660</v>
      </c>
      <c r="D3095" t="s">
        <v>273</v>
      </c>
      <c r="E3095" t="str">
        <f>INDEX('State Codes'!$E$7:$E$70,MATCH(INDEX('State Codes'!$C$7:$C$70,MATCH('County Climates'!B3095,'State Codes'!$D$7:$D$70,0),1),'State Codes'!$C$7:$C$70,0),1)</f>
        <v>East North Central Division</v>
      </c>
      <c r="F3095">
        <f>INDEX('CBECS_Table B5'!$C$6:$K$6,1,MATCH('County Climates'!E3095,'CBECS_Table B5'!$C$1:$K$1,0))</f>
        <v>12742</v>
      </c>
    </row>
    <row r="3096" spans="1:6" x14ac:dyDescent="0.35">
      <c r="A3096" t="s">
        <v>2263</v>
      </c>
      <c r="B3096" t="s">
        <v>2264</v>
      </c>
      <c r="C3096" t="s">
        <v>1316</v>
      </c>
      <c r="D3096" t="s">
        <v>274</v>
      </c>
      <c r="E3096" t="str">
        <f>INDEX('State Codes'!$E$7:$E$70,MATCH(INDEX('State Codes'!$C$7:$C$70,MATCH('County Climates'!B3096,'State Codes'!$D$7:$D$70,0),1),'State Codes'!$C$7:$C$70,0),1)</f>
        <v>East North Central Division</v>
      </c>
      <c r="F3096">
        <f>INDEX('CBECS_Table B5'!$C$6:$K$6,1,MATCH('County Climates'!E3096,'CBECS_Table B5'!$C$1:$K$1,0))</f>
        <v>12742</v>
      </c>
    </row>
    <row r="3097" spans="1:6" x14ac:dyDescent="0.35">
      <c r="A3097" t="s">
        <v>2263</v>
      </c>
      <c r="B3097" t="s">
        <v>2264</v>
      </c>
      <c r="C3097" t="s">
        <v>324</v>
      </c>
      <c r="D3097" t="s">
        <v>273</v>
      </c>
      <c r="E3097" t="str">
        <f>INDEX('State Codes'!$E$7:$E$70,MATCH(INDEX('State Codes'!$C$7:$C$70,MATCH('County Climates'!B3097,'State Codes'!$D$7:$D$70,0),1),'State Codes'!$C$7:$C$70,0),1)</f>
        <v>East North Central Division</v>
      </c>
      <c r="F3097">
        <f>INDEX('CBECS_Table B5'!$C$6:$K$6,1,MATCH('County Climates'!E3097,'CBECS_Table B5'!$C$1:$K$1,0))</f>
        <v>12742</v>
      </c>
    </row>
    <row r="3098" spans="1:6" x14ac:dyDescent="0.35">
      <c r="A3098" t="s">
        <v>2263</v>
      </c>
      <c r="B3098" t="s">
        <v>2264</v>
      </c>
      <c r="C3098" t="s">
        <v>325</v>
      </c>
      <c r="D3098" t="s">
        <v>273</v>
      </c>
      <c r="E3098" t="str">
        <f>INDEX('State Codes'!$E$7:$E$70,MATCH(INDEX('State Codes'!$C$7:$C$70,MATCH('County Climates'!B3098,'State Codes'!$D$7:$D$70,0),1),'State Codes'!$C$7:$C$70,0),1)</f>
        <v>East North Central Division</v>
      </c>
      <c r="F3098">
        <f>INDEX('CBECS_Table B5'!$C$6:$K$6,1,MATCH('County Climates'!E3098,'CBECS_Table B5'!$C$1:$K$1,0))</f>
        <v>12742</v>
      </c>
    </row>
    <row r="3099" spans="1:6" x14ac:dyDescent="0.35">
      <c r="A3099" t="s">
        <v>2263</v>
      </c>
      <c r="B3099" t="s">
        <v>2264</v>
      </c>
      <c r="C3099" t="s">
        <v>1437</v>
      </c>
      <c r="D3099" t="s">
        <v>273</v>
      </c>
      <c r="E3099" t="str">
        <f>INDEX('State Codes'!$E$7:$E$70,MATCH(INDEX('State Codes'!$C$7:$C$70,MATCH('County Climates'!B3099,'State Codes'!$D$7:$D$70,0),1),'State Codes'!$C$7:$C$70,0),1)</f>
        <v>East North Central Division</v>
      </c>
      <c r="F3099">
        <f>INDEX('CBECS_Table B5'!$C$6:$K$6,1,MATCH('County Climates'!E3099,'CBECS_Table B5'!$C$1:$K$1,0))</f>
        <v>12742</v>
      </c>
    </row>
    <row r="3100" spans="1:6" x14ac:dyDescent="0.35">
      <c r="A3100" t="s">
        <v>2263</v>
      </c>
      <c r="B3100" t="s">
        <v>2264</v>
      </c>
      <c r="C3100" t="s">
        <v>2272</v>
      </c>
      <c r="D3100" t="s">
        <v>273</v>
      </c>
      <c r="E3100" t="str">
        <f>INDEX('State Codes'!$E$7:$E$70,MATCH(INDEX('State Codes'!$C$7:$C$70,MATCH('County Climates'!B3100,'State Codes'!$D$7:$D$70,0),1),'State Codes'!$C$7:$C$70,0),1)</f>
        <v>East North Central Division</v>
      </c>
      <c r="F3100">
        <f>INDEX('CBECS_Table B5'!$C$6:$K$6,1,MATCH('County Climates'!E3100,'CBECS_Table B5'!$C$1:$K$1,0))</f>
        <v>12742</v>
      </c>
    </row>
    <row r="3101" spans="1:6" x14ac:dyDescent="0.35">
      <c r="A3101" t="s">
        <v>2263</v>
      </c>
      <c r="B3101" t="s">
        <v>2264</v>
      </c>
      <c r="C3101" t="s">
        <v>2273</v>
      </c>
      <c r="D3101" t="s">
        <v>273</v>
      </c>
      <c r="E3101" t="str">
        <f>INDEX('State Codes'!$E$7:$E$70,MATCH(INDEX('State Codes'!$C$7:$C$70,MATCH('County Climates'!B3101,'State Codes'!$D$7:$D$70,0),1),'State Codes'!$C$7:$C$70,0),1)</f>
        <v>East North Central Division</v>
      </c>
      <c r="F3101">
        <f>INDEX('CBECS_Table B5'!$C$6:$K$6,1,MATCH('County Climates'!E3101,'CBECS_Table B5'!$C$1:$K$1,0))</f>
        <v>12742</v>
      </c>
    </row>
    <row r="3102" spans="1:6" x14ac:dyDescent="0.35">
      <c r="A3102" t="s">
        <v>2263</v>
      </c>
      <c r="B3102" t="s">
        <v>2264</v>
      </c>
      <c r="C3102" t="s">
        <v>2274</v>
      </c>
      <c r="D3102" t="s">
        <v>273</v>
      </c>
      <c r="E3102" t="str">
        <f>INDEX('State Codes'!$E$7:$E$70,MATCH(INDEX('State Codes'!$C$7:$C$70,MATCH('County Climates'!B3102,'State Codes'!$D$7:$D$70,0),1),'State Codes'!$C$7:$C$70,0),1)</f>
        <v>East North Central Division</v>
      </c>
      <c r="F3102">
        <f>INDEX('CBECS_Table B5'!$C$6:$K$6,1,MATCH('County Climates'!E3102,'CBECS_Table B5'!$C$1:$K$1,0))</f>
        <v>12742</v>
      </c>
    </row>
    <row r="3103" spans="1:6" x14ac:dyDescent="0.35">
      <c r="A3103" t="s">
        <v>2263</v>
      </c>
      <c r="B3103" t="s">
        <v>2264</v>
      </c>
      <c r="C3103" t="s">
        <v>368</v>
      </c>
      <c r="D3103" t="s">
        <v>273</v>
      </c>
      <c r="E3103" t="str">
        <f>INDEX('State Codes'!$E$7:$E$70,MATCH(INDEX('State Codes'!$C$7:$C$70,MATCH('County Climates'!B3103,'State Codes'!$D$7:$D$70,0),1),'State Codes'!$C$7:$C$70,0),1)</f>
        <v>East North Central Division</v>
      </c>
      <c r="F3103">
        <f>INDEX('CBECS_Table B5'!$C$6:$K$6,1,MATCH('County Climates'!E3103,'CBECS_Table B5'!$C$1:$K$1,0))</f>
        <v>12742</v>
      </c>
    </row>
    <row r="3104" spans="1:6" x14ac:dyDescent="0.35">
      <c r="A3104" t="s">
        <v>2263</v>
      </c>
      <c r="B3104" t="s">
        <v>2264</v>
      </c>
      <c r="C3104" t="s">
        <v>2275</v>
      </c>
      <c r="D3104" t="s">
        <v>274</v>
      </c>
      <c r="E3104" t="str">
        <f>INDEX('State Codes'!$E$7:$E$70,MATCH(INDEX('State Codes'!$C$7:$C$70,MATCH('County Climates'!B3104,'State Codes'!$D$7:$D$70,0),1),'State Codes'!$C$7:$C$70,0),1)</f>
        <v>East North Central Division</v>
      </c>
      <c r="F3104">
        <f>INDEX('CBECS_Table B5'!$C$6:$K$6,1,MATCH('County Climates'!E3104,'CBECS_Table B5'!$C$1:$K$1,0))</f>
        <v>12742</v>
      </c>
    </row>
    <row r="3105" spans="1:6" x14ac:dyDescent="0.35">
      <c r="A3105" t="s">
        <v>2263</v>
      </c>
      <c r="B3105" t="s">
        <v>2264</v>
      </c>
      <c r="C3105" t="s">
        <v>369</v>
      </c>
      <c r="D3105" t="s">
        <v>274</v>
      </c>
      <c r="E3105" t="str">
        <f>INDEX('State Codes'!$E$7:$E$70,MATCH(INDEX('State Codes'!$C$7:$C$70,MATCH('County Climates'!B3105,'State Codes'!$D$7:$D$70,0),1),'State Codes'!$C$7:$C$70,0),1)</f>
        <v>East North Central Division</v>
      </c>
      <c r="F3105">
        <f>INDEX('CBECS_Table B5'!$C$6:$K$6,1,MATCH('County Climates'!E3105,'CBECS_Table B5'!$C$1:$K$1,0))</f>
        <v>12742</v>
      </c>
    </row>
    <row r="3106" spans="1:6" x14ac:dyDescent="0.35">
      <c r="A3106" t="s">
        <v>2263</v>
      </c>
      <c r="B3106" t="s">
        <v>2264</v>
      </c>
      <c r="C3106" t="s">
        <v>2276</v>
      </c>
      <c r="D3106" t="s">
        <v>273</v>
      </c>
      <c r="E3106" t="str">
        <f>INDEX('State Codes'!$E$7:$E$70,MATCH(INDEX('State Codes'!$C$7:$C$70,MATCH('County Climates'!B3106,'State Codes'!$D$7:$D$70,0),1),'State Codes'!$C$7:$C$70,0),1)</f>
        <v>East North Central Division</v>
      </c>
      <c r="F3106">
        <f>INDEX('CBECS_Table B5'!$C$6:$K$6,1,MATCH('County Climates'!E3106,'CBECS_Table B5'!$C$1:$K$1,0))</f>
        <v>12742</v>
      </c>
    </row>
    <row r="3107" spans="1:6" x14ac:dyDescent="0.35">
      <c r="A3107" t="s">
        <v>2263</v>
      </c>
      <c r="B3107" t="s">
        <v>2264</v>
      </c>
      <c r="C3107" t="s">
        <v>2277</v>
      </c>
      <c r="D3107" t="s">
        <v>273</v>
      </c>
      <c r="E3107" t="str">
        <f>INDEX('State Codes'!$E$7:$E$70,MATCH(INDEX('State Codes'!$C$7:$C$70,MATCH('County Climates'!B3107,'State Codes'!$D$7:$D$70,0),1),'State Codes'!$C$7:$C$70,0),1)</f>
        <v>East North Central Division</v>
      </c>
      <c r="F3107">
        <f>INDEX('CBECS_Table B5'!$C$6:$K$6,1,MATCH('County Climates'!E3107,'CBECS_Table B5'!$C$1:$K$1,0))</f>
        <v>12742</v>
      </c>
    </row>
    <row r="3108" spans="1:6" x14ac:dyDescent="0.35">
      <c r="A3108" t="s">
        <v>2263</v>
      </c>
      <c r="B3108" t="s">
        <v>2264</v>
      </c>
      <c r="C3108" t="s">
        <v>2278</v>
      </c>
      <c r="D3108" t="s">
        <v>273</v>
      </c>
      <c r="E3108" t="str">
        <f>INDEX('State Codes'!$E$7:$E$70,MATCH(INDEX('State Codes'!$C$7:$C$70,MATCH('County Climates'!B3108,'State Codes'!$D$7:$D$70,0),1),'State Codes'!$C$7:$C$70,0),1)</f>
        <v>East North Central Division</v>
      </c>
      <c r="F3108">
        <f>INDEX('CBECS_Table B5'!$C$6:$K$6,1,MATCH('County Climates'!E3108,'CBECS_Table B5'!$C$1:$K$1,0))</f>
        <v>12742</v>
      </c>
    </row>
    <row r="3109" spans="1:6" x14ac:dyDescent="0.35">
      <c r="A3109" t="s">
        <v>2263</v>
      </c>
      <c r="B3109" t="s">
        <v>2264</v>
      </c>
      <c r="C3109" t="s">
        <v>1773</v>
      </c>
      <c r="D3109" t="s">
        <v>273</v>
      </c>
      <c r="E3109" t="str">
        <f>INDEX('State Codes'!$E$7:$E$70,MATCH(INDEX('State Codes'!$C$7:$C$70,MATCH('County Climates'!B3109,'State Codes'!$D$7:$D$70,0),1),'State Codes'!$C$7:$C$70,0),1)</f>
        <v>East North Central Division</v>
      </c>
      <c r="F3109">
        <f>INDEX('CBECS_Table B5'!$C$6:$K$6,1,MATCH('County Climates'!E3109,'CBECS_Table B5'!$C$1:$K$1,0))</f>
        <v>12742</v>
      </c>
    </row>
    <row r="3110" spans="1:6" x14ac:dyDescent="0.35">
      <c r="A3110" t="s">
        <v>2263</v>
      </c>
      <c r="B3110" t="s">
        <v>2264</v>
      </c>
      <c r="C3110" t="s">
        <v>1775</v>
      </c>
      <c r="D3110" t="s">
        <v>273</v>
      </c>
      <c r="E3110" t="str">
        <f>INDEX('State Codes'!$E$7:$E$70,MATCH(INDEX('State Codes'!$C$7:$C$70,MATCH('County Climates'!B3110,'State Codes'!$D$7:$D$70,0),1),'State Codes'!$C$7:$C$70,0),1)</f>
        <v>East North Central Division</v>
      </c>
      <c r="F3110">
        <f>INDEX('CBECS_Table B5'!$C$6:$K$6,1,MATCH('County Climates'!E3110,'CBECS_Table B5'!$C$1:$K$1,0))</f>
        <v>12742</v>
      </c>
    </row>
    <row r="3111" spans="1:6" x14ac:dyDescent="0.35">
      <c r="A3111" t="s">
        <v>2263</v>
      </c>
      <c r="B3111" t="s">
        <v>2264</v>
      </c>
      <c r="C3111" t="s">
        <v>2279</v>
      </c>
      <c r="D3111" t="s">
        <v>273</v>
      </c>
      <c r="E3111" t="str">
        <f>INDEX('State Codes'!$E$7:$E$70,MATCH(INDEX('State Codes'!$C$7:$C$70,MATCH('County Climates'!B3111,'State Codes'!$D$7:$D$70,0),1),'State Codes'!$C$7:$C$70,0),1)</f>
        <v>East North Central Division</v>
      </c>
      <c r="F3111">
        <f>INDEX('CBECS_Table B5'!$C$6:$K$6,1,MATCH('County Climates'!E3111,'CBECS_Table B5'!$C$1:$K$1,0))</f>
        <v>12742</v>
      </c>
    </row>
    <row r="3112" spans="1:6" x14ac:dyDescent="0.35">
      <c r="A3112" t="s">
        <v>2263</v>
      </c>
      <c r="B3112" t="s">
        <v>2264</v>
      </c>
      <c r="C3112" t="s">
        <v>338</v>
      </c>
      <c r="D3112" t="s">
        <v>273</v>
      </c>
      <c r="E3112" t="str">
        <f>INDEX('State Codes'!$E$7:$E$70,MATCH(INDEX('State Codes'!$C$7:$C$70,MATCH('County Climates'!B3112,'State Codes'!$D$7:$D$70,0),1),'State Codes'!$C$7:$C$70,0),1)</f>
        <v>East North Central Division</v>
      </c>
      <c r="F3112">
        <f>INDEX('CBECS_Table B5'!$C$6:$K$6,1,MATCH('County Climates'!E3112,'CBECS_Table B5'!$C$1:$K$1,0))</f>
        <v>12742</v>
      </c>
    </row>
    <row r="3113" spans="1:6" x14ac:dyDescent="0.35">
      <c r="A3113" t="s">
        <v>2263</v>
      </c>
      <c r="B3113" t="s">
        <v>2264</v>
      </c>
      <c r="C3113" t="s">
        <v>2280</v>
      </c>
      <c r="D3113" t="s">
        <v>273</v>
      </c>
      <c r="E3113" t="str">
        <f>INDEX('State Codes'!$E$7:$E$70,MATCH(INDEX('State Codes'!$C$7:$C$70,MATCH('County Climates'!B3113,'State Codes'!$D$7:$D$70,0),1),'State Codes'!$C$7:$C$70,0),1)</f>
        <v>East North Central Division</v>
      </c>
      <c r="F3113">
        <f>INDEX('CBECS_Table B5'!$C$6:$K$6,1,MATCH('County Climates'!E3113,'CBECS_Table B5'!$C$1:$K$1,0))</f>
        <v>12742</v>
      </c>
    </row>
    <row r="3114" spans="1:6" x14ac:dyDescent="0.35">
      <c r="A3114" t="s">
        <v>2263</v>
      </c>
      <c r="B3114" t="s">
        <v>2264</v>
      </c>
      <c r="C3114" t="s">
        <v>1008</v>
      </c>
      <c r="D3114" t="s">
        <v>274</v>
      </c>
      <c r="E3114" t="str">
        <f>INDEX('State Codes'!$E$7:$E$70,MATCH(INDEX('State Codes'!$C$7:$C$70,MATCH('County Climates'!B3114,'State Codes'!$D$7:$D$70,0),1),'State Codes'!$C$7:$C$70,0),1)</f>
        <v>East North Central Division</v>
      </c>
      <c r="F3114">
        <f>INDEX('CBECS_Table B5'!$C$6:$K$6,1,MATCH('County Climates'!E3114,'CBECS_Table B5'!$C$1:$K$1,0))</f>
        <v>12742</v>
      </c>
    </row>
    <row r="3115" spans="1:6" x14ac:dyDescent="0.35">
      <c r="A3115" t="s">
        <v>2263</v>
      </c>
      <c r="B3115" t="s">
        <v>2264</v>
      </c>
      <c r="C3115" t="s">
        <v>2281</v>
      </c>
      <c r="D3115" t="s">
        <v>273</v>
      </c>
      <c r="E3115" t="str">
        <f>INDEX('State Codes'!$E$7:$E$70,MATCH(INDEX('State Codes'!$C$7:$C$70,MATCH('County Climates'!B3115,'State Codes'!$D$7:$D$70,0),1),'State Codes'!$C$7:$C$70,0),1)</f>
        <v>East North Central Division</v>
      </c>
      <c r="F3115">
        <f>INDEX('CBECS_Table B5'!$C$6:$K$6,1,MATCH('County Climates'!E3115,'CBECS_Table B5'!$C$1:$K$1,0))</f>
        <v>12742</v>
      </c>
    </row>
    <row r="3116" spans="1:6" x14ac:dyDescent="0.35">
      <c r="A3116" t="s">
        <v>2263</v>
      </c>
      <c r="B3116" t="s">
        <v>2264</v>
      </c>
      <c r="C3116" t="s">
        <v>2282</v>
      </c>
      <c r="D3116" t="s">
        <v>273</v>
      </c>
      <c r="E3116" t="str">
        <f>INDEX('State Codes'!$E$7:$E$70,MATCH(INDEX('State Codes'!$C$7:$C$70,MATCH('County Climates'!B3116,'State Codes'!$D$7:$D$70,0),1),'State Codes'!$C$7:$C$70,0),1)</f>
        <v>East North Central Division</v>
      </c>
      <c r="F3116">
        <f>INDEX('CBECS_Table B5'!$C$6:$K$6,1,MATCH('County Climates'!E3116,'CBECS_Table B5'!$C$1:$K$1,0))</f>
        <v>12742</v>
      </c>
    </row>
    <row r="3117" spans="1:6" x14ac:dyDescent="0.35">
      <c r="A3117" t="s">
        <v>2263</v>
      </c>
      <c r="B3117" t="s">
        <v>2264</v>
      </c>
      <c r="C3117" t="s">
        <v>2283</v>
      </c>
      <c r="D3117" t="s">
        <v>273</v>
      </c>
      <c r="E3117" t="str">
        <f>INDEX('State Codes'!$E$7:$E$70,MATCH(INDEX('State Codes'!$C$7:$C$70,MATCH('County Climates'!B3117,'State Codes'!$D$7:$D$70,0),1),'State Codes'!$C$7:$C$70,0),1)</f>
        <v>East North Central Division</v>
      </c>
      <c r="F3117">
        <f>INDEX('CBECS_Table B5'!$C$6:$K$6,1,MATCH('County Climates'!E3117,'CBECS_Table B5'!$C$1:$K$1,0))</f>
        <v>12742</v>
      </c>
    </row>
    <row r="3118" spans="1:6" x14ac:dyDescent="0.35">
      <c r="A3118" t="s">
        <v>2263</v>
      </c>
      <c r="B3118" t="s">
        <v>2264</v>
      </c>
      <c r="C3118" t="s">
        <v>958</v>
      </c>
      <c r="D3118" t="s">
        <v>273</v>
      </c>
      <c r="E3118" t="str">
        <f>INDEX('State Codes'!$E$7:$E$70,MATCH(INDEX('State Codes'!$C$7:$C$70,MATCH('County Climates'!B3118,'State Codes'!$D$7:$D$70,0),1),'State Codes'!$C$7:$C$70,0),1)</f>
        <v>East North Central Division</v>
      </c>
      <c r="F3118">
        <f>INDEX('CBECS_Table B5'!$C$6:$K$6,1,MATCH('County Climates'!E3118,'CBECS_Table B5'!$C$1:$K$1,0))</f>
        <v>12742</v>
      </c>
    </row>
    <row r="3119" spans="1:6" x14ac:dyDescent="0.35">
      <c r="A3119" t="s">
        <v>2263</v>
      </c>
      <c r="B3119" t="s">
        <v>2264</v>
      </c>
      <c r="C3119" t="s">
        <v>380</v>
      </c>
      <c r="D3119" t="s">
        <v>273</v>
      </c>
      <c r="E3119" t="str">
        <f>INDEX('State Codes'!$E$7:$E$70,MATCH(INDEX('State Codes'!$C$7:$C$70,MATCH('County Climates'!B3119,'State Codes'!$D$7:$D$70,0),1),'State Codes'!$C$7:$C$70,0),1)</f>
        <v>East North Central Division</v>
      </c>
      <c r="F3119">
        <f>INDEX('CBECS_Table B5'!$C$6:$K$6,1,MATCH('County Climates'!E3119,'CBECS_Table B5'!$C$1:$K$1,0))</f>
        <v>12742</v>
      </c>
    </row>
    <row r="3120" spans="1:6" x14ac:dyDescent="0.35">
      <c r="A3120" t="s">
        <v>2263</v>
      </c>
      <c r="B3120" t="s">
        <v>2264</v>
      </c>
      <c r="C3120" t="s">
        <v>1092</v>
      </c>
      <c r="D3120" t="s">
        <v>273</v>
      </c>
      <c r="E3120" t="str">
        <f>INDEX('State Codes'!$E$7:$E$70,MATCH(INDEX('State Codes'!$C$7:$C$70,MATCH('County Climates'!B3120,'State Codes'!$D$7:$D$70,0),1),'State Codes'!$C$7:$C$70,0),1)</f>
        <v>East North Central Division</v>
      </c>
      <c r="F3120">
        <f>INDEX('CBECS_Table B5'!$C$6:$K$6,1,MATCH('County Climates'!E3120,'CBECS_Table B5'!$C$1:$K$1,0))</f>
        <v>12742</v>
      </c>
    </row>
    <row r="3121" spans="1:6" x14ac:dyDescent="0.35">
      <c r="A3121" t="s">
        <v>2263</v>
      </c>
      <c r="B3121" t="s">
        <v>2264</v>
      </c>
      <c r="C3121" t="s">
        <v>2284</v>
      </c>
      <c r="D3121" t="s">
        <v>274</v>
      </c>
      <c r="E3121" t="str">
        <f>INDEX('State Codes'!$E$7:$E$70,MATCH(INDEX('State Codes'!$C$7:$C$70,MATCH('County Climates'!B3121,'State Codes'!$D$7:$D$70,0),1),'State Codes'!$C$7:$C$70,0),1)</f>
        <v>East North Central Division</v>
      </c>
      <c r="F3121">
        <f>INDEX('CBECS_Table B5'!$C$6:$K$6,1,MATCH('County Climates'!E3121,'CBECS_Table B5'!$C$1:$K$1,0))</f>
        <v>12742</v>
      </c>
    </row>
    <row r="3122" spans="1:6" x14ac:dyDescent="0.35">
      <c r="A3122" t="s">
        <v>2263</v>
      </c>
      <c r="B3122" t="s">
        <v>2264</v>
      </c>
      <c r="C3122" t="s">
        <v>2285</v>
      </c>
      <c r="D3122" t="s">
        <v>273</v>
      </c>
      <c r="E3122" t="str">
        <f>INDEX('State Codes'!$E$7:$E$70,MATCH(INDEX('State Codes'!$C$7:$C$70,MATCH('County Climates'!B3122,'State Codes'!$D$7:$D$70,0),1),'State Codes'!$C$7:$C$70,0),1)</f>
        <v>East North Central Division</v>
      </c>
      <c r="F3122">
        <f>INDEX('CBECS_Table B5'!$C$6:$K$6,1,MATCH('County Climates'!E3122,'CBECS_Table B5'!$C$1:$K$1,0))</f>
        <v>12742</v>
      </c>
    </row>
    <row r="3123" spans="1:6" x14ac:dyDescent="0.35">
      <c r="A3123" t="s">
        <v>2263</v>
      </c>
      <c r="B3123" t="s">
        <v>2264</v>
      </c>
      <c r="C3123" t="s">
        <v>602</v>
      </c>
      <c r="D3123" t="s">
        <v>273</v>
      </c>
      <c r="E3123" t="str">
        <f>INDEX('State Codes'!$E$7:$E$70,MATCH(INDEX('State Codes'!$C$7:$C$70,MATCH('County Climates'!B3123,'State Codes'!$D$7:$D$70,0),1),'State Codes'!$C$7:$C$70,0),1)</f>
        <v>East North Central Division</v>
      </c>
      <c r="F3123">
        <f>INDEX('CBECS_Table B5'!$C$6:$K$6,1,MATCH('County Climates'!E3123,'CBECS_Table B5'!$C$1:$K$1,0))</f>
        <v>12742</v>
      </c>
    </row>
    <row r="3124" spans="1:6" x14ac:dyDescent="0.35">
      <c r="A3124" t="s">
        <v>2263</v>
      </c>
      <c r="B3124" t="s">
        <v>2264</v>
      </c>
      <c r="C3124" t="s">
        <v>961</v>
      </c>
      <c r="D3124" t="s">
        <v>273</v>
      </c>
      <c r="E3124" t="str">
        <f>INDEX('State Codes'!$E$7:$E$70,MATCH(INDEX('State Codes'!$C$7:$C$70,MATCH('County Climates'!B3124,'State Codes'!$D$7:$D$70,0),1),'State Codes'!$C$7:$C$70,0),1)</f>
        <v>East North Central Division</v>
      </c>
      <c r="F3124">
        <f>INDEX('CBECS_Table B5'!$C$6:$K$6,1,MATCH('County Climates'!E3124,'CBECS_Table B5'!$C$1:$K$1,0))</f>
        <v>12742</v>
      </c>
    </row>
    <row r="3125" spans="1:6" x14ac:dyDescent="0.35">
      <c r="A3125" t="s">
        <v>2263</v>
      </c>
      <c r="B3125" t="s">
        <v>2264</v>
      </c>
      <c r="C3125" t="s">
        <v>2176</v>
      </c>
      <c r="D3125" t="s">
        <v>273</v>
      </c>
      <c r="E3125" t="str">
        <f>INDEX('State Codes'!$E$7:$E$70,MATCH(INDEX('State Codes'!$C$7:$C$70,MATCH('County Climates'!B3125,'State Codes'!$D$7:$D$70,0),1),'State Codes'!$C$7:$C$70,0),1)</f>
        <v>East North Central Division</v>
      </c>
      <c r="F3125">
        <f>INDEX('CBECS_Table B5'!$C$6:$K$6,1,MATCH('County Climates'!E3125,'CBECS_Table B5'!$C$1:$K$1,0))</f>
        <v>12742</v>
      </c>
    </row>
    <row r="3126" spans="1:6" x14ac:dyDescent="0.35">
      <c r="A3126" t="s">
        <v>2263</v>
      </c>
      <c r="B3126" t="s">
        <v>2264</v>
      </c>
      <c r="C3126" t="s">
        <v>2286</v>
      </c>
      <c r="D3126" t="s">
        <v>273</v>
      </c>
      <c r="E3126" t="str">
        <f>INDEX('State Codes'!$E$7:$E$70,MATCH(INDEX('State Codes'!$C$7:$C$70,MATCH('County Climates'!B3126,'State Codes'!$D$7:$D$70,0),1),'State Codes'!$C$7:$C$70,0),1)</f>
        <v>East North Central Division</v>
      </c>
      <c r="F3126">
        <f>INDEX('CBECS_Table B5'!$C$6:$K$6,1,MATCH('County Climates'!E3126,'CBECS_Table B5'!$C$1:$K$1,0))</f>
        <v>12742</v>
      </c>
    </row>
    <row r="3127" spans="1:6" x14ac:dyDescent="0.35">
      <c r="A3127" t="s">
        <v>2263</v>
      </c>
      <c r="B3127" t="s">
        <v>2264</v>
      </c>
      <c r="C3127" t="s">
        <v>2287</v>
      </c>
      <c r="D3127" t="s">
        <v>274</v>
      </c>
      <c r="E3127" t="str">
        <f>INDEX('State Codes'!$E$7:$E$70,MATCH(INDEX('State Codes'!$C$7:$C$70,MATCH('County Climates'!B3127,'State Codes'!$D$7:$D$70,0),1),'State Codes'!$C$7:$C$70,0),1)</f>
        <v>East North Central Division</v>
      </c>
      <c r="F3127">
        <f>INDEX('CBECS_Table B5'!$C$6:$K$6,1,MATCH('County Climates'!E3127,'CBECS_Table B5'!$C$1:$K$1,0))</f>
        <v>12742</v>
      </c>
    </row>
    <row r="3128" spans="1:6" x14ac:dyDescent="0.35">
      <c r="A3128" t="s">
        <v>2263</v>
      </c>
      <c r="B3128" t="s">
        <v>2264</v>
      </c>
      <c r="C3128" t="s">
        <v>2288</v>
      </c>
      <c r="D3128" t="s">
        <v>273</v>
      </c>
      <c r="E3128" t="str">
        <f>INDEX('State Codes'!$E$7:$E$70,MATCH(INDEX('State Codes'!$C$7:$C$70,MATCH('County Climates'!B3128,'State Codes'!$D$7:$D$70,0),1),'State Codes'!$C$7:$C$70,0),1)</f>
        <v>East North Central Division</v>
      </c>
      <c r="F3128">
        <f>INDEX('CBECS_Table B5'!$C$6:$K$6,1,MATCH('County Climates'!E3128,'CBECS_Table B5'!$C$1:$K$1,0))</f>
        <v>12742</v>
      </c>
    </row>
    <row r="3129" spans="1:6" x14ac:dyDescent="0.35">
      <c r="A3129" t="s">
        <v>2263</v>
      </c>
      <c r="B3129" t="s">
        <v>2264</v>
      </c>
      <c r="C3129" t="s">
        <v>2289</v>
      </c>
      <c r="D3129" t="s">
        <v>273</v>
      </c>
      <c r="E3129" t="str">
        <f>INDEX('State Codes'!$E$7:$E$70,MATCH(INDEX('State Codes'!$C$7:$C$70,MATCH('County Climates'!B3129,'State Codes'!$D$7:$D$70,0),1),'State Codes'!$C$7:$C$70,0),1)</f>
        <v>East North Central Division</v>
      </c>
      <c r="F3129">
        <f>INDEX('CBECS_Table B5'!$C$6:$K$6,1,MATCH('County Climates'!E3129,'CBECS_Table B5'!$C$1:$K$1,0))</f>
        <v>12742</v>
      </c>
    </row>
    <row r="3130" spans="1:6" x14ac:dyDescent="0.35">
      <c r="A3130" t="s">
        <v>2263</v>
      </c>
      <c r="B3130" t="s">
        <v>2264</v>
      </c>
      <c r="C3130" t="s">
        <v>2290</v>
      </c>
      <c r="D3130" t="s">
        <v>273</v>
      </c>
      <c r="E3130" t="str">
        <f>INDEX('State Codes'!$E$7:$E$70,MATCH(INDEX('State Codes'!$C$7:$C$70,MATCH('County Climates'!B3130,'State Codes'!$D$7:$D$70,0),1),'State Codes'!$C$7:$C$70,0),1)</f>
        <v>East North Central Division</v>
      </c>
      <c r="F3130">
        <f>INDEX('CBECS_Table B5'!$C$6:$K$6,1,MATCH('County Climates'!E3130,'CBECS_Table B5'!$C$1:$K$1,0))</f>
        <v>12742</v>
      </c>
    </row>
    <row r="3131" spans="1:6" x14ac:dyDescent="0.35">
      <c r="A3131" t="s">
        <v>2263</v>
      </c>
      <c r="B3131" t="s">
        <v>2264</v>
      </c>
      <c r="C3131" t="s">
        <v>750</v>
      </c>
      <c r="D3131" t="s">
        <v>274</v>
      </c>
      <c r="E3131" t="str">
        <f>INDEX('State Codes'!$E$7:$E$70,MATCH(INDEX('State Codes'!$C$7:$C$70,MATCH('County Climates'!B3131,'State Codes'!$D$7:$D$70,0),1),'State Codes'!$C$7:$C$70,0),1)</f>
        <v>East North Central Division</v>
      </c>
      <c r="F3131">
        <f>INDEX('CBECS_Table B5'!$C$6:$K$6,1,MATCH('County Climates'!E3131,'CBECS_Table B5'!$C$1:$K$1,0))</f>
        <v>12742</v>
      </c>
    </row>
    <row r="3132" spans="1:6" x14ac:dyDescent="0.35">
      <c r="A3132" t="s">
        <v>2263</v>
      </c>
      <c r="B3132" t="s">
        <v>2264</v>
      </c>
      <c r="C3132" t="s">
        <v>2291</v>
      </c>
      <c r="D3132" t="s">
        <v>273</v>
      </c>
      <c r="E3132" t="str">
        <f>INDEX('State Codes'!$E$7:$E$70,MATCH(INDEX('State Codes'!$C$7:$C$70,MATCH('County Climates'!B3132,'State Codes'!$D$7:$D$70,0),1),'State Codes'!$C$7:$C$70,0),1)</f>
        <v>East North Central Division</v>
      </c>
      <c r="F3132">
        <f>INDEX('CBECS_Table B5'!$C$6:$K$6,1,MATCH('County Climates'!E3132,'CBECS_Table B5'!$C$1:$K$1,0))</f>
        <v>12742</v>
      </c>
    </row>
    <row r="3133" spans="1:6" x14ac:dyDescent="0.35">
      <c r="A3133" t="s">
        <v>2263</v>
      </c>
      <c r="B3133" t="s">
        <v>2264</v>
      </c>
      <c r="C3133" t="s">
        <v>756</v>
      </c>
      <c r="D3133" t="s">
        <v>273</v>
      </c>
      <c r="E3133" t="str">
        <f>INDEX('State Codes'!$E$7:$E$70,MATCH(INDEX('State Codes'!$C$7:$C$70,MATCH('County Climates'!B3133,'State Codes'!$D$7:$D$70,0),1),'State Codes'!$C$7:$C$70,0),1)</f>
        <v>East North Central Division</v>
      </c>
      <c r="F3133">
        <f>INDEX('CBECS_Table B5'!$C$6:$K$6,1,MATCH('County Climates'!E3133,'CBECS_Table B5'!$C$1:$K$1,0))</f>
        <v>12742</v>
      </c>
    </row>
    <row r="3134" spans="1:6" x14ac:dyDescent="0.35">
      <c r="A3134" t="s">
        <v>2263</v>
      </c>
      <c r="B3134" t="s">
        <v>2264</v>
      </c>
      <c r="C3134" t="s">
        <v>2292</v>
      </c>
      <c r="D3134" t="s">
        <v>274</v>
      </c>
      <c r="E3134" t="str">
        <f>INDEX('State Codes'!$E$7:$E$70,MATCH(INDEX('State Codes'!$C$7:$C$70,MATCH('County Climates'!B3134,'State Codes'!$D$7:$D$70,0),1),'State Codes'!$C$7:$C$70,0),1)</f>
        <v>East North Central Division</v>
      </c>
      <c r="F3134">
        <f>INDEX('CBECS_Table B5'!$C$6:$K$6,1,MATCH('County Climates'!E3134,'CBECS_Table B5'!$C$1:$K$1,0))</f>
        <v>12742</v>
      </c>
    </row>
    <row r="3135" spans="1:6" x14ac:dyDescent="0.35">
      <c r="A3135" t="s">
        <v>2263</v>
      </c>
      <c r="B3135" t="s">
        <v>2264</v>
      </c>
      <c r="C3135" t="s">
        <v>2084</v>
      </c>
      <c r="D3135" t="s">
        <v>273</v>
      </c>
      <c r="E3135" t="str">
        <f>INDEX('State Codes'!$E$7:$E$70,MATCH(INDEX('State Codes'!$C$7:$C$70,MATCH('County Climates'!B3135,'State Codes'!$D$7:$D$70,0),1),'State Codes'!$C$7:$C$70,0),1)</f>
        <v>East North Central Division</v>
      </c>
      <c r="F3135">
        <f>INDEX('CBECS_Table B5'!$C$6:$K$6,1,MATCH('County Climates'!E3135,'CBECS_Table B5'!$C$1:$K$1,0))</f>
        <v>12742</v>
      </c>
    </row>
    <row r="3136" spans="1:6" x14ac:dyDescent="0.35">
      <c r="A3136" t="s">
        <v>2263</v>
      </c>
      <c r="B3136" t="s">
        <v>2264</v>
      </c>
      <c r="C3136" t="s">
        <v>2293</v>
      </c>
      <c r="D3136" t="s">
        <v>274</v>
      </c>
      <c r="E3136" t="str">
        <f>INDEX('State Codes'!$E$7:$E$70,MATCH(INDEX('State Codes'!$C$7:$C$70,MATCH('County Climates'!B3136,'State Codes'!$D$7:$D$70,0),1),'State Codes'!$C$7:$C$70,0),1)</f>
        <v>East North Central Division</v>
      </c>
      <c r="F3136">
        <f>INDEX('CBECS_Table B5'!$C$6:$K$6,1,MATCH('County Climates'!E3136,'CBECS_Table B5'!$C$1:$K$1,0))</f>
        <v>12742</v>
      </c>
    </row>
    <row r="3137" spans="1:6" x14ac:dyDescent="0.35">
      <c r="A3137" t="s">
        <v>2263</v>
      </c>
      <c r="B3137" t="s">
        <v>2264</v>
      </c>
      <c r="C3137" t="s">
        <v>353</v>
      </c>
      <c r="D3137" t="s">
        <v>273</v>
      </c>
      <c r="E3137" t="str">
        <f>INDEX('State Codes'!$E$7:$E$70,MATCH(INDEX('State Codes'!$C$7:$C$70,MATCH('County Climates'!B3137,'State Codes'!$D$7:$D$70,0),1),'State Codes'!$C$7:$C$70,0),1)</f>
        <v>East North Central Division</v>
      </c>
      <c r="F3137">
        <f>INDEX('CBECS_Table B5'!$C$6:$K$6,1,MATCH('County Climates'!E3137,'CBECS_Table B5'!$C$1:$K$1,0))</f>
        <v>12742</v>
      </c>
    </row>
    <row r="3138" spans="1:6" x14ac:dyDescent="0.35">
      <c r="A3138" t="s">
        <v>2263</v>
      </c>
      <c r="B3138" t="s">
        <v>2264</v>
      </c>
      <c r="C3138" t="s">
        <v>2294</v>
      </c>
      <c r="D3138" t="s">
        <v>273</v>
      </c>
      <c r="E3138" t="str">
        <f>INDEX('State Codes'!$E$7:$E$70,MATCH(INDEX('State Codes'!$C$7:$C$70,MATCH('County Climates'!B3138,'State Codes'!$D$7:$D$70,0),1),'State Codes'!$C$7:$C$70,0),1)</f>
        <v>East North Central Division</v>
      </c>
      <c r="F3138">
        <f>INDEX('CBECS_Table B5'!$C$6:$K$6,1,MATCH('County Climates'!E3138,'CBECS_Table B5'!$C$1:$K$1,0))</f>
        <v>12742</v>
      </c>
    </row>
    <row r="3139" spans="1:6" x14ac:dyDescent="0.35">
      <c r="A3139" t="s">
        <v>2263</v>
      </c>
      <c r="B3139" t="s">
        <v>2264</v>
      </c>
      <c r="C3139" t="s">
        <v>2295</v>
      </c>
      <c r="D3139" t="s">
        <v>273</v>
      </c>
      <c r="E3139" t="str">
        <f>INDEX('State Codes'!$E$7:$E$70,MATCH(INDEX('State Codes'!$C$7:$C$70,MATCH('County Climates'!B3139,'State Codes'!$D$7:$D$70,0),1),'State Codes'!$C$7:$C$70,0),1)</f>
        <v>East North Central Division</v>
      </c>
      <c r="F3139">
        <f>INDEX('CBECS_Table B5'!$C$6:$K$6,1,MATCH('County Climates'!E3139,'CBECS_Table B5'!$C$1:$K$1,0))</f>
        <v>12742</v>
      </c>
    </row>
    <row r="3140" spans="1:6" x14ac:dyDescent="0.35">
      <c r="A3140" t="s">
        <v>2263</v>
      </c>
      <c r="B3140" t="s">
        <v>2264</v>
      </c>
      <c r="C3140" t="s">
        <v>2296</v>
      </c>
      <c r="D3140" t="s">
        <v>273</v>
      </c>
      <c r="E3140" t="str">
        <f>INDEX('State Codes'!$E$7:$E$70,MATCH(INDEX('State Codes'!$C$7:$C$70,MATCH('County Climates'!B3140,'State Codes'!$D$7:$D$70,0),1),'State Codes'!$C$7:$C$70,0),1)</f>
        <v>East North Central Division</v>
      </c>
      <c r="F3140">
        <f>INDEX('CBECS_Table B5'!$C$6:$K$6,1,MATCH('County Climates'!E3140,'CBECS_Table B5'!$C$1:$K$1,0))</f>
        <v>12742</v>
      </c>
    </row>
    <row r="3141" spans="1:6" x14ac:dyDescent="0.35">
      <c r="A3141" t="s">
        <v>2263</v>
      </c>
      <c r="B3141" t="s">
        <v>2264</v>
      </c>
      <c r="C3141" t="s">
        <v>614</v>
      </c>
      <c r="D3141" t="s">
        <v>273</v>
      </c>
      <c r="E3141" t="str">
        <f>INDEX('State Codes'!$E$7:$E$70,MATCH(INDEX('State Codes'!$C$7:$C$70,MATCH('County Climates'!B3141,'State Codes'!$D$7:$D$70,0),1),'State Codes'!$C$7:$C$70,0),1)</f>
        <v>East North Central Division</v>
      </c>
      <c r="F3141">
        <f>INDEX('CBECS_Table B5'!$C$6:$K$6,1,MATCH('County Climates'!E3141,'CBECS_Table B5'!$C$1:$K$1,0))</f>
        <v>12742</v>
      </c>
    </row>
  </sheetData>
  <autoFilter ref="A1:F3141" xr:uid="{00000000-0009-0000-0000-000003000000}"/>
  <mergeCells count="2">
    <mergeCell ref="L14:S14"/>
    <mergeCell ref="K14:K15"/>
  </mergeCell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44"/>
  <sheetViews>
    <sheetView workbookViewId="0">
      <selection activeCell="J6" sqref="J6"/>
    </sheetView>
  </sheetViews>
  <sheetFormatPr defaultRowHeight="14.5" x14ac:dyDescent="0.35"/>
  <cols>
    <col min="1" max="1" width="28.7265625" customWidth="1"/>
    <col min="2" max="11" width="7.7265625" style="44" customWidth="1"/>
  </cols>
  <sheetData>
    <row r="1" spans="1:11" ht="29" x14ac:dyDescent="0.35">
      <c r="A1" s="43" t="s">
        <v>2332</v>
      </c>
      <c r="C1" s="44" t="str">
        <f>C5&amp;" Division"</f>
        <v>New England Division</v>
      </c>
      <c r="D1" s="44" t="str">
        <f t="shared" ref="D1:K1" si="0">D5&amp;" Division"</f>
        <v>Middle Atlantic Division</v>
      </c>
      <c r="E1" s="44" t="str">
        <f t="shared" si="0"/>
        <v>East North Central Division</v>
      </c>
      <c r="F1" s="44" t="str">
        <f t="shared" si="0"/>
        <v>West North Central Division</v>
      </c>
      <c r="G1" s="44" t="str">
        <f t="shared" si="0"/>
        <v>South Atlantic Division</v>
      </c>
      <c r="H1" s="44" t="str">
        <f t="shared" si="0"/>
        <v>East South Central Division</v>
      </c>
      <c r="I1" s="44" t="str">
        <f t="shared" si="0"/>
        <v>West South Central Division</v>
      </c>
      <c r="J1" s="44" t="str">
        <f t="shared" si="0"/>
        <v>mountain Division</v>
      </c>
      <c r="K1" s="44" t="str">
        <f t="shared" si="0"/>
        <v>Pacific Division</v>
      </c>
    </row>
    <row r="2" spans="1:11" ht="25.5" customHeight="1" x14ac:dyDescent="0.35">
      <c r="A2" s="118" t="s">
        <v>2333</v>
      </c>
      <c r="B2" s="119"/>
      <c r="C2" s="119"/>
      <c r="D2" s="119"/>
      <c r="E2" s="119"/>
      <c r="F2" s="119"/>
      <c r="G2" s="119"/>
      <c r="H2" s="119"/>
      <c r="I2" s="119"/>
      <c r="J2" s="119"/>
      <c r="K2" s="119"/>
    </row>
    <row r="3" spans="1:11" ht="23.25" customHeight="1" thickBot="1" x14ac:dyDescent="0.4">
      <c r="A3" s="46"/>
      <c r="B3" s="120" t="s">
        <v>2334</v>
      </c>
      <c r="C3" s="120"/>
      <c r="D3" s="120"/>
      <c r="E3" s="120"/>
      <c r="F3" s="120"/>
      <c r="G3" s="121"/>
      <c r="H3" s="121"/>
      <c r="I3" s="121"/>
      <c r="J3" s="121"/>
      <c r="K3" s="121"/>
    </row>
    <row r="4" spans="1:11" ht="28.5" customHeight="1" x14ac:dyDescent="0.35">
      <c r="A4" s="46"/>
      <c r="B4" s="47"/>
      <c r="C4" s="122" t="s">
        <v>2335</v>
      </c>
      <c r="D4" s="123"/>
      <c r="E4" s="124" t="s">
        <v>2336</v>
      </c>
      <c r="F4" s="125"/>
      <c r="G4" s="124" t="s">
        <v>2337</v>
      </c>
      <c r="H4" s="125"/>
      <c r="I4" s="125"/>
      <c r="J4" s="126" t="s">
        <v>2338</v>
      </c>
      <c r="K4" s="127"/>
    </row>
    <row r="5" spans="1:11" ht="52.5" customHeight="1" thickBot="1" x14ac:dyDescent="0.4">
      <c r="A5" s="48"/>
      <c r="B5" s="49" t="s">
        <v>2339</v>
      </c>
      <c r="C5" s="49" t="s">
        <v>2340</v>
      </c>
      <c r="D5" s="49" t="s">
        <v>2341</v>
      </c>
      <c r="E5" s="49" t="s">
        <v>2342</v>
      </c>
      <c r="F5" s="49" t="s">
        <v>2343</v>
      </c>
      <c r="G5" s="49" t="s">
        <v>2344</v>
      </c>
      <c r="H5" s="49" t="s">
        <v>2345</v>
      </c>
      <c r="I5" s="49" t="s">
        <v>2346</v>
      </c>
      <c r="J5" s="49" t="s">
        <v>2609</v>
      </c>
      <c r="K5" s="49" t="s">
        <v>2256</v>
      </c>
    </row>
    <row r="6" spans="1:11" ht="24" customHeight="1" thickTop="1" x14ac:dyDescent="0.35">
      <c r="A6" s="50" t="s">
        <v>2347</v>
      </c>
      <c r="B6" s="51">
        <v>87093</v>
      </c>
      <c r="C6" s="51">
        <v>4302</v>
      </c>
      <c r="D6" s="51">
        <v>11232</v>
      </c>
      <c r="E6" s="51">
        <v>12742</v>
      </c>
      <c r="F6" s="51">
        <v>6178</v>
      </c>
      <c r="G6" s="51">
        <v>17981</v>
      </c>
      <c r="H6" s="51">
        <v>4904</v>
      </c>
      <c r="I6" s="51">
        <v>11394</v>
      </c>
      <c r="J6" s="51">
        <v>4981</v>
      </c>
      <c r="K6" s="51">
        <v>13379</v>
      </c>
    </row>
    <row r="7" spans="1:11" ht="24" customHeight="1" x14ac:dyDescent="0.35">
      <c r="A7" s="52" t="s">
        <v>2348</v>
      </c>
      <c r="B7" s="53" t="s">
        <v>33</v>
      </c>
      <c r="C7" s="53" t="s">
        <v>33</v>
      </c>
      <c r="D7" s="53" t="s">
        <v>33</v>
      </c>
      <c r="E7" s="53" t="s">
        <v>33</v>
      </c>
      <c r="F7" s="53" t="s">
        <v>33</v>
      </c>
      <c r="G7" s="53" t="s">
        <v>33</v>
      </c>
      <c r="H7" s="53" t="s">
        <v>33</v>
      </c>
      <c r="I7" s="53" t="s">
        <v>33</v>
      </c>
      <c r="J7" s="53" t="s">
        <v>33</v>
      </c>
      <c r="K7" s="53" t="s">
        <v>33</v>
      </c>
    </row>
    <row r="8" spans="1:11" ht="15" customHeight="1" x14ac:dyDescent="0.35">
      <c r="A8" s="54" t="s">
        <v>2349</v>
      </c>
      <c r="B8" s="55">
        <v>8041</v>
      </c>
      <c r="C8" s="55">
        <v>405</v>
      </c>
      <c r="D8" s="55">
        <v>652</v>
      </c>
      <c r="E8" s="55">
        <v>1066</v>
      </c>
      <c r="F8" s="55">
        <v>792</v>
      </c>
      <c r="G8" s="55">
        <v>1564</v>
      </c>
      <c r="H8" s="55">
        <v>613</v>
      </c>
      <c r="I8" s="55">
        <v>1206</v>
      </c>
      <c r="J8" s="55">
        <v>528</v>
      </c>
      <c r="K8" s="55">
        <v>1216</v>
      </c>
    </row>
    <row r="9" spans="1:11" ht="15" customHeight="1" x14ac:dyDescent="0.35">
      <c r="A9" s="54" t="s">
        <v>2350</v>
      </c>
      <c r="B9" s="55">
        <v>8900</v>
      </c>
      <c r="C9" s="55">
        <v>541</v>
      </c>
      <c r="D9" s="55">
        <v>707</v>
      </c>
      <c r="E9" s="55">
        <v>1062</v>
      </c>
      <c r="F9" s="55">
        <v>810</v>
      </c>
      <c r="G9" s="55">
        <v>1764</v>
      </c>
      <c r="H9" s="55">
        <v>606</v>
      </c>
      <c r="I9" s="55">
        <v>1164</v>
      </c>
      <c r="J9" s="55">
        <v>504</v>
      </c>
      <c r="K9" s="55">
        <v>1741</v>
      </c>
    </row>
    <row r="10" spans="1:11" ht="15" customHeight="1" x14ac:dyDescent="0.35">
      <c r="A10" s="54" t="s">
        <v>2351</v>
      </c>
      <c r="B10" s="55">
        <v>14105</v>
      </c>
      <c r="C10" s="55">
        <v>901</v>
      </c>
      <c r="D10" s="55">
        <v>1507</v>
      </c>
      <c r="E10" s="55">
        <v>1823</v>
      </c>
      <c r="F10" s="55">
        <v>1065</v>
      </c>
      <c r="G10" s="55">
        <v>2709</v>
      </c>
      <c r="H10" s="55">
        <v>769</v>
      </c>
      <c r="I10" s="55">
        <v>1732</v>
      </c>
      <c r="J10" s="55">
        <v>990</v>
      </c>
      <c r="K10" s="55">
        <v>2609</v>
      </c>
    </row>
    <row r="11" spans="1:11" ht="15" customHeight="1" x14ac:dyDescent="0.35">
      <c r="A11" s="54" t="s">
        <v>2352</v>
      </c>
      <c r="B11" s="55">
        <v>11917</v>
      </c>
      <c r="C11" s="55">
        <v>642</v>
      </c>
      <c r="D11" s="55">
        <v>1002</v>
      </c>
      <c r="E11" s="55">
        <v>2040</v>
      </c>
      <c r="F11" s="55">
        <v>989</v>
      </c>
      <c r="G11" s="55">
        <v>2273</v>
      </c>
      <c r="H11" s="55">
        <v>501</v>
      </c>
      <c r="I11" s="55">
        <v>1755</v>
      </c>
      <c r="J11" s="55">
        <v>467</v>
      </c>
      <c r="K11" s="55">
        <v>2249</v>
      </c>
    </row>
    <row r="12" spans="1:11" ht="15" customHeight="1" x14ac:dyDescent="0.35">
      <c r="A12" s="54" t="s">
        <v>2353</v>
      </c>
      <c r="B12" s="55">
        <v>13918</v>
      </c>
      <c r="C12" s="55">
        <v>598</v>
      </c>
      <c r="D12" s="55">
        <v>2078</v>
      </c>
      <c r="E12" s="55">
        <v>1809</v>
      </c>
      <c r="F12" s="55">
        <v>920</v>
      </c>
      <c r="G12" s="55">
        <v>3049</v>
      </c>
      <c r="H12" s="55">
        <v>1002</v>
      </c>
      <c r="I12" s="55">
        <v>2088</v>
      </c>
      <c r="J12" s="55">
        <v>725</v>
      </c>
      <c r="K12" s="55">
        <v>1648</v>
      </c>
    </row>
    <row r="13" spans="1:11" ht="15" customHeight="1" x14ac:dyDescent="0.35">
      <c r="A13" s="54" t="s">
        <v>2354</v>
      </c>
      <c r="B13" s="55">
        <v>12415</v>
      </c>
      <c r="C13" s="55">
        <v>418</v>
      </c>
      <c r="D13" s="55">
        <v>2124</v>
      </c>
      <c r="E13" s="55">
        <v>1771</v>
      </c>
      <c r="F13" s="55">
        <v>628</v>
      </c>
      <c r="G13" s="55">
        <v>2817</v>
      </c>
      <c r="H13" s="55">
        <v>578</v>
      </c>
      <c r="I13" s="55">
        <v>1756</v>
      </c>
      <c r="J13" s="55">
        <v>447</v>
      </c>
      <c r="K13" s="55">
        <v>1875</v>
      </c>
    </row>
    <row r="14" spans="1:11" ht="15" customHeight="1" x14ac:dyDescent="0.35">
      <c r="A14" s="54" t="s">
        <v>2355</v>
      </c>
      <c r="B14" s="55">
        <v>10724</v>
      </c>
      <c r="C14" s="55">
        <v>597</v>
      </c>
      <c r="D14" s="55">
        <v>1636</v>
      </c>
      <c r="E14" s="55">
        <v>2129</v>
      </c>
      <c r="F14" s="55">
        <v>597</v>
      </c>
      <c r="G14" s="55">
        <v>2089</v>
      </c>
      <c r="H14" s="55">
        <v>503</v>
      </c>
      <c r="I14" s="55">
        <v>1089</v>
      </c>
      <c r="J14" s="55">
        <v>774</v>
      </c>
      <c r="K14" s="55">
        <v>1310</v>
      </c>
    </row>
    <row r="15" spans="1:11" ht="15" customHeight="1" x14ac:dyDescent="0.35">
      <c r="A15" s="54" t="s">
        <v>2356</v>
      </c>
      <c r="B15" s="55">
        <v>7074</v>
      </c>
      <c r="C15" s="55" t="s">
        <v>2357</v>
      </c>
      <c r="D15" s="55">
        <v>1526</v>
      </c>
      <c r="E15" s="55">
        <v>1042</v>
      </c>
      <c r="F15" s="55">
        <v>376</v>
      </c>
      <c r="G15" s="55">
        <v>1715</v>
      </c>
      <c r="H15" s="55" t="s">
        <v>2357</v>
      </c>
      <c r="I15" s="55">
        <v>604</v>
      </c>
      <c r="J15" s="55">
        <v>546</v>
      </c>
      <c r="K15" s="55">
        <v>731</v>
      </c>
    </row>
    <row r="16" spans="1:11" ht="24" customHeight="1" x14ac:dyDescent="0.35">
      <c r="A16" s="52" t="s">
        <v>2358</v>
      </c>
      <c r="B16" s="53" t="s">
        <v>33</v>
      </c>
      <c r="C16" s="53" t="s">
        <v>33</v>
      </c>
      <c r="D16" s="53" t="s">
        <v>33</v>
      </c>
      <c r="E16" s="53" t="s">
        <v>33</v>
      </c>
      <c r="F16" s="53" t="s">
        <v>33</v>
      </c>
      <c r="G16" s="53" t="s">
        <v>33</v>
      </c>
      <c r="H16" s="53" t="s">
        <v>33</v>
      </c>
      <c r="I16" s="53" t="s">
        <v>33</v>
      </c>
      <c r="J16" s="53" t="s">
        <v>33</v>
      </c>
      <c r="K16" s="53" t="s">
        <v>33</v>
      </c>
    </row>
    <row r="17" spans="1:11" ht="15" customHeight="1" x14ac:dyDescent="0.35">
      <c r="A17" s="54" t="s">
        <v>2359</v>
      </c>
      <c r="B17" s="55">
        <v>12239</v>
      </c>
      <c r="C17" s="55">
        <v>642</v>
      </c>
      <c r="D17" s="55">
        <v>1414</v>
      </c>
      <c r="E17" s="55">
        <v>2205</v>
      </c>
      <c r="F17" s="55">
        <v>968</v>
      </c>
      <c r="G17" s="55">
        <v>2840</v>
      </c>
      <c r="H17" s="55">
        <v>469</v>
      </c>
      <c r="I17" s="55">
        <v>1853</v>
      </c>
      <c r="J17" s="55">
        <v>783</v>
      </c>
      <c r="K17" s="55">
        <v>1065</v>
      </c>
    </row>
    <row r="18" spans="1:11" x14ac:dyDescent="0.35">
      <c r="A18" s="54" t="s">
        <v>2360</v>
      </c>
      <c r="B18" s="55">
        <v>1252</v>
      </c>
      <c r="C18" s="55" t="s">
        <v>2357</v>
      </c>
      <c r="D18" s="55" t="s">
        <v>2357</v>
      </c>
      <c r="E18" s="55" t="s">
        <v>2357</v>
      </c>
      <c r="F18" s="55" t="s">
        <v>2357</v>
      </c>
      <c r="G18" s="55">
        <v>188</v>
      </c>
      <c r="H18" s="55" t="s">
        <v>2357</v>
      </c>
      <c r="I18" s="55" t="s">
        <v>2357</v>
      </c>
      <c r="J18" s="55" t="s">
        <v>2357</v>
      </c>
      <c r="K18" s="55">
        <v>304</v>
      </c>
    </row>
    <row r="19" spans="1:11" x14ac:dyDescent="0.35">
      <c r="A19" s="54" t="s">
        <v>2361</v>
      </c>
      <c r="B19" s="55">
        <v>1819</v>
      </c>
      <c r="C19" s="55" t="s">
        <v>2357</v>
      </c>
      <c r="D19" s="55">
        <v>162</v>
      </c>
      <c r="E19" s="55">
        <v>217</v>
      </c>
      <c r="F19" s="55">
        <v>153</v>
      </c>
      <c r="G19" s="55">
        <v>396</v>
      </c>
      <c r="H19" s="55">
        <v>150</v>
      </c>
      <c r="I19" s="55">
        <v>225</v>
      </c>
      <c r="J19" s="55">
        <v>104</v>
      </c>
      <c r="K19" s="55">
        <v>282</v>
      </c>
    </row>
    <row r="20" spans="1:11" x14ac:dyDescent="0.35">
      <c r="A20" s="54" t="s">
        <v>2362</v>
      </c>
      <c r="B20" s="55">
        <v>4155</v>
      </c>
      <c r="C20" s="55">
        <v>274</v>
      </c>
      <c r="D20" s="55">
        <v>792</v>
      </c>
      <c r="E20" s="55">
        <v>549</v>
      </c>
      <c r="F20" s="55">
        <v>313</v>
      </c>
      <c r="G20" s="55">
        <v>662</v>
      </c>
      <c r="H20" s="55">
        <v>271</v>
      </c>
      <c r="I20" s="55">
        <v>508</v>
      </c>
      <c r="J20" s="55">
        <v>289</v>
      </c>
      <c r="K20" s="55">
        <v>497</v>
      </c>
    </row>
    <row r="21" spans="1:11" x14ac:dyDescent="0.35">
      <c r="A21" s="56" t="s">
        <v>2363</v>
      </c>
      <c r="B21" s="55">
        <v>2374</v>
      </c>
      <c r="C21" s="55">
        <v>169</v>
      </c>
      <c r="D21" s="55">
        <v>369</v>
      </c>
      <c r="E21" s="55">
        <v>359</v>
      </c>
      <c r="F21" s="55">
        <v>137</v>
      </c>
      <c r="G21" s="55">
        <v>405</v>
      </c>
      <c r="H21" s="55">
        <v>184</v>
      </c>
      <c r="I21" s="55">
        <v>304</v>
      </c>
      <c r="J21" s="55">
        <v>132</v>
      </c>
      <c r="K21" s="55">
        <v>315</v>
      </c>
    </row>
    <row r="22" spans="1:11" x14ac:dyDescent="0.35">
      <c r="A22" s="56" t="s">
        <v>2364</v>
      </c>
      <c r="B22" s="55">
        <v>1781</v>
      </c>
      <c r="C22" s="55" t="s">
        <v>2357</v>
      </c>
      <c r="D22" s="55">
        <v>423</v>
      </c>
      <c r="E22" s="55">
        <v>190</v>
      </c>
      <c r="F22" s="55">
        <v>176</v>
      </c>
      <c r="G22" s="55">
        <v>257</v>
      </c>
      <c r="H22" s="55" t="s">
        <v>2357</v>
      </c>
      <c r="I22" s="55">
        <v>204</v>
      </c>
      <c r="J22" s="55">
        <v>157</v>
      </c>
      <c r="K22" s="55">
        <v>182</v>
      </c>
    </row>
    <row r="23" spans="1:11" x14ac:dyDescent="0.35">
      <c r="A23" s="54" t="s">
        <v>2365</v>
      </c>
      <c r="B23" s="55">
        <v>5826</v>
      </c>
      <c r="C23" s="55" t="s">
        <v>2357</v>
      </c>
      <c r="D23" s="55">
        <v>800</v>
      </c>
      <c r="E23" s="55">
        <v>673</v>
      </c>
      <c r="F23" s="55">
        <v>384</v>
      </c>
      <c r="G23" s="55">
        <v>1217</v>
      </c>
      <c r="H23" s="55">
        <v>486</v>
      </c>
      <c r="I23" s="55">
        <v>599</v>
      </c>
      <c r="J23" s="55">
        <v>519</v>
      </c>
      <c r="K23" s="55">
        <v>940</v>
      </c>
    </row>
    <row r="24" spans="1:11" x14ac:dyDescent="0.35">
      <c r="A24" s="54" t="s">
        <v>2366</v>
      </c>
      <c r="B24" s="55">
        <v>11330</v>
      </c>
      <c r="C24" s="55">
        <v>463</v>
      </c>
      <c r="D24" s="55">
        <v>1190</v>
      </c>
      <c r="E24" s="55">
        <v>1488</v>
      </c>
      <c r="F24" s="55">
        <v>644</v>
      </c>
      <c r="G24" s="55">
        <v>2746</v>
      </c>
      <c r="H24" s="55">
        <v>736</v>
      </c>
      <c r="I24" s="55">
        <v>1247</v>
      </c>
      <c r="J24" s="55">
        <v>727</v>
      </c>
      <c r="K24" s="55">
        <v>2088</v>
      </c>
    </row>
    <row r="25" spans="1:11" ht="15" customHeight="1" x14ac:dyDescent="0.35">
      <c r="A25" s="56" t="s">
        <v>2367</v>
      </c>
      <c r="B25" s="55">
        <v>5439</v>
      </c>
      <c r="C25" s="55" t="s">
        <v>2357</v>
      </c>
      <c r="D25" s="55">
        <v>672</v>
      </c>
      <c r="E25" s="55">
        <v>748</v>
      </c>
      <c r="F25" s="55">
        <v>394</v>
      </c>
      <c r="G25" s="55">
        <v>1052</v>
      </c>
      <c r="H25" s="55" t="s">
        <v>2357</v>
      </c>
      <c r="I25" s="55">
        <v>693</v>
      </c>
      <c r="J25" s="55">
        <v>307</v>
      </c>
      <c r="K25" s="55">
        <v>1030</v>
      </c>
    </row>
    <row r="26" spans="1:11" ht="15" customHeight="1" x14ac:dyDescent="0.35">
      <c r="A26" s="56" t="s">
        <v>2368</v>
      </c>
      <c r="B26" s="55">
        <v>5890</v>
      </c>
      <c r="C26" s="55" t="s">
        <v>2357</v>
      </c>
      <c r="D26" s="55">
        <v>518</v>
      </c>
      <c r="E26" s="55">
        <v>740</v>
      </c>
      <c r="F26" s="55">
        <v>250</v>
      </c>
      <c r="G26" s="55">
        <v>1694</v>
      </c>
      <c r="H26" s="55" t="s">
        <v>2357</v>
      </c>
      <c r="I26" s="55">
        <v>554</v>
      </c>
      <c r="J26" s="55">
        <v>420</v>
      </c>
      <c r="K26" s="55">
        <v>1058</v>
      </c>
    </row>
    <row r="27" spans="1:11" ht="15" customHeight="1" x14ac:dyDescent="0.35">
      <c r="A27" s="54" t="s">
        <v>2369</v>
      </c>
      <c r="B27" s="55">
        <v>15952</v>
      </c>
      <c r="C27" s="55">
        <v>738</v>
      </c>
      <c r="D27" s="55">
        <v>2965</v>
      </c>
      <c r="E27" s="55">
        <v>2430</v>
      </c>
      <c r="F27" s="55">
        <v>904</v>
      </c>
      <c r="G27" s="55">
        <v>3183</v>
      </c>
      <c r="H27" s="55">
        <v>694</v>
      </c>
      <c r="I27" s="55">
        <v>1625</v>
      </c>
      <c r="J27" s="55">
        <v>852</v>
      </c>
      <c r="K27" s="55">
        <v>2562</v>
      </c>
    </row>
    <row r="28" spans="1:11" ht="15" customHeight="1" x14ac:dyDescent="0.35">
      <c r="A28" s="54" t="s">
        <v>2370</v>
      </c>
      <c r="B28" s="55">
        <v>5559</v>
      </c>
      <c r="C28" s="55">
        <v>350</v>
      </c>
      <c r="D28" s="55">
        <v>603</v>
      </c>
      <c r="E28" s="55">
        <v>1196</v>
      </c>
      <c r="F28" s="55">
        <v>390</v>
      </c>
      <c r="G28" s="55">
        <v>904</v>
      </c>
      <c r="H28" s="55">
        <v>330</v>
      </c>
      <c r="I28" s="55">
        <v>769</v>
      </c>
      <c r="J28" s="55">
        <v>321</v>
      </c>
      <c r="K28" s="55">
        <v>697</v>
      </c>
    </row>
    <row r="29" spans="1:11" ht="15" customHeight="1" x14ac:dyDescent="0.35">
      <c r="A29" s="54" t="s">
        <v>2371</v>
      </c>
      <c r="B29" s="55">
        <v>1440</v>
      </c>
      <c r="C29" s="55" t="s">
        <v>2357</v>
      </c>
      <c r="D29" s="55" t="s">
        <v>2357</v>
      </c>
      <c r="E29" s="55" t="s">
        <v>2357</v>
      </c>
      <c r="F29" s="55" t="s">
        <v>2357</v>
      </c>
      <c r="G29" s="55" t="s">
        <v>2357</v>
      </c>
      <c r="H29" s="55" t="s">
        <v>2357</v>
      </c>
      <c r="I29" s="55" t="s">
        <v>2357</v>
      </c>
      <c r="J29" s="55" t="s">
        <v>2357</v>
      </c>
      <c r="K29" s="55" t="s">
        <v>2357</v>
      </c>
    </row>
    <row r="30" spans="1:11" ht="15" customHeight="1" x14ac:dyDescent="0.35">
      <c r="A30" s="54" t="s">
        <v>2372</v>
      </c>
      <c r="B30" s="55">
        <v>4557</v>
      </c>
      <c r="C30" s="55" t="s">
        <v>2357</v>
      </c>
      <c r="D30" s="55">
        <v>613</v>
      </c>
      <c r="E30" s="55">
        <v>547</v>
      </c>
      <c r="F30" s="55">
        <v>378</v>
      </c>
      <c r="G30" s="55">
        <v>857</v>
      </c>
      <c r="H30" s="55">
        <v>614</v>
      </c>
      <c r="I30" s="55">
        <v>540</v>
      </c>
      <c r="J30" s="55">
        <v>214</v>
      </c>
      <c r="K30" s="55">
        <v>511</v>
      </c>
    </row>
    <row r="31" spans="1:11" ht="15" customHeight="1" x14ac:dyDescent="0.35">
      <c r="A31" s="54" t="s">
        <v>2373</v>
      </c>
      <c r="B31" s="55">
        <v>4630</v>
      </c>
      <c r="C31" s="55">
        <v>255</v>
      </c>
      <c r="D31" s="55">
        <v>568</v>
      </c>
      <c r="E31" s="55">
        <v>847</v>
      </c>
      <c r="F31" s="55">
        <v>625</v>
      </c>
      <c r="G31" s="55">
        <v>741</v>
      </c>
      <c r="H31" s="55">
        <v>318</v>
      </c>
      <c r="I31" s="55">
        <v>583</v>
      </c>
      <c r="J31" s="55" t="s">
        <v>2357</v>
      </c>
      <c r="K31" s="55">
        <v>578</v>
      </c>
    </row>
    <row r="32" spans="1:11" ht="15" customHeight="1" x14ac:dyDescent="0.35">
      <c r="A32" s="54" t="s">
        <v>2374</v>
      </c>
      <c r="B32" s="55">
        <v>13077</v>
      </c>
      <c r="C32" s="55">
        <v>521</v>
      </c>
      <c r="D32" s="55">
        <v>1240</v>
      </c>
      <c r="E32" s="55">
        <v>1570</v>
      </c>
      <c r="F32" s="55">
        <v>960</v>
      </c>
      <c r="G32" s="55">
        <v>2832</v>
      </c>
      <c r="H32" s="55" t="s">
        <v>2357</v>
      </c>
      <c r="I32" s="55">
        <v>1919</v>
      </c>
      <c r="J32" s="55">
        <v>591</v>
      </c>
      <c r="K32" s="55">
        <v>2938</v>
      </c>
    </row>
    <row r="33" spans="1:11" ht="15" customHeight="1" x14ac:dyDescent="0.35">
      <c r="A33" s="54" t="s">
        <v>2375</v>
      </c>
      <c r="B33" s="55">
        <v>2002</v>
      </c>
      <c r="C33" s="55" t="s">
        <v>2357</v>
      </c>
      <c r="D33" s="55" t="s">
        <v>2357</v>
      </c>
      <c r="E33" s="55" t="s">
        <v>2357</v>
      </c>
      <c r="F33" s="55" t="s">
        <v>2357</v>
      </c>
      <c r="G33" s="55">
        <v>568</v>
      </c>
      <c r="H33" s="55" t="s">
        <v>2357</v>
      </c>
      <c r="I33" s="55" t="s">
        <v>2357</v>
      </c>
      <c r="J33" s="55" t="s">
        <v>2357</v>
      </c>
      <c r="K33" s="55">
        <v>345</v>
      </c>
    </row>
    <row r="34" spans="1:11" ht="15" customHeight="1" x14ac:dyDescent="0.35">
      <c r="A34" s="54" t="s">
        <v>2376</v>
      </c>
      <c r="B34" s="55">
        <v>3256</v>
      </c>
      <c r="C34" s="55" t="s">
        <v>2357</v>
      </c>
      <c r="D34" s="55" t="s">
        <v>2357</v>
      </c>
      <c r="E34" s="55">
        <v>345</v>
      </c>
      <c r="F34" s="55">
        <v>191</v>
      </c>
      <c r="G34" s="55">
        <v>546</v>
      </c>
      <c r="H34" s="55" t="s">
        <v>2357</v>
      </c>
      <c r="I34" s="55">
        <v>934</v>
      </c>
      <c r="J34" s="55" t="s">
        <v>2357</v>
      </c>
      <c r="K34" s="55">
        <v>396</v>
      </c>
    </row>
    <row r="35" spans="1:11" ht="24" customHeight="1" x14ac:dyDescent="0.35">
      <c r="A35" s="57" t="s">
        <v>2377</v>
      </c>
      <c r="B35" s="53" t="s">
        <v>33</v>
      </c>
      <c r="C35" s="53" t="s">
        <v>33</v>
      </c>
      <c r="D35" s="53" t="s">
        <v>33</v>
      </c>
      <c r="E35" s="53" t="s">
        <v>33</v>
      </c>
      <c r="F35" s="53" t="s">
        <v>33</v>
      </c>
      <c r="G35" s="53" t="s">
        <v>33</v>
      </c>
      <c r="H35" s="53" t="s">
        <v>33</v>
      </c>
      <c r="I35" s="53" t="s">
        <v>33</v>
      </c>
      <c r="J35" s="53" t="s">
        <v>33</v>
      </c>
      <c r="K35" s="53" t="s">
        <v>33</v>
      </c>
    </row>
    <row r="36" spans="1:11" ht="15" customHeight="1" x14ac:dyDescent="0.35">
      <c r="A36" s="54" t="s">
        <v>2378</v>
      </c>
      <c r="B36" s="55">
        <v>3983</v>
      </c>
      <c r="C36" s="55">
        <v>692</v>
      </c>
      <c r="D36" s="55">
        <v>940</v>
      </c>
      <c r="E36" s="55">
        <v>642</v>
      </c>
      <c r="F36" s="55">
        <v>398</v>
      </c>
      <c r="G36" s="55">
        <v>425</v>
      </c>
      <c r="H36" s="55">
        <v>278</v>
      </c>
      <c r="I36" s="55">
        <v>279</v>
      </c>
      <c r="J36" s="55" t="s">
        <v>2357</v>
      </c>
      <c r="K36" s="55">
        <v>225</v>
      </c>
    </row>
    <row r="37" spans="1:11" ht="15" customHeight="1" x14ac:dyDescent="0.35">
      <c r="A37" s="54" t="s">
        <v>2379</v>
      </c>
      <c r="B37" s="55">
        <v>6025</v>
      </c>
      <c r="C37" s="55">
        <v>428</v>
      </c>
      <c r="D37" s="55">
        <v>1530</v>
      </c>
      <c r="E37" s="55">
        <v>1373</v>
      </c>
      <c r="F37" s="55">
        <v>396</v>
      </c>
      <c r="G37" s="55">
        <v>690</v>
      </c>
      <c r="H37" s="55">
        <v>219</v>
      </c>
      <c r="I37" s="55">
        <v>593</v>
      </c>
      <c r="J37" s="55">
        <v>144</v>
      </c>
      <c r="K37" s="55">
        <v>651</v>
      </c>
    </row>
    <row r="38" spans="1:11" ht="15" customHeight="1" x14ac:dyDescent="0.35">
      <c r="A38" s="54" t="s">
        <v>2380</v>
      </c>
      <c r="B38" s="55">
        <v>7381</v>
      </c>
      <c r="C38" s="55">
        <v>349</v>
      </c>
      <c r="D38" s="55">
        <v>1233</v>
      </c>
      <c r="E38" s="55">
        <v>1154</v>
      </c>
      <c r="F38" s="55">
        <v>508</v>
      </c>
      <c r="G38" s="55">
        <v>1515</v>
      </c>
      <c r="H38" s="55">
        <v>268</v>
      </c>
      <c r="I38" s="55">
        <v>850</v>
      </c>
      <c r="J38" s="55">
        <v>325</v>
      </c>
      <c r="K38" s="55">
        <v>1179</v>
      </c>
    </row>
    <row r="39" spans="1:11" ht="15" customHeight="1" x14ac:dyDescent="0.35">
      <c r="A39" s="54" t="s">
        <v>2381</v>
      </c>
      <c r="B39" s="55">
        <v>10362</v>
      </c>
      <c r="C39" s="55">
        <v>481</v>
      </c>
      <c r="D39" s="55">
        <v>1759</v>
      </c>
      <c r="E39" s="55">
        <v>1488</v>
      </c>
      <c r="F39" s="55">
        <v>1198</v>
      </c>
      <c r="G39" s="55">
        <v>1699</v>
      </c>
      <c r="H39" s="55">
        <v>699</v>
      </c>
      <c r="I39" s="55">
        <v>1101</v>
      </c>
      <c r="J39" s="55">
        <v>406</v>
      </c>
      <c r="K39" s="55">
        <v>1532</v>
      </c>
    </row>
    <row r="40" spans="1:11" ht="15" customHeight="1" x14ac:dyDescent="0.35">
      <c r="A40" s="54" t="s">
        <v>2382</v>
      </c>
      <c r="B40" s="55">
        <v>10846</v>
      </c>
      <c r="C40" s="55">
        <v>502</v>
      </c>
      <c r="D40" s="55">
        <v>1450</v>
      </c>
      <c r="E40" s="55">
        <v>1865</v>
      </c>
      <c r="F40" s="55">
        <v>754</v>
      </c>
      <c r="G40" s="55">
        <v>1703</v>
      </c>
      <c r="H40" s="55">
        <v>555</v>
      </c>
      <c r="I40" s="55">
        <v>1435</v>
      </c>
      <c r="J40" s="55">
        <v>802</v>
      </c>
      <c r="K40" s="55">
        <v>1780</v>
      </c>
    </row>
    <row r="41" spans="1:11" ht="15" customHeight="1" x14ac:dyDescent="0.35">
      <c r="A41" s="54" t="s">
        <v>2383</v>
      </c>
      <c r="B41" s="55">
        <v>15230</v>
      </c>
      <c r="C41" s="55">
        <v>572</v>
      </c>
      <c r="D41" s="55">
        <v>1170</v>
      </c>
      <c r="E41" s="55">
        <v>1655</v>
      </c>
      <c r="F41" s="55">
        <v>962</v>
      </c>
      <c r="G41" s="55">
        <v>3584</v>
      </c>
      <c r="H41" s="55">
        <v>940</v>
      </c>
      <c r="I41" s="55">
        <v>2419</v>
      </c>
      <c r="J41" s="55">
        <v>981</v>
      </c>
      <c r="K41" s="55">
        <v>2948</v>
      </c>
    </row>
    <row r="42" spans="1:11" ht="15" customHeight="1" x14ac:dyDescent="0.35">
      <c r="A42" s="54" t="s">
        <v>2384</v>
      </c>
      <c r="B42" s="55">
        <v>13803</v>
      </c>
      <c r="C42" s="55">
        <v>485</v>
      </c>
      <c r="D42" s="55">
        <v>1560</v>
      </c>
      <c r="E42" s="55">
        <v>1942</v>
      </c>
      <c r="F42" s="55">
        <v>856</v>
      </c>
      <c r="G42" s="55">
        <v>2798</v>
      </c>
      <c r="H42" s="55">
        <v>1213</v>
      </c>
      <c r="I42" s="55">
        <v>2161</v>
      </c>
      <c r="J42" s="55">
        <v>804</v>
      </c>
      <c r="K42" s="55">
        <v>1984</v>
      </c>
    </row>
    <row r="43" spans="1:11" ht="15" customHeight="1" x14ac:dyDescent="0.35">
      <c r="A43" s="54" t="s">
        <v>2385</v>
      </c>
      <c r="B43" s="55">
        <v>7215</v>
      </c>
      <c r="C43" s="55">
        <v>343</v>
      </c>
      <c r="D43" s="55">
        <v>637</v>
      </c>
      <c r="E43" s="55">
        <v>1090</v>
      </c>
      <c r="F43" s="55">
        <v>405</v>
      </c>
      <c r="G43" s="55">
        <v>1919</v>
      </c>
      <c r="H43" s="55">
        <v>208</v>
      </c>
      <c r="I43" s="55">
        <v>1187</v>
      </c>
      <c r="J43" s="55">
        <v>419</v>
      </c>
      <c r="K43" s="55">
        <v>1007</v>
      </c>
    </row>
    <row r="44" spans="1:11" ht="15" customHeight="1" x14ac:dyDescent="0.35">
      <c r="A44" s="54" t="s">
        <v>2386</v>
      </c>
      <c r="B44" s="55">
        <v>6524</v>
      </c>
      <c r="C44" s="55" t="s">
        <v>2357</v>
      </c>
      <c r="D44" s="55">
        <v>267</v>
      </c>
      <c r="E44" s="55">
        <v>860</v>
      </c>
      <c r="F44" s="55">
        <v>375</v>
      </c>
      <c r="G44" s="55">
        <v>1923</v>
      </c>
      <c r="H44" s="55">
        <v>312</v>
      </c>
      <c r="I44" s="55">
        <v>605</v>
      </c>
      <c r="J44" s="55">
        <v>667</v>
      </c>
      <c r="K44" s="55" t="s">
        <v>2357</v>
      </c>
    </row>
    <row r="45" spans="1:11" ht="15" customHeight="1" x14ac:dyDescent="0.35">
      <c r="A45" s="54" t="s">
        <v>2387</v>
      </c>
      <c r="B45" s="55">
        <v>5723</v>
      </c>
      <c r="C45" s="55">
        <v>217</v>
      </c>
      <c r="D45" s="55">
        <v>685</v>
      </c>
      <c r="E45" s="55">
        <v>672</v>
      </c>
      <c r="F45" s="55">
        <v>325</v>
      </c>
      <c r="G45" s="55">
        <v>1725</v>
      </c>
      <c r="H45" s="55">
        <v>212</v>
      </c>
      <c r="I45" s="55">
        <v>765</v>
      </c>
      <c r="J45" s="55">
        <v>329</v>
      </c>
      <c r="K45" s="55">
        <v>793</v>
      </c>
    </row>
    <row r="46" spans="1:11" ht="24" customHeight="1" x14ac:dyDescent="0.35">
      <c r="A46" s="57" t="s">
        <v>2388</v>
      </c>
      <c r="B46" s="53" t="s">
        <v>33</v>
      </c>
      <c r="C46" s="53" t="s">
        <v>33</v>
      </c>
      <c r="D46" s="53" t="s">
        <v>33</v>
      </c>
      <c r="E46" s="53" t="s">
        <v>33</v>
      </c>
      <c r="F46" s="53" t="s">
        <v>33</v>
      </c>
      <c r="G46" s="53" t="s">
        <v>33</v>
      </c>
      <c r="H46" s="53" t="s">
        <v>33</v>
      </c>
      <c r="I46" s="53" t="s">
        <v>33</v>
      </c>
      <c r="J46" s="53" t="s">
        <v>33</v>
      </c>
      <c r="K46" s="53" t="s">
        <v>33</v>
      </c>
    </row>
    <row r="47" spans="1:11" ht="15" customHeight="1" x14ac:dyDescent="0.35">
      <c r="A47" s="54" t="s">
        <v>2389</v>
      </c>
      <c r="B47" s="55">
        <v>39809</v>
      </c>
      <c r="C47" s="55">
        <v>1083</v>
      </c>
      <c r="D47" s="55">
        <v>2782</v>
      </c>
      <c r="E47" s="55">
        <v>4975</v>
      </c>
      <c r="F47" s="55">
        <v>2677</v>
      </c>
      <c r="G47" s="55">
        <v>9191</v>
      </c>
      <c r="H47" s="55">
        <v>2639</v>
      </c>
      <c r="I47" s="55">
        <v>6702</v>
      </c>
      <c r="J47" s="55">
        <v>2575</v>
      </c>
      <c r="K47" s="55">
        <v>7186</v>
      </c>
    </row>
    <row r="48" spans="1:11" ht="15" customHeight="1" x14ac:dyDescent="0.35">
      <c r="A48" s="58" t="s">
        <v>2390</v>
      </c>
      <c r="B48" s="55">
        <v>20206</v>
      </c>
      <c r="C48" s="55">
        <v>1281</v>
      </c>
      <c r="D48" s="55">
        <v>2816</v>
      </c>
      <c r="E48" s="55">
        <v>3206</v>
      </c>
      <c r="F48" s="55">
        <v>1661</v>
      </c>
      <c r="G48" s="55">
        <v>3825</v>
      </c>
      <c r="H48" s="55">
        <v>1084</v>
      </c>
      <c r="I48" s="55">
        <v>2063</v>
      </c>
      <c r="J48" s="55">
        <v>1153</v>
      </c>
      <c r="K48" s="55">
        <v>3116</v>
      </c>
    </row>
    <row r="49" spans="1:11" ht="15" customHeight="1" x14ac:dyDescent="0.35">
      <c r="A49" s="58" t="s">
        <v>2391</v>
      </c>
      <c r="B49" s="55">
        <v>8140</v>
      </c>
      <c r="C49" s="55">
        <v>965</v>
      </c>
      <c r="D49" s="55">
        <v>1456</v>
      </c>
      <c r="E49" s="55">
        <v>1708</v>
      </c>
      <c r="F49" s="55">
        <v>899</v>
      </c>
      <c r="G49" s="55">
        <v>992</v>
      </c>
      <c r="H49" s="55">
        <v>344</v>
      </c>
      <c r="I49" s="55">
        <v>692</v>
      </c>
      <c r="J49" s="55">
        <v>274</v>
      </c>
      <c r="K49" s="55">
        <v>809</v>
      </c>
    </row>
    <row r="50" spans="1:11" ht="15" customHeight="1" x14ac:dyDescent="0.35">
      <c r="A50" s="54" t="s">
        <v>2392</v>
      </c>
      <c r="B50" s="55">
        <v>13535</v>
      </c>
      <c r="C50" s="55">
        <v>782</v>
      </c>
      <c r="D50" s="55">
        <v>2626</v>
      </c>
      <c r="E50" s="55">
        <v>2085</v>
      </c>
      <c r="F50" s="55">
        <v>829</v>
      </c>
      <c r="G50" s="55">
        <v>2913</v>
      </c>
      <c r="H50" s="55">
        <v>705</v>
      </c>
      <c r="I50" s="55">
        <v>1396</v>
      </c>
      <c r="J50" s="55">
        <v>498</v>
      </c>
      <c r="K50" s="55">
        <v>1700</v>
      </c>
    </row>
    <row r="51" spans="1:11" ht="15" customHeight="1" x14ac:dyDescent="0.35">
      <c r="A51" s="58" t="s">
        <v>2393</v>
      </c>
      <c r="B51" s="55">
        <v>5404</v>
      </c>
      <c r="C51" s="55" t="s">
        <v>2357</v>
      </c>
      <c r="D51" s="55">
        <v>1552</v>
      </c>
      <c r="E51" s="55">
        <v>767</v>
      </c>
      <c r="F51" s="55" t="s">
        <v>2357</v>
      </c>
      <c r="G51" s="55">
        <v>1061</v>
      </c>
      <c r="H51" s="55" t="s">
        <v>2357</v>
      </c>
      <c r="I51" s="55">
        <v>541</v>
      </c>
      <c r="J51" s="55" t="s">
        <v>2357</v>
      </c>
      <c r="K51" s="55">
        <v>568</v>
      </c>
    </row>
    <row r="52" spans="1:11" ht="34" customHeight="1" x14ac:dyDescent="0.35">
      <c r="A52" s="57" t="s">
        <v>2394</v>
      </c>
      <c r="B52" s="53" t="s">
        <v>33</v>
      </c>
      <c r="C52" s="53" t="s">
        <v>33</v>
      </c>
      <c r="D52" s="53" t="s">
        <v>33</v>
      </c>
      <c r="E52" s="53" t="s">
        <v>33</v>
      </c>
      <c r="F52" s="53" t="s">
        <v>33</v>
      </c>
      <c r="G52" s="53" t="s">
        <v>33</v>
      </c>
      <c r="H52" s="53" t="s">
        <v>33</v>
      </c>
      <c r="I52" s="53" t="s">
        <v>33</v>
      </c>
      <c r="J52" s="53" t="s">
        <v>33</v>
      </c>
      <c r="K52" s="53" t="s">
        <v>33</v>
      </c>
    </row>
    <row r="53" spans="1:11" ht="15" customHeight="1" x14ac:dyDescent="0.35">
      <c r="A53" s="54" t="s">
        <v>2395</v>
      </c>
      <c r="B53" s="55">
        <v>32120</v>
      </c>
      <c r="C53" s="55">
        <v>1857</v>
      </c>
      <c r="D53" s="55">
        <v>6054</v>
      </c>
      <c r="E53" s="55">
        <v>5439</v>
      </c>
      <c r="F53" s="55">
        <v>2115</v>
      </c>
      <c r="G53" s="55">
        <v>6484</v>
      </c>
      <c r="H53" s="55">
        <v>1236</v>
      </c>
      <c r="I53" s="55">
        <v>3302</v>
      </c>
      <c r="J53" s="55">
        <v>1700</v>
      </c>
      <c r="K53" s="55">
        <v>3932</v>
      </c>
    </row>
    <row r="54" spans="1:11" ht="15" customHeight="1" x14ac:dyDescent="0.35">
      <c r="A54" s="58" t="s">
        <v>2396</v>
      </c>
      <c r="B54" s="55" t="s">
        <v>33</v>
      </c>
      <c r="C54" s="55" t="s">
        <v>33</v>
      </c>
      <c r="D54" s="55" t="s">
        <v>33</v>
      </c>
      <c r="E54" s="55" t="s">
        <v>33</v>
      </c>
      <c r="F54" s="55" t="s">
        <v>33</v>
      </c>
      <c r="G54" s="55" t="s">
        <v>33</v>
      </c>
      <c r="H54" s="55" t="s">
        <v>33</v>
      </c>
      <c r="I54" s="55" t="s">
        <v>33</v>
      </c>
      <c r="J54" s="55" t="s">
        <v>33</v>
      </c>
      <c r="K54" s="55" t="s">
        <v>33</v>
      </c>
    </row>
    <row r="55" spans="1:11" ht="15" customHeight="1" x14ac:dyDescent="0.35">
      <c r="A55" s="56" t="s">
        <v>2389</v>
      </c>
      <c r="B55" s="55">
        <v>11158</v>
      </c>
      <c r="C55" s="55">
        <v>944</v>
      </c>
      <c r="D55" s="55">
        <v>1636</v>
      </c>
      <c r="E55" s="55">
        <v>2252</v>
      </c>
      <c r="F55" s="55">
        <v>968</v>
      </c>
      <c r="G55" s="55">
        <v>1948</v>
      </c>
      <c r="H55" s="55">
        <v>440</v>
      </c>
      <c r="I55" s="55">
        <v>1277</v>
      </c>
      <c r="J55" s="55">
        <v>486</v>
      </c>
      <c r="K55" s="55">
        <v>1207</v>
      </c>
    </row>
    <row r="56" spans="1:11" ht="15" customHeight="1" x14ac:dyDescent="0.35">
      <c r="A56" s="56" t="s">
        <v>2397</v>
      </c>
      <c r="B56" s="55">
        <v>12817</v>
      </c>
      <c r="C56" s="55">
        <v>713</v>
      </c>
      <c r="D56" s="55">
        <v>2432</v>
      </c>
      <c r="E56" s="55">
        <v>1993</v>
      </c>
      <c r="F56" s="55">
        <v>788</v>
      </c>
      <c r="G56" s="55">
        <v>2839</v>
      </c>
      <c r="H56" s="55">
        <v>476</v>
      </c>
      <c r="I56" s="55">
        <v>1295</v>
      </c>
      <c r="J56" s="55">
        <v>563</v>
      </c>
      <c r="K56" s="55">
        <v>1718</v>
      </c>
    </row>
    <row r="57" spans="1:11" ht="15" customHeight="1" x14ac:dyDescent="0.35">
      <c r="A57" s="56" t="s">
        <v>2398</v>
      </c>
      <c r="B57" s="55">
        <v>8145</v>
      </c>
      <c r="C57" s="55">
        <v>200</v>
      </c>
      <c r="D57" s="55">
        <v>1986</v>
      </c>
      <c r="E57" s="55">
        <v>1195</v>
      </c>
      <c r="F57" s="55">
        <v>359</v>
      </c>
      <c r="G57" s="55">
        <v>1697</v>
      </c>
      <c r="H57" s="55">
        <v>320</v>
      </c>
      <c r="I57" s="55">
        <v>730</v>
      </c>
      <c r="J57" s="55">
        <v>651</v>
      </c>
      <c r="K57" s="55">
        <v>1007</v>
      </c>
    </row>
    <row r="58" spans="1:11" ht="15" customHeight="1" x14ac:dyDescent="0.35">
      <c r="A58" s="58" t="s">
        <v>2399</v>
      </c>
      <c r="B58" s="55">
        <v>3654</v>
      </c>
      <c r="C58" s="55" t="s">
        <v>2357</v>
      </c>
      <c r="D58" s="55">
        <v>785</v>
      </c>
      <c r="E58" s="55">
        <v>731</v>
      </c>
      <c r="F58" s="55" t="s">
        <v>2357</v>
      </c>
      <c r="G58" s="55">
        <v>646</v>
      </c>
      <c r="H58" s="55" t="s">
        <v>2357</v>
      </c>
      <c r="I58" s="55">
        <v>283</v>
      </c>
      <c r="J58" s="55" t="s">
        <v>2357</v>
      </c>
      <c r="K58" s="55">
        <v>461</v>
      </c>
    </row>
    <row r="59" spans="1:11" ht="24" customHeight="1" x14ac:dyDescent="0.35">
      <c r="A59" s="57" t="s">
        <v>2400</v>
      </c>
      <c r="B59" s="53" t="s">
        <v>33</v>
      </c>
      <c r="C59" s="53" t="s">
        <v>33</v>
      </c>
      <c r="D59" s="53" t="s">
        <v>33</v>
      </c>
      <c r="E59" s="53" t="s">
        <v>33</v>
      </c>
      <c r="F59" s="53" t="s">
        <v>33</v>
      </c>
      <c r="G59" s="53" t="s">
        <v>33</v>
      </c>
      <c r="H59" s="53" t="s">
        <v>33</v>
      </c>
      <c r="I59" s="53" t="s">
        <v>33</v>
      </c>
      <c r="J59" s="53" t="s">
        <v>33</v>
      </c>
      <c r="K59" s="53" t="s">
        <v>33</v>
      </c>
    </row>
    <row r="60" spans="1:11" ht="15" customHeight="1" x14ac:dyDescent="0.35">
      <c r="A60" s="54" t="s">
        <v>2401</v>
      </c>
      <c r="B60" s="59">
        <v>17751</v>
      </c>
      <c r="C60" s="59">
        <v>1017</v>
      </c>
      <c r="D60" s="59">
        <v>1675</v>
      </c>
      <c r="E60" s="59">
        <v>2663</v>
      </c>
      <c r="F60" s="59">
        <v>1623</v>
      </c>
      <c r="G60" s="59">
        <v>3033</v>
      </c>
      <c r="H60" s="59">
        <v>1266</v>
      </c>
      <c r="I60" s="59">
        <v>3037</v>
      </c>
      <c r="J60" s="59">
        <v>968</v>
      </c>
      <c r="K60" s="59">
        <v>2470</v>
      </c>
    </row>
    <row r="61" spans="1:11" ht="15" customHeight="1" x14ac:dyDescent="0.35">
      <c r="A61" s="58" t="s">
        <v>2402</v>
      </c>
      <c r="B61" s="59">
        <v>8973</v>
      </c>
      <c r="C61" s="59">
        <v>496</v>
      </c>
      <c r="D61" s="59">
        <v>786</v>
      </c>
      <c r="E61" s="59">
        <v>1110</v>
      </c>
      <c r="F61" s="59">
        <v>800</v>
      </c>
      <c r="G61" s="59">
        <v>1751</v>
      </c>
      <c r="H61" s="59">
        <v>491</v>
      </c>
      <c r="I61" s="59">
        <v>1312</v>
      </c>
      <c r="J61" s="59">
        <v>565</v>
      </c>
      <c r="K61" s="59">
        <v>1662</v>
      </c>
    </row>
    <row r="62" spans="1:11" ht="15" customHeight="1" x14ac:dyDescent="0.35">
      <c r="A62" s="58" t="s">
        <v>2403</v>
      </c>
      <c r="B62" s="59">
        <v>9623</v>
      </c>
      <c r="C62" s="59">
        <v>439</v>
      </c>
      <c r="D62" s="59">
        <v>951</v>
      </c>
      <c r="E62" s="59">
        <v>1232</v>
      </c>
      <c r="F62" s="59">
        <v>648</v>
      </c>
      <c r="G62" s="59">
        <v>1935</v>
      </c>
      <c r="H62" s="59">
        <v>573</v>
      </c>
      <c r="I62" s="59">
        <v>1307</v>
      </c>
      <c r="J62" s="59">
        <v>560</v>
      </c>
      <c r="K62" s="59">
        <v>1978</v>
      </c>
    </row>
    <row r="63" spans="1:11" ht="15" customHeight="1" x14ac:dyDescent="0.35">
      <c r="A63" s="54" t="s">
        <v>2404</v>
      </c>
      <c r="B63" s="59">
        <v>14514</v>
      </c>
      <c r="C63" s="59">
        <v>546</v>
      </c>
      <c r="D63" s="59">
        <v>1358</v>
      </c>
      <c r="E63" s="59">
        <v>2270</v>
      </c>
      <c r="F63" s="59">
        <v>1102</v>
      </c>
      <c r="G63" s="59">
        <v>3001</v>
      </c>
      <c r="H63" s="59">
        <v>964</v>
      </c>
      <c r="I63" s="59">
        <v>1646</v>
      </c>
      <c r="J63" s="59">
        <v>858</v>
      </c>
      <c r="K63" s="59">
        <v>2771</v>
      </c>
    </row>
    <row r="64" spans="1:11" ht="15" customHeight="1" x14ac:dyDescent="0.35">
      <c r="A64" s="58" t="s">
        <v>2405</v>
      </c>
      <c r="B64" s="59">
        <v>13476</v>
      </c>
      <c r="C64" s="59">
        <v>657</v>
      </c>
      <c r="D64" s="59">
        <v>1728</v>
      </c>
      <c r="E64" s="59">
        <v>2147</v>
      </c>
      <c r="F64" s="59">
        <v>614</v>
      </c>
      <c r="G64" s="59">
        <v>3490</v>
      </c>
      <c r="H64" s="59">
        <v>764</v>
      </c>
      <c r="I64" s="59">
        <v>1821</v>
      </c>
      <c r="J64" s="59">
        <v>597</v>
      </c>
      <c r="K64" s="59">
        <v>1657</v>
      </c>
    </row>
    <row r="65" spans="1:11" ht="15" customHeight="1" x14ac:dyDescent="0.35">
      <c r="A65" s="58" t="s">
        <v>2406</v>
      </c>
      <c r="B65" s="59">
        <v>10941</v>
      </c>
      <c r="C65" s="59">
        <v>686</v>
      </c>
      <c r="D65" s="59">
        <v>1843</v>
      </c>
      <c r="E65" s="59">
        <v>1548</v>
      </c>
      <c r="F65" s="59">
        <v>766</v>
      </c>
      <c r="G65" s="59">
        <v>2622</v>
      </c>
      <c r="H65" s="59">
        <v>447</v>
      </c>
      <c r="I65" s="59">
        <v>1094</v>
      </c>
      <c r="J65" s="59">
        <v>689</v>
      </c>
      <c r="K65" s="59">
        <v>1246</v>
      </c>
    </row>
    <row r="66" spans="1:11" ht="15" customHeight="1" x14ac:dyDescent="0.35">
      <c r="A66" s="58" t="s">
        <v>2407</v>
      </c>
      <c r="B66" s="59">
        <v>11815</v>
      </c>
      <c r="C66" s="59">
        <v>460</v>
      </c>
      <c r="D66" s="59">
        <v>2892</v>
      </c>
      <c r="E66" s="59">
        <v>1771</v>
      </c>
      <c r="F66" s="59">
        <v>626</v>
      </c>
      <c r="G66" s="59">
        <v>2150</v>
      </c>
      <c r="H66" s="59">
        <v>399</v>
      </c>
      <c r="I66" s="59">
        <v>1178</v>
      </c>
      <c r="J66" s="59">
        <v>745</v>
      </c>
      <c r="K66" s="59">
        <v>1595</v>
      </c>
    </row>
    <row r="67" spans="1:11" ht="24" customHeight="1" x14ac:dyDescent="0.35">
      <c r="A67" s="57" t="s">
        <v>2408</v>
      </c>
      <c r="B67" s="60" t="s">
        <v>33</v>
      </c>
      <c r="C67" s="60" t="s">
        <v>33</v>
      </c>
      <c r="D67" s="60" t="s">
        <v>33</v>
      </c>
      <c r="E67" s="60" t="s">
        <v>33</v>
      </c>
      <c r="F67" s="60" t="s">
        <v>33</v>
      </c>
      <c r="G67" s="60" t="s">
        <v>33</v>
      </c>
      <c r="H67" s="60" t="s">
        <v>33</v>
      </c>
      <c r="I67" s="60" t="s">
        <v>33</v>
      </c>
      <c r="J67" s="60" t="s">
        <v>33</v>
      </c>
      <c r="K67" s="60" t="s">
        <v>33</v>
      </c>
    </row>
    <row r="68" spans="1:11" ht="15" customHeight="1" x14ac:dyDescent="0.35">
      <c r="A68" s="54" t="s">
        <v>2409</v>
      </c>
      <c r="B68" s="59">
        <v>8220</v>
      </c>
      <c r="C68" s="59">
        <v>392</v>
      </c>
      <c r="D68" s="59">
        <v>781</v>
      </c>
      <c r="E68" s="59">
        <v>1329</v>
      </c>
      <c r="F68" s="59">
        <v>697</v>
      </c>
      <c r="G68" s="59">
        <v>1161</v>
      </c>
      <c r="H68" s="59">
        <v>698</v>
      </c>
      <c r="I68" s="59">
        <v>1648</v>
      </c>
      <c r="J68" s="59">
        <v>564</v>
      </c>
      <c r="K68" s="59">
        <v>950</v>
      </c>
    </row>
    <row r="69" spans="1:11" ht="15" customHeight="1" x14ac:dyDescent="0.35">
      <c r="A69" s="58" t="s">
        <v>2410</v>
      </c>
      <c r="B69" s="59">
        <v>15828</v>
      </c>
      <c r="C69" s="59">
        <v>830</v>
      </c>
      <c r="D69" s="59">
        <v>1531</v>
      </c>
      <c r="E69" s="59">
        <v>1988</v>
      </c>
      <c r="F69" s="59">
        <v>1060</v>
      </c>
      <c r="G69" s="59">
        <v>2901</v>
      </c>
      <c r="H69" s="59">
        <v>1269</v>
      </c>
      <c r="I69" s="59">
        <v>2618</v>
      </c>
      <c r="J69" s="59">
        <v>896</v>
      </c>
      <c r="K69" s="59">
        <v>2734</v>
      </c>
    </row>
    <row r="70" spans="1:11" ht="15" customHeight="1" x14ac:dyDescent="0.35">
      <c r="A70" s="58" t="s">
        <v>2411</v>
      </c>
      <c r="B70" s="59">
        <v>20529</v>
      </c>
      <c r="C70" s="59">
        <v>910</v>
      </c>
      <c r="D70" s="59">
        <v>2435</v>
      </c>
      <c r="E70" s="59">
        <v>2736</v>
      </c>
      <c r="F70" s="59">
        <v>1636</v>
      </c>
      <c r="G70" s="59">
        <v>5097</v>
      </c>
      <c r="H70" s="59">
        <v>876</v>
      </c>
      <c r="I70" s="59">
        <v>2522</v>
      </c>
      <c r="J70" s="59">
        <v>1161</v>
      </c>
      <c r="K70" s="59">
        <v>3158</v>
      </c>
    </row>
    <row r="71" spans="1:11" ht="15" customHeight="1" x14ac:dyDescent="0.35">
      <c r="A71" s="54" t="s">
        <v>2412</v>
      </c>
      <c r="B71" s="59">
        <v>15867</v>
      </c>
      <c r="C71" s="59">
        <v>984</v>
      </c>
      <c r="D71" s="59">
        <v>2329</v>
      </c>
      <c r="E71" s="59">
        <v>2591</v>
      </c>
      <c r="F71" s="59">
        <v>1037</v>
      </c>
      <c r="G71" s="59">
        <v>3459</v>
      </c>
      <c r="H71" s="59">
        <v>476</v>
      </c>
      <c r="I71" s="59">
        <v>1339</v>
      </c>
      <c r="J71" s="59">
        <v>807</v>
      </c>
      <c r="K71" s="59">
        <v>2844</v>
      </c>
    </row>
    <row r="72" spans="1:11" ht="15" customHeight="1" x14ac:dyDescent="0.35">
      <c r="A72" s="58" t="s">
        <v>2413</v>
      </c>
      <c r="B72" s="59">
        <v>9395</v>
      </c>
      <c r="C72" s="59">
        <v>530</v>
      </c>
      <c r="D72" s="59">
        <v>1351</v>
      </c>
      <c r="E72" s="59">
        <v>1606</v>
      </c>
      <c r="F72" s="59">
        <v>821</v>
      </c>
      <c r="G72" s="59">
        <v>1846</v>
      </c>
      <c r="H72" s="59">
        <v>503</v>
      </c>
      <c r="I72" s="59">
        <v>789</v>
      </c>
      <c r="J72" s="59">
        <v>409</v>
      </c>
      <c r="K72" s="59">
        <v>1539</v>
      </c>
    </row>
    <row r="73" spans="1:11" ht="15" customHeight="1" x14ac:dyDescent="0.35">
      <c r="A73" s="58" t="s">
        <v>2414</v>
      </c>
      <c r="B73" s="55">
        <v>17253</v>
      </c>
      <c r="C73" s="55">
        <v>655</v>
      </c>
      <c r="D73" s="55">
        <v>2806</v>
      </c>
      <c r="E73" s="55">
        <v>2491</v>
      </c>
      <c r="F73" s="55">
        <v>927</v>
      </c>
      <c r="G73" s="55">
        <v>3518</v>
      </c>
      <c r="H73" s="55">
        <v>1082</v>
      </c>
      <c r="I73" s="55">
        <v>2477</v>
      </c>
      <c r="J73" s="55">
        <v>1144</v>
      </c>
      <c r="K73" s="55">
        <v>2155</v>
      </c>
    </row>
    <row r="74" spans="1:11" ht="24" customHeight="1" x14ac:dyDescent="0.35">
      <c r="A74" s="57" t="s">
        <v>2415</v>
      </c>
      <c r="B74" s="60" t="s">
        <v>33</v>
      </c>
      <c r="C74" s="60" t="s">
        <v>33</v>
      </c>
      <c r="D74" s="60" t="s">
        <v>33</v>
      </c>
      <c r="E74" s="60" t="s">
        <v>33</v>
      </c>
      <c r="F74" s="60" t="s">
        <v>33</v>
      </c>
      <c r="G74" s="60" t="s">
        <v>33</v>
      </c>
      <c r="H74" s="60" t="s">
        <v>33</v>
      </c>
      <c r="I74" s="60" t="s">
        <v>33</v>
      </c>
      <c r="J74" s="60" t="s">
        <v>33</v>
      </c>
      <c r="K74" s="60" t="s">
        <v>33</v>
      </c>
    </row>
    <row r="75" spans="1:11" ht="15" customHeight="1" x14ac:dyDescent="0.35">
      <c r="A75" s="54" t="s">
        <v>2416</v>
      </c>
      <c r="B75" s="59">
        <v>67550</v>
      </c>
      <c r="C75" s="59">
        <v>3314</v>
      </c>
      <c r="D75" s="59">
        <v>8599</v>
      </c>
      <c r="E75" s="59">
        <v>9494</v>
      </c>
      <c r="F75" s="59">
        <v>4683</v>
      </c>
      <c r="G75" s="59">
        <v>14128</v>
      </c>
      <c r="H75" s="59">
        <v>3498</v>
      </c>
      <c r="I75" s="59">
        <v>8815</v>
      </c>
      <c r="J75" s="59">
        <v>3633</v>
      </c>
      <c r="K75" s="59">
        <v>11386</v>
      </c>
    </row>
    <row r="76" spans="1:11" ht="15" customHeight="1" x14ac:dyDescent="0.35">
      <c r="A76" s="56" t="s">
        <v>2417</v>
      </c>
      <c r="B76" s="59">
        <v>30637</v>
      </c>
      <c r="C76" s="59">
        <v>1499</v>
      </c>
      <c r="D76" s="59">
        <v>3954</v>
      </c>
      <c r="E76" s="59">
        <v>4649</v>
      </c>
      <c r="F76" s="59">
        <v>2690</v>
      </c>
      <c r="G76" s="59">
        <v>5746</v>
      </c>
      <c r="H76" s="59">
        <v>1975</v>
      </c>
      <c r="I76" s="59">
        <v>4397</v>
      </c>
      <c r="J76" s="59">
        <v>1539</v>
      </c>
      <c r="K76" s="59">
        <v>4187</v>
      </c>
    </row>
    <row r="77" spans="1:11" ht="15" customHeight="1" x14ac:dyDescent="0.35">
      <c r="A77" s="56" t="s">
        <v>2418</v>
      </c>
      <c r="B77" s="59">
        <v>26115</v>
      </c>
      <c r="C77" s="59">
        <v>1111</v>
      </c>
      <c r="D77" s="59">
        <v>3319</v>
      </c>
      <c r="E77" s="59">
        <v>3356</v>
      </c>
      <c r="F77" s="59">
        <v>1364</v>
      </c>
      <c r="G77" s="59">
        <v>5971</v>
      </c>
      <c r="H77" s="59">
        <v>1111</v>
      </c>
      <c r="I77" s="59">
        <v>3023</v>
      </c>
      <c r="J77" s="59">
        <v>1394</v>
      </c>
      <c r="K77" s="59">
        <v>5466</v>
      </c>
    </row>
    <row r="78" spans="1:11" ht="15" customHeight="1" x14ac:dyDescent="0.35">
      <c r="A78" s="56" t="s">
        <v>2419</v>
      </c>
      <c r="B78" s="59">
        <v>8873</v>
      </c>
      <c r="C78" s="59">
        <v>604</v>
      </c>
      <c r="D78" s="59">
        <v>1182</v>
      </c>
      <c r="E78" s="59">
        <v>1246</v>
      </c>
      <c r="F78" s="59">
        <v>521</v>
      </c>
      <c r="G78" s="59">
        <v>2071</v>
      </c>
      <c r="H78" s="59">
        <v>330</v>
      </c>
      <c r="I78" s="59">
        <v>840</v>
      </c>
      <c r="J78" s="59">
        <v>532</v>
      </c>
      <c r="K78" s="59">
        <v>1546</v>
      </c>
    </row>
    <row r="79" spans="1:11" ht="15" customHeight="1" x14ac:dyDescent="0.35">
      <c r="A79" s="56" t="s">
        <v>2420</v>
      </c>
      <c r="B79" s="59">
        <v>1925</v>
      </c>
      <c r="C79" s="59" t="s">
        <v>2357</v>
      </c>
      <c r="D79" s="59" t="s">
        <v>2357</v>
      </c>
      <c r="E79" s="59" t="s">
        <v>2357</v>
      </c>
      <c r="F79" s="59" t="s">
        <v>2357</v>
      </c>
      <c r="G79" s="59">
        <v>338</v>
      </c>
      <c r="H79" s="59" t="s">
        <v>2357</v>
      </c>
      <c r="I79" s="59">
        <v>555</v>
      </c>
      <c r="J79" s="59" t="s">
        <v>2357</v>
      </c>
      <c r="K79" s="59">
        <v>187</v>
      </c>
    </row>
    <row r="80" spans="1:11" ht="15" customHeight="1" x14ac:dyDescent="0.35">
      <c r="A80" s="58" t="s">
        <v>2421</v>
      </c>
      <c r="B80" s="59">
        <v>19543</v>
      </c>
      <c r="C80" s="59">
        <v>988</v>
      </c>
      <c r="D80" s="59">
        <v>2634</v>
      </c>
      <c r="E80" s="59">
        <v>3247</v>
      </c>
      <c r="F80" s="59">
        <v>1495</v>
      </c>
      <c r="G80" s="59">
        <v>3853</v>
      </c>
      <c r="H80" s="59">
        <v>1406</v>
      </c>
      <c r="I80" s="59">
        <v>2580</v>
      </c>
      <c r="J80" s="59">
        <v>1348</v>
      </c>
      <c r="K80" s="59">
        <v>1993</v>
      </c>
    </row>
    <row r="81" spans="1:11" ht="15" customHeight="1" x14ac:dyDescent="0.35">
      <c r="A81" s="56" t="s">
        <v>2422</v>
      </c>
      <c r="B81" s="59">
        <v>1573</v>
      </c>
      <c r="C81" s="59" t="s">
        <v>2357</v>
      </c>
      <c r="D81" s="59" t="s">
        <v>2357</v>
      </c>
      <c r="E81" s="59" t="s">
        <v>2357</v>
      </c>
      <c r="F81" s="59" t="s">
        <v>2357</v>
      </c>
      <c r="G81" s="59">
        <v>666</v>
      </c>
      <c r="H81" s="59" t="s">
        <v>2357</v>
      </c>
      <c r="I81" s="59" t="s">
        <v>2357</v>
      </c>
      <c r="J81" s="59" t="s">
        <v>2357</v>
      </c>
      <c r="K81" s="59" t="s">
        <v>2357</v>
      </c>
    </row>
    <row r="82" spans="1:11" ht="15" customHeight="1" x14ac:dyDescent="0.35">
      <c r="A82" s="56" t="s">
        <v>283</v>
      </c>
      <c r="B82" s="59">
        <v>5539</v>
      </c>
      <c r="C82" s="59" t="s">
        <v>2357</v>
      </c>
      <c r="D82" s="59">
        <v>948</v>
      </c>
      <c r="E82" s="59">
        <v>780</v>
      </c>
      <c r="F82" s="59" t="s">
        <v>2357</v>
      </c>
      <c r="G82" s="59">
        <v>715</v>
      </c>
      <c r="H82" s="59" t="s">
        <v>2357</v>
      </c>
      <c r="I82" s="59">
        <v>660</v>
      </c>
      <c r="J82" s="59">
        <v>502</v>
      </c>
      <c r="K82" s="59">
        <v>620</v>
      </c>
    </row>
    <row r="83" spans="1:11" ht="15" customHeight="1" x14ac:dyDescent="0.35">
      <c r="A83" s="56" t="s">
        <v>2423</v>
      </c>
      <c r="B83" s="59">
        <v>12431</v>
      </c>
      <c r="C83" s="59">
        <v>752</v>
      </c>
      <c r="D83" s="59">
        <v>1461</v>
      </c>
      <c r="E83" s="59">
        <v>2262</v>
      </c>
      <c r="F83" s="59">
        <v>1048</v>
      </c>
      <c r="G83" s="59">
        <v>2472</v>
      </c>
      <c r="H83" s="59">
        <v>580</v>
      </c>
      <c r="I83" s="59">
        <v>1840</v>
      </c>
      <c r="J83" s="59">
        <v>766</v>
      </c>
      <c r="K83" s="59">
        <v>1249</v>
      </c>
    </row>
    <row r="84" spans="1:11" ht="46" customHeight="1" x14ac:dyDescent="0.35">
      <c r="A84" s="57" t="s">
        <v>2424</v>
      </c>
      <c r="B84" s="60" t="s">
        <v>33</v>
      </c>
      <c r="C84" s="60" t="s">
        <v>33</v>
      </c>
      <c r="D84" s="60" t="s">
        <v>33</v>
      </c>
      <c r="E84" s="60" t="s">
        <v>33</v>
      </c>
      <c r="F84" s="60" t="s">
        <v>33</v>
      </c>
      <c r="G84" s="60" t="s">
        <v>33</v>
      </c>
      <c r="H84" s="60" t="s">
        <v>33</v>
      </c>
      <c r="I84" s="60" t="s">
        <v>33</v>
      </c>
      <c r="J84" s="60" t="s">
        <v>33</v>
      </c>
      <c r="K84" s="60" t="s">
        <v>33</v>
      </c>
    </row>
    <row r="85" spans="1:11" ht="15" customHeight="1" x14ac:dyDescent="0.35">
      <c r="A85" s="54" t="s">
        <v>2425</v>
      </c>
      <c r="B85" s="59">
        <v>73702</v>
      </c>
      <c r="C85" s="59">
        <v>3625</v>
      </c>
      <c r="D85" s="59">
        <v>9679</v>
      </c>
      <c r="E85" s="59">
        <v>11275</v>
      </c>
      <c r="F85" s="59">
        <v>5539</v>
      </c>
      <c r="G85" s="59">
        <v>14565</v>
      </c>
      <c r="H85" s="59">
        <v>4191</v>
      </c>
      <c r="I85" s="59">
        <v>10015</v>
      </c>
      <c r="J85" s="59">
        <v>4277</v>
      </c>
      <c r="K85" s="59">
        <v>10534</v>
      </c>
    </row>
    <row r="86" spans="1:11" ht="15" customHeight="1" x14ac:dyDescent="0.35">
      <c r="A86" s="58" t="s">
        <v>2426</v>
      </c>
      <c r="B86" s="59">
        <v>11309</v>
      </c>
      <c r="C86" s="59">
        <v>528</v>
      </c>
      <c r="D86" s="59">
        <v>1291</v>
      </c>
      <c r="E86" s="59">
        <v>1205</v>
      </c>
      <c r="F86" s="59">
        <v>518</v>
      </c>
      <c r="G86" s="59">
        <v>2840</v>
      </c>
      <c r="H86" s="59">
        <v>546</v>
      </c>
      <c r="I86" s="59">
        <v>1154</v>
      </c>
      <c r="J86" s="59">
        <v>625</v>
      </c>
      <c r="K86" s="59">
        <v>2600</v>
      </c>
    </row>
    <row r="87" spans="1:11" ht="15" customHeight="1" x14ac:dyDescent="0.35">
      <c r="A87" s="58" t="s">
        <v>2427</v>
      </c>
      <c r="B87" s="59">
        <v>1250</v>
      </c>
      <c r="C87" s="59" t="s">
        <v>2357</v>
      </c>
      <c r="D87" s="59" t="s">
        <v>2357</v>
      </c>
      <c r="E87" s="59" t="s">
        <v>2357</v>
      </c>
      <c r="F87" s="59" t="s">
        <v>2357</v>
      </c>
      <c r="G87" s="59">
        <v>377</v>
      </c>
      <c r="H87" s="59" t="s">
        <v>2357</v>
      </c>
      <c r="I87" s="59" t="s">
        <v>2357</v>
      </c>
      <c r="J87" s="59" t="s">
        <v>2357</v>
      </c>
      <c r="K87" s="59" t="s">
        <v>2357</v>
      </c>
    </row>
    <row r="88" spans="1:11" ht="15" customHeight="1" x14ac:dyDescent="0.35">
      <c r="A88" s="54" t="s">
        <v>2428</v>
      </c>
      <c r="B88" s="59">
        <v>832</v>
      </c>
      <c r="C88" s="59" t="s">
        <v>2357</v>
      </c>
      <c r="D88" s="59" t="s">
        <v>2357</v>
      </c>
      <c r="E88" s="59" t="s">
        <v>2357</v>
      </c>
      <c r="F88" s="59" t="s">
        <v>2357</v>
      </c>
      <c r="G88" s="59" t="s">
        <v>2357</v>
      </c>
      <c r="H88" s="59" t="s">
        <v>2357</v>
      </c>
      <c r="I88" s="59" t="s">
        <v>2357</v>
      </c>
      <c r="J88" s="59" t="s">
        <v>2357</v>
      </c>
      <c r="K88" s="59" t="s">
        <v>2357</v>
      </c>
    </row>
    <row r="89" spans="1:11" ht="34" customHeight="1" x14ac:dyDescent="0.35">
      <c r="A89" s="57" t="s">
        <v>2429</v>
      </c>
      <c r="B89" s="60" t="s">
        <v>33</v>
      </c>
      <c r="C89" s="60" t="s">
        <v>33</v>
      </c>
      <c r="D89" s="60" t="s">
        <v>33</v>
      </c>
      <c r="E89" s="60" t="s">
        <v>33</v>
      </c>
      <c r="F89" s="60" t="s">
        <v>33</v>
      </c>
      <c r="G89" s="60" t="s">
        <v>33</v>
      </c>
      <c r="H89" s="60" t="s">
        <v>33</v>
      </c>
      <c r="I89" s="60" t="s">
        <v>33</v>
      </c>
      <c r="J89" s="60" t="s">
        <v>33</v>
      </c>
      <c r="K89" s="60" t="s">
        <v>33</v>
      </c>
    </row>
    <row r="90" spans="1:11" ht="15" customHeight="1" x14ac:dyDescent="0.35">
      <c r="A90" s="54" t="s">
        <v>2425</v>
      </c>
      <c r="B90" s="59">
        <v>76271</v>
      </c>
      <c r="C90" s="59">
        <v>3714</v>
      </c>
      <c r="D90" s="59">
        <v>9853</v>
      </c>
      <c r="E90" s="59">
        <v>11466</v>
      </c>
      <c r="F90" s="59">
        <v>5693</v>
      </c>
      <c r="G90" s="59">
        <v>15171</v>
      </c>
      <c r="H90" s="59">
        <v>4330</v>
      </c>
      <c r="I90" s="59">
        <v>10301</v>
      </c>
      <c r="J90" s="59">
        <v>4490</v>
      </c>
      <c r="K90" s="59">
        <v>11252</v>
      </c>
    </row>
    <row r="91" spans="1:11" ht="15" customHeight="1" x14ac:dyDescent="0.35">
      <c r="A91" s="58" t="s">
        <v>2426</v>
      </c>
      <c r="B91" s="59">
        <v>8256</v>
      </c>
      <c r="C91" s="59">
        <v>429</v>
      </c>
      <c r="D91" s="59">
        <v>965</v>
      </c>
      <c r="E91" s="59">
        <v>917</v>
      </c>
      <c r="F91" s="59">
        <v>357</v>
      </c>
      <c r="G91" s="59">
        <v>2088</v>
      </c>
      <c r="H91" s="59">
        <v>384</v>
      </c>
      <c r="I91" s="59">
        <v>854</v>
      </c>
      <c r="J91" s="59">
        <v>394</v>
      </c>
      <c r="K91" s="59">
        <v>1869</v>
      </c>
    </row>
    <row r="92" spans="1:11" ht="15" customHeight="1" x14ac:dyDescent="0.35">
      <c r="A92" s="58" t="s">
        <v>2427</v>
      </c>
      <c r="B92" s="59">
        <v>880</v>
      </c>
      <c r="C92" s="59" t="s">
        <v>2357</v>
      </c>
      <c r="D92" s="59" t="s">
        <v>2357</v>
      </c>
      <c r="E92" s="59" t="s">
        <v>2357</v>
      </c>
      <c r="F92" s="59" t="s">
        <v>2357</v>
      </c>
      <c r="G92" s="59">
        <v>215</v>
      </c>
      <c r="H92" s="59" t="s">
        <v>2357</v>
      </c>
      <c r="I92" s="59" t="s">
        <v>2357</v>
      </c>
      <c r="J92" s="59" t="s">
        <v>2357</v>
      </c>
      <c r="K92" s="59" t="s">
        <v>2357</v>
      </c>
    </row>
    <row r="93" spans="1:11" ht="15" customHeight="1" x14ac:dyDescent="0.35">
      <c r="A93" s="54" t="s">
        <v>2428</v>
      </c>
      <c r="B93" s="59">
        <v>1686</v>
      </c>
      <c r="C93" s="59" t="s">
        <v>2357</v>
      </c>
      <c r="D93" s="59" t="s">
        <v>2357</v>
      </c>
      <c r="E93" s="59" t="s">
        <v>2357</v>
      </c>
      <c r="F93" s="59" t="s">
        <v>2357</v>
      </c>
      <c r="G93" s="59">
        <v>507</v>
      </c>
      <c r="H93" s="59" t="s">
        <v>2357</v>
      </c>
      <c r="I93" s="59" t="s">
        <v>2357</v>
      </c>
      <c r="J93" s="59" t="s">
        <v>2357</v>
      </c>
      <c r="K93" s="59" t="s">
        <v>2357</v>
      </c>
    </row>
    <row r="94" spans="1:11" ht="24" customHeight="1" x14ac:dyDescent="0.35">
      <c r="A94" s="57" t="s">
        <v>2430</v>
      </c>
      <c r="B94" s="60" t="s">
        <v>33</v>
      </c>
      <c r="C94" s="60" t="s">
        <v>33</v>
      </c>
      <c r="D94" s="60" t="s">
        <v>33</v>
      </c>
      <c r="E94" s="60" t="s">
        <v>33</v>
      </c>
      <c r="F94" s="60" t="s">
        <v>33</v>
      </c>
      <c r="G94" s="60" t="s">
        <v>33</v>
      </c>
      <c r="H94" s="60" t="s">
        <v>33</v>
      </c>
      <c r="I94" s="60" t="s">
        <v>33</v>
      </c>
      <c r="J94" s="60" t="s">
        <v>33</v>
      </c>
      <c r="K94" s="60" t="s">
        <v>33</v>
      </c>
    </row>
    <row r="95" spans="1:11" ht="15" customHeight="1" x14ac:dyDescent="0.35">
      <c r="A95" s="54" t="s">
        <v>2389</v>
      </c>
      <c r="B95" s="59">
        <v>54994</v>
      </c>
      <c r="C95" s="59">
        <v>2724</v>
      </c>
      <c r="D95" s="59">
        <v>6803</v>
      </c>
      <c r="E95" s="59">
        <v>8202</v>
      </c>
      <c r="F95" s="59">
        <v>4301</v>
      </c>
      <c r="G95" s="59">
        <v>10895</v>
      </c>
      <c r="H95" s="59">
        <v>3293</v>
      </c>
      <c r="I95" s="59">
        <v>7554</v>
      </c>
      <c r="J95" s="59">
        <v>2972</v>
      </c>
      <c r="K95" s="59">
        <v>8250</v>
      </c>
    </row>
    <row r="96" spans="1:11" ht="15" customHeight="1" x14ac:dyDescent="0.35">
      <c r="A96" s="58" t="s">
        <v>2431</v>
      </c>
      <c r="B96" s="59">
        <v>17756</v>
      </c>
      <c r="C96" s="59">
        <v>916</v>
      </c>
      <c r="D96" s="59">
        <v>2389</v>
      </c>
      <c r="E96" s="59">
        <v>2890</v>
      </c>
      <c r="F96" s="59">
        <v>1317</v>
      </c>
      <c r="G96" s="59">
        <v>3711</v>
      </c>
      <c r="H96" s="59">
        <v>1014</v>
      </c>
      <c r="I96" s="59">
        <v>1777</v>
      </c>
      <c r="J96" s="59">
        <v>1096</v>
      </c>
      <c r="K96" s="59">
        <v>2646</v>
      </c>
    </row>
    <row r="97" spans="1:11" ht="15" customHeight="1" x14ac:dyDescent="0.35">
      <c r="A97" s="58" t="s">
        <v>2432</v>
      </c>
      <c r="B97" s="59">
        <v>4425</v>
      </c>
      <c r="C97" s="59" t="s">
        <v>2357</v>
      </c>
      <c r="D97" s="59">
        <v>611</v>
      </c>
      <c r="E97" s="59">
        <v>583</v>
      </c>
      <c r="F97" s="59" t="s">
        <v>2357</v>
      </c>
      <c r="G97" s="59">
        <v>1007</v>
      </c>
      <c r="H97" s="59" t="s">
        <v>2357</v>
      </c>
      <c r="I97" s="59">
        <v>551</v>
      </c>
      <c r="J97" s="59" t="s">
        <v>2357</v>
      </c>
      <c r="K97" s="59">
        <v>879</v>
      </c>
    </row>
    <row r="98" spans="1:11" ht="15" customHeight="1" x14ac:dyDescent="0.35">
      <c r="A98" s="54" t="s">
        <v>2433</v>
      </c>
      <c r="B98" s="59">
        <v>3704</v>
      </c>
      <c r="C98" s="59" t="s">
        <v>2357</v>
      </c>
      <c r="D98" s="59">
        <v>572</v>
      </c>
      <c r="E98" s="59">
        <v>369</v>
      </c>
      <c r="F98" s="59" t="s">
        <v>2357</v>
      </c>
      <c r="G98" s="59">
        <v>1025</v>
      </c>
      <c r="H98" s="59" t="s">
        <v>2357</v>
      </c>
      <c r="I98" s="59">
        <v>397</v>
      </c>
      <c r="J98" s="59">
        <v>243</v>
      </c>
      <c r="K98" s="59">
        <v>574</v>
      </c>
    </row>
    <row r="99" spans="1:11" ht="15" customHeight="1" x14ac:dyDescent="0.35">
      <c r="A99" s="58" t="s">
        <v>2434</v>
      </c>
      <c r="B99" s="59">
        <v>3821</v>
      </c>
      <c r="C99" s="59" t="s">
        <v>2357</v>
      </c>
      <c r="D99" s="59">
        <v>701</v>
      </c>
      <c r="E99" s="59">
        <v>435</v>
      </c>
      <c r="F99" s="59" t="s">
        <v>2357</v>
      </c>
      <c r="G99" s="59">
        <v>992</v>
      </c>
      <c r="H99" s="59" t="s">
        <v>2357</v>
      </c>
      <c r="I99" s="59">
        <v>316</v>
      </c>
      <c r="J99" s="59" t="s">
        <v>2357</v>
      </c>
      <c r="K99" s="59">
        <v>778</v>
      </c>
    </row>
    <row r="100" spans="1:11" ht="15" customHeight="1" x14ac:dyDescent="0.35">
      <c r="A100" s="58" t="s">
        <v>2435</v>
      </c>
      <c r="B100" s="55">
        <v>2393</v>
      </c>
      <c r="C100" s="55" t="s">
        <v>2357</v>
      </c>
      <c r="D100" s="55" t="s">
        <v>2357</v>
      </c>
      <c r="E100" s="55" t="s">
        <v>2357</v>
      </c>
      <c r="F100" s="55" t="s">
        <v>2357</v>
      </c>
      <c r="G100" s="55">
        <v>350</v>
      </c>
      <c r="H100" s="55" t="s">
        <v>2357</v>
      </c>
      <c r="I100" s="55">
        <v>798</v>
      </c>
      <c r="J100" s="55" t="s">
        <v>2357</v>
      </c>
      <c r="K100" s="55">
        <v>252</v>
      </c>
    </row>
    <row r="101" spans="1:11" ht="24" customHeight="1" x14ac:dyDescent="0.35">
      <c r="A101" s="57" t="s">
        <v>2436</v>
      </c>
      <c r="B101" s="55" t="s">
        <v>33</v>
      </c>
      <c r="C101" s="55" t="s">
        <v>33</v>
      </c>
      <c r="D101" s="55" t="s">
        <v>33</v>
      </c>
      <c r="E101" s="55" t="s">
        <v>33</v>
      </c>
      <c r="F101" s="55" t="s">
        <v>33</v>
      </c>
      <c r="G101" s="55" t="s">
        <v>33</v>
      </c>
      <c r="H101" s="55" t="s">
        <v>33</v>
      </c>
      <c r="I101" s="55" t="s">
        <v>33</v>
      </c>
      <c r="J101" s="55" t="s">
        <v>33</v>
      </c>
      <c r="K101" s="55" t="s">
        <v>33</v>
      </c>
    </row>
    <row r="102" spans="1:11" ht="15" customHeight="1" x14ac:dyDescent="0.35">
      <c r="A102" s="54" t="s">
        <v>2437</v>
      </c>
      <c r="B102" s="55">
        <v>52275</v>
      </c>
      <c r="C102" s="55">
        <v>2236</v>
      </c>
      <c r="D102" s="55">
        <v>6793</v>
      </c>
      <c r="E102" s="55">
        <v>8593</v>
      </c>
      <c r="F102" s="55">
        <v>4029</v>
      </c>
      <c r="G102" s="55">
        <v>10431</v>
      </c>
      <c r="H102" s="55">
        <v>3027</v>
      </c>
      <c r="I102" s="55">
        <v>6746</v>
      </c>
      <c r="J102" s="55">
        <v>2796</v>
      </c>
      <c r="K102" s="55">
        <v>7624</v>
      </c>
    </row>
    <row r="103" spans="1:11" ht="15" customHeight="1" x14ac:dyDescent="0.35">
      <c r="A103" s="58" t="s">
        <v>2438</v>
      </c>
      <c r="B103" s="55">
        <v>4616</v>
      </c>
      <c r="C103" s="55" t="s">
        <v>2357</v>
      </c>
      <c r="D103" s="55">
        <v>372</v>
      </c>
      <c r="E103" s="55">
        <v>646</v>
      </c>
      <c r="F103" s="55">
        <v>381</v>
      </c>
      <c r="G103" s="55">
        <v>794</v>
      </c>
      <c r="H103" s="55" t="s">
        <v>2357</v>
      </c>
      <c r="I103" s="55">
        <v>952</v>
      </c>
      <c r="J103" s="55">
        <v>362</v>
      </c>
      <c r="K103" s="55">
        <v>732</v>
      </c>
    </row>
    <row r="104" spans="1:11" ht="15" customHeight="1" x14ac:dyDescent="0.35">
      <c r="A104" s="58" t="s">
        <v>2439</v>
      </c>
      <c r="B104" s="55">
        <v>4068</v>
      </c>
      <c r="C104" s="55">
        <v>295</v>
      </c>
      <c r="D104" s="55">
        <v>443</v>
      </c>
      <c r="E104" s="55">
        <v>336</v>
      </c>
      <c r="F104" s="55">
        <v>323</v>
      </c>
      <c r="G104" s="55">
        <v>734</v>
      </c>
      <c r="H104" s="55" t="s">
        <v>2357</v>
      </c>
      <c r="I104" s="55">
        <v>757</v>
      </c>
      <c r="J104" s="55" t="s">
        <v>2357</v>
      </c>
      <c r="K104" s="55">
        <v>415</v>
      </c>
    </row>
    <row r="105" spans="1:11" ht="15" customHeight="1" x14ac:dyDescent="0.35">
      <c r="A105" s="54" t="s">
        <v>2440</v>
      </c>
      <c r="B105" s="55">
        <v>3456</v>
      </c>
      <c r="C105" s="55" t="s">
        <v>2357</v>
      </c>
      <c r="D105" s="55">
        <v>634</v>
      </c>
      <c r="E105" s="55">
        <v>414</v>
      </c>
      <c r="F105" s="55" t="s">
        <v>2357</v>
      </c>
      <c r="G105" s="55">
        <v>694</v>
      </c>
      <c r="H105" s="55" t="s">
        <v>2357</v>
      </c>
      <c r="I105" s="55">
        <v>400</v>
      </c>
      <c r="J105" s="55" t="s">
        <v>2357</v>
      </c>
      <c r="K105" s="55">
        <v>708</v>
      </c>
    </row>
    <row r="106" spans="1:11" ht="15" customHeight="1" x14ac:dyDescent="0.35">
      <c r="A106" s="58" t="s">
        <v>2441</v>
      </c>
      <c r="B106" s="55">
        <v>5159</v>
      </c>
      <c r="C106" s="55" t="s">
        <v>2357</v>
      </c>
      <c r="D106" s="55">
        <v>605</v>
      </c>
      <c r="E106" s="55">
        <v>635</v>
      </c>
      <c r="F106" s="55">
        <v>341</v>
      </c>
      <c r="G106" s="55">
        <v>1404</v>
      </c>
      <c r="H106" s="55" t="s">
        <v>2357</v>
      </c>
      <c r="I106" s="55">
        <v>486</v>
      </c>
      <c r="J106" s="55">
        <v>369</v>
      </c>
      <c r="K106" s="55">
        <v>812</v>
      </c>
    </row>
    <row r="107" spans="1:11" ht="15" customHeight="1" x14ac:dyDescent="0.35">
      <c r="A107" s="58" t="s">
        <v>2442</v>
      </c>
      <c r="B107" s="55">
        <v>3212</v>
      </c>
      <c r="C107" s="55" t="s">
        <v>2357</v>
      </c>
      <c r="D107" s="55" t="s">
        <v>2357</v>
      </c>
      <c r="E107" s="55">
        <v>341</v>
      </c>
      <c r="F107" s="55" t="s">
        <v>2357</v>
      </c>
      <c r="G107" s="55">
        <v>736</v>
      </c>
      <c r="H107" s="55" t="s">
        <v>2357</v>
      </c>
      <c r="I107" s="55">
        <v>557</v>
      </c>
      <c r="J107" s="55" t="s">
        <v>2357</v>
      </c>
      <c r="K107" s="55">
        <v>690</v>
      </c>
    </row>
    <row r="108" spans="1:11" ht="15" customHeight="1" x14ac:dyDescent="0.35">
      <c r="A108" s="54" t="s">
        <v>2443</v>
      </c>
      <c r="B108" s="55">
        <v>1932</v>
      </c>
      <c r="C108" s="55" t="s">
        <v>2357</v>
      </c>
      <c r="D108" s="55" t="s">
        <v>2357</v>
      </c>
      <c r="E108" s="55" t="s">
        <v>2357</v>
      </c>
      <c r="F108" s="55" t="s">
        <v>2357</v>
      </c>
      <c r="G108" s="55">
        <v>423</v>
      </c>
      <c r="H108" s="55" t="s">
        <v>2357</v>
      </c>
      <c r="I108" s="55">
        <v>238</v>
      </c>
      <c r="J108" s="55" t="s">
        <v>2357</v>
      </c>
      <c r="K108" s="55">
        <v>347</v>
      </c>
    </row>
    <row r="109" spans="1:11" ht="15" customHeight="1" x14ac:dyDescent="0.35">
      <c r="A109" s="58" t="s">
        <v>2444</v>
      </c>
      <c r="B109" s="55">
        <v>3362</v>
      </c>
      <c r="C109" s="55">
        <v>302</v>
      </c>
      <c r="D109" s="55">
        <v>828</v>
      </c>
      <c r="E109" s="55">
        <v>396</v>
      </c>
      <c r="F109" s="55">
        <v>187</v>
      </c>
      <c r="G109" s="55">
        <v>634</v>
      </c>
      <c r="H109" s="55">
        <v>150</v>
      </c>
      <c r="I109" s="55">
        <v>284</v>
      </c>
      <c r="J109" s="55">
        <v>212</v>
      </c>
      <c r="K109" s="55">
        <v>370</v>
      </c>
    </row>
    <row r="110" spans="1:11" ht="15" customHeight="1" x14ac:dyDescent="0.35">
      <c r="A110" s="58" t="s">
        <v>2445</v>
      </c>
      <c r="B110" s="55">
        <v>1295</v>
      </c>
      <c r="C110" s="55" t="s">
        <v>2357</v>
      </c>
      <c r="D110" s="55" t="s">
        <v>2357</v>
      </c>
      <c r="E110" s="55" t="s">
        <v>2357</v>
      </c>
      <c r="F110" s="55" t="s">
        <v>2357</v>
      </c>
      <c r="G110" s="55">
        <v>345</v>
      </c>
      <c r="H110" s="55" t="s">
        <v>2357</v>
      </c>
      <c r="I110" s="55" t="s">
        <v>2357</v>
      </c>
      <c r="J110" s="55" t="s">
        <v>2357</v>
      </c>
      <c r="K110" s="55" t="s">
        <v>2357</v>
      </c>
    </row>
    <row r="111" spans="1:11" ht="15" customHeight="1" x14ac:dyDescent="0.35">
      <c r="A111" s="54" t="s">
        <v>2446</v>
      </c>
      <c r="B111" s="55">
        <v>554</v>
      </c>
      <c r="C111" s="55" t="s">
        <v>2447</v>
      </c>
      <c r="D111" s="55" t="s">
        <v>2357</v>
      </c>
      <c r="E111" s="55" t="s">
        <v>2357</v>
      </c>
      <c r="F111" s="55" t="s">
        <v>2357</v>
      </c>
      <c r="G111" s="55" t="s">
        <v>2357</v>
      </c>
      <c r="H111" s="55" t="s">
        <v>2357</v>
      </c>
      <c r="I111" s="55" t="s">
        <v>2357</v>
      </c>
      <c r="J111" s="55" t="s">
        <v>2357</v>
      </c>
      <c r="K111" s="55" t="s">
        <v>2357</v>
      </c>
    </row>
    <row r="112" spans="1:11" ht="15" customHeight="1" x14ac:dyDescent="0.35">
      <c r="A112" s="58" t="s">
        <v>2448</v>
      </c>
      <c r="B112" s="55">
        <v>2107</v>
      </c>
      <c r="C112" s="55" t="s">
        <v>2357</v>
      </c>
      <c r="D112" s="55">
        <v>517</v>
      </c>
      <c r="E112" s="55" t="s">
        <v>2357</v>
      </c>
      <c r="F112" s="55" t="s">
        <v>2357</v>
      </c>
      <c r="G112" s="55">
        <v>524</v>
      </c>
      <c r="H112" s="55" t="s">
        <v>2357</v>
      </c>
      <c r="I112" s="55" t="s">
        <v>2357</v>
      </c>
      <c r="J112" s="55" t="s">
        <v>2357</v>
      </c>
      <c r="K112" s="55">
        <v>263</v>
      </c>
    </row>
    <row r="113" spans="1:11" ht="15" customHeight="1" x14ac:dyDescent="0.35">
      <c r="A113" s="58" t="s">
        <v>2428</v>
      </c>
      <c r="B113" s="55">
        <v>5057</v>
      </c>
      <c r="C113" s="55">
        <v>273</v>
      </c>
      <c r="D113" s="55">
        <v>356</v>
      </c>
      <c r="E113" s="55">
        <v>820</v>
      </c>
      <c r="F113" s="55">
        <v>265</v>
      </c>
      <c r="G113" s="55">
        <v>1188</v>
      </c>
      <c r="H113" s="55" t="s">
        <v>2357</v>
      </c>
      <c r="I113" s="55">
        <v>622</v>
      </c>
      <c r="J113" s="55">
        <v>220</v>
      </c>
      <c r="K113" s="55">
        <v>1173</v>
      </c>
    </row>
    <row r="114" spans="1:11" ht="24" customHeight="1" x14ac:dyDescent="0.35">
      <c r="A114" s="57" t="s">
        <v>2449</v>
      </c>
      <c r="B114" s="60" t="s">
        <v>33</v>
      </c>
      <c r="C114" s="60" t="s">
        <v>33</v>
      </c>
      <c r="D114" s="60" t="s">
        <v>33</v>
      </c>
      <c r="E114" s="60" t="s">
        <v>33</v>
      </c>
      <c r="F114" s="60" t="s">
        <v>33</v>
      </c>
      <c r="G114" s="60" t="s">
        <v>33</v>
      </c>
      <c r="H114" s="60" t="s">
        <v>33</v>
      </c>
      <c r="I114" s="60" t="s">
        <v>33</v>
      </c>
      <c r="J114" s="60" t="s">
        <v>33</v>
      </c>
      <c r="K114" s="60" t="s">
        <v>33</v>
      </c>
    </row>
    <row r="115" spans="1:11" ht="15" customHeight="1" x14ac:dyDescent="0.35">
      <c r="A115" s="54" t="s">
        <v>2450</v>
      </c>
      <c r="B115" s="59">
        <v>40463</v>
      </c>
      <c r="C115" s="59">
        <v>1999</v>
      </c>
      <c r="D115" s="59">
        <v>5650</v>
      </c>
      <c r="E115" s="59">
        <v>6298</v>
      </c>
      <c r="F115" s="59">
        <v>2753</v>
      </c>
      <c r="G115" s="59">
        <v>8486</v>
      </c>
      <c r="H115" s="59">
        <v>2693</v>
      </c>
      <c r="I115" s="59">
        <v>5499</v>
      </c>
      <c r="J115" s="59">
        <v>2411</v>
      </c>
      <c r="K115" s="59">
        <v>4673</v>
      </c>
    </row>
    <row r="116" spans="1:11" ht="15" customHeight="1" x14ac:dyDescent="0.35">
      <c r="A116" s="58" t="s">
        <v>2451</v>
      </c>
      <c r="B116" s="59">
        <v>20726</v>
      </c>
      <c r="C116" s="59">
        <v>615</v>
      </c>
      <c r="D116" s="59">
        <v>2993</v>
      </c>
      <c r="E116" s="59">
        <v>2942</v>
      </c>
      <c r="F116" s="59">
        <v>1069</v>
      </c>
      <c r="G116" s="59">
        <v>4768</v>
      </c>
      <c r="H116" s="59">
        <v>1011</v>
      </c>
      <c r="I116" s="59">
        <v>2374</v>
      </c>
      <c r="J116" s="59">
        <v>1164</v>
      </c>
      <c r="K116" s="59">
        <v>3791</v>
      </c>
    </row>
    <row r="117" spans="1:11" ht="15" customHeight="1" x14ac:dyDescent="0.35">
      <c r="A117" s="58" t="s">
        <v>2452</v>
      </c>
      <c r="B117" s="59">
        <v>8693</v>
      </c>
      <c r="C117" s="59" t="s">
        <v>2357</v>
      </c>
      <c r="D117" s="59">
        <v>632</v>
      </c>
      <c r="E117" s="59">
        <v>1173</v>
      </c>
      <c r="F117" s="59">
        <v>521</v>
      </c>
      <c r="G117" s="59">
        <v>1799</v>
      </c>
      <c r="H117" s="59" t="s">
        <v>2357</v>
      </c>
      <c r="I117" s="59">
        <v>1008</v>
      </c>
      <c r="J117" s="59" t="s">
        <v>2357</v>
      </c>
      <c r="K117" s="59">
        <v>2446</v>
      </c>
    </row>
    <row r="118" spans="1:11" ht="15" customHeight="1" x14ac:dyDescent="0.35">
      <c r="A118" s="54" t="s">
        <v>2453</v>
      </c>
      <c r="B118" s="59">
        <v>5750</v>
      </c>
      <c r="C118" s="59">
        <v>915</v>
      </c>
      <c r="D118" s="59">
        <v>674</v>
      </c>
      <c r="E118" s="59">
        <v>867</v>
      </c>
      <c r="F118" s="59">
        <v>528</v>
      </c>
      <c r="G118" s="59">
        <v>658</v>
      </c>
      <c r="H118" s="59">
        <v>275</v>
      </c>
      <c r="I118" s="59">
        <v>456</v>
      </c>
      <c r="J118" s="59">
        <v>211</v>
      </c>
      <c r="K118" s="59">
        <v>1166</v>
      </c>
    </row>
    <row r="119" spans="1:11" ht="15" customHeight="1" x14ac:dyDescent="0.35">
      <c r="A119" s="58" t="s">
        <v>2454</v>
      </c>
      <c r="B119" s="59">
        <v>8673</v>
      </c>
      <c r="C119" s="59">
        <v>347</v>
      </c>
      <c r="D119" s="59">
        <v>673</v>
      </c>
      <c r="E119" s="59">
        <v>930</v>
      </c>
      <c r="F119" s="59">
        <v>1220</v>
      </c>
      <c r="G119" s="59">
        <v>1842</v>
      </c>
      <c r="H119" s="59">
        <v>538</v>
      </c>
      <c r="I119" s="59">
        <v>1865</v>
      </c>
      <c r="J119" s="59">
        <v>500</v>
      </c>
      <c r="K119" s="59">
        <v>757</v>
      </c>
    </row>
    <row r="120" spans="1:11" ht="15" customHeight="1" x14ac:dyDescent="0.35">
      <c r="A120" s="58" t="s">
        <v>2455</v>
      </c>
      <c r="B120" s="55">
        <v>1340</v>
      </c>
      <c r="C120" s="55" t="s">
        <v>2357</v>
      </c>
      <c r="D120" s="55">
        <v>419</v>
      </c>
      <c r="E120" s="55" t="s">
        <v>2357</v>
      </c>
      <c r="F120" s="55" t="s">
        <v>2447</v>
      </c>
      <c r="G120" s="55" t="s">
        <v>2357</v>
      </c>
      <c r="H120" s="55" t="s">
        <v>2357</v>
      </c>
      <c r="I120" s="55" t="s">
        <v>2357</v>
      </c>
      <c r="J120" s="55" t="s">
        <v>2357</v>
      </c>
      <c r="K120" s="55">
        <v>272</v>
      </c>
    </row>
    <row r="121" spans="1:11" ht="15" customHeight="1" x14ac:dyDescent="0.35">
      <c r="A121" s="58" t="s">
        <v>2428</v>
      </c>
      <c r="B121" s="55">
        <v>856</v>
      </c>
      <c r="C121" s="55" t="s">
        <v>2357</v>
      </c>
      <c r="D121" s="55" t="s">
        <v>2357</v>
      </c>
      <c r="E121" s="55" t="s">
        <v>2357</v>
      </c>
      <c r="F121" s="55" t="s">
        <v>2357</v>
      </c>
      <c r="G121" s="55" t="s">
        <v>2357</v>
      </c>
      <c r="H121" s="55" t="s">
        <v>2357</v>
      </c>
      <c r="I121" s="55" t="s">
        <v>2357</v>
      </c>
      <c r="J121" s="55" t="s">
        <v>2357</v>
      </c>
      <c r="K121" s="55" t="s">
        <v>2357</v>
      </c>
    </row>
    <row r="122" spans="1:11" ht="15" customHeight="1" x14ac:dyDescent="0.35">
      <c r="A122" s="58" t="s">
        <v>2456</v>
      </c>
      <c r="B122" s="55">
        <v>592</v>
      </c>
      <c r="C122" s="55" t="s">
        <v>2357</v>
      </c>
      <c r="D122" s="55" t="s">
        <v>2357</v>
      </c>
      <c r="E122" s="55" t="s">
        <v>2357</v>
      </c>
      <c r="F122" s="55" t="s">
        <v>2357</v>
      </c>
      <c r="G122" s="55" t="s">
        <v>2357</v>
      </c>
      <c r="H122" s="55" t="s">
        <v>2357</v>
      </c>
      <c r="I122" s="55" t="s">
        <v>2357</v>
      </c>
      <c r="J122" s="55" t="s">
        <v>2357</v>
      </c>
      <c r="K122" s="55" t="s">
        <v>2357</v>
      </c>
    </row>
    <row r="123" spans="1:11" ht="24" customHeight="1" x14ac:dyDescent="0.35">
      <c r="A123" s="57" t="s">
        <v>2457</v>
      </c>
      <c r="B123" s="60" t="s">
        <v>33</v>
      </c>
      <c r="C123" s="60" t="s">
        <v>33</v>
      </c>
      <c r="D123" s="60" t="s">
        <v>33</v>
      </c>
      <c r="E123" s="60" t="s">
        <v>33</v>
      </c>
      <c r="F123" s="60" t="s">
        <v>33</v>
      </c>
      <c r="G123" s="60" t="s">
        <v>33</v>
      </c>
      <c r="H123" s="60" t="s">
        <v>33</v>
      </c>
      <c r="I123" s="60" t="s">
        <v>33</v>
      </c>
      <c r="J123" s="60" t="s">
        <v>33</v>
      </c>
      <c r="K123" s="60" t="s">
        <v>33</v>
      </c>
    </row>
    <row r="124" spans="1:11" ht="15" customHeight="1" x14ac:dyDescent="0.35">
      <c r="A124" s="58" t="s">
        <v>2458</v>
      </c>
      <c r="B124" s="59">
        <v>15916</v>
      </c>
      <c r="C124" s="59">
        <v>548</v>
      </c>
      <c r="D124" s="59">
        <v>1077</v>
      </c>
      <c r="E124" s="59">
        <v>1630</v>
      </c>
      <c r="F124" s="59">
        <v>1634</v>
      </c>
      <c r="G124" s="59">
        <v>3905</v>
      </c>
      <c r="H124" s="59">
        <v>1369</v>
      </c>
      <c r="I124" s="59">
        <v>3020</v>
      </c>
      <c r="J124" s="59">
        <v>956</v>
      </c>
      <c r="K124" s="59">
        <v>1776</v>
      </c>
    </row>
    <row r="125" spans="1:11" ht="15" customHeight="1" x14ac:dyDescent="0.35">
      <c r="A125" s="54" t="s">
        <v>2459</v>
      </c>
      <c r="B125" s="55">
        <v>25817</v>
      </c>
      <c r="C125" s="55">
        <v>1755</v>
      </c>
      <c r="D125" s="55">
        <v>4125</v>
      </c>
      <c r="E125" s="55">
        <v>5361</v>
      </c>
      <c r="F125" s="55">
        <v>2141</v>
      </c>
      <c r="G125" s="55">
        <v>4388</v>
      </c>
      <c r="H125" s="55">
        <v>1387</v>
      </c>
      <c r="I125" s="55">
        <v>1968</v>
      </c>
      <c r="J125" s="55">
        <v>1841</v>
      </c>
      <c r="K125" s="55">
        <v>2851</v>
      </c>
    </row>
    <row r="126" spans="1:11" ht="15" customHeight="1" x14ac:dyDescent="0.35">
      <c r="A126" s="54" t="s">
        <v>2460</v>
      </c>
      <c r="B126" s="59">
        <v>21835</v>
      </c>
      <c r="C126" s="59">
        <v>684</v>
      </c>
      <c r="D126" s="59">
        <v>3098</v>
      </c>
      <c r="E126" s="59">
        <v>2894</v>
      </c>
      <c r="F126" s="59">
        <v>1104</v>
      </c>
      <c r="G126" s="59">
        <v>4714</v>
      </c>
      <c r="H126" s="59">
        <v>880</v>
      </c>
      <c r="I126" s="59">
        <v>3296</v>
      </c>
      <c r="J126" s="59">
        <v>1169</v>
      </c>
      <c r="K126" s="59">
        <v>3995</v>
      </c>
    </row>
    <row r="127" spans="1:11" ht="15" customHeight="1" x14ac:dyDescent="0.35">
      <c r="A127" s="58" t="s">
        <v>2461</v>
      </c>
      <c r="B127" s="59">
        <v>4306</v>
      </c>
      <c r="C127" s="59" t="s">
        <v>2357</v>
      </c>
      <c r="D127" s="59">
        <v>591</v>
      </c>
      <c r="E127" s="59">
        <v>288</v>
      </c>
      <c r="F127" s="59" t="s">
        <v>2357</v>
      </c>
      <c r="G127" s="59">
        <v>1065</v>
      </c>
      <c r="H127" s="59" t="s">
        <v>2357</v>
      </c>
      <c r="I127" s="59" t="s">
        <v>2357</v>
      </c>
      <c r="J127" s="59">
        <v>187</v>
      </c>
      <c r="K127" s="59">
        <v>1022</v>
      </c>
    </row>
    <row r="128" spans="1:11" ht="28" customHeight="1" x14ac:dyDescent="0.35">
      <c r="A128" s="58" t="s">
        <v>2462</v>
      </c>
      <c r="B128" s="59">
        <v>1139</v>
      </c>
      <c r="C128" s="59" t="s">
        <v>2357</v>
      </c>
      <c r="D128" s="59" t="s">
        <v>2357</v>
      </c>
      <c r="E128" s="59" t="s">
        <v>2357</v>
      </c>
      <c r="F128" s="59" t="s">
        <v>2357</v>
      </c>
      <c r="G128" s="59">
        <v>268</v>
      </c>
      <c r="H128" s="59" t="s">
        <v>2357</v>
      </c>
      <c r="I128" s="59" t="s">
        <v>2357</v>
      </c>
      <c r="J128" s="59" t="s">
        <v>2357</v>
      </c>
      <c r="K128" s="59">
        <v>428</v>
      </c>
    </row>
    <row r="129" spans="1:11" ht="28" customHeight="1" x14ac:dyDescent="0.35">
      <c r="A129" s="58" t="s">
        <v>2463</v>
      </c>
      <c r="B129" s="59">
        <v>15104</v>
      </c>
      <c r="C129" s="59">
        <v>864</v>
      </c>
      <c r="D129" s="59">
        <v>1805</v>
      </c>
      <c r="E129" s="59">
        <v>2191</v>
      </c>
      <c r="F129" s="59">
        <v>1077</v>
      </c>
      <c r="G129" s="59">
        <v>2964</v>
      </c>
      <c r="H129" s="59">
        <v>992</v>
      </c>
      <c r="I129" s="59">
        <v>1887</v>
      </c>
      <c r="J129" s="59">
        <v>681</v>
      </c>
      <c r="K129" s="59">
        <v>2643</v>
      </c>
    </row>
    <row r="130" spans="1:11" ht="15" customHeight="1" x14ac:dyDescent="0.35">
      <c r="A130" s="58" t="s">
        <v>2464</v>
      </c>
      <c r="B130" s="55">
        <v>1642</v>
      </c>
      <c r="C130" s="55" t="s">
        <v>2357</v>
      </c>
      <c r="D130" s="55">
        <v>288</v>
      </c>
      <c r="E130" s="55" t="s">
        <v>2357</v>
      </c>
      <c r="F130" s="55" t="s">
        <v>2357</v>
      </c>
      <c r="G130" s="55">
        <v>490</v>
      </c>
      <c r="H130" s="55" t="s">
        <v>2357</v>
      </c>
      <c r="I130" s="55" t="s">
        <v>2357</v>
      </c>
      <c r="J130" s="55" t="s">
        <v>2357</v>
      </c>
      <c r="K130" s="55">
        <v>332</v>
      </c>
    </row>
    <row r="131" spans="1:11" ht="15" customHeight="1" x14ac:dyDescent="0.35">
      <c r="A131" s="58" t="s">
        <v>2428</v>
      </c>
      <c r="B131" s="55">
        <v>678</v>
      </c>
      <c r="C131" s="55" t="s">
        <v>2357</v>
      </c>
      <c r="D131" s="55" t="s">
        <v>2357</v>
      </c>
      <c r="E131" s="55" t="s">
        <v>2357</v>
      </c>
      <c r="F131" s="55" t="s">
        <v>2357</v>
      </c>
      <c r="G131" s="55" t="s">
        <v>2357</v>
      </c>
      <c r="H131" s="55" t="s">
        <v>2357</v>
      </c>
      <c r="I131" s="55" t="s">
        <v>2357</v>
      </c>
      <c r="J131" s="55" t="s">
        <v>2357</v>
      </c>
      <c r="K131" s="55" t="s">
        <v>2357</v>
      </c>
    </row>
    <row r="132" spans="1:11" ht="15" customHeight="1" x14ac:dyDescent="0.35">
      <c r="A132" s="58" t="s">
        <v>2456</v>
      </c>
      <c r="B132" s="55">
        <v>657</v>
      </c>
      <c r="C132" s="55" t="s">
        <v>2357</v>
      </c>
      <c r="D132" s="55" t="s">
        <v>2357</v>
      </c>
      <c r="E132" s="55" t="s">
        <v>2357</v>
      </c>
      <c r="F132" s="55" t="s">
        <v>2357</v>
      </c>
      <c r="G132" s="55" t="s">
        <v>2357</v>
      </c>
      <c r="H132" s="55" t="s">
        <v>2357</v>
      </c>
      <c r="I132" s="55" t="s">
        <v>2357</v>
      </c>
      <c r="J132" s="55" t="s">
        <v>2357</v>
      </c>
      <c r="K132" s="55" t="s">
        <v>2357</v>
      </c>
    </row>
    <row r="133" spans="1:11" ht="24" customHeight="1" x14ac:dyDescent="0.35">
      <c r="A133" s="57" t="s">
        <v>2465</v>
      </c>
      <c r="B133" s="60" t="s">
        <v>33</v>
      </c>
      <c r="C133" s="60" t="s">
        <v>33</v>
      </c>
      <c r="D133" s="60" t="s">
        <v>33</v>
      </c>
      <c r="E133" s="60" t="s">
        <v>33</v>
      </c>
      <c r="F133" s="60" t="s">
        <v>33</v>
      </c>
      <c r="G133" s="60" t="s">
        <v>33</v>
      </c>
      <c r="H133" s="60" t="s">
        <v>33</v>
      </c>
      <c r="I133" s="60" t="s">
        <v>33</v>
      </c>
      <c r="J133" s="60" t="s">
        <v>33</v>
      </c>
      <c r="K133" s="60" t="s">
        <v>33</v>
      </c>
    </row>
    <row r="134" spans="1:11" ht="15" customHeight="1" x14ac:dyDescent="0.35">
      <c r="A134" s="54" t="s">
        <v>2466</v>
      </c>
      <c r="B134" s="59" t="s">
        <v>33</v>
      </c>
      <c r="C134" s="59" t="s">
        <v>33</v>
      </c>
      <c r="D134" s="59" t="s">
        <v>33</v>
      </c>
      <c r="E134" s="59" t="s">
        <v>33</v>
      </c>
      <c r="F134" s="59" t="s">
        <v>33</v>
      </c>
      <c r="G134" s="59" t="s">
        <v>33</v>
      </c>
      <c r="H134" s="59" t="s">
        <v>33</v>
      </c>
      <c r="I134" s="59" t="s">
        <v>33</v>
      </c>
      <c r="J134" s="59" t="s">
        <v>33</v>
      </c>
      <c r="K134" s="59" t="s">
        <v>33</v>
      </c>
    </row>
    <row r="135" spans="1:11" ht="15" customHeight="1" x14ac:dyDescent="0.35">
      <c r="A135" s="56" t="s">
        <v>2467</v>
      </c>
      <c r="B135" s="59">
        <v>49623</v>
      </c>
      <c r="C135" s="59">
        <v>2157</v>
      </c>
      <c r="D135" s="59">
        <v>7905</v>
      </c>
      <c r="E135" s="59">
        <v>7483</v>
      </c>
      <c r="F135" s="59">
        <v>3091</v>
      </c>
      <c r="G135" s="59">
        <v>10067</v>
      </c>
      <c r="H135" s="59">
        <v>2046</v>
      </c>
      <c r="I135" s="59">
        <v>6007</v>
      </c>
      <c r="J135" s="59">
        <v>2767</v>
      </c>
      <c r="K135" s="59">
        <v>8099</v>
      </c>
    </row>
    <row r="136" spans="1:11" ht="15" customHeight="1" x14ac:dyDescent="0.35">
      <c r="A136" s="56" t="s">
        <v>2468</v>
      </c>
      <c r="B136" s="59">
        <v>23853</v>
      </c>
      <c r="C136" s="59">
        <v>1012</v>
      </c>
      <c r="D136" s="59">
        <v>1530</v>
      </c>
      <c r="E136" s="59">
        <v>3112</v>
      </c>
      <c r="F136" s="59">
        <v>1897</v>
      </c>
      <c r="G136" s="59">
        <v>5282</v>
      </c>
      <c r="H136" s="59">
        <v>1817</v>
      </c>
      <c r="I136" s="59">
        <v>3906</v>
      </c>
      <c r="J136" s="59">
        <v>1589</v>
      </c>
      <c r="K136" s="59">
        <v>3709</v>
      </c>
    </row>
    <row r="137" spans="1:11" ht="15" customHeight="1" x14ac:dyDescent="0.35">
      <c r="A137" s="56" t="s">
        <v>2469</v>
      </c>
      <c r="B137" s="59">
        <v>13617</v>
      </c>
      <c r="C137" s="59">
        <v>1133</v>
      </c>
      <c r="D137" s="59">
        <v>1798</v>
      </c>
      <c r="E137" s="59">
        <v>2146</v>
      </c>
      <c r="F137" s="59">
        <v>1190</v>
      </c>
      <c r="G137" s="59">
        <v>2631</v>
      </c>
      <c r="H137" s="59">
        <v>1041</v>
      </c>
      <c r="I137" s="59">
        <v>1481</v>
      </c>
      <c r="J137" s="59">
        <v>625</v>
      </c>
      <c r="K137" s="59">
        <v>1572</v>
      </c>
    </row>
    <row r="138" spans="1:11" ht="15" customHeight="1" x14ac:dyDescent="0.35">
      <c r="A138" s="58" t="s">
        <v>2470</v>
      </c>
      <c r="B138" s="59">
        <v>19630</v>
      </c>
      <c r="C138" s="59">
        <v>742</v>
      </c>
      <c r="D138" s="59">
        <v>2639</v>
      </c>
      <c r="E138" s="59">
        <v>2545</v>
      </c>
      <c r="F138" s="59">
        <v>1121</v>
      </c>
      <c r="G138" s="59">
        <v>3879</v>
      </c>
      <c r="H138" s="59">
        <v>1345</v>
      </c>
      <c r="I138" s="59">
        <v>2306</v>
      </c>
      <c r="J138" s="59">
        <v>1510</v>
      </c>
      <c r="K138" s="59">
        <v>3544</v>
      </c>
    </row>
    <row r="139" spans="1:11" ht="46" customHeight="1" x14ac:dyDescent="0.35">
      <c r="A139" s="57" t="s">
        <v>2471</v>
      </c>
      <c r="B139" s="60" t="s">
        <v>33</v>
      </c>
      <c r="C139" s="60" t="s">
        <v>33</v>
      </c>
      <c r="D139" s="60" t="s">
        <v>33</v>
      </c>
      <c r="E139" s="60" t="s">
        <v>33</v>
      </c>
      <c r="F139" s="60" t="s">
        <v>33</v>
      </c>
      <c r="G139" s="60" t="s">
        <v>33</v>
      </c>
      <c r="H139" s="60" t="s">
        <v>33</v>
      </c>
      <c r="I139" s="60" t="s">
        <v>33</v>
      </c>
      <c r="J139" s="60" t="s">
        <v>33</v>
      </c>
      <c r="K139" s="60" t="s">
        <v>33</v>
      </c>
    </row>
    <row r="140" spans="1:11" ht="15" customHeight="1" x14ac:dyDescent="0.35">
      <c r="A140" s="54" t="s">
        <v>2472</v>
      </c>
      <c r="B140" s="59">
        <v>42216</v>
      </c>
      <c r="C140" s="59">
        <v>2625</v>
      </c>
      <c r="D140" s="59">
        <v>6639</v>
      </c>
      <c r="E140" s="59">
        <v>6653</v>
      </c>
      <c r="F140" s="59">
        <v>3443</v>
      </c>
      <c r="G140" s="59">
        <v>7251</v>
      </c>
      <c r="H140" s="59">
        <v>2752</v>
      </c>
      <c r="I140" s="59">
        <v>5390</v>
      </c>
      <c r="J140" s="59">
        <v>2245</v>
      </c>
      <c r="K140" s="59">
        <v>5217</v>
      </c>
    </row>
    <row r="141" spans="1:11" ht="15" customHeight="1" x14ac:dyDescent="0.35">
      <c r="A141" s="56" t="s">
        <v>2473</v>
      </c>
      <c r="B141" s="59">
        <v>13022</v>
      </c>
      <c r="C141" s="59">
        <v>815</v>
      </c>
      <c r="D141" s="59">
        <v>1759</v>
      </c>
      <c r="E141" s="59">
        <v>2501</v>
      </c>
      <c r="F141" s="59">
        <v>1580</v>
      </c>
      <c r="G141" s="59">
        <v>2353</v>
      </c>
      <c r="H141" s="59">
        <v>778</v>
      </c>
      <c r="I141" s="59">
        <v>1478</v>
      </c>
      <c r="J141" s="59">
        <v>855</v>
      </c>
      <c r="K141" s="59">
        <v>902</v>
      </c>
    </row>
    <row r="142" spans="1:11" ht="15" customHeight="1" x14ac:dyDescent="0.35">
      <c r="A142" s="56" t="s">
        <v>2474</v>
      </c>
      <c r="B142" s="59">
        <v>1753</v>
      </c>
      <c r="C142" s="59" t="s">
        <v>2357</v>
      </c>
      <c r="D142" s="59" t="s">
        <v>2357</v>
      </c>
      <c r="E142" s="59" t="s">
        <v>2357</v>
      </c>
      <c r="F142" s="59" t="s">
        <v>2357</v>
      </c>
      <c r="G142" s="59">
        <v>344</v>
      </c>
      <c r="H142" s="59" t="s">
        <v>2357</v>
      </c>
      <c r="I142" s="59" t="s">
        <v>2357</v>
      </c>
      <c r="J142" s="59" t="s">
        <v>2357</v>
      </c>
      <c r="K142" s="59" t="s">
        <v>2357</v>
      </c>
    </row>
    <row r="143" spans="1:11" ht="15" customHeight="1" x14ac:dyDescent="0.35">
      <c r="A143" s="56" t="s">
        <v>2475</v>
      </c>
      <c r="B143" s="59">
        <v>20917</v>
      </c>
      <c r="C143" s="59">
        <v>1388</v>
      </c>
      <c r="D143" s="59">
        <v>4072</v>
      </c>
      <c r="E143" s="59">
        <v>3267</v>
      </c>
      <c r="F143" s="59">
        <v>2131</v>
      </c>
      <c r="G143" s="59">
        <v>2865</v>
      </c>
      <c r="H143" s="59">
        <v>1647</v>
      </c>
      <c r="I143" s="59">
        <v>2450</v>
      </c>
      <c r="J143" s="59">
        <v>1063</v>
      </c>
      <c r="K143" s="59">
        <v>2034</v>
      </c>
    </row>
    <row r="144" spans="1:11" ht="15" customHeight="1" x14ac:dyDescent="0.35">
      <c r="A144" s="56" t="s">
        <v>2476</v>
      </c>
      <c r="B144" s="55">
        <v>4230</v>
      </c>
      <c r="C144" s="55">
        <v>264</v>
      </c>
      <c r="D144" s="55">
        <v>646</v>
      </c>
      <c r="E144" s="55">
        <v>605</v>
      </c>
      <c r="F144" s="55">
        <v>468</v>
      </c>
      <c r="G144" s="55">
        <v>773</v>
      </c>
      <c r="H144" s="55">
        <v>300</v>
      </c>
      <c r="I144" s="55">
        <v>369</v>
      </c>
      <c r="J144" s="55" t="s">
        <v>2357</v>
      </c>
      <c r="K144" s="55">
        <v>647</v>
      </c>
    </row>
    <row r="145" spans="1:11" ht="15" customHeight="1" x14ac:dyDescent="0.35">
      <c r="A145" s="56" t="s">
        <v>2477</v>
      </c>
      <c r="B145" s="55">
        <v>21340</v>
      </c>
      <c r="C145" s="55">
        <v>1431</v>
      </c>
      <c r="D145" s="55">
        <v>3589</v>
      </c>
      <c r="E145" s="55">
        <v>3577</v>
      </c>
      <c r="F145" s="55">
        <v>1625</v>
      </c>
      <c r="G145" s="55">
        <v>3346</v>
      </c>
      <c r="H145" s="55">
        <v>1228</v>
      </c>
      <c r="I145" s="55">
        <v>2280</v>
      </c>
      <c r="J145" s="55">
        <v>1418</v>
      </c>
      <c r="K145" s="55">
        <v>2848</v>
      </c>
    </row>
    <row r="146" spans="1:11" ht="15" customHeight="1" x14ac:dyDescent="0.35">
      <c r="A146" s="56" t="s">
        <v>2478</v>
      </c>
      <c r="B146" s="55">
        <v>12265</v>
      </c>
      <c r="C146" s="55">
        <v>1095</v>
      </c>
      <c r="D146" s="55">
        <v>2308</v>
      </c>
      <c r="E146" s="55">
        <v>2027</v>
      </c>
      <c r="F146" s="55">
        <v>1013</v>
      </c>
      <c r="G146" s="55">
        <v>2079</v>
      </c>
      <c r="H146" s="55">
        <v>584</v>
      </c>
      <c r="I146" s="55">
        <v>1109</v>
      </c>
      <c r="J146" s="55">
        <v>770</v>
      </c>
      <c r="K146" s="55">
        <v>1278</v>
      </c>
    </row>
    <row r="147" spans="1:11" ht="15" customHeight="1" x14ac:dyDescent="0.35">
      <c r="A147" s="56" t="s">
        <v>2479</v>
      </c>
      <c r="B147" s="55">
        <v>26779</v>
      </c>
      <c r="C147" s="55">
        <v>1570</v>
      </c>
      <c r="D147" s="55">
        <v>4908</v>
      </c>
      <c r="E147" s="55">
        <v>4574</v>
      </c>
      <c r="F147" s="55">
        <v>1967</v>
      </c>
      <c r="G147" s="55">
        <v>4584</v>
      </c>
      <c r="H147" s="55">
        <v>1437</v>
      </c>
      <c r="I147" s="55">
        <v>3342</v>
      </c>
      <c r="J147" s="55">
        <v>1561</v>
      </c>
      <c r="K147" s="55">
        <v>2837</v>
      </c>
    </row>
    <row r="148" spans="1:11" ht="15" customHeight="1" x14ac:dyDescent="0.35">
      <c r="A148" s="56" t="s">
        <v>2480</v>
      </c>
      <c r="B148" s="55">
        <v>25503</v>
      </c>
      <c r="C148" s="55">
        <v>1666</v>
      </c>
      <c r="D148" s="55">
        <v>4343</v>
      </c>
      <c r="E148" s="55">
        <v>4115</v>
      </c>
      <c r="F148" s="55">
        <v>1989</v>
      </c>
      <c r="G148" s="55">
        <v>4151</v>
      </c>
      <c r="H148" s="55">
        <v>1440</v>
      </c>
      <c r="I148" s="55">
        <v>3238</v>
      </c>
      <c r="J148" s="55">
        <v>1496</v>
      </c>
      <c r="K148" s="55">
        <v>3065</v>
      </c>
    </row>
    <row r="149" spans="1:11" ht="15" customHeight="1" x14ac:dyDescent="0.35">
      <c r="A149" s="56" t="s">
        <v>2481</v>
      </c>
      <c r="B149" s="55">
        <v>16160</v>
      </c>
      <c r="C149" s="55">
        <v>1172</v>
      </c>
      <c r="D149" s="55">
        <v>2796</v>
      </c>
      <c r="E149" s="55">
        <v>2625</v>
      </c>
      <c r="F149" s="55">
        <v>1378</v>
      </c>
      <c r="G149" s="55">
        <v>2571</v>
      </c>
      <c r="H149" s="55">
        <v>979</v>
      </c>
      <c r="I149" s="55">
        <v>1932</v>
      </c>
      <c r="J149" s="55">
        <v>986</v>
      </c>
      <c r="K149" s="55">
        <v>1721</v>
      </c>
    </row>
    <row r="150" spans="1:11" ht="15" customHeight="1" x14ac:dyDescent="0.35">
      <c r="A150" s="56" t="s">
        <v>2482</v>
      </c>
      <c r="B150" s="55">
        <v>13828</v>
      </c>
      <c r="C150" s="55">
        <v>1023</v>
      </c>
      <c r="D150" s="55">
        <v>2355</v>
      </c>
      <c r="E150" s="55">
        <v>2294</v>
      </c>
      <c r="F150" s="55">
        <v>1153</v>
      </c>
      <c r="G150" s="55">
        <v>2371</v>
      </c>
      <c r="H150" s="55">
        <v>825</v>
      </c>
      <c r="I150" s="55">
        <v>1433</v>
      </c>
      <c r="J150" s="55">
        <v>782</v>
      </c>
      <c r="K150" s="55">
        <v>1593</v>
      </c>
    </row>
    <row r="151" spans="1:11" ht="15" customHeight="1" x14ac:dyDescent="0.35">
      <c r="A151" s="56" t="s">
        <v>2483</v>
      </c>
      <c r="B151" s="55">
        <v>7607</v>
      </c>
      <c r="C151" s="55">
        <v>581</v>
      </c>
      <c r="D151" s="55">
        <v>1168</v>
      </c>
      <c r="E151" s="55">
        <v>1268</v>
      </c>
      <c r="F151" s="55">
        <v>929</v>
      </c>
      <c r="G151" s="55">
        <v>1159</v>
      </c>
      <c r="H151" s="55">
        <v>409</v>
      </c>
      <c r="I151" s="55">
        <v>790</v>
      </c>
      <c r="J151" s="55" t="s">
        <v>2357</v>
      </c>
      <c r="K151" s="55">
        <v>821</v>
      </c>
    </row>
    <row r="152" spans="1:11" ht="15" customHeight="1" x14ac:dyDescent="0.35">
      <c r="A152" s="56" t="s">
        <v>2484</v>
      </c>
      <c r="B152" s="55">
        <v>17196</v>
      </c>
      <c r="C152" s="55">
        <v>1368</v>
      </c>
      <c r="D152" s="55">
        <v>3234</v>
      </c>
      <c r="E152" s="55">
        <v>2613</v>
      </c>
      <c r="F152" s="55">
        <v>1201</v>
      </c>
      <c r="G152" s="55">
        <v>2782</v>
      </c>
      <c r="H152" s="55">
        <v>900</v>
      </c>
      <c r="I152" s="55">
        <v>2193</v>
      </c>
      <c r="J152" s="55">
        <v>912</v>
      </c>
      <c r="K152" s="55">
        <v>1994</v>
      </c>
    </row>
    <row r="153" spans="1:11" ht="15" customHeight="1" x14ac:dyDescent="0.35">
      <c r="A153" s="56" t="s">
        <v>2485</v>
      </c>
      <c r="B153" s="55">
        <v>3913</v>
      </c>
      <c r="C153" s="55">
        <v>300</v>
      </c>
      <c r="D153" s="55">
        <v>432</v>
      </c>
      <c r="E153" s="55">
        <v>628</v>
      </c>
      <c r="F153" s="55">
        <v>258</v>
      </c>
      <c r="G153" s="55">
        <v>695</v>
      </c>
      <c r="H153" s="55" t="s">
        <v>2357</v>
      </c>
      <c r="I153" s="55" t="s">
        <v>2357</v>
      </c>
      <c r="J153" s="55" t="s">
        <v>2357</v>
      </c>
      <c r="K153" s="55">
        <v>717</v>
      </c>
    </row>
    <row r="154" spans="1:11" ht="15" customHeight="1" x14ac:dyDescent="0.35">
      <c r="A154" s="56" t="s">
        <v>2428</v>
      </c>
      <c r="B154" s="55">
        <v>848</v>
      </c>
      <c r="C154" s="55" t="s">
        <v>2357</v>
      </c>
      <c r="D154" s="55" t="s">
        <v>2357</v>
      </c>
      <c r="E154" s="55" t="s">
        <v>2357</v>
      </c>
      <c r="F154" s="55" t="s">
        <v>2357</v>
      </c>
      <c r="G154" s="55" t="s">
        <v>2357</v>
      </c>
      <c r="H154" s="55" t="s">
        <v>2357</v>
      </c>
      <c r="I154" s="55" t="s">
        <v>2357</v>
      </c>
      <c r="J154" s="55" t="s">
        <v>2357</v>
      </c>
      <c r="K154" s="55" t="s">
        <v>2357</v>
      </c>
    </row>
    <row r="155" spans="1:11" ht="15" customHeight="1" x14ac:dyDescent="0.35">
      <c r="A155" s="58" t="s">
        <v>2486</v>
      </c>
      <c r="B155" s="55">
        <v>39154</v>
      </c>
      <c r="C155" s="55">
        <v>1460</v>
      </c>
      <c r="D155" s="55">
        <v>3909</v>
      </c>
      <c r="E155" s="55">
        <v>5416</v>
      </c>
      <c r="F155" s="55">
        <v>2409</v>
      </c>
      <c r="G155" s="55">
        <v>9005</v>
      </c>
      <c r="H155" s="55">
        <v>1940</v>
      </c>
      <c r="I155" s="55">
        <v>5240</v>
      </c>
      <c r="J155" s="55">
        <v>2406</v>
      </c>
      <c r="K155" s="55">
        <v>7370</v>
      </c>
    </row>
    <row r="156" spans="1:11" ht="15" customHeight="1" x14ac:dyDescent="0.35">
      <c r="A156" s="58" t="s">
        <v>2487</v>
      </c>
      <c r="B156" s="55">
        <v>5723</v>
      </c>
      <c r="C156" s="55">
        <v>217</v>
      </c>
      <c r="D156" s="55">
        <v>685</v>
      </c>
      <c r="E156" s="55">
        <v>672</v>
      </c>
      <c r="F156" s="55">
        <v>325</v>
      </c>
      <c r="G156" s="55">
        <v>1725</v>
      </c>
      <c r="H156" s="55">
        <v>212</v>
      </c>
      <c r="I156" s="55">
        <v>765</v>
      </c>
      <c r="J156" s="55">
        <v>329</v>
      </c>
      <c r="K156" s="55">
        <v>793</v>
      </c>
    </row>
    <row r="157" spans="1:11" ht="34" customHeight="1" x14ac:dyDescent="0.35">
      <c r="A157" s="57" t="s">
        <v>2488</v>
      </c>
      <c r="B157" s="60" t="s">
        <v>33</v>
      </c>
      <c r="C157" s="60" t="s">
        <v>33</v>
      </c>
      <c r="D157" s="60" t="s">
        <v>33</v>
      </c>
      <c r="E157" s="60" t="s">
        <v>33</v>
      </c>
      <c r="F157" s="60" t="s">
        <v>33</v>
      </c>
      <c r="G157" s="60" t="s">
        <v>33</v>
      </c>
      <c r="H157" s="60" t="s">
        <v>33</v>
      </c>
      <c r="I157" s="60" t="s">
        <v>33</v>
      </c>
      <c r="J157" s="60" t="s">
        <v>33</v>
      </c>
      <c r="K157" s="60" t="s">
        <v>33</v>
      </c>
    </row>
    <row r="158" spans="1:11" ht="15" customHeight="1" x14ac:dyDescent="0.35">
      <c r="A158" s="54" t="s">
        <v>2489</v>
      </c>
      <c r="B158" s="59">
        <v>84869</v>
      </c>
      <c r="C158" s="59">
        <v>4192</v>
      </c>
      <c r="D158" s="59">
        <v>11099</v>
      </c>
      <c r="E158" s="59">
        <v>12544</v>
      </c>
      <c r="F158" s="59">
        <v>6016</v>
      </c>
      <c r="G158" s="59">
        <v>17608</v>
      </c>
      <c r="H158" s="59">
        <v>4824</v>
      </c>
      <c r="I158" s="59">
        <v>10594</v>
      </c>
      <c r="J158" s="59">
        <v>4812</v>
      </c>
      <c r="K158" s="59">
        <v>13180</v>
      </c>
    </row>
    <row r="159" spans="1:11" ht="15" customHeight="1" x14ac:dyDescent="0.35">
      <c r="A159" s="58" t="s">
        <v>2490</v>
      </c>
      <c r="B159" s="59">
        <v>58725</v>
      </c>
      <c r="C159" s="59">
        <v>2241</v>
      </c>
      <c r="D159" s="59">
        <v>8827</v>
      </c>
      <c r="E159" s="59">
        <v>10790</v>
      </c>
      <c r="F159" s="59">
        <v>4236</v>
      </c>
      <c r="G159" s="59">
        <v>9984</v>
      </c>
      <c r="H159" s="59">
        <v>3436</v>
      </c>
      <c r="I159" s="59">
        <v>6480</v>
      </c>
      <c r="J159" s="59">
        <v>3766</v>
      </c>
      <c r="K159" s="59">
        <v>8966</v>
      </c>
    </row>
    <row r="160" spans="1:11" ht="15" customHeight="1" x14ac:dyDescent="0.35">
      <c r="A160" s="58" t="s">
        <v>2491</v>
      </c>
      <c r="B160" s="59">
        <v>20200</v>
      </c>
      <c r="C160" s="59">
        <v>1866</v>
      </c>
      <c r="D160" s="59">
        <v>4213</v>
      </c>
      <c r="E160" s="59">
        <v>2619</v>
      </c>
      <c r="F160" s="59">
        <v>1316</v>
      </c>
      <c r="G160" s="59">
        <v>4419</v>
      </c>
      <c r="H160" s="59">
        <v>797</v>
      </c>
      <c r="I160" s="59">
        <v>1835</v>
      </c>
      <c r="J160" s="59">
        <v>1092</v>
      </c>
      <c r="K160" s="59">
        <v>2043</v>
      </c>
    </row>
    <row r="161" spans="1:11" ht="15" customHeight="1" x14ac:dyDescent="0.35">
      <c r="A161" s="54" t="s">
        <v>2492</v>
      </c>
      <c r="B161" s="59">
        <v>5964</v>
      </c>
      <c r="C161" s="59" t="s">
        <v>2357</v>
      </c>
      <c r="D161" s="59">
        <v>1628</v>
      </c>
      <c r="E161" s="59">
        <v>574</v>
      </c>
      <c r="F161" s="59">
        <v>332</v>
      </c>
      <c r="G161" s="59">
        <v>1159</v>
      </c>
      <c r="H161" s="59" t="s">
        <v>2357</v>
      </c>
      <c r="I161" s="59">
        <v>646</v>
      </c>
      <c r="J161" s="59">
        <v>482</v>
      </c>
      <c r="K161" s="59">
        <v>404</v>
      </c>
    </row>
    <row r="162" spans="1:11" ht="15" customHeight="1" x14ac:dyDescent="0.35">
      <c r="A162" s="58" t="s">
        <v>2493</v>
      </c>
      <c r="B162" s="59">
        <v>4608</v>
      </c>
      <c r="C162" s="59" t="s">
        <v>2357</v>
      </c>
      <c r="D162" s="59">
        <v>656</v>
      </c>
      <c r="E162" s="59">
        <v>420</v>
      </c>
      <c r="F162" s="59" t="s">
        <v>2357</v>
      </c>
      <c r="G162" s="59">
        <v>1202</v>
      </c>
      <c r="H162" s="59" t="s">
        <v>2357</v>
      </c>
      <c r="I162" s="59">
        <v>773</v>
      </c>
      <c r="J162" s="59" t="s">
        <v>2357</v>
      </c>
      <c r="K162" s="59">
        <v>329</v>
      </c>
    </row>
    <row r="163" spans="1:11" ht="15" customHeight="1" x14ac:dyDescent="0.35">
      <c r="A163" s="58" t="s">
        <v>2494</v>
      </c>
      <c r="B163" s="55">
        <v>7706</v>
      </c>
      <c r="C163" s="55">
        <v>861</v>
      </c>
      <c r="D163" s="55">
        <v>885</v>
      </c>
      <c r="E163" s="55">
        <v>829</v>
      </c>
      <c r="F163" s="55">
        <v>1080</v>
      </c>
      <c r="G163" s="55">
        <v>1476</v>
      </c>
      <c r="H163" s="55">
        <v>470</v>
      </c>
      <c r="I163" s="55">
        <v>621</v>
      </c>
      <c r="J163" s="55">
        <v>503</v>
      </c>
      <c r="K163" s="55">
        <v>982</v>
      </c>
    </row>
    <row r="164" spans="1:11" ht="15" customHeight="1" x14ac:dyDescent="0.35">
      <c r="A164" s="58" t="s">
        <v>2428</v>
      </c>
      <c r="B164" s="55">
        <v>3826</v>
      </c>
      <c r="C164" s="55">
        <v>397</v>
      </c>
      <c r="D164" s="55">
        <v>691</v>
      </c>
      <c r="E164" s="55">
        <v>532</v>
      </c>
      <c r="F164" s="55">
        <v>267</v>
      </c>
      <c r="G164" s="55">
        <v>554</v>
      </c>
      <c r="H164" s="55" t="s">
        <v>2357</v>
      </c>
      <c r="I164" s="55" t="s">
        <v>2357</v>
      </c>
      <c r="J164" s="55">
        <v>403</v>
      </c>
      <c r="K164" s="55">
        <v>631</v>
      </c>
    </row>
    <row r="165" spans="1:11" ht="34" customHeight="1" x14ac:dyDescent="0.35">
      <c r="A165" s="57" t="s">
        <v>2495</v>
      </c>
      <c r="B165" s="60" t="s">
        <v>33</v>
      </c>
      <c r="C165" s="60" t="s">
        <v>33</v>
      </c>
      <c r="D165" s="60" t="s">
        <v>33</v>
      </c>
      <c r="E165" s="60" t="s">
        <v>33</v>
      </c>
      <c r="F165" s="60" t="s">
        <v>33</v>
      </c>
      <c r="G165" s="60" t="s">
        <v>33</v>
      </c>
      <c r="H165" s="60" t="s">
        <v>33</v>
      </c>
      <c r="I165" s="60" t="s">
        <v>33</v>
      </c>
      <c r="J165" s="60" t="s">
        <v>33</v>
      </c>
      <c r="K165" s="60" t="s">
        <v>33</v>
      </c>
    </row>
    <row r="166" spans="1:11" ht="15" customHeight="1" x14ac:dyDescent="0.35">
      <c r="A166" s="54" t="s">
        <v>2489</v>
      </c>
      <c r="B166" s="59">
        <v>49030</v>
      </c>
      <c r="C166" s="59">
        <v>1848</v>
      </c>
      <c r="D166" s="59">
        <v>5428</v>
      </c>
      <c r="E166" s="59">
        <v>5687</v>
      </c>
      <c r="F166" s="59">
        <v>2951</v>
      </c>
      <c r="G166" s="59">
        <v>12514</v>
      </c>
      <c r="H166" s="59">
        <v>3170</v>
      </c>
      <c r="I166" s="59">
        <v>6874</v>
      </c>
      <c r="J166" s="59">
        <v>2791</v>
      </c>
      <c r="K166" s="59">
        <v>7768</v>
      </c>
    </row>
    <row r="167" spans="1:11" ht="15" customHeight="1" x14ac:dyDescent="0.35">
      <c r="A167" s="58" t="s">
        <v>2490</v>
      </c>
      <c r="B167" s="59">
        <v>49511</v>
      </c>
      <c r="C167" s="59">
        <v>1990</v>
      </c>
      <c r="D167" s="59">
        <v>7362</v>
      </c>
      <c r="E167" s="59">
        <v>10122</v>
      </c>
      <c r="F167" s="59">
        <v>3909</v>
      </c>
      <c r="G167" s="59">
        <v>7309</v>
      </c>
      <c r="H167" s="59">
        <v>2662</v>
      </c>
      <c r="I167" s="59">
        <v>5467</v>
      </c>
      <c r="J167" s="59">
        <v>3180</v>
      </c>
      <c r="K167" s="59">
        <v>7509</v>
      </c>
    </row>
    <row r="168" spans="1:11" ht="15" customHeight="1" x14ac:dyDescent="0.35">
      <c r="A168" s="58" t="s">
        <v>2491</v>
      </c>
      <c r="B168" s="59">
        <v>4351</v>
      </c>
      <c r="C168" s="59">
        <v>1270</v>
      </c>
      <c r="D168" s="59">
        <v>1581</v>
      </c>
      <c r="E168" s="59">
        <v>292</v>
      </c>
      <c r="F168" s="59">
        <v>375</v>
      </c>
      <c r="G168" s="59">
        <v>458</v>
      </c>
      <c r="H168" s="59" t="s">
        <v>2357</v>
      </c>
      <c r="I168" s="59" t="s">
        <v>2357</v>
      </c>
      <c r="J168" s="59" t="s">
        <v>2357</v>
      </c>
      <c r="K168" s="59" t="s">
        <v>2357</v>
      </c>
    </row>
    <row r="169" spans="1:11" ht="15" customHeight="1" x14ac:dyDescent="0.35">
      <c r="A169" s="54" t="s">
        <v>2492</v>
      </c>
      <c r="B169" s="59">
        <v>5925</v>
      </c>
      <c r="C169" s="59" t="s">
        <v>2357</v>
      </c>
      <c r="D169" s="59">
        <v>1628</v>
      </c>
      <c r="E169" s="59">
        <v>574</v>
      </c>
      <c r="F169" s="59">
        <v>332</v>
      </c>
      <c r="G169" s="59">
        <v>1148</v>
      </c>
      <c r="H169" s="59" t="s">
        <v>2357</v>
      </c>
      <c r="I169" s="59">
        <v>637</v>
      </c>
      <c r="J169" s="59">
        <v>482</v>
      </c>
      <c r="K169" s="59">
        <v>385</v>
      </c>
    </row>
    <row r="170" spans="1:11" ht="15" customHeight="1" x14ac:dyDescent="0.35">
      <c r="A170" s="58" t="s">
        <v>2494</v>
      </c>
      <c r="B170" s="55">
        <v>3067</v>
      </c>
      <c r="C170" s="55">
        <v>314</v>
      </c>
      <c r="D170" s="55">
        <v>339</v>
      </c>
      <c r="E170" s="55">
        <v>280</v>
      </c>
      <c r="F170" s="55">
        <v>723</v>
      </c>
      <c r="G170" s="55">
        <v>498</v>
      </c>
      <c r="H170" s="55">
        <v>218</v>
      </c>
      <c r="I170" s="55" t="s">
        <v>2357</v>
      </c>
      <c r="J170" s="55">
        <v>141</v>
      </c>
      <c r="K170" s="55">
        <v>343</v>
      </c>
    </row>
    <row r="171" spans="1:11" ht="15" customHeight="1" x14ac:dyDescent="0.35">
      <c r="A171" s="58" t="s">
        <v>2428</v>
      </c>
      <c r="B171" s="55">
        <v>1010</v>
      </c>
      <c r="C171" s="55" t="s">
        <v>2357</v>
      </c>
      <c r="D171" s="55" t="s">
        <v>2357</v>
      </c>
      <c r="E171" s="55" t="s">
        <v>2357</v>
      </c>
      <c r="F171" s="55" t="s">
        <v>2357</v>
      </c>
      <c r="G171" s="55" t="s">
        <v>2357</v>
      </c>
      <c r="H171" s="55" t="s">
        <v>2357</v>
      </c>
      <c r="I171" s="55" t="s">
        <v>2357</v>
      </c>
      <c r="J171" s="55" t="s">
        <v>2357</v>
      </c>
      <c r="K171" s="55" t="s">
        <v>2357</v>
      </c>
    </row>
    <row r="172" spans="1:11" ht="34" customHeight="1" x14ac:dyDescent="0.35">
      <c r="A172" s="57" t="s">
        <v>2496</v>
      </c>
      <c r="B172" s="60" t="s">
        <v>33</v>
      </c>
      <c r="C172" s="60" t="s">
        <v>33</v>
      </c>
      <c r="D172" s="60" t="s">
        <v>33</v>
      </c>
      <c r="E172" s="60" t="s">
        <v>33</v>
      </c>
      <c r="F172" s="60" t="s">
        <v>33</v>
      </c>
      <c r="G172" s="60" t="s">
        <v>33</v>
      </c>
      <c r="H172" s="60" t="s">
        <v>33</v>
      </c>
      <c r="I172" s="60" t="s">
        <v>33</v>
      </c>
      <c r="J172" s="60" t="s">
        <v>33</v>
      </c>
      <c r="K172" s="60" t="s">
        <v>33</v>
      </c>
    </row>
    <row r="173" spans="1:11" ht="15" customHeight="1" x14ac:dyDescent="0.35">
      <c r="A173" s="54" t="s">
        <v>2489</v>
      </c>
      <c r="B173" s="59">
        <v>26205</v>
      </c>
      <c r="C173" s="59">
        <v>468</v>
      </c>
      <c r="D173" s="59">
        <v>1720</v>
      </c>
      <c r="E173" s="59">
        <v>1702</v>
      </c>
      <c r="F173" s="59">
        <v>1281</v>
      </c>
      <c r="G173" s="59">
        <v>8533</v>
      </c>
      <c r="H173" s="59">
        <v>1982</v>
      </c>
      <c r="I173" s="59">
        <v>4604</v>
      </c>
      <c r="J173" s="59">
        <v>1122</v>
      </c>
      <c r="K173" s="59">
        <v>4794</v>
      </c>
    </row>
    <row r="174" spans="1:11" ht="15" customHeight="1" x14ac:dyDescent="0.35">
      <c r="A174" s="58" t="s">
        <v>2490</v>
      </c>
      <c r="B174" s="59">
        <v>42988</v>
      </c>
      <c r="C174" s="59">
        <v>1811</v>
      </c>
      <c r="D174" s="59">
        <v>6555</v>
      </c>
      <c r="E174" s="59">
        <v>9587</v>
      </c>
      <c r="F174" s="59">
        <v>3497</v>
      </c>
      <c r="G174" s="59">
        <v>5694</v>
      </c>
      <c r="H174" s="59">
        <v>2067</v>
      </c>
      <c r="I174" s="59">
        <v>4551</v>
      </c>
      <c r="J174" s="59">
        <v>2893</v>
      </c>
      <c r="K174" s="59">
        <v>6333</v>
      </c>
    </row>
    <row r="175" spans="1:11" ht="15" customHeight="1" x14ac:dyDescent="0.35">
      <c r="A175" s="58" t="s">
        <v>2491</v>
      </c>
      <c r="B175" s="59">
        <v>2542</v>
      </c>
      <c r="C175" s="59">
        <v>1099</v>
      </c>
      <c r="D175" s="59">
        <v>889</v>
      </c>
      <c r="E175" s="59" t="s">
        <v>2357</v>
      </c>
      <c r="F175" s="59" t="s">
        <v>2357</v>
      </c>
      <c r="G175" s="59">
        <v>245</v>
      </c>
      <c r="H175" s="59" t="s">
        <v>2357</v>
      </c>
      <c r="I175" s="59" t="s">
        <v>2357</v>
      </c>
      <c r="J175" s="59" t="s">
        <v>2357</v>
      </c>
      <c r="K175" s="59" t="s">
        <v>2357</v>
      </c>
    </row>
    <row r="176" spans="1:11" ht="15" customHeight="1" x14ac:dyDescent="0.35">
      <c r="A176" s="54" t="s">
        <v>2492</v>
      </c>
      <c r="B176" s="59">
        <v>5797</v>
      </c>
      <c r="C176" s="59" t="s">
        <v>2357</v>
      </c>
      <c r="D176" s="59">
        <v>1601</v>
      </c>
      <c r="E176" s="59">
        <v>532</v>
      </c>
      <c r="F176" s="59">
        <v>332</v>
      </c>
      <c r="G176" s="59">
        <v>1089</v>
      </c>
      <c r="H176" s="59" t="s">
        <v>2357</v>
      </c>
      <c r="I176" s="59">
        <v>637</v>
      </c>
      <c r="J176" s="59">
        <v>482</v>
      </c>
      <c r="K176" s="59">
        <v>385</v>
      </c>
    </row>
    <row r="177" spans="1:11" ht="15" customHeight="1" x14ac:dyDescent="0.35">
      <c r="A177" s="58" t="s">
        <v>2494</v>
      </c>
      <c r="B177" s="55">
        <v>1948</v>
      </c>
      <c r="C177" s="55">
        <v>204</v>
      </c>
      <c r="D177" s="55" t="s">
        <v>2357</v>
      </c>
      <c r="E177" s="55" t="s">
        <v>2357</v>
      </c>
      <c r="F177" s="55">
        <v>517</v>
      </c>
      <c r="G177" s="55">
        <v>307</v>
      </c>
      <c r="H177" s="55">
        <v>193</v>
      </c>
      <c r="I177" s="55" t="s">
        <v>2357</v>
      </c>
      <c r="J177" s="55" t="s">
        <v>2357</v>
      </c>
      <c r="K177" s="55" t="s">
        <v>2357</v>
      </c>
    </row>
    <row r="178" spans="1:11" ht="15" customHeight="1" x14ac:dyDescent="0.35">
      <c r="A178" s="58" t="s">
        <v>2428</v>
      </c>
      <c r="B178" s="55">
        <v>598</v>
      </c>
      <c r="C178" s="55" t="s">
        <v>2357</v>
      </c>
      <c r="D178" s="55" t="s">
        <v>2357</v>
      </c>
      <c r="E178" s="55" t="s">
        <v>2357</v>
      </c>
      <c r="F178" s="55" t="s">
        <v>2357</v>
      </c>
      <c r="G178" s="55" t="s">
        <v>2357</v>
      </c>
      <c r="H178" s="55" t="s">
        <v>2357</v>
      </c>
      <c r="I178" s="55" t="s">
        <v>2357</v>
      </c>
      <c r="J178" s="55" t="s">
        <v>2357</v>
      </c>
      <c r="K178" s="55" t="s">
        <v>2357</v>
      </c>
    </row>
    <row r="179" spans="1:11" ht="34" customHeight="1" x14ac:dyDescent="0.35">
      <c r="A179" s="57" t="s">
        <v>2497</v>
      </c>
      <c r="B179" s="60" t="s">
        <v>33</v>
      </c>
      <c r="C179" s="60" t="s">
        <v>33</v>
      </c>
      <c r="D179" s="60" t="s">
        <v>33</v>
      </c>
      <c r="E179" s="60" t="s">
        <v>33</v>
      </c>
      <c r="F179" s="60" t="s">
        <v>33</v>
      </c>
      <c r="G179" s="60" t="s">
        <v>33</v>
      </c>
      <c r="H179" s="60" t="s">
        <v>33</v>
      </c>
      <c r="I179" s="60" t="s">
        <v>33</v>
      </c>
      <c r="J179" s="60" t="s">
        <v>33</v>
      </c>
      <c r="K179" s="60" t="s">
        <v>33</v>
      </c>
    </row>
    <row r="180" spans="1:11" ht="15" customHeight="1" x14ac:dyDescent="0.35">
      <c r="A180" s="54" t="s">
        <v>2489</v>
      </c>
      <c r="B180" s="59">
        <v>76034</v>
      </c>
      <c r="C180" s="59">
        <v>3317</v>
      </c>
      <c r="D180" s="59">
        <v>9986</v>
      </c>
      <c r="E180" s="59">
        <v>11474</v>
      </c>
      <c r="F180" s="59">
        <v>5352</v>
      </c>
      <c r="G180" s="59">
        <v>16368</v>
      </c>
      <c r="H180" s="59">
        <v>4307</v>
      </c>
      <c r="I180" s="59">
        <v>9275</v>
      </c>
      <c r="J180" s="59">
        <v>4205</v>
      </c>
      <c r="K180" s="59">
        <v>11749</v>
      </c>
    </row>
    <row r="181" spans="1:11" ht="15" customHeight="1" x14ac:dyDescent="0.35">
      <c r="A181" s="58" t="s">
        <v>2490</v>
      </c>
      <c r="B181" s="59">
        <v>732</v>
      </c>
      <c r="C181" s="59" t="s">
        <v>2357</v>
      </c>
      <c r="D181" s="59">
        <v>216</v>
      </c>
      <c r="E181" s="59" t="s">
        <v>2357</v>
      </c>
      <c r="F181" s="59" t="s">
        <v>2357</v>
      </c>
      <c r="G181" s="59" t="s">
        <v>2357</v>
      </c>
      <c r="H181" s="59" t="s">
        <v>2357</v>
      </c>
      <c r="I181" s="59" t="s">
        <v>2357</v>
      </c>
      <c r="J181" s="59" t="s">
        <v>2357</v>
      </c>
      <c r="K181" s="59" t="s">
        <v>2357</v>
      </c>
    </row>
    <row r="182" spans="1:11" ht="15" customHeight="1" x14ac:dyDescent="0.35">
      <c r="A182" s="58" t="s">
        <v>2493</v>
      </c>
      <c r="B182" s="59">
        <v>4608</v>
      </c>
      <c r="C182" s="59" t="s">
        <v>2357</v>
      </c>
      <c r="D182" s="59">
        <v>656</v>
      </c>
      <c r="E182" s="59">
        <v>420</v>
      </c>
      <c r="F182" s="59" t="s">
        <v>2357</v>
      </c>
      <c r="G182" s="59">
        <v>1202</v>
      </c>
      <c r="H182" s="59" t="s">
        <v>2357</v>
      </c>
      <c r="I182" s="59">
        <v>773</v>
      </c>
      <c r="J182" s="59" t="s">
        <v>2357</v>
      </c>
      <c r="K182" s="59">
        <v>329</v>
      </c>
    </row>
    <row r="183" spans="1:11" ht="34" customHeight="1" x14ac:dyDescent="0.35">
      <c r="A183" s="57" t="s">
        <v>2498</v>
      </c>
      <c r="B183" s="60" t="s">
        <v>33</v>
      </c>
      <c r="C183" s="60" t="s">
        <v>33</v>
      </c>
      <c r="D183" s="60" t="s">
        <v>33</v>
      </c>
      <c r="E183" s="60" t="s">
        <v>33</v>
      </c>
      <c r="F183" s="60" t="s">
        <v>33</v>
      </c>
      <c r="G183" s="60" t="s">
        <v>33</v>
      </c>
      <c r="H183" s="60" t="s">
        <v>33</v>
      </c>
      <c r="I183" s="60" t="s">
        <v>33</v>
      </c>
      <c r="J183" s="60" t="s">
        <v>33</v>
      </c>
      <c r="K183" s="60" t="s">
        <v>33</v>
      </c>
    </row>
    <row r="184" spans="1:11" ht="15" customHeight="1" x14ac:dyDescent="0.35">
      <c r="A184" s="54" t="s">
        <v>2489</v>
      </c>
      <c r="B184" s="59">
        <v>42755</v>
      </c>
      <c r="C184" s="59">
        <v>1939</v>
      </c>
      <c r="D184" s="59">
        <v>4622</v>
      </c>
      <c r="E184" s="59">
        <v>4914</v>
      </c>
      <c r="F184" s="59">
        <v>3020</v>
      </c>
      <c r="G184" s="59">
        <v>11163</v>
      </c>
      <c r="H184" s="59">
        <v>2900</v>
      </c>
      <c r="I184" s="59">
        <v>5386</v>
      </c>
      <c r="J184" s="59">
        <v>2000</v>
      </c>
      <c r="K184" s="59">
        <v>6810</v>
      </c>
    </row>
    <row r="185" spans="1:11" ht="15" customHeight="1" x14ac:dyDescent="0.35">
      <c r="A185" s="58" t="s">
        <v>2490</v>
      </c>
      <c r="B185" s="59">
        <v>39523</v>
      </c>
      <c r="C185" s="59">
        <v>1492</v>
      </c>
      <c r="D185" s="59">
        <v>6042</v>
      </c>
      <c r="E185" s="59">
        <v>7910</v>
      </c>
      <c r="F185" s="59">
        <v>2705</v>
      </c>
      <c r="G185" s="59">
        <v>5651</v>
      </c>
      <c r="H185" s="59">
        <v>2103</v>
      </c>
      <c r="I185" s="59">
        <v>4504</v>
      </c>
      <c r="J185" s="59">
        <v>2665</v>
      </c>
      <c r="K185" s="59">
        <v>6452</v>
      </c>
    </row>
    <row r="186" spans="1:11" ht="15" customHeight="1" x14ac:dyDescent="0.35">
      <c r="A186" s="58" t="s">
        <v>2491</v>
      </c>
      <c r="B186" s="59">
        <v>1911</v>
      </c>
      <c r="C186" s="59">
        <v>693</v>
      </c>
      <c r="D186" s="59">
        <v>708</v>
      </c>
      <c r="E186" s="59" t="s">
        <v>2357</v>
      </c>
      <c r="F186" s="59" t="s">
        <v>2357</v>
      </c>
      <c r="G186" s="59" t="s">
        <v>2357</v>
      </c>
      <c r="H186" s="59" t="s">
        <v>2357</v>
      </c>
      <c r="I186" s="59" t="s">
        <v>2357</v>
      </c>
      <c r="J186" s="59" t="s">
        <v>2357</v>
      </c>
      <c r="K186" s="59" t="s">
        <v>2357</v>
      </c>
    </row>
    <row r="187" spans="1:11" ht="15" customHeight="1" x14ac:dyDescent="0.35">
      <c r="A187" s="54" t="s">
        <v>2492</v>
      </c>
      <c r="B187" s="59">
        <v>4551</v>
      </c>
      <c r="C187" s="59" t="s">
        <v>2357</v>
      </c>
      <c r="D187" s="59">
        <v>1383</v>
      </c>
      <c r="E187" s="59">
        <v>470</v>
      </c>
      <c r="F187" s="59" t="s">
        <v>2357</v>
      </c>
      <c r="G187" s="59">
        <v>944</v>
      </c>
      <c r="H187" s="59" t="s">
        <v>2357</v>
      </c>
      <c r="I187" s="59" t="s">
        <v>2357</v>
      </c>
      <c r="J187" s="59" t="s">
        <v>2357</v>
      </c>
      <c r="K187" s="59">
        <v>243</v>
      </c>
    </row>
    <row r="188" spans="1:11" ht="15" customHeight="1" x14ac:dyDescent="0.35">
      <c r="A188" s="58" t="s">
        <v>2494</v>
      </c>
      <c r="B188" s="55">
        <v>1575</v>
      </c>
      <c r="C188" s="55">
        <v>233</v>
      </c>
      <c r="D188" s="55" t="s">
        <v>2357</v>
      </c>
      <c r="E188" s="55" t="s">
        <v>2357</v>
      </c>
      <c r="F188" s="55">
        <v>251</v>
      </c>
      <c r="G188" s="55">
        <v>353</v>
      </c>
      <c r="H188" s="55" t="s">
        <v>2357</v>
      </c>
      <c r="I188" s="55" t="s">
        <v>2357</v>
      </c>
      <c r="J188" s="55" t="s">
        <v>2357</v>
      </c>
      <c r="K188" s="55" t="s">
        <v>2357</v>
      </c>
    </row>
    <row r="189" spans="1:11" ht="34" customHeight="1" x14ac:dyDescent="0.35">
      <c r="A189" s="57" t="s">
        <v>2499</v>
      </c>
      <c r="B189" s="60" t="s">
        <v>33</v>
      </c>
      <c r="C189" s="60" t="s">
        <v>33</v>
      </c>
      <c r="D189" s="60" t="s">
        <v>33</v>
      </c>
      <c r="E189" s="60" t="s">
        <v>33</v>
      </c>
      <c r="F189" s="60" t="s">
        <v>33</v>
      </c>
      <c r="G189" s="60" t="s">
        <v>33</v>
      </c>
      <c r="H189" s="60" t="s">
        <v>33</v>
      </c>
      <c r="I189" s="60" t="s">
        <v>33</v>
      </c>
      <c r="J189" s="60" t="s">
        <v>33</v>
      </c>
      <c r="K189" s="60" t="s">
        <v>33</v>
      </c>
    </row>
    <row r="190" spans="1:11" ht="15" customHeight="1" x14ac:dyDescent="0.35">
      <c r="A190" s="54" t="s">
        <v>2489</v>
      </c>
      <c r="B190" s="59">
        <v>25151</v>
      </c>
      <c r="C190" s="59">
        <v>1143</v>
      </c>
      <c r="D190" s="59">
        <v>3534</v>
      </c>
      <c r="E190" s="59">
        <v>4211</v>
      </c>
      <c r="F190" s="59">
        <v>1949</v>
      </c>
      <c r="G190" s="59">
        <v>5446</v>
      </c>
      <c r="H190" s="59">
        <v>1544</v>
      </c>
      <c r="I190" s="59">
        <v>2822</v>
      </c>
      <c r="J190" s="59">
        <v>1522</v>
      </c>
      <c r="K190" s="59">
        <v>2981</v>
      </c>
    </row>
    <row r="191" spans="1:11" ht="15" customHeight="1" x14ac:dyDescent="0.35">
      <c r="A191" s="58" t="s">
        <v>2490</v>
      </c>
      <c r="B191" s="59">
        <v>24770</v>
      </c>
      <c r="C191" s="59">
        <v>1015</v>
      </c>
      <c r="D191" s="59">
        <v>4341</v>
      </c>
      <c r="E191" s="59">
        <v>4293</v>
      </c>
      <c r="F191" s="59">
        <v>1349</v>
      </c>
      <c r="G191" s="59">
        <v>4427</v>
      </c>
      <c r="H191" s="59">
        <v>1487</v>
      </c>
      <c r="I191" s="59">
        <v>2658</v>
      </c>
      <c r="J191" s="59">
        <v>1694</v>
      </c>
      <c r="K191" s="59">
        <v>3506</v>
      </c>
    </row>
    <row r="192" spans="1:11" ht="15" customHeight="1" x14ac:dyDescent="0.35">
      <c r="A192" s="58" t="s">
        <v>2494</v>
      </c>
      <c r="B192" s="59">
        <v>2001</v>
      </c>
      <c r="C192" s="59">
        <v>486</v>
      </c>
      <c r="D192" s="59">
        <v>293</v>
      </c>
      <c r="E192" s="59" t="s">
        <v>2357</v>
      </c>
      <c r="F192" s="59">
        <v>211</v>
      </c>
      <c r="G192" s="59">
        <v>510</v>
      </c>
      <c r="H192" s="59" t="s">
        <v>2357</v>
      </c>
      <c r="I192" s="59" t="s">
        <v>2357</v>
      </c>
      <c r="J192" s="59" t="s">
        <v>2357</v>
      </c>
      <c r="K192" s="59" t="s">
        <v>2357</v>
      </c>
    </row>
    <row r="193" spans="1:11" ht="34" customHeight="1" x14ac:dyDescent="0.35">
      <c r="A193" s="57" t="s">
        <v>2500</v>
      </c>
      <c r="B193" s="60" t="s">
        <v>33</v>
      </c>
      <c r="C193" s="60" t="s">
        <v>33</v>
      </c>
      <c r="D193" s="60" t="s">
        <v>33</v>
      </c>
      <c r="E193" s="60" t="s">
        <v>33</v>
      </c>
      <c r="F193" s="60" t="s">
        <v>33</v>
      </c>
      <c r="G193" s="60" t="s">
        <v>33</v>
      </c>
      <c r="H193" s="60" t="s">
        <v>33</v>
      </c>
      <c r="I193" s="60" t="s">
        <v>33</v>
      </c>
      <c r="J193" s="60" t="s">
        <v>33</v>
      </c>
      <c r="K193" s="60" t="s">
        <v>33</v>
      </c>
    </row>
    <row r="194" spans="1:11" ht="15" customHeight="1" x14ac:dyDescent="0.35">
      <c r="A194" s="54" t="s">
        <v>2501</v>
      </c>
      <c r="B194" s="59">
        <v>80078</v>
      </c>
      <c r="C194" s="59">
        <v>4090</v>
      </c>
      <c r="D194" s="59">
        <v>10963</v>
      </c>
      <c r="E194" s="59">
        <v>12240</v>
      </c>
      <c r="F194" s="59">
        <v>5815</v>
      </c>
      <c r="G194" s="59">
        <v>15883</v>
      </c>
      <c r="H194" s="59">
        <v>4692</v>
      </c>
      <c r="I194" s="59">
        <v>9923</v>
      </c>
      <c r="J194" s="59">
        <v>4704</v>
      </c>
      <c r="K194" s="59">
        <v>11767</v>
      </c>
    </row>
    <row r="195" spans="1:11" ht="15" customHeight="1" x14ac:dyDescent="0.35">
      <c r="A195" s="58" t="s">
        <v>2502</v>
      </c>
      <c r="B195" s="59">
        <v>79294</v>
      </c>
      <c r="C195" s="59">
        <v>3482</v>
      </c>
      <c r="D195" s="59">
        <v>10467</v>
      </c>
      <c r="E195" s="59">
        <v>11675</v>
      </c>
      <c r="F195" s="59">
        <v>5469</v>
      </c>
      <c r="G195" s="59">
        <v>17094</v>
      </c>
      <c r="H195" s="59">
        <v>4710</v>
      </c>
      <c r="I195" s="59">
        <v>9931</v>
      </c>
      <c r="J195" s="59">
        <v>4489</v>
      </c>
      <c r="K195" s="59">
        <v>11978</v>
      </c>
    </row>
    <row r="196" spans="1:11" ht="15" customHeight="1" x14ac:dyDescent="0.35">
      <c r="A196" s="58" t="s">
        <v>2503</v>
      </c>
      <c r="B196" s="59">
        <v>79015</v>
      </c>
      <c r="C196" s="59">
        <v>3915</v>
      </c>
      <c r="D196" s="59">
        <v>10718</v>
      </c>
      <c r="E196" s="59">
        <v>12082</v>
      </c>
      <c r="F196" s="59">
        <v>5510</v>
      </c>
      <c r="G196" s="59">
        <v>16144</v>
      </c>
      <c r="H196" s="59">
        <v>4598</v>
      </c>
      <c r="I196" s="59">
        <v>9519</v>
      </c>
      <c r="J196" s="59">
        <v>4440</v>
      </c>
      <c r="K196" s="59">
        <v>12089</v>
      </c>
    </row>
    <row r="197" spans="1:11" ht="15" customHeight="1" x14ac:dyDescent="0.35">
      <c r="A197" s="54" t="s">
        <v>2504</v>
      </c>
      <c r="B197" s="59">
        <v>38546</v>
      </c>
      <c r="C197" s="59">
        <v>2053</v>
      </c>
      <c r="D197" s="59">
        <v>6124</v>
      </c>
      <c r="E197" s="59">
        <v>6175</v>
      </c>
      <c r="F197" s="59">
        <v>2551</v>
      </c>
      <c r="G197" s="59">
        <v>7925</v>
      </c>
      <c r="H197" s="59">
        <v>2255</v>
      </c>
      <c r="I197" s="59">
        <v>4201</v>
      </c>
      <c r="J197" s="59">
        <v>2420</v>
      </c>
      <c r="K197" s="59">
        <v>4842</v>
      </c>
    </row>
    <row r="198" spans="1:11" ht="15" customHeight="1" x14ac:dyDescent="0.35">
      <c r="A198" s="58" t="s">
        <v>2505</v>
      </c>
      <c r="B198" s="55">
        <v>5078</v>
      </c>
      <c r="C198" s="55">
        <v>391</v>
      </c>
      <c r="D198" s="55">
        <v>669</v>
      </c>
      <c r="E198" s="55">
        <v>807</v>
      </c>
      <c r="F198" s="55">
        <v>365</v>
      </c>
      <c r="G198" s="55">
        <v>821</v>
      </c>
      <c r="H198" s="55" t="s">
        <v>2357</v>
      </c>
      <c r="I198" s="55">
        <v>705</v>
      </c>
      <c r="J198" s="55" t="s">
        <v>2357</v>
      </c>
      <c r="K198" s="55">
        <v>999</v>
      </c>
    </row>
    <row r="199" spans="1:11" ht="28" customHeight="1" x14ac:dyDescent="0.35">
      <c r="A199" s="58" t="s">
        <v>2506</v>
      </c>
      <c r="B199" s="55">
        <v>25642</v>
      </c>
      <c r="C199" s="55">
        <v>1456</v>
      </c>
      <c r="D199" s="55">
        <v>4767</v>
      </c>
      <c r="E199" s="55">
        <v>3912</v>
      </c>
      <c r="F199" s="55">
        <v>1445</v>
      </c>
      <c r="G199" s="55">
        <v>5901</v>
      </c>
      <c r="H199" s="55">
        <v>1075</v>
      </c>
      <c r="I199" s="55">
        <v>2401</v>
      </c>
      <c r="J199" s="55">
        <v>1635</v>
      </c>
      <c r="K199" s="55">
        <v>3049</v>
      </c>
    </row>
    <row r="200" spans="1:11" ht="24" customHeight="1" x14ac:dyDescent="0.35">
      <c r="A200" s="57" t="s">
        <v>2507</v>
      </c>
      <c r="B200" s="60" t="s">
        <v>33</v>
      </c>
      <c r="C200" s="60" t="s">
        <v>33</v>
      </c>
      <c r="D200" s="60" t="s">
        <v>33</v>
      </c>
      <c r="E200" s="60" t="s">
        <v>33</v>
      </c>
      <c r="F200" s="60" t="s">
        <v>33</v>
      </c>
      <c r="G200" s="60" t="s">
        <v>33</v>
      </c>
      <c r="H200" s="60" t="s">
        <v>33</v>
      </c>
      <c r="I200" s="60" t="s">
        <v>33</v>
      </c>
      <c r="J200" s="60" t="s">
        <v>33</v>
      </c>
      <c r="K200" s="60" t="s">
        <v>33</v>
      </c>
    </row>
    <row r="201" spans="1:11" ht="15" customHeight="1" x14ac:dyDescent="0.35">
      <c r="A201" s="54" t="s">
        <v>2508</v>
      </c>
      <c r="B201" s="59">
        <v>7015</v>
      </c>
      <c r="C201" s="59">
        <v>212</v>
      </c>
      <c r="D201" s="59">
        <v>269</v>
      </c>
      <c r="E201" s="59">
        <v>502</v>
      </c>
      <c r="F201" s="59">
        <v>362</v>
      </c>
      <c r="G201" s="59">
        <v>2098</v>
      </c>
      <c r="H201" s="59">
        <v>212</v>
      </c>
      <c r="I201" s="59">
        <v>1471</v>
      </c>
      <c r="J201" s="59">
        <v>277</v>
      </c>
      <c r="K201" s="59">
        <v>1612</v>
      </c>
    </row>
    <row r="202" spans="1:11" ht="15" customHeight="1" x14ac:dyDescent="0.35">
      <c r="A202" s="58" t="s">
        <v>2509</v>
      </c>
      <c r="B202" s="59">
        <v>10130</v>
      </c>
      <c r="C202" s="59" t="s">
        <v>2357</v>
      </c>
      <c r="D202" s="59">
        <v>757</v>
      </c>
      <c r="E202" s="59">
        <v>734</v>
      </c>
      <c r="F202" s="59">
        <v>576</v>
      </c>
      <c r="G202" s="59">
        <v>2193</v>
      </c>
      <c r="H202" s="59">
        <v>469</v>
      </c>
      <c r="I202" s="59">
        <v>1317</v>
      </c>
      <c r="J202" s="59">
        <v>592</v>
      </c>
      <c r="K202" s="59">
        <v>3117</v>
      </c>
    </row>
    <row r="203" spans="1:11" ht="15" customHeight="1" x14ac:dyDescent="0.35">
      <c r="A203" s="58" t="s">
        <v>2510</v>
      </c>
      <c r="B203" s="59">
        <v>14650</v>
      </c>
      <c r="C203" s="59">
        <v>805</v>
      </c>
      <c r="D203" s="59">
        <v>2068</v>
      </c>
      <c r="E203" s="59">
        <v>1545</v>
      </c>
      <c r="F203" s="59">
        <v>694</v>
      </c>
      <c r="G203" s="59">
        <v>3098</v>
      </c>
      <c r="H203" s="59">
        <v>1236</v>
      </c>
      <c r="I203" s="59">
        <v>1883</v>
      </c>
      <c r="J203" s="59">
        <v>658</v>
      </c>
      <c r="K203" s="59">
        <v>2662</v>
      </c>
    </row>
    <row r="204" spans="1:11" ht="15" customHeight="1" x14ac:dyDescent="0.35">
      <c r="A204" s="61" t="s">
        <v>2511</v>
      </c>
      <c r="B204" s="59">
        <v>55298</v>
      </c>
      <c r="C204" s="59">
        <v>2910</v>
      </c>
      <c r="D204" s="59">
        <v>8138</v>
      </c>
      <c r="E204" s="59">
        <v>9961</v>
      </c>
      <c r="F204" s="59">
        <v>4545</v>
      </c>
      <c r="G204" s="59">
        <v>10592</v>
      </c>
      <c r="H204" s="59">
        <v>2987</v>
      </c>
      <c r="I204" s="59">
        <v>6724</v>
      </c>
      <c r="J204" s="59">
        <v>3453</v>
      </c>
      <c r="K204" s="59">
        <v>5988</v>
      </c>
    </row>
    <row r="205" spans="1:11" ht="24" customHeight="1" x14ac:dyDescent="0.35">
      <c r="A205" s="57" t="s">
        <v>2512</v>
      </c>
      <c r="B205" s="60" t="s">
        <v>33</v>
      </c>
      <c r="C205" s="60" t="s">
        <v>33</v>
      </c>
      <c r="D205" s="60" t="s">
        <v>33</v>
      </c>
      <c r="E205" s="60" t="s">
        <v>33</v>
      </c>
      <c r="F205" s="60" t="s">
        <v>33</v>
      </c>
      <c r="G205" s="60" t="s">
        <v>33</v>
      </c>
      <c r="H205" s="60" t="s">
        <v>33</v>
      </c>
      <c r="I205" s="60" t="s">
        <v>33</v>
      </c>
      <c r="J205" s="60" t="s">
        <v>33</v>
      </c>
      <c r="K205" s="60" t="s">
        <v>33</v>
      </c>
    </row>
    <row r="206" spans="1:11" ht="15" customHeight="1" x14ac:dyDescent="0.35">
      <c r="A206" s="54" t="s">
        <v>2513</v>
      </c>
      <c r="B206" s="59">
        <v>7799</v>
      </c>
      <c r="C206" s="59">
        <v>819</v>
      </c>
      <c r="D206" s="59">
        <v>765</v>
      </c>
      <c r="E206" s="59">
        <v>1067</v>
      </c>
      <c r="F206" s="59">
        <v>709</v>
      </c>
      <c r="G206" s="59">
        <v>887</v>
      </c>
      <c r="H206" s="59">
        <v>194</v>
      </c>
      <c r="I206" s="59">
        <v>1464</v>
      </c>
      <c r="J206" s="59">
        <v>492</v>
      </c>
      <c r="K206" s="59">
        <v>1402</v>
      </c>
    </row>
    <row r="207" spans="1:11" ht="15" customHeight="1" x14ac:dyDescent="0.35">
      <c r="A207" s="58" t="s">
        <v>2509</v>
      </c>
      <c r="B207" s="59">
        <v>18891</v>
      </c>
      <c r="C207" s="59">
        <v>1019</v>
      </c>
      <c r="D207" s="59">
        <v>2539</v>
      </c>
      <c r="E207" s="59">
        <v>3289</v>
      </c>
      <c r="F207" s="59">
        <v>1451</v>
      </c>
      <c r="G207" s="59">
        <v>3237</v>
      </c>
      <c r="H207" s="59">
        <v>969</v>
      </c>
      <c r="I207" s="59">
        <v>1982</v>
      </c>
      <c r="J207" s="59">
        <v>828</v>
      </c>
      <c r="K207" s="59">
        <v>3576</v>
      </c>
    </row>
    <row r="208" spans="1:11" ht="15" customHeight="1" x14ac:dyDescent="0.35">
      <c r="A208" s="58" t="s">
        <v>2510</v>
      </c>
      <c r="B208" s="59">
        <v>22728</v>
      </c>
      <c r="C208" s="59">
        <v>1323</v>
      </c>
      <c r="D208" s="59">
        <v>3758</v>
      </c>
      <c r="E208" s="59">
        <v>3408</v>
      </c>
      <c r="F208" s="59">
        <v>1289</v>
      </c>
      <c r="G208" s="59">
        <v>4695</v>
      </c>
      <c r="H208" s="59">
        <v>1642</v>
      </c>
      <c r="I208" s="59">
        <v>2126</v>
      </c>
      <c r="J208" s="59">
        <v>1054</v>
      </c>
      <c r="K208" s="59">
        <v>3434</v>
      </c>
    </row>
    <row r="209" spans="1:11" ht="15" customHeight="1" x14ac:dyDescent="0.35">
      <c r="A209" s="61" t="s">
        <v>2511</v>
      </c>
      <c r="B209" s="59">
        <v>37676</v>
      </c>
      <c r="C209" s="59">
        <v>1141</v>
      </c>
      <c r="D209" s="59">
        <v>4170</v>
      </c>
      <c r="E209" s="59">
        <v>4977</v>
      </c>
      <c r="F209" s="59">
        <v>2728</v>
      </c>
      <c r="G209" s="59">
        <v>9162</v>
      </c>
      <c r="H209" s="59">
        <v>2098</v>
      </c>
      <c r="I209" s="59">
        <v>5823</v>
      </c>
      <c r="J209" s="59">
        <v>2608</v>
      </c>
      <c r="K209" s="59">
        <v>4968</v>
      </c>
    </row>
    <row r="210" spans="1:11" ht="24" customHeight="1" x14ac:dyDescent="0.35">
      <c r="A210" s="57" t="s">
        <v>2514</v>
      </c>
      <c r="B210" s="60" t="s">
        <v>33</v>
      </c>
      <c r="C210" s="60" t="s">
        <v>33</v>
      </c>
      <c r="D210" s="60" t="s">
        <v>33</v>
      </c>
      <c r="E210" s="60" t="s">
        <v>33</v>
      </c>
      <c r="F210" s="60" t="s">
        <v>33</v>
      </c>
      <c r="G210" s="60" t="s">
        <v>33</v>
      </c>
      <c r="H210" s="60" t="s">
        <v>33</v>
      </c>
      <c r="I210" s="60" t="s">
        <v>33</v>
      </c>
      <c r="J210" s="60" t="s">
        <v>33</v>
      </c>
      <c r="K210" s="60" t="s">
        <v>33</v>
      </c>
    </row>
    <row r="211" spans="1:11" ht="15" customHeight="1" x14ac:dyDescent="0.35">
      <c r="A211" s="54" t="s">
        <v>2515</v>
      </c>
      <c r="B211" s="59">
        <v>322</v>
      </c>
      <c r="C211" s="59" t="s">
        <v>2447</v>
      </c>
      <c r="D211" s="59" t="s">
        <v>2357</v>
      </c>
      <c r="E211" s="59" t="s">
        <v>2357</v>
      </c>
      <c r="F211" s="59" t="s">
        <v>2357</v>
      </c>
      <c r="G211" s="59" t="s">
        <v>2357</v>
      </c>
      <c r="H211" s="59" t="s">
        <v>2357</v>
      </c>
      <c r="I211" s="59" t="s">
        <v>2357</v>
      </c>
      <c r="J211" s="59" t="s">
        <v>2357</v>
      </c>
      <c r="K211" s="59" t="s">
        <v>2357</v>
      </c>
    </row>
    <row r="212" spans="1:11" ht="15" customHeight="1" x14ac:dyDescent="0.35">
      <c r="A212" s="58" t="s">
        <v>2509</v>
      </c>
      <c r="B212" s="59">
        <v>12628</v>
      </c>
      <c r="C212" s="59">
        <v>677</v>
      </c>
      <c r="D212" s="59">
        <v>1420</v>
      </c>
      <c r="E212" s="59">
        <v>1840</v>
      </c>
      <c r="F212" s="59">
        <v>1030</v>
      </c>
      <c r="G212" s="59">
        <v>2375</v>
      </c>
      <c r="H212" s="59">
        <v>817</v>
      </c>
      <c r="I212" s="59">
        <v>1562</v>
      </c>
      <c r="J212" s="59">
        <v>541</v>
      </c>
      <c r="K212" s="59">
        <v>2366</v>
      </c>
    </row>
    <row r="213" spans="1:11" ht="15" customHeight="1" x14ac:dyDescent="0.35">
      <c r="A213" s="58" t="s">
        <v>2510</v>
      </c>
      <c r="B213" s="59">
        <v>34814</v>
      </c>
      <c r="C213" s="59">
        <v>2099</v>
      </c>
      <c r="D213" s="59">
        <v>4189</v>
      </c>
      <c r="E213" s="59">
        <v>5616</v>
      </c>
      <c r="F213" s="59">
        <v>2315</v>
      </c>
      <c r="G213" s="59">
        <v>7284</v>
      </c>
      <c r="H213" s="59">
        <v>1665</v>
      </c>
      <c r="I213" s="59">
        <v>4339</v>
      </c>
      <c r="J213" s="59">
        <v>1847</v>
      </c>
      <c r="K213" s="59">
        <v>5460</v>
      </c>
    </row>
    <row r="214" spans="1:11" ht="15" customHeight="1" x14ac:dyDescent="0.35">
      <c r="A214" s="61" t="s">
        <v>2511</v>
      </c>
      <c r="B214" s="59">
        <v>35726</v>
      </c>
      <c r="C214" s="59">
        <v>1286</v>
      </c>
      <c r="D214" s="59">
        <v>5384</v>
      </c>
      <c r="E214" s="59">
        <v>4794</v>
      </c>
      <c r="F214" s="59">
        <v>2472</v>
      </c>
      <c r="G214" s="59">
        <v>7734</v>
      </c>
      <c r="H214" s="59">
        <v>2233</v>
      </c>
      <c r="I214" s="59">
        <v>4438</v>
      </c>
      <c r="J214" s="59">
        <v>2279</v>
      </c>
      <c r="K214" s="59">
        <v>5107</v>
      </c>
    </row>
    <row r="215" spans="1:11" ht="28" customHeight="1" x14ac:dyDescent="0.35">
      <c r="A215" s="61" t="s">
        <v>2516</v>
      </c>
      <c r="B215" s="59">
        <v>3603</v>
      </c>
      <c r="C215" s="59" t="s">
        <v>2357</v>
      </c>
      <c r="D215" s="59" t="s">
        <v>2357</v>
      </c>
      <c r="E215" s="59">
        <v>444</v>
      </c>
      <c r="F215" s="59">
        <v>329</v>
      </c>
      <c r="G215" s="59">
        <v>527</v>
      </c>
      <c r="H215" s="59" t="s">
        <v>2357</v>
      </c>
      <c r="I215" s="59">
        <v>1003</v>
      </c>
      <c r="J215" s="59">
        <v>270</v>
      </c>
      <c r="K215" s="59">
        <v>413</v>
      </c>
    </row>
    <row r="216" spans="1:11" ht="24" customHeight="1" x14ac:dyDescent="0.35">
      <c r="A216" s="57" t="s">
        <v>2517</v>
      </c>
      <c r="B216" s="60" t="s">
        <v>33</v>
      </c>
      <c r="C216" s="60" t="s">
        <v>33</v>
      </c>
      <c r="D216" s="60" t="s">
        <v>33</v>
      </c>
      <c r="E216" s="60" t="s">
        <v>33</v>
      </c>
      <c r="F216" s="60" t="s">
        <v>33</v>
      </c>
      <c r="G216" s="60" t="s">
        <v>33</v>
      </c>
      <c r="H216" s="60" t="s">
        <v>33</v>
      </c>
      <c r="I216" s="60" t="s">
        <v>33</v>
      </c>
      <c r="J216" s="60" t="s">
        <v>33</v>
      </c>
      <c r="K216" s="60" t="s">
        <v>33</v>
      </c>
    </row>
    <row r="217" spans="1:11" ht="15" customHeight="1" x14ac:dyDescent="0.35">
      <c r="A217" s="54" t="s">
        <v>2515</v>
      </c>
      <c r="B217" s="59">
        <v>24746</v>
      </c>
      <c r="C217" s="59">
        <v>1396</v>
      </c>
      <c r="D217" s="59">
        <v>2481</v>
      </c>
      <c r="E217" s="59">
        <v>3411</v>
      </c>
      <c r="F217" s="59">
        <v>2183</v>
      </c>
      <c r="G217" s="59">
        <v>4457</v>
      </c>
      <c r="H217" s="59">
        <v>1460</v>
      </c>
      <c r="I217" s="59">
        <v>3202</v>
      </c>
      <c r="J217" s="59">
        <v>1502</v>
      </c>
      <c r="K217" s="59">
        <v>4654</v>
      </c>
    </row>
    <row r="218" spans="1:11" ht="15" customHeight="1" x14ac:dyDescent="0.35">
      <c r="A218" s="58" t="s">
        <v>2509</v>
      </c>
      <c r="B218" s="59">
        <v>50753</v>
      </c>
      <c r="C218" s="59">
        <v>2499</v>
      </c>
      <c r="D218" s="59">
        <v>6801</v>
      </c>
      <c r="E218" s="59">
        <v>7930</v>
      </c>
      <c r="F218" s="59">
        <v>3534</v>
      </c>
      <c r="G218" s="59">
        <v>11570</v>
      </c>
      <c r="H218" s="59">
        <v>2771</v>
      </c>
      <c r="I218" s="59">
        <v>5841</v>
      </c>
      <c r="J218" s="59">
        <v>2591</v>
      </c>
      <c r="K218" s="59">
        <v>7217</v>
      </c>
    </row>
    <row r="219" spans="1:11" ht="15" customHeight="1" x14ac:dyDescent="0.35">
      <c r="A219" s="58" t="s">
        <v>2518</v>
      </c>
      <c r="B219" s="59">
        <v>6926</v>
      </c>
      <c r="C219" s="59">
        <v>287</v>
      </c>
      <c r="D219" s="59">
        <v>1514</v>
      </c>
      <c r="E219" s="59">
        <v>719</v>
      </c>
      <c r="F219" s="59">
        <v>234</v>
      </c>
      <c r="G219" s="59">
        <v>1118</v>
      </c>
      <c r="H219" s="59">
        <v>381</v>
      </c>
      <c r="I219" s="59">
        <v>1069</v>
      </c>
      <c r="J219" s="59">
        <v>572</v>
      </c>
      <c r="K219" s="59">
        <v>1033</v>
      </c>
    </row>
    <row r="220" spans="1:11" ht="28" customHeight="1" x14ac:dyDescent="0.35">
      <c r="A220" s="61" t="s">
        <v>2519</v>
      </c>
      <c r="B220" s="59">
        <v>2443</v>
      </c>
      <c r="C220" s="59" t="s">
        <v>2357</v>
      </c>
      <c r="D220" s="59">
        <v>303</v>
      </c>
      <c r="E220" s="59">
        <v>484</v>
      </c>
      <c r="F220" s="59" t="s">
        <v>2357</v>
      </c>
      <c r="G220" s="59">
        <v>462</v>
      </c>
      <c r="H220" s="59" t="s">
        <v>2357</v>
      </c>
      <c r="I220" s="59">
        <v>483</v>
      </c>
      <c r="J220" s="59" t="s">
        <v>2357</v>
      </c>
      <c r="K220" s="59">
        <v>276</v>
      </c>
    </row>
    <row r="221" spans="1:11" ht="15" customHeight="1" x14ac:dyDescent="0.35">
      <c r="A221" s="61" t="s">
        <v>2520</v>
      </c>
      <c r="B221" s="59">
        <v>2225</v>
      </c>
      <c r="C221" s="59" t="s">
        <v>2357</v>
      </c>
      <c r="D221" s="59" t="s">
        <v>2357</v>
      </c>
      <c r="E221" s="59" t="s">
        <v>2357</v>
      </c>
      <c r="F221" s="59">
        <v>162</v>
      </c>
      <c r="G221" s="59">
        <v>373</v>
      </c>
      <c r="H221" s="59" t="s">
        <v>2357</v>
      </c>
      <c r="I221" s="59">
        <v>800</v>
      </c>
      <c r="J221" s="59" t="s">
        <v>2357</v>
      </c>
      <c r="K221" s="59">
        <v>199</v>
      </c>
    </row>
    <row r="222" spans="1:11" ht="34" customHeight="1" x14ac:dyDescent="0.35">
      <c r="A222" s="57" t="s">
        <v>2521</v>
      </c>
      <c r="B222" s="60" t="s">
        <v>33</v>
      </c>
      <c r="C222" s="60" t="s">
        <v>33</v>
      </c>
      <c r="D222" s="60" t="s">
        <v>33</v>
      </c>
      <c r="E222" s="60" t="s">
        <v>33</v>
      </c>
      <c r="F222" s="60" t="s">
        <v>33</v>
      </c>
      <c r="G222" s="60" t="s">
        <v>33</v>
      </c>
      <c r="H222" s="60" t="s">
        <v>33</v>
      </c>
      <c r="I222" s="60" t="s">
        <v>33</v>
      </c>
      <c r="J222" s="60" t="s">
        <v>33</v>
      </c>
      <c r="K222" s="60" t="s">
        <v>33</v>
      </c>
    </row>
    <row r="223" spans="1:11" ht="15" customHeight="1" x14ac:dyDescent="0.35">
      <c r="A223" s="54" t="s">
        <v>2522</v>
      </c>
      <c r="B223" s="59">
        <v>11846</v>
      </c>
      <c r="C223" s="59">
        <v>400</v>
      </c>
      <c r="D223" s="59">
        <v>998</v>
      </c>
      <c r="E223" s="59">
        <v>632</v>
      </c>
      <c r="F223" s="59">
        <v>436</v>
      </c>
      <c r="G223" s="59">
        <v>4909</v>
      </c>
      <c r="H223" s="59">
        <v>844</v>
      </c>
      <c r="I223" s="59">
        <v>1174</v>
      </c>
      <c r="J223" s="59">
        <v>498</v>
      </c>
      <c r="K223" s="59">
        <v>1955</v>
      </c>
    </row>
    <row r="224" spans="1:11" ht="15" customHeight="1" x14ac:dyDescent="0.35">
      <c r="A224" s="58" t="s">
        <v>2523</v>
      </c>
      <c r="B224" s="59">
        <v>8654</v>
      </c>
      <c r="C224" s="59">
        <v>323</v>
      </c>
      <c r="D224" s="59">
        <v>922</v>
      </c>
      <c r="E224" s="59">
        <v>1756</v>
      </c>
      <c r="F224" s="59">
        <v>755</v>
      </c>
      <c r="G224" s="59">
        <v>1234</v>
      </c>
      <c r="H224" s="59">
        <v>530</v>
      </c>
      <c r="I224" s="59">
        <v>1599</v>
      </c>
      <c r="J224" s="59">
        <v>554</v>
      </c>
      <c r="K224" s="59">
        <v>983</v>
      </c>
    </row>
    <row r="225" spans="1:11" ht="15" customHeight="1" x14ac:dyDescent="0.35">
      <c r="A225" s="58" t="s">
        <v>2524</v>
      </c>
      <c r="B225" s="59">
        <v>20766</v>
      </c>
      <c r="C225" s="59">
        <v>1529</v>
      </c>
      <c r="D225" s="59">
        <v>3389</v>
      </c>
      <c r="E225" s="59">
        <v>3668</v>
      </c>
      <c r="F225" s="59">
        <v>2066</v>
      </c>
      <c r="G225" s="59">
        <v>3328</v>
      </c>
      <c r="H225" s="59">
        <v>1295</v>
      </c>
      <c r="I225" s="59">
        <v>1896</v>
      </c>
      <c r="J225" s="59">
        <v>1197</v>
      </c>
      <c r="K225" s="59">
        <v>2397</v>
      </c>
    </row>
    <row r="226" spans="1:11" ht="15" customHeight="1" x14ac:dyDescent="0.35">
      <c r="A226" s="58" t="s">
        <v>2492</v>
      </c>
      <c r="B226" s="59">
        <v>5925</v>
      </c>
      <c r="C226" s="59" t="s">
        <v>2357</v>
      </c>
      <c r="D226" s="59">
        <v>1628</v>
      </c>
      <c r="E226" s="59">
        <v>574</v>
      </c>
      <c r="F226" s="59">
        <v>332</v>
      </c>
      <c r="G226" s="59">
        <v>1148</v>
      </c>
      <c r="H226" s="59" t="s">
        <v>2357</v>
      </c>
      <c r="I226" s="59">
        <v>637</v>
      </c>
      <c r="J226" s="59">
        <v>482</v>
      </c>
      <c r="K226" s="59">
        <v>385</v>
      </c>
    </row>
    <row r="227" spans="1:11" ht="15" customHeight="1" x14ac:dyDescent="0.35">
      <c r="A227" s="58" t="s">
        <v>2525</v>
      </c>
      <c r="B227" s="59">
        <v>22443</v>
      </c>
      <c r="C227" s="59">
        <v>1823</v>
      </c>
      <c r="D227" s="59">
        <v>4624</v>
      </c>
      <c r="E227" s="59">
        <v>5083</v>
      </c>
      <c r="F227" s="59">
        <v>1583</v>
      </c>
      <c r="G227" s="59">
        <v>3247</v>
      </c>
      <c r="H227" s="59">
        <v>1077</v>
      </c>
      <c r="I227" s="59">
        <v>1460</v>
      </c>
      <c r="J227" s="59">
        <v>1150</v>
      </c>
      <c r="K227" s="59">
        <v>2395</v>
      </c>
    </row>
    <row r="228" spans="1:11" ht="15" customHeight="1" x14ac:dyDescent="0.35">
      <c r="A228" s="58" t="s">
        <v>2526</v>
      </c>
      <c r="B228" s="59">
        <v>49188</v>
      </c>
      <c r="C228" s="59">
        <v>1769</v>
      </c>
      <c r="D228" s="59">
        <v>5417</v>
      </c>
      <c r="E228" s="59">
        <v>7347</v>
      </c>
      <c r="F228" s="59">
        <v>3547</v>
      </c>
      <c r="G228" s="59">
        <v>10168</v>
      </c>
      <c r="H228" s="59">
        <v>3136</v>
      </c>
      <c r="I228" s="59">
        <v>6745</v>
      </c>
      <c r="J228" s="59">
        <v>2967</v>
      </c>
      <c r="K228" s="59">
        <v>8092</v>
      </c>
    </row>
    <row r="229" spans="1:11" ht="15" customHeight="1" x14ac:dyDescent="0.35">
      <c r="A229" s="58" t="s">
        <v>2428</v>
      </c>
      <c r="B229" s="59">
        <v>1574</v>
      </c>
      <c r="C229" s="59" t="s">
        <v>2357</v>
      </c>
      <c r="D229" s="59" t="s">
        <v>2357</v>
      </c>
      <c r="E229" s="59" t="s">
        <v>2357</v>
      </c>
      <c r="F229" s="59" t="s">
        <v>2357</v>
      </c>
      <c r="G229" s="59" t="s">
        <v>2357</v>
      </c>
      <c r="H229" s="59" t="s">
        <v>2357</v>
      </c>
      <c r="I229" s="59" t="s">
        <v>2357</v>
      </c>
      <c r="J229" s="59" t="s">
        <v>2357</v>
      </c>
      <c r="K229" s="59">
        <v>242</v>
      </c>
    </row>
    <row r="230" spans="1:11" ht="34" customHeight="1" x14ac:dyDescent="0.35">
      <c r="A230" s="57" t="s">
        <v>2527</v>
      </c>
      <c r="B230" s="60" t="s">
        <v>33</v>
      </c>
      <c r="C230" s="60" t="s">
        <v>33</v>
      </c>
      <c r="D230" s="60" t="s">
        <v>33</v>
      </c>
      <c r="E230" s="60" t="s">
        <v>33</v>
      </c>
      <c r="F230" s="60" t="s">
        <v>33</v>
      </c>
      <c r="G230" s="60" t="s">
        <v>33</v>
      </c>
      <c r="H230" s="60" t="s">
        <v>33</v>
      </c>
      <c r="I230" s="60" t="s">
        <v>33</v>
      </c>
      <c r="J230" s="60" t="s">
        <v>33</v>
      </c>
      <c r="K230" s="60" t="s">
        <v>33</v>
      </c>
    </row>
    <row r="231" spans="1:11" ht="28" customHeight="1" x14ac:dyDescent="0.35">
      <c r="A231" s="54" t="s">
        <v>2528</v>
      </c>
      <c r="B231" s="59">
        <v>14765</v>
      </c>
      <c r="C231" s="59">
        <v>451</v>
      </c>
      <c r="D231" s="59">
        <v>1244</v>
      </c>
      <c r="E231" s="59">
        <v>2854</v>
      </c>
      <c r="F231" s="59">
        <v>1493</v>
      </c>
      <c r="G231" s="59">
        <v>2574</v>
      </c>
      <c r="H231" s="59">
        <v>891</v>
      </c>
      <c r="I231" s="59">
        <v>2429</v>
      </c>
      <c r="J231" s="59">
        <v>668</v>
      </c>
      <c r="K231" s="59">
        <v>2160</v>
      </c>
    </row>
    <row r="232" spans="1:11" ht="15" customHeight="1" x14ac:dyDescent="0.35">
      <c r="A232" s="54" t="s">
        <v>2522</v>
      </c>
      <c r="B232" s="59">
        <v>12538</v>
      </c>
      <c r="C232" s="59">
        <v>388</v>
      </c>
      <c r="D232" s="59">
        <v>1103</v>
      </c>
      <c r="E232" s="59">
        <v>604</v>
      </c>
      <c r="F232" s="59">
        <v>421</v>
      </c>
      <c r="G232" s="59">
        <v>4925</v>
      </c>
      <c r="H232" s="59">
        <v>839</v>
      </c>
      <c r="I232" s="59">
        <v>1344</v>
      </c>
      <c r="J232" s="59">
        <v>672</v>
      </c>
      <c r="K232" s="59">
        <v>2244</v>
      </c>
    </row>
    <row r="233" spans="1:11" ht="15" customHeight="1" x14ac:dyDescent="0.35">
      <c r="A233" s="58" t="s">
        <v>2529</v>
      </c>
      <c r="B233" s="59">
        <v>12420</v>
      </c>
      <c r="C233" s="59">
        <v>1035</v>
      </c>
      <c r="D233" s="59">
        <v>2810</v>
      </c>
      <c r="E233" s="59">
        <v>1806</v>
      </c>
      <c r="F233" s="59">
        <v>779</v>
      </c>
      <c r="G233" s="59">
        <v>2484</v>
      </c>
      <c r="H233" s="59">
        <v>808</v>
      </c>
      <c r="I233" s="59">
        <v>971</v>
      </c>
      <c r="J233" s="59">
        <v>565</v>
      </c>
      <c r="K233" s="59">
        <v>1162</v>
      </c>
    </row>
    <row r="234" spans="1:11" ht="15" customHeight="1" x14ac:dyDescent="0.35">
      <c r="A234" s="58" t="s">
        <v>2493</v>
      </c>
      <c r="B234" s="55">
        <v>4608</v>
      </c>
      <c r="C234" s="55" t="s">
        <v>2357</v>
      </c>
      <c r="D234" s="55">
        <v>656</v>
      </c>
      <c r="E234" s="55">
        <v>420</v>
      </c>
      <c r="F234" s="55" t="s">
        <v>2357</v>
      </c>
      <c r="G234" s="55">
        <v>1202</v>
      </c>
      <c r="H234" s="55" t="s">
        <v>2357</v>
      </c>
      <c r="I234" s="55">
        <v>773</v>
      </c>
      <c r="J234" s="55" t="s">
        <v>2357</v>
      </c>
      <c r="K234" s="55">
        <v>329</v>
      </c>
    </row>
    <row r="235" spans="1:11" ht="15" customHeight="1" x14ac:dyDescent="0.35">
      <c r="A235" s="58" t="s">
        <v>2530</v>
      </c>
      <c r="B235" s="55">
        <v>17041</v>
      </c>
      <c r="C235" s="55">
        <v>783</v>
      </c>
      <c r="D235" s="55">
        <v>2706</v>
      </c>
      <c r="E235" s="55">
        <v>3484</v>
      </c>
      <c r="F235" s="55">
        <v>991</v>
      </c>
      <c r="G235" s="55">
        <v>3884</v>
      </c>
      <c r="H235" s="55">
        <v>831</v>
      </c>
      <c r="I235" s="55">
        <v>1746</v>
      </c>
      <c r="J235" s="55">
        <v>920</v>
      </c>
      <c r="K235" s="55">
        <v>1697</v>
      </c>
    </row>
    <row r="236" spans="1:11" ht="15" customHeight="1" x14ac:dyDescent="0.35">
      <c r="A236" s="58" t="s">
        <v>2531</v>
      </c>
      <c r="B236" s="55">
        <v>45153</v>
      </c>
      <c r="C236" s="55">
        <v>2062</v>
      </c>
      <c r="D236" s="55">
        <v>6635</v>
      </c>
      <c r="E236" s="55">
        <v>6839</v>
      </c>
      <c r="F236" s="55">
        <v>2977</v>
      </c>
      <c r="G236" s="55">
        <v>9119</v>
      </c>
      <c r="H236" s="55">
        <v>2686</v>
      </c>
      <c r="I236" s="55">
        <v>5379</v>
      </c>
      <c r="J236" s="55">
        <v>2314</v>
      </c>
      <c r="K236" s="55">
        <v>7141</v>
      </c>
    </row>
    <row r="237" spans="1:11" ht="15" customHeight="1" x14ac:dyDescent="0.35">
      <c r="A237" s="58" t="s">
        <v>2532</v>
      </c>
      <c r="B237" s="55">
        <v>1918</v>
      </c>
      <c r="C237" s="55" t="s">
        <v>2357</v>
      </c>
      <c r="D237" s="55" t="s">
        <v>2357</v>
      </c>
      <c r="E237" s="55" t="s">
        <v>2357</v>
      </c>
      <c r="F237" s="55" t="s">
        <v>2447</v>
      </c>
      <c r="G237" s="55" t="s">
        <v>2357</v>
      </c>
      <c r="H237" s="55" t="s">
        <v>2447</v>
      </c>
      <c r="I237" s="55" t="s">
        <v>2357</v>
      </c>
      <c r="J237" s="55">
        <v>722</v>
      </c>
      <c r="K237" s="55">
        <v>617</v>
      </c>
    </row>
    <row r="238" spans="1:11" ht="15" customHeight="1" x14ac:dyDescent="0.35">
      <c r="A238" s="58" t="s">
        <v>2428</v>
      </c>
      <c r="B238" s="55">
        <v>328</v>
      </c>
      <c r="C238" s="55" t="s">
        <v>2357</v>
      </c>
      <c r="D238" s="55" t="s">
        <v>2357</v>
      </c>
      <c r="E238" s="55" t="s">
        <v>2357</v>
      </c>
      <c r="F238" s="55" t="s">
        <v>2357</v>
      </c>
      <c r="G238" s="55" t="s">
        <v>2357</v>
      </c>
      <c r="H238" s="55" t="s">
        <v>2447</v>
      </c>
      <c r="I238" s="55" t="s">
        <v>2357</v>
      </c>
      <c r="J238" s="55" t="s">
        <v>2357</v>
      </c>
      <c r="K238" s="55" t="s">
        <v>2357</v>
      </c>
    </row>
    <row r="239" spans="1:11" ht="34" customHeight="1" x14ac:dyDescent="0.35">
      <c r="A239" s="57" t="s">
        <v>2533</v>
      </c>
      <c r="B239" s="60" t="s">
        <v>33</v>
      </c>
      <c r="C239" s="60" t="s">
        <v>33</v>
      </c>
      <c r="D239" s="60" t="s">
        <v>33</v>
      </c>
      <c r="E239" s="60" t="s">
        <v>33</v>
      </c>
      <c r="F239" s="60" t="s">
        <v>33</v>
      </c>
      <c r="G239" s="60" t="s">
        <v>33</v>
      </c>
      <c r="H239" s="60" t="s">
        <v>33</v>
      </c>
      <c r="I239" s="60" t="s">
        <v>33</v>
      </c>
      <c r="J239" s="60" t="s">
        <v>33</v>
      </c>
      <c r="K239" s="60" t="s">
        <v>33</v>
      </c>
    </row>
    <row r="240" spans="1:11" ht="15" customHeight="1" x14ac:dyDescent="0.35">
      <c r="A240" s="54" t="s">
        <v>2534</v>
      </c>
      <c r="B240" s="59">
        <v>27558</v>
      </c>
      <c r="C240" s="59">
        <v>1646</v>
      </c>
      <c r="D240" s="59">
        <v>3709</v>
      </c>
      <c r="E240" s="59">
        <v>4404</v>
      </c>
      <c r="F240" s="59">
        <v>2482</v>
      </c>
      <c r="G240" s="59">
        <v>5204</v>
      </c>
      <c r="H240" s="59">
        <v>1616</v>
      </c>
      <c r="I240" s="59">
        <v>3228</v>
      </c>
      <c r="J240" s="59">
        <v>1365</v>
      </c>
      <c r="K240" s="59">
        <v>3903</v>
      </c>
    </row>
    <row r="241" spans="1:11" ht="15" customHeight="1" x14ac:dyDescent="0.35">
      <c r="A241" s="54" t="s">
        <v>2535</v>
      </c>
      <c r="B241" s="59">
        <v>30702</v>
      </c>
      <c r="C241" s="59">
        <v>1516</v>
      </c>
      <c r="D241" s="59">
        <v>4798</v>
      </c>
      <c r="E241" s="59">
        <v>4620</v>
      </c>
      <c r="F241" s="59">
        <v>2591</v>
      </c>
      <c r="G241" s="59">
        <v>6455</v>
      </c>
      <c r="H241" s="59">
        <v>1755</v>
      </c>
      <c r="I241" s="59">
        <v>3458</v>
      </c>
      <c r="J241" s="59">
        <v>1440</v>
      </c>
      <c r="K241" s="59">
        <v>4070</v>
      </c>
    </row>
    <row r="242" spans="1:11" ht="24" customHeight="1" x14ac:dyDescent="0.35">
      <c r="A242" s="57" t="s">
        <v>2536</v>
      </c>
      <c r="B242" s="60" t="s">
        <v>33</v>
      </c>
      <c r="C242" s="60" t="s">
        <v>33</v>
      </c>
      <c r="D242" s="60" t="s">
        <v>33</v>
      </c>
      <c r="E242" s="60" t="s">
        <v>33</v>
      </c>
      <c r="F242" s="60" t="s">
        <v>33</v>
      </c>
      <c r="G242" s="60" t="s">
        <v>33</v>
      </c>
      <c r="H242" s="60" t="s">
        <v>33</v>
      </c>
      <c r="I242" s="60" t="s">
        <v>33</v>
      </c>
      <c r="J242" s="60" t="s">
        <v>33</v>
      </c>
      <c r="K242" s="60" t="s">
        <v>33</v>
      </c>
    </row>
    <row r="243" spans="1:11" ht="15" customHeight="1" x14ac:dyDescent="0.35">
      <c r="A243" s="54" t="s">
        <v>2537</v>
      </c>
      <c r="B243" s="59">
        <v>47534</v>
      </c>
      <c r="C243" s="59">
        <v>2487</v>
      </c>
      <c r="D243" s="59">
        <v>6641</v>
      </c>
      <c r="E243" s="59">
        <v>7606</v>
      </c>
      <c r="F243" s="59">
        <v>3710</v>
      </c>
      <c r="G243" s="59">
        <v>8889</v>
      </c>
      <c r="H243" s="59">
        <v>2745</v>
      </c>
      <c r="I243" s="59">
        <v>5826</v>
      </c>
      <c r="J243" s="59">
        <v>2573</v>
      </c>
      <c r="K243" s="59">
        <v>7058</v>
      </c>
    </row>
    <row r="244" spans="1:11" ht="15" customHeight="1" x14ac:dyDescent="0.35">
      <c r="A244" s="54" t="s">
        <v>2538</v>
      </c>
      <c r="B244" s="59">
        <v>12688</v>
      </c>
      <c r="C244" s="59">
        <v>586</v>
      </c>
      <c r="D244" s="59">
        <v>1797</v>
      </c>
      <c r="E244" s="59">
        <v>1671</v>
      </c>
      <c r="F244" s="59">
        <v>663</v>
      </c>
      <c r="G244" s="59">
        <v>3030</v>
      </c>
      <c r="H244" s="59">
        <v>437</v>
      </c>
      <c r="I244" s="59">
        <v>1471</v>
      </c>
      <c r="J244" s="59">
        <v>699</v>
      </c>
      <c r="K244" s="59">
        <v>2333</v>
      </c>
    </row>
    <row r="245" spans="1:11" ht="28" customHeight="1" x14ac:dyDescent="0.35">
      <c r="A245" s="58" t="s">
        <v>2539</v>
      </c>
      <c r="B245" s="59">
        <v>18793</v>
      </c>
      <c r="C245" s="59">
        <v>843</v>
      </c>
      <c r="D245" s="59">
        <v>2279</v>
      </c>
      <c r="E245" s="59">
        <v>2804</v>
      </c>
      <c r="F245" s="59">
        <v>1137</v>
      </c>
      <c r="G245" s="59">
        <v>4226</v>
      </c>
      <c r="H245" s="59">
        <v>1416</v>
      </c>
      <c r="I245" s="59">
        <v>2222</v>
      </c>
      <c r="J245" s="59">
        <v>1168</v>
      </c>
      <c r="K245" s="59">
        <v>2698</v>
      </c>
    </row>
    <row r="246" spans="1:11" ht="34" customHeight="1" x14ac:dyDescent="0.35">
      <c r="A246" s="57" t="s">
        <v>2540</v>
      </c>
      <c r="B246" s="60" t="s">
        <v>33</v>
      </c>
      <c r="C246" s="60" t="s">
        <v>33</v>
      </c>
      <c r="D246" s="60" t="s">
        <v>33</v>
      </c>
      <c r="E246" s="60" t="s">
        <v>33</v>
      </c>
      <c r="F246" s="60" t="s">
        <v>33</v>
      </c>
      <c r="G246" s="60" t="s">
        <v>33</v>
      </c>
      <c r="H246" s="60" t="s">
        <v>33</v>
      </c>
      <c r="I246" s="60" t="s">
        <v>33</v>
      </c>
      <c r="J246" s="60" t="s">
        <v>33</v>
      </c>
      <c r="K246" s="60" t="s">
        <v>33</v>
      </c>
    </row>
    <row r="247" spans="1:11" ht="15" customHeight="1" x14ac:dyDescent="0.35">
      <c r="A247" s="54" t="s">
        <v>2541</v>
      </c>
      <c r="B247" s="59">
        <v>38406</v>
      </c>
      <c r="C247" s="59">
        <v>2046</v>
      </c>
      <c r="D247" s="59">
        <v>5520</v>
      </c>
      <c r="E247" s="59">
        <v>6180</v>
      </c>
      <c r="F247" s="59">
        <v>2858</v>
      </c>
      <c r="G247" s="59">
        <v>7828</v>
      </c>
      <c r="H247" s="59">
        <v>2468</v>
      </c>
      <c r="I247" s="59">
        <v>4286</v>
      </c>
      <c r="J247" s="59">
        <v>2253</v>
      </c>
      <c r="K247" s="59">
        <v>4969</v>
      </c>
    </row>
    <row r="248" spans="1:11" ht="15" customHeight="1" x14ac:dyDescent="0.35">
      <c r="A248" s="54" t="s">
        <v>2542</v>
      </c>
      <c r="B248" s="59">
        <v>80081</v>
      </c>
      <c r="C248" s="59">
        <v>3771</v>
      </c>
      <c r="D248" s="59">
        <v>10702</v>
      </c>
      <c r="E248" s="59">
        <v>11880</v>
      </c>
      <c r="F248" s="59">
        <v>5634</v>
      </c>
      <c r="G248" s="59">
        <v>16888</v>
      </c>
      <c r="H248" s="59">
        <v>4573</v>
      </c>
      <c r="I248" s="59">
        <v>9901</v>
      </c>
      <c r="J248" s="59">
        <v>4529</v>
      </c>
      <c r="K248" s="59">
        <v>12203</v>
      </c>
    </row>
    <row r="249" spans="1:11" ht="15" customHeight="1" x14ac:dyDescent="0.35">
      <c r="A249" s="58" t="s">
        <v>2543</v>
      </c>
      <c r="B249" s="59">
        <v>53816</v>
      </c>
      <c r="C249" s="59">
        <v>2886</v>
      </c>
      <c r="D249" s="59">
        <v>7886</v>
      </c>
      <c r="E249" s="59">
        <v>8336</v>
      </c>
      <c r="F249" s="59">
        <v>3505</v>
      </c>
      <c r="G249" s="59">
        <v>10855</v>
      </c>
      <c r="H249" s="59">
        <v>2923</v>
      </c>
      <c r="I249" s="59">
        <v>6263</v>
      </c>
      <c r="J249" s="59">
        <v>3007</v>
      </c>
      <c r="K249" s="59">
        <v>8156</v>
      </c>
    </row>
    <row r="250" spans="1:11" ht="15" customHeight="1" x14ac:dyDescent="0.35">
      <c r="A250" s="54" t="s">
        <v>2544</v>
      </c>
      <c r="B250" s="59">
        <v>23396</v>
      </c>
      <c r="C250" s="59">
        <v>1161</v>
      </c>
      <c r="D250" s="59">
        <v>3349</v>
      </c>
      <c r="E250" s="59">
        <v>4102</v>
      </c>
      <c r="F250" s="59">
        <v>1255</v>
      </c>
      <c r="G250" s="59">
        <v>5325</v>
      </c>
      <c r="H250" s="59">
        <v>1182</v>
      </c>
      <c r="I250" s="59">
        <v>2841</v>
      </c>
      <c r="J250" s="59">
        <v>1314</v>
      </c>
      <c r="K250" s="59">
        <v>2868</v>
      </c>
    </row>
    <row r="251" spans="1:11" ht="15" customHeight="1" x14ac:dyDescent="0.35">
      <c r="A251" s="54" t="s">
        <v>2545</v>
      </c>
      <c r="B251" s="59">
        <v>28059</v>
      </c>
      <c r="C251" s="59">
        <v>1494</v>
      </c>
      <c r="D251" s="59">
        <v>3774</v>
      </c>
      <c r="E251" s="59">
        <v>4590</v>
      </c>
      <c r="F251" s="59">
        <v>1578</v>
      </c>
      <c r="G251" s="59">
        <v>6161</v>
      </c>
      <c r="H251" s="59">
        <v>1349</v>
      </c>
      <c r="I251" s="59">
        <v>3459</v>
      </c>
      <c r="J251" s="59">
        <v>1663</v>
      </c>
      <c r="K251" s="59">
        <v>3990</v>
      </c>
    </row>
    <row r="252" spans="1:11" ht="15" customHeight="1" x14ac:dyDescent="0.35">
      <c r="A252" s="58" t="s">
        <v>2546</v>
      </c>
      <c r="B252" s="59">
        <v>22071</v>
      </c>
      <c r="C252" s="59">
        <v>1363</v>
      </c>
      <c r="D252" s="59">
        <v>3388</v>
      </c>
      <c r="E252" s="59">
        <v>3759</v>
      </c>
      <c r="F252" s="59">
        <v>1389</v>
      </c>
      <c r="G252" s="59">
        <v>4553</v>
      </c>
      <c r="H252" s="59">
        <v>1232</v>
      </c>
      <c r="I252" s="59">
        <v>1774</v>
      </c>
      <c r="J252" s="59">
        <v>1513</v>
      </c>
      <c r="K252" s="59">
        <v>3099</v>
      </c>
    </row>
    <row r="253" spans="1:11" ht="15" customHeight="1" x14ac:dyDescent="0.35">
      <c r="A253" s="58" t="s">
        <v>2428</v>
      </c>
      <c r="B253" s="59">
        <v>446</v>
      </c>
      <c r="C253" s="59" t="s">
        <v>2357</v>
      </c>
      <c r="D253" s="59" t="s">
        <v>2357</v>
      </c>
      <c r="E253" s="59" t="s">
        <v>2357</v>
      </c>
      <c r="F253" s="59" t="s">
        <v>2357</v>
      </c>
      <c r="G253" s="59" t="s">
        <v>2357</v>
      </c>
      <c r="H253" s="59" t="s">
        <v>2357</v>
      </c>
      <c r="I253" s="59" t="s">
        <v>2357</v>
      </c>
      <c r="J253" s="59" t="s">
        <v>2357</v>
      </c>
      <c r="K253" s="59" t="s">
        <v>2357</v>
      </c>
    </row>
    <row r="254" spans="1:11" ht="34" customHeight="1" x14ac:dyDescent="0.35">
      <c r="A254" s="57" t="s">
        <v>2547</v>
      </c>
      <c r="B254" s="60" t="s">
        <v>33</v>
      </c>
      <c r="C254" s="60" t="s">
        <v>33</v>
      </c>
      <c r="D254" s="60" t="s">
        <v>33</v>
      </c>
      <c r="E254" s="60" t="s">
        <v>33</v>
      </c>
      <c r="F254" s="60" t="s">
        <v>33</v>
      </c>
      <c r="G254" s="60" t="s">
        <v>33</v>
      </c>
      <c r="H254" s="60" t="s">
        <v>33</v>
      </c>
      <c r="I254" s="60" t="s">
        <v>33</v>
      </c>
      <c r="J254" s="60" t="s">
        <v>33</v>
      </c>
      <c r="K254" s="60" t="s">
        <v>33</v>
      </c>
    </row>
    <row r="255" spans="1:11" ht="15" customHeight="1" x14ac:dyDescent="0.35">
      <c r="A255" s="54" t="s">
        <v>2548</v>
      </c>
      <c r="B255" s="59">
        <v>73645</v>
      </c>
      <c r="C255" s="59">
        <v>3568</v>
      </c>
      <c r="D255" s="59">
        <v>10044</v>
      </c>
      <c r="E255" s="59">
        <v>11374</v>
      </c>
      <c r="F255" s="59">
        <v>5196</v>
      </c>
      <c r="G255" s="59">
        <v>15268</v>
      </c>
      <c r="H255" s="59">
        <v>4498</v>
      </c>
      <c r="I255" s="59">
        <v>8989</v>
      </c>
      <c r="J255" s="59">
        <v>4179</v>
      </c>
      <c r="K255" s="59">
        <v>10530</v>
      </c>
    </row>
    <row r="256" spans="1:11" ht="15" customHeight="1" x14ac:dyDescent="0.35">
      <c r="A256" s="56" t="s">
        <v>2549</v>
      </c>
      <c r="B256" s="59">
        <v>28361</v>
      </c>
      <c r="C256" s="59">
        <v>1424</v>
      </c>
      <c r="D256" s="59">
        <v>4445</v>
      </c>
      <c r="E256" s="59">
        <v>4481</v>
      </c>
      <c r="F256" s="59">
        <v>1850</v>
      </c>
      <c r="G256" s="59">
        <v>6399</v>
      </c>
      <c r="H256" s="59">
        <v>1199</v>
      </c>
      <c r="I256" s="59">
        <v>3179</v>
      </c>
      <c r="J256" s="59">
        <v>1898</v>
      </c>
      <c r="K256" s="59">
        <v>3486</v>
      </c>
    </row>
    <row r="257" spans="1:11" ht="15" customHeight="1" x14ac:dyDescent="0.35">
      <c r="A257" s="56" t="s">
        <v>2550</v>
      </c>
      <c r="B257" s="59">
        <v>28719</v>
      </c>
      <c r="C257" s="59">
        <v>1524</v>
      </c>
      <c r="D257" s="59">
        <v>4542</v>
      </c>
      <c r="E257" s="59">
        <v>4820</v>
      </c>
      <c r="F257" s="59">
        <v>1983</v>
      </c>
      <c r="G257" s="59">
        <v>5711</v>
      </c>
      <c r="H257" s="59">
        <v>1596</v>
      </c>
      <c r="I257" s="59">
        <v>3079</v>
      </c>
      <c r="J257" s="59">
        <v>1740</v>
      </c>
      <c r="K257" s="59">
        <v>3725</v>
      </c>
    </row>
    <row r="258" spans="1:11" ht="15" customHeight="1" x14ac:dyDescent="0.35">
      <c r="A258" s="56" t="s">
        <v>2551</v>
      </c>
      <c r="B258" s="59">
        <v>4171</v>
      </c>
      <c r="C258" s="59" t="s">
        <v>2357</v>
      </c>
      <c r="D258" s="59">
        <v>430</v>
      </c>
      <c r="E258" s="59">
        <v>695</v>
      </c>
      <c r="F258" s="59" t="s">
        <v>2357</v>
      </c>
      <c r="G258" s="59">
        <v>1049</v>
      </c>
      <c r="H258" s="59" t="s">
        <v>2357</v>
      </c>
      <c r="I258" s="59">
        <v>316</v>
      </c>
      <c r="J258" s="59" t="s">
        <v>2357</v>
      </c>
      <c r="K258" s="59">
        <v>676</v>
      </c>
    </row>
    <row r="259" spans="1:11" ht="15" customHeight="1" x14ac:dyDescent="0.35">
      <c r="A259" s="56" t="s">
        <v>2552</v>
      </c>
      <c r="B259" s="59">
        <v>32734</v>
      </c>
      <c r="C259" s="59">
        <v>1240</v>
      </c>
      <c r="D259" s="59">
        <v>4333</v>
      </c>
      <c r="E259" s="59">
        <v>4666</v>
      </c>
      <c r="F259" s="59">
        <v>1932</v>
      </c>
      <c r="G259" s="59">
        <v>7957</v>
      </c>
      <c r="H259" s="59">
        <v>2457</v>
      </c>
      <c r="I259" s="59">
        <v>4102</v>
      </c>
      <c r="J259" s="59">
        <v>2093</v>
      </c>
      <c r="K259" s="59">
        <v>3955</v>
      </c>
    </row>
    <row r="260" spans="1:11" ht="15" customHeight="1" x14ac:dyDescent="0.35">
      <c r="A260" s="56" t="s">
        <v>2553</v>
      </c>
      <c r="B260" s="59">
        <v>62381</v>
      </c>
      <c r="C260" s="59">
        <v>3081</v>
      </c>
      <c r="D260" s="59">
        <v>8354</v>
      </c>
      <c r="E260" s="59">
        <v>9850</v>
      </c>
      <c r="F260" s="59">
        <v>4407</v>
      </c>
      <c r="G260" s="59">
        <v>13129</v>
      </c>
      <c r="H260" s="59">
        <v>3747</v>
      </c>
      <c r="I260" s="59">
        <v>7312</v>
      </c>
      <c r="J260" s="59">
        <v>3323</v>
      </c>
      <c r="K260" s="59">
        <v>9176</v>
      </c>
    </row>
    <row r="261" spans="1:11" ht="15" customHeight="1" x14ac:dyDescent="0.35">
      <c r="A261" s="56" t="s">
        <v>2554</v>
      </c>
      <c r="B261" s="59">
        <v>43936</v>
      </c>
      <c r="C261" s="59">
        <v>1902</v>
      </c>
      <c r="D261" s="59">
        <v>6546</v>
      </c>
      <c r="E261" s="59">
        <v>6685</v>
      </c>
      <c r="F261" s="59">
        <v>2988</v>
      </c>
      <c r="G261" s="59">
        <v>9706</v>
      </c>
      <c r="H261" s="59">
        <v>2702</v>
      </c>
      <c r="I261" s="59">
        <v>5219</v>
      </c>
      <c r="J261" s="59">
        <v>2529</v>
      </c>
      <c r="K261" s="59">
        <v>5659</v>
      </c>
    </row>
    <row r="262" spans="1:11" ht="15" customHeight="1" x14ac:dyDescent="0.35">
      <c r="A262" s="58" t="s">
        <v>2555</v>
      </c>
      <c r="B262" s="55">
        <v>13448</v>
      </c>
      <c r="C262" s="55">
        <v>734</v>
      </c>
      <c r="D262" s="55">
        <v>1189</v>
      </c>
      <c r="E262" s="55">
        <v>1368</v>
      </c>
      <c r="F262" s="55">
        <v>982</v>
      </c>
      <c r="G262" s="55">
        <v>2713</v>
      </c>
      <c r="H262" s="55">
        <v>406</v>
      </c>
      <c r="I262" s="55">
        <v>2405</v>
      </c>
      <c r="J262" s="55">
        <v>802</v>
      </c>
      <c r="K262" s="55">
        <v>2849</v>
      </c>
    </row>
    <row r="263" spans="1:11" ht="34" customHeight="1" x14ac:dyDescent="0.35">
      <c r="A263" s="57" t="s">
        <v>2556</v>
      </c>
      <c r="B263" s="60" t="s">
        <v>33</v>
      </c>
      <c r="C263" s="60" t="s">
        <v>33</v>
      </c>
      <c r="D263" s="60" t="s">
        <v>33</v>
      </c>
      <c r="E263" s="60" t="s">
        <v>33</v>
      </c>
      <c r="F263" s="60" t="s">
        <v>33</v>
      </c>
      <c r="G263" s="60" t="s">
        <v>33</v>
      </c>
      <c r="H263" s="60" t="s">
        <v>33</v>
      </c>
      <c r="I263" s="60" t="s">
        <v>33</v>
      </c>
      <c r="J263" s="60" t="s">
        <v>33</v>
      </c>
      <c r="K263" s="60" t="s">
        <v>33</v>
      </c>
    </row>
    <row r="264" spans="1:11" ht="15" customHeight="1" x14ac:dyDescent="0.35">
      <c r="A264" s="54" t="s">
        <v>2557</v>
      </c>
      <c r="B264" s="59">
        <v>77063</v>
      </c>
      <c r="C264" s="59">
        <v>3686</v>
      </c>
      <c r="D264" s="59">
        <v>10430</v>
      </c>
      <c r="E264" s="59">
        <v>11561</v>
      </c>
      <c r="F264" s="59">
        <v>5301</v>
      </c>
      <c r="G264" s="59">
        <v>16255</v>
      </c>
      <c r="H264" s="59">
        <v>4236</v>
      </c>
      <c r="I264" s="59">
        <v>9194</v>
      </c>
      <c r="J264" s="59">
        <v>4338</v>
      </c>
      <c r="K264" s="59">
        <v>12062</v>
      </c>
    </row>
    <row r="265" spans="1:11" ht="15" customHeight="1" x14ac:dyDescent="0.35">
      <c r="A265" s="56" t="s">
        <v>2558</v>
      </c>
      <c r="B265" s="59">
        <v>76160</v>
      </c>
      <c r="C265" s="59">
        <v>3645</v>
      </c>
      <c r="D265" s="59">
        <v>10310</v>
      </c>
      <c r="E265" s="59">
        <v>11436</v>
      </c>
      <c r="F265" s="59">
        <v>5192</v>
      </c>
      <c r="G265" s="59">
        <v>16079</v>
      </c>
      <c r="H265" s="59">
        <v>4156</v>
      </c>
      <c r="I265" s="59">
        <v>9111</v>
      </c>
      <c r="J265" s="59">
        <v>4261</v>
      </c>
      <c r="K265" s="59">
        <v>11968</v>
      </c>
    </row>
    <row r="266" spans="1:11" ht="15" customHeight="1" x14ac:dyDescent="0.35">
      <c r="A266" s="56" t="s">
        <v>2559</v>
      </c>
      <c r="B266" s="59">
        <v>30946</v>
      </c>
      <c r="C266" s="59">
        <v>1158</v>
      </c>
      <c r="D266" s="59">
        <v>4132</v>
      </c>
      <c r="E266" s="59">
        <v>4244</v>
      </c>
      <c r="F266" s="59">
        <v>2164</v>
      </c>
      <c r="G266" s="59">
        <v>6888</v>
      </c>
      <c r="H266" s="59">
        <v>1498</v>
      </c>
      <c r="I266" s="59">
        <v>3708</v>
      </c>
      <c r="J266" s="59">
        <v>1992</v>
      </c>
      <c r="K266" s="59">
        <v>5163</v>
      </c>
    </row>
    <row r="267" spans="1:11" ht="15" customHeight="1" x14ac:dyDescent="0.35">
      <c r="A267" s="62" t="s">
        <v>2560</v>
      </c>
      <c r="B267" s="59">
        <v>63486</v>
      </c>
      <c r="C267" s="59">
        <v>3093</v>
      </c>
      <c r="D267" s="59">
        <v>8681</v>
      </c>
      <c r="E267" s="59">
        <v>9507</v>
      </c>
      <c r="F267" s="59">
        <v>4389</v>
      </c>
      <c r="G267" s="59">
        <v>13950</v>
      </c>
      <c r="H267" s="59">
        <v>3421</v>
      </c>
      <c r="I267" s="59">
        <v>7550</v>
      </c>
      <c r="J267" s="59">
        <v>3614</v>
      </c>
      <c r="K267" s="59">
        <v>9282</v>
      </c>
    </row>
    <row r="268" spans="1:11" ht="15" customHeight="1" x14ac:dyDescent="0.35">
      <c r="A268" s="62" t="s">
        <v>2561</v>
      </c>
      <c r="B268" s="59">
        <v>53369</v>
      </c>
      <c r="C268" s="59">
        <v>2511</v>
      </c>
      <c r="D268" s="59">
        <v>7575</v>
      </c>
      <c r="E268" s="59">
        <v>7894</v>
      </c>
      <c r="F268" s="59">
        <v>3378</v>
      </c>
      <c r="G268" s="59">
        <v>11468</v>
      </c>
      <c r="H268" s="59">
        <v>2897</v>
      </c>
      <c r="I268" s="59">
        <v>6199</v>
      </c>
      <c r="J268" s="59">
        <v>3189</v>
      </c>
      <c r="K268" s="59">
        <v>8258</v>
      </c>
    </row>
    <row r="269" spans="1:11" ht="15" customHeight="1" x14ac:dyDescent="0.35">
      <c r="A269" s="62" t="s">
        <v>2562</v>
      </c>
      <c r="B269" s="59">
        <v>54256</v>
      </c>
      <c r="C269" s="59">
        <v>2696</v>
      </c>
      <c r="D269" s="59">
        <v>7622</v>
      </c>
      <c r="E269" s="59">
        <v>8535</v>
      </c>
      <c r="F269" s="59">
        <v>3624</v>
      </c>
      <c r="G269" s="59">
        <v>11789</v>
      </c>
      <c r="H269" s="59">
        <v>2681</v>
      </c>
      <c r="I269" s="59">
        <v>5990</v>
      </c>
      <c r="J269" s="59">
        <v>2952</v>
      </c>
      <c r="K269" s="59">
        <v>8367</v>
      </c>
    </row>
    <row r="270" spans="1:11" ht="15" customHeight="1" x14ac:dyDescent="0.35">
      <c r="A270" s="62" t="s">
        <v>2563</v>
      </c>
      <c r="B270" s="59">
        <v>36235</v>
      </c>
      <c r="C270" s="59">
        <v>1899</v>
      </c>
      <c r="D270" s="59">
        <v>4660</v>
      </c>
      <c r="E270" s="59">
        <v>5161</v>
      </c>
      <c r="F270" s="59">
        <v>2521</v>
      </c>
      <c r="G270" s="59">
        <v>7724</v>
      </c>
      <c r="H270" s="59">
        <v>1954</v>
      </c>
      <c r="I270" s="59">
        <v>4619</v>
      </c>
      <c r="J270" s="59">
        <v>2056</v>
      </c>
      <c r="K270" s="59">
        <v>5641</v>
      </c>
    </row>
    <row r="271" spans="1:11" ht="15" customHeight="1" x14ac:dyDescent="0.35">
      <c r="A271" s="62" t="s">
        <v>2564</v>
      </c>
      <c r="B271" s="59">
        <v>66682</v>
      </c>
      <c r="C271" s="59">
        <v>3164</v>
      </c>
      <c r="D271" s="59">
        <v>9569</v>
      </c>
      <c r="E271" s="59">
        <v>9955</v>
      </c>
      <c r="F271" s="59">
        <v>4484</v>
      </c>
      <c r="G271" s="59">
        <v>14307</v>
      </c>
      <c r="H271" s="59">
        <v>3404</v>
      </c>
      <c r="I271" s="59">
        <v>8084</v>
      </c>
      <c r="J271" s="59">
        <v>3708</v>
      </c>
      <c r="K271" s="59">
        <v>10007</v>
      </c>
    </row>
    <row r="272" spans="1:11" ht="15" customHeight="1" x14ac:dyDescent="0.35">
      <c r="A272" s="62" t="s">
        <v>2565</v>
      </c>
      <c r="B272" s="59">
        <v>59277</v>
      </c>
      <c r="C272" s="59">
        <v>2989</v>
      </c>
      <c r="D272" s="59">
        <v>8665</v>
      </c>
      <c r="E272" s="59">
        <v>9111</v>
      </c>
      <c r="F272" s="59">
        <v>3942</v>
      </c>
      <c r="G272" s="59">
        <v>12279</v>
      </c>
      <c r="H272" s="59">
        <v>3057</v>
      </c>
      <c r="I272" s="59">
        <v>6763</v>
      </c>
      <c r="J272" s="59">
        <v>3360</v>
      </c>
      <c r="K272" s="59">
        <v>9111</v>
      </c>
    </row>
    <row r="273" spans="1:11" ht="24" customHeight="1" x14ac:dyDescent="0.35">
      <c r="A273" s="57" t="s">
        <v>2566</v>
      </c>
      <c r="B273" s="53" t="s">
        <v>33</v>
      </c>
      <c r="C273" s="53" t="s">
        <v>33</v>
      </c>
      <c r="D273" s="53" t="s">
        <v>33</v>
      </c>
      <c r="E273" s="53" t="s">
        <v>33</v>
      </c>
      <c r="F273" s="53" t="s">
        <v>33</v>
      </c>
      <c r="G273" s="53" t="s">
        <v>33</v>
      </c>
      <c r="H273" s="53" t="s">
        <v>33</v>
      </c>
      <c r="I273" s="53" t="s">
        <v>33</v>
      </c>
      <c r="J273" s="53" t="s">
        <v>33</v>
      </c>
      <c r="K273" s="53" t="s">
        <v>33</v>
      </c>
    </row>
    <row r="274" spans="1:11" ht="15" customHeight="1" x14ac:dyDescent="0.35">
      <c r="A274" s="54" t="s">
        <v>2567</v>
      </c>
      <c r="B274" s="59">
        <v>10030</v>
      </c>
      <c r="C274" s="59">
        <v>616</v>
      </c>
      <c r="D274" s="59">
        <v>802</v>
      </c>
      <c r="E274" s="59">
        <v>1181</v>
      </c>
      <c r="F274" s="59">
        <v>877</v>
      </c>
      <c r="G274" s="59">
        <v>1726</v>
      </c>
      <c r="H274" s="59">
        <v>668</v>
      </c>
      <c r="I274" s="59">
        <v>2200</v>
      </c>
      <c r="J274" s="59">
        <v>643</v>
      </c>
      <c r="K274" s="59">
        <v>1317</v>
      </c>
    </row>
    <row r="275" spans="1:11" ht="15" customHeight="1" x14ac:dyDescent="0.35">
      <c r="A275" s="58" t="s">
        <v>2568</v>
      </c>
      <c r="B275" s="59">
        <v>15669</v>
      </c>
      <c r="C275" s="59">
        <v>846</v>
      </c>
      <c r="D275" s="59">
        <v>1611</v>
      </c>
      <c r="E275" s="59">
        <v>2283</v>
      </c>
      <c r="F275" s="59">
        <v>1299</v>
      </c>
      <c r="G275" s="59">
        <v>3318</v>
      </c>
      <c r="H275" s="59">
        <v>911</v>
      </c>
      <c r="I275" s="59">
        <v>2044</v>
      </c>
      <c r="J275" s="59">
        <v>782</v>
      </c>
      <c r="K275" s="59">
        <v>2575</v>
      </c>
    </row>
    <row r="276" spans="1:11" ht="15" customHeight="1" x14ac:dyDescent="0.35">
      <c r="A276" s="58" t="s">
        <v>2402</v>
      </c>
      <c r="B276" s="59">
        <v>9422</v>
      </c>
      <c r="C276" s="59" t="s">
        <v>2357</v>
      </c>
      <c r="D276" s="59">
        <v>1142</v>
      </c>
      <c r="E276" s="59">
        <v>1390</v>
      </c>
      <c r="F276" s="59">
        <v>730</v>
      </c>
      <c r="G276" s="59">
        <v>1723</v>
      </c>
      <c r="H276" s="59">
        <v>649</v>
      </c>
      <c r="I276" s="59">
        <v>1156</v>
      </c>
      <c r="J276" s="59">
        <v>515</v>
      </c>
      <c r="K276" s="59">
        <v>1866</v>
      </c>
    </row>
    <row r="277" spans="1:11" ht="15" customHeight="1" x14ac:dyDescent="0.35">
      <c r="A277" s="58" t="s">
        <v>2403</v>
      </c>
      <c r="B277" s="59">
        <v>9388</v>
      </c>
      <c r="C277" s="59">
        <v>494</v>
      </c>
      <c r="D277" s="59">
        <v>1150</v>
      </c>
      <c r="E277" s="59">
        <v>1304</v>
      </c>
      <c r="F277" s="59">
        <v>522</v>
      </c>
      <c r="G277" s="59">
        <v>1903</v>
      </c>
      <c r="H277" s="59">
        <v>649</v>
      </c>
      <c r="I277" s="59">
        <v>979</v>
      </c>
      <c r="J277" s="59">
        <v>429</v>
      </c>
      <c r="K277" s="59">
        <v>1958</v>
      </c>
    </row>
    <row r="278" spans="1:11" ht="15" customHeight="1" x14ac:dyDescent="0.35">
      <c r="A278" s="54" t="s">
        <v>2404</v>
      </c>
      <c r="B278" s="59">
        <v>13094</v>
      </c>
      <c r="C278" s="59">
        <v>717</v>
      </c>
      <c r="D278" s="59">
        <v>1610</v>
      </c>
      <c r="E278" s="59">
        <v>1633</v>
      </c>
      <c r="F278" s="59">
        <v>958</v>
      </c>
      <c r="G278" s="59">
        <v>2966</v>
      </c>
      <c r="H278" s="59">
        <v>758</v>
      </c>
      <c r="I278" s="59">
        <v>1623</v>
      </c>
      <c r="J278" s="59">
        <v>873</v>
      </c>
      <c r="K278" s="59">
        <v>1957</v>
      </c>
    </row>
    <row r="279" spans="1:11" ht="15" customHeight="1" x14ac:dyDescent="0.35">
      <c r="A279" s="58" t="s">
        <v>2405</v>
      </c>
      <c r="B279" s="59">
        <v>8284</v>
      </c>
      <c r="C279" s="59">
        <v>430</v>
      </c>
      <c r="D279" s="59">
        <v>936</v>
      </c>
      <c r="E279" s="59">
        <v>1532</v>
      </c>
      <c r="F279" s="59">
        <v>452</v>
      </c>
      <c r="G279" s="59">
        <v>1713</v>
      </c>
      <c r="H279" s="59">
        <v>456</v>
      </c>
      <c r="I279" s="59">
        <v>1074</v>
      </c>
      <c r="J279" s="59">
        <v>434</v>
      </c>
      <c r="K279" s="59">
        <v>1259</v>
      </c>
    </row>
    <row r="280" spans="1:11" ht="15" customHeight="1" x14ac:dyDescent="0.35">
      <c r="A280" s="58" t="s">
        <v>2406</v>
      </c>
      <c r="B280" s="59">
        <v>9728</v>
      </c>
      <c r="C280" s="59">
        <v>432</v>
      </c>
      <c r="D280" s="59">
        <v>1870</v>
      </c>
      <c r="E280" s="59">
        <v>1569</v>
      </c>
      <c r="F280" s="59">
        <v>634</v>
      </c>
      <c r="G280" s="59">
        <v>2156</v>
      </c>
      <c r="H280" s="59">
        <v>410</v>
      </c>
      <c r="I280" s="59">
        <v>826</v>
      </c>
      <c r="J280" s="59">
        <v>653</v>
      </c>
      <c r="K280" s="59">
        <v>1179</v>
      </c>
    </row>
    <row r="281" spans="1:11" ht="15" customHeight="1" x14ac:dyDescent="0.35">
      <c r="A281" s="58" t="s">
        <v>2407</v>
      </c>
      <c r="B281" s="59">
        <v>11478</v>
      </c>
      <c r="C281" s="59">
        <v>518</v>
      </c>
      <c r="D281" s="59">
        <v>2110</v>
      </c>
      <c r="E281" s="59">
        <v>1850</v>
      </c>
      <c r="F281" s="59">
        <v>706</v>
      </c>
      <c r="G281" s="59">
        <v>2476</v>
      </c>
      <c r="H281" s="59">
        <v>403</v>
      </c>
      <c r="I281" s="59">
        <v>1493</v>
      </c>
      <c r="J281" s="59">
        <v>653</v>
      </c>
      <c r="K281" s="59">
        <v>1268</v>
      </c>
    </row>
    <row r="282" spans="1:11" ht="24" customHeight="1" x14ac:dyDescent="0.35">
      <c r="A282" s="57" t="s">
        <v>2569</v>
      </c>
      <c r="B282" s="53" t="s">
        <v>33</v>
      </c>
      <c r="C282" s="53" t="s">
        <v>33</v>
      </c>
      <c r="D282" s="53" t="s">
        <v>33</v>
      </c>
      <c r="E282" s="53" t="s">
        <v>33</v>
      </c>
      <c r="F282" s="53" t="s">
        <v>33</v>
      </c>
      <c r="G282" s="53" t="s">
        <v>33</v>
      </c>
      <c r="H282" s="53" t="s">
        <v>33</v>
      </c>
      <c r="I282" s="53" t="s">
        <v>33</v>
      </c>
      <c r="J282" s="53" t="s">
        <v>33</v>
      </c>
      <c r="K282" s="53" t="s">
        <v>33</v>
      </c>
    </row>
    <row r="283" spans="1:11" ht="15" customHeight="1" x14ac:dyDescent="0.35">
      <c r="A283" s="54" t="s">
        <v>2567</v>
      </c>
      <c r="B283" s="59">
        <v>23607</v>
      </c>
      <c r="C283" s="59">
        <v>1208</v>
      </c>
      <c r="D283" s="59">
        <v>2552</v>
      </c>
      <c r="E283" s="59">
        <v>3235</v>
      </c>
      <c r="F283" s="59">
        <v>1789</v>
      </c>
      <c r="G283" s="59">
        <v>4031</v>
      </c>
      <c r="H283" s="59">
        <v>1483</v>
      </c>
      <c r="I283" s="59">
        <v>3845</v>
      </c>
      <c r="J283" s="59">
        <v>1367</v>
      </c>
      <c r="K283" s="59">
        <v>4097</v>
      </c>
    </row>
    <row r="284" spans="1:11" ht="15" customHeight="1" x14ac:dyDescent="0.35">
      <c r="A284" s="58" t="s">
        <v>2568</v>
      </c>
      <c r="B284" s="59">
        <v>21161</v>
      </c>
      <c r="C284" s="59">
        <v>1083</v>
      </c>
      <c r="D284" s="59">
        <v>2267</v>
      </c>
      <c r="E284" s="59">
        <v>3260</v>
      </c>
      <c r="F284" s="59">
        <v>1785</v>
      </c>
      <c r="G284" s="59">
        <v>4218</v>
      </c>
      <c r="H284" s="59">
        <v>1281</v>
      </c>
      <c r="I284" s="59">
        <v>2580</v>
      </c>
      <c r="J284" s="59">
        <v>1163</v>
      </c>
      <c r="K284" s="59">
        <v>3524</v>
      </c>
    </row>
    <row r="285" spans="1:11" ht="15" customHeight="1" x14ac:dyDescent="0.35">
      <c r="A285" s="58" t="s">
        <v>2402</v>
      </c>
      <c r="B285" s="59">
        <v>8345</v>
      </c>
      <c r="C285" s="59">
        <v>323</v>
      </c>
      <c r="D285" s="59">
        <v>1082</v>
      </c>
      <c r="E285" s="59">
        <v>1063</v>
      </c>
      <c r="F285" s="59">
        <v>415</v>
      </c>
      <c r="G285" s="59">
        <v>2003</v>
      </c>
      <c r="H285" s="59">
        <v>452</v>
      </c>
      <c r="I285" s="59">
        <v>1113</v>
      </c>
      <c r="J285" s="59">
        <v>509</v>
      </c>
      <c r="K285" s="59">
        <v>1384</v>
      </c>
    </row>
    <row r="286" spans="1:11" ht="15" customHeight="1" x14ac:dyDescent="0.35">
      <c r="A286" s="58" t="s">
        <v>2403</v>
      </c>
      <c r="B286" s="59">
        <v>8343</v>
      </c>
      <c r="C286" s="59">
        <v>521</v>
      </c>
      <c r="D286" s="59">
        <v>979</v>
      </c>
      <c r="E286" s="59">
        <v>1060</v>
      </c>
      <c r="F286" s="59">
        <v>414</v>
      </c>
      <c r="G286" s="59">
        <v>1994</v>
      </c>
      <c r="H286" s="59">
        <v>489</v>
      </c>
      <c r="I286" s="59">
        <v>904</v>
      </c>
      <c r="J286" s="59">
        <v>405</v>
      </c>
      <c r="K286" s="59">
        <v>1579</v>
      </c>
    </row>
    <row r="287" spans="1:11" ht="15" customHeight="1" x14ac:dyDescent="0.35">
      <c r="A287" s="54" t="s">
        <v>2404</v>
      </c>
      <c r="B287" s="59">
        <v>9643</v>
      </c>
      <c r="C287" s="59">
        <v>348</v>
      </c>
      <c r="D287" s="59">
        <v>1123</v>
      </c>
      <c r="E287" s="59">
        <v>1384</v>
      </c>
      <c r="F287" s="59">
        <v>811</v>
      </c>
      <c r="G287" s="59">
        <v>2362</v>
      </c>
      <c r="H287" s="59">
        <v>505</v>
      </c>
      <c r="I287" s="59">
        <v>927</v>
      </c>
      <c r="J287" s="59">
        <v>740</v>
      </c>
      <c r="K287" s="59">
        <v>1444</v>
      </c>
    </row>
    <row r="288" spans="1:11" ht="15" customHeight="1" x14ac:dyDescent="0.35">
      <c r="A288" s="58" t="s">
        <v>2405</v>
      </c>
      <c r="B288" s="59">
        <v>5234</v>
      </c>
      <c r="C288" s="59">
        <v>242</v>
      </c>
      <c r="D288" s="59">
        <v>976</v>
      </c>
      <c r="E288" s="59">
        <v>978</v>
      </c>
      <c r="F288" s="59">
        <v>334</v>
      </c>
      <c r="G288" s="59">
        <v>809</v>
      </c>
      <c r="H288" s="59">
        <v>244</v>
      </c>
      <c r="I288" s="59">
        <v>774</v>
      </c>
      <c r="J288" s="59">
        <v>309</v>
      </c>
      <c r="K288" s="59">
        <v>568</v>
      </c>
    </row>
    <row r="289" spans="1:11" ht="15" customHeight="1" x14ac:dyDescent="0.35">
      <c r="A289" s="58" t="s">
        <v>2406</v>
      </c>
      <c r="B289" s="59">
        <v>5217</v>
      </c>
      <c r="C289" s="59">
        <v>346</v>
      </c>
      <c r="D289" s="59">
        <v>1068</v>
      </c>
      <c r="E289" s="59">
        <v>711</v>
      </c>
      <c r="F289" s="59" t="s">
        <v>2357</v>
      </c>
      <c r="G289" s="59">
        <v>1078</v>
      </c>
      <c r="H289" s="59" t="s">
        <v>2357</v>
      </c>
      <c r="I289" s="59">
        <v>766</v>
      </c>
      <c r="J289" s="59">
        <v>285</v>
      </c>
      <c r="K289" s="59">
        <v>388</v>
      </c>
    </row>
    <row r="290" spans="1:11" ht="15" customHeight="1" x14ac:dyDescent="0.35">
      <c r="A290" s="58" t="s">
        <v>2407</v>
      </c>
      <c r="B290" s="59">
        <v>5542</v>
      </c>
      <c r="C290" s="59" t="s">
        <v>2357</v>
      </c>
      <c r="D290" s="59">
        <v>1185</v>
      </c>
      <c r="E290" s="59">
        <v>1051</v>
      </c>
      <c r="F290" s="59">
        <v>319</v>
      </c>
      <c r="G290" s="59">
        <v>1487</v>
      </c>
      <c r="H290" s="59" t="s">
        <v>2357</v>
      </c>
      <c r="I290" s="59">
        <v>486</v>
      </c>
      <c r="J290" s="59">
        <v>202</v>
      </c>
      <c r="K290" s="59">
        <v>395</v>
      </c>
    </row>
    <row r="291" spans="1:11" ht="24" customHeight="1" x14ac:dyDescent="0.35">
      <c r="A291" s="57" t="s">
        <v>2570</v>
      </c>
      <c r="B291" s="53" t="s">
        <v>33</v>
      </c>
      <c r="C291" s="53" t="s">
        <v>33</v>
      </c>
      <c r="D291" s="53" t="s">
        <v>33</v>
      </c>
      <c r="E291" s="53" t="s">
        <v>33</v>
      </c>
      <c r="F291" s="53" t="s">
        <v>33</v>
      </c>
      <c r="G291" s="53" t="s">
        <v>33</v>
      </c>
      <c r="H291" s="53" t="s">
        <v>33</v>
      </c>
      <c r="I291" s="53" t="s">
        <v>33</v>
      </c>
      <c r="J291" s="53" t="s">
        <v>33</v>
      </c>
      <c r="K291" s="53" t="s">
        <v>33</v>
      </c>
    </row>
    <row r="292" spans="1:11" ht="15" customHeight="1" x14ac:dyDescent="0.35">
      <c r="A292" s="54" t="s">
        <v>2567</v>
      </c>
      <c r="B292" s="59">
        <v>33724</v>
      </c>
      <c r="C292" s="59">
        <v>1790</v>
      </c>
      <c r="D292" s="59">
        <v>3657</v>
      </c>
      <c r="E292" s="59">
        <v>4848</v>
      </c>
      <c r="F292" s="59">
        <v>2800</v>
      </c>
      <c r="G292" s="59">
        <v>6513</v>
      </c>
      <c r="H292" s="59">
        <v>2007</v>
      </c>
      <c r="I292" s="59">
        <v>5195</v>
      </c>
      <c r="J292" s="59">
        <v>1792</v>
      </c>
      <c r="K292" s="59">
        <v>5122</v>
      </c>
    </row>
    <row r="293" spans="1:11" ht="15" customHeight="1" x14ac:dyDescent="0.35">
      <c r="A293" s="58" t="s">
        <v>2568</v>
      </c>
      <c r="B293" s="59">
        <v>34097</v>
      </c>
      <c r="C293" s="59">
        <v>1582</v>
      </c>
      <c r="D293" s="59">
        <v>4611</v>
      </c>
      <c r="E293" s="59">
        <v>5055</v>
      </c>
      <c r="F293" s="59">
        <v>2145</v>
      </c>
      <c r="G293" s="59">
        <v>7735</v>
      </c>
      <c r="H293" s="59">
        <v>1785</v>
      </c>
      <c r="I293" s="59">
        <v>3980</v>
      </c>
      <c r="J293" s="59">
        <v>2061</v>
      </c>
      <c r="K293" s="59">
        <v>5143</v>
      </c>
    </row>
    <row r="294" spans="1:11" ht="15" customHeight="1" x14ac:dyDescent="0.35">
      <c r="A294" s="58" t="s">
        <v>2402</v>
      </c>
      <c r="B294" s="59">
        <v>6241</v>
      </c>
      <c r="C294" s="59">
        <v>338</v>
      </c>
      <c r="D294" s="59">
        <v>755</v>
      </c>
      <c r="E294" s="59">
        <v>931</v>
      </c>
      <c r="F294" s="59">
        <v>504</v>
      </c>
      <c r="G294" s="59">
        <v>1063</v>
      </c>
      <c r="H294" s="59">
        <v>414</v>
      </c>
      <c r="I294" s="59">
        <v>749</v>
      </c>
      <c r="J294" s="59">
        <v>357</v>
      </c>
      <c r="K294" s="59">
        <v>1131</v>
      </c>
    </row>
    <row r="295" spans="1:11" ht="15" customHeight="1" x14ac:dyDescent="0.35">
      <c r="A295" s="58" t="s">
        <v>2403</v>
      </c>
      <c r="B295" s="59">
        <v>5711</v>
      </c>
      <c r="C295" s="59">
        <v>340</v>
      </c>
      <c r="D295" s="59">
        <v>777</v>
      </c>
      <c r="E295" s="59">
        <v>663</v>
      </c>
      <c r="F295" s="59">
        <v>343</v>
      </c>
      <c r="G295" s="59">
        <v>1286</v>
      </c>
      <c r="H295" s="59" t="s">
        <v>2357</v>
      </c>
      <c r="I295" s="59">
        <v>622</v>
      </c>
      <c r="J295" s="59" t="s">
        <v>2357</v>
      </c>
      <c r="K295" s="59">
        <v>899</v>
      </c>
    </row>
    <row r="296" spans="1:11" ht="15" customHeight="1" x14ac:dyDescent="0.35">
      <c r="A296" s="54" t="s">
        <v>2404</v>
      </c>
      <c r="B296" s="59">
        <v>3758</v>
      </c>
      <c r="C296" s="59" t="s">
        <v>2357</v>
      </c>
      <c r="D296" s="59">
        <v>566</v>
      </c>
      <c r="E296" s="59">
        <v>714</v>
      </c>
      <c r="F296" s="59" t="s">
        <v>2357</v>
      </c>
      <c r="G296" s="59">
        <v>696</v>
      </c>
      <c r="H296" s="59" t="s">
        <v>2357</v>
      </c>
      <c r="I296" s="59">
        <v>455</v>
      </c>
      <c r="J296" s="59">
        <v>282</v>
      </c>
      <c r="K296" s="59">
        <v>497</v>
      </c>
    </row>
    <row r="297" spans="1:11" ht="15" customHeight="1" x14ac:dyDescent="0.35">
      <c r="A297" s="54" t="s">
        <v>2571</v>
      </c>
      <c r="B297" s="59">
        <v>3562</v>
      </c>
      <c r="C297" s="59" t="s">
        <v>2357</v>
      </c>
      <c r="D297" s="59">
        <v>867</v>
      </c>
      <c r="E297" s="59">
        <v>530</v>
      </c>
      <c r="F297" s="59" t="s">
        <v>2357</v>
      </c>
      <c r="G297" s="59">
        <v>688</v>
      </c>
      <c r="H297" s="59" t="s">
        <v>2357</v>
      </c>
      <c r="I297" s="59" t="s">
        <v>2357</v>
      </c>
      <c r="J297" s="59" t="s">
        <v>2357</v>
      </c>
      <c r="K297" s="59">
        <v>589</v>
      </c>
    </row>
    <row r="298" spans="1:11" ht="24" customHeight="1" x14ac:dyDescent="0.35">
      <c r="A298" s="57" t="s">
        <v>2572</v>
      </c>
      <c r="B298" s="53" t="s">
        <v>33</v>
      </c>
      <c r="C298" s="53" t="s">
        <v>33</v>
      </c>
      <c r="D298" s="53" t="s">
        <v>33</v>
      </c>
      <c r="E298" s="53" t="s">
        <v>33</v>
      </c>
      <c r="F298" s="53" t="s">
        <v>33</v>
      </c>
      <c r="G298" s="53" t="s">
        <v>33</v>
      </c>
      <c r="H298" s="53" t="s">
        <v>33</v>
      </c>
      <c r="I298" s="53" t="s">
        <v>33</v>
      </c>
      <c r="J298" s="53" t="s">
        <v>33</v>
      </c>
      <c r="K298" s="53" t="s">
        <v>33</v>
      </c>
    </row>
    <row r="299" spans="1:11" ht="15" customHeight="1" x14ac:dyDescent="0.35">
      <c r="A299" s="54" t="s">
        <v>2567</v>
      </c>
      <c r="B299" s="59">
        <v>27816</v>
      </c>
      <c r="C299" s="59">
        <v>1312</v>
      </c>
      <c r="D299" s="59">
        <v>2568</v>
      </c>
      <c r="E299" s="59">
        <v>3630</v>
      </c>
      <c r="F299" s="59">
        <v>2236</v>
      </c>
      <c r="G299" s="59">
        <v>5702</v>
      </c>
      <c r="H299" s="59">
        <v>1847</v>
      </c>
      <c r="I299" s="59">
        <v>4631</v>
      </c>
      <c r="J299" s="59">
        <v>1621</v>
      </c>
      <c r="K299" s="59">
        <v>4269</v>
      </c>
    </row>
    <row r="300" spans="1:11" ht="15" customHeight="1" x14ac:dyDescent="0.35">
      <c r="A300" s="58" t="s">
        <v>2389</v>
      </c>
      <c r="B300" s="59">
        <v>17080</v>
      </c>
      <c r="C300" s="59">
        <v>912</v>
      </c>
      <c r="D300" s="59">
        <v>1692</v>
      </c>
      <c r="E300" s="59">
        <v>2726</v>
      </c>
      <c r="F300" s="59">
        <v>1216</v>
      </c>
      <c r="G300" s="59">
        <v>3397</v>
      </c>
      <c r="H300" s="59">
        <v>816</v>
      </c>
      <c r="I300" s="59">
        <v>1915</v>
      </c>
      <c r="J300" s="59">
        <v>1003</v>
      </c>
      <c r="K300" s="59">
        <v>3402</v>
      </c>
    </row>
    <row r="301" spans="1:11" ht="15" customHeight="1" x14ac:dyDescent="0.35">
      <c r="A301" s="58" t="s">
        <v>2573</v>
      </c>
      <c r="B301" s="59">
        <v>20312</v>
      </c>
      <c r="C301" s="59">
        <v>1017</v>
      </c>
      <c r="D301" s="59">
        <v>2564</v>
      </c>
      <c r="E301" s="59">
        <v>3003</v>
      </c>
      <c r="F301" s="59">
        <v>1581</v>
      </c>
      <c r="G301" s="59">
        <v>4073</v>
      </c>
      <c r="H301" s="59">
        <v>1247</v>
      </c>
      <c r="I301" s="59">
        <v>2743</v>
      </c>
      <c r="J301" s="59">
        <v>1137</v>
      </c>
      <c r="K301" s="59">
        <v>2948</v>
      </c>
    </row>
    <row r="302" spans="1:11" ht="15" customHeight="1" x14ac:dyDescent="0.35">
      <c r="A302" s="58" t="s">
        <v>2402</v>
      </c>
      <c r="B302" s="59">
        <v>8863</v>
      </c>
      <c r="C302" s="59">
        <v>599</v>
      </c>
      <c r="D302" s="59">
        <v>1347</v>
      </c>
      <c r="E302" s="59">
        <v>1644</v>
      </c>
      <c r="F302" s="59">
        <v>523</v>
      </c>
      <c r="G302" s="59">
        <v>1943</v>
      </c>
      <c r="H302" s="59">
        <v>456</v>
      </c>
      <c r="I302" s="59">
        <v>804</v>
      </c>
      <c r="J302" s="59">
        <v>399</v>
      </c>
      <c r="K302" s="59">
        <v>1148</v>
      </c>
    </row>
    <row r="303" spans="1:11" ht="15" customHeight="1" x14ac:dyDescent="0.35">
      <c r="A303" s="58" t="s">
        <v>2574</v>
      </c>
      <c r="B303" s="59">
        <v>13022</v>
      </c>
      <c r="C303" s="59">
        <v>461</v>
      </c>
      <c r="D303" s="59">
        <v>3062</v>
      </c>
      <c r="E303" s="59">
        <v>1739</v>
      </c>
      <c r="F303" s="59">
        <v>621</v>
      </c>
      <c r="G303" s="59">
        <v>2865</v>
      </c>
      <c r="H303" s="59">
        <v>538</v>
      </c>
      <c r="I303" s="59">
        <v>1300</v>
      </c>
      <c r="J303" s="59">
        <v>821</v>
      </c>
      <c r="K303" s="59">
        <v>1613</v>
      </c>
    </row>
    <row r="304" spans="1:11" ht="24" customHeight="1" x14ac:dyDescent="0.35">
      <c r="A304" s="57" t="s">
        <v>2575</v>
      </c>
      <c r="B304" s="53" t="s">
        <v>33</v>
      </c>
      <c r="C304" s="53" t="s">
        <v>33</v>
      </c>
      <c r="D304" s="53" t="s">
        <v>33</v>
      </c>
      <c r="E304" s="53" t="s">
        <v>33</v>
      </c>
      <c r="F304" s="53" t="s">
        <v>33</v>
      </c>
      <c r="G304" s="53" t="s">
        <v>33</v>
      </c>
      <c r="H304" s="53" t="s">
        <v>33</v>
      </c>
      <c r="I304" s="53" t="s">
        <v>33</v>
      </c>
      <c r="J304" s="53" t="s">
        <v>33</v>
      </c>
      <c r="K304" s="53" t="s">
        <v>33</v>
      </c>
    </row>
    <row r="305" spans="1:11" ht="15" customHeight="1" x14ac:dyDescent="0.35">
      <c r="A305" s="54" t="s">
        <v>2567</v>
      </c>
      <c r="B305" s="59">
        <v>24339</v>
      </c>
      <c r="C305" s="59">
        <v>1513</v>
      </c>
      <c r="D305" s="59">
        <v>2541</v>
      </c>
      <c r="E305" s="59">
        <v>3230</v>
      </c>
      <c r="F305" s="59">
        <v>1861</v>
      </c>
      <c r="G305" s="59">
        <v>4717</v>
      </c>
      <c r="H305" s="59">
        <v>1132</v>
      </c>
      <c r="I305" s="59">
        <v>3635</v>
      </c>
      <c r="J305" s="59">
        <v>1447</v>
      </c>
      <c r="K305" s="59">
        <v>4264</v>
      </c>
    </row>
    <row r="306" spans="1:11" ht="15" customHeight="1" x14ac:dyDescent="0.35">
      <c r="A306" s="58" t="s">
        <v>2389</v>
      </c>
      <c r="B306" s="59">
        <v>9990</v>
      </c>
      <c r="C306" s="59">
        <v>435</v>
      </c>
      <c r="D306" s="59">
        <v>981</v>
      </c>
      <c r="E306" s="59">
        <v>1485</v>
      </c>
      <c r="F306" s="59">
        <v>806</v>
      </c>
      <c r="G306" s="59">
        <v>2162</v>
      </c>
      <c r="H306" s="59">
        <v>740</v>
      </c>
      <c r="I306" s="59">
        <v>1374</v>
      </c>
      <c r="J306" s="59">
        <v>524</v>
      </c>
      <c r="K306" s="59">
        <v>1482</v>
      </c>
    </row>
    <row r="307" spans="1:11" ht="15" customHeight="1" x14ac:dyDescent="0.35">
      <c r="A307" s="58" t="s">
        <v>2573</v>
      </c>
      <c r="B307" s="59">
        <v>16465</v>
      </c>
      <c r="C307" s="59">
        <v>833</v>
      </c>
      <c r="D307" s="59">
        <v>2097</v>
      </c>
      <c r="E307" s="59">
        <v>2889</v>
      </c>
      <c r="F307" s="59">
        <v>1167</v>
      </c>
      <c r="G307" s="59">
        <v>3192</v>
      </c>
      <c r="H307" s="59">
        <v>964</v>
      </c>
      <c r="I307" s="59">
        <v>2158</v>
      </c>
      <c r="J307" s="59">
        <v>688</v>
      </c>
      <c r="K307" s="59">
        <v>2477</v>
      </c>
    </row>
    <row r="308" spans="1:11" ht="15" customHeight="1" x14ac:dyDescent="0.35">
      <c r="A308" s="58" t="s">
        <v>2402</v>
      </c>
      <c r="B308" s="59">
        <v>8148</v>
      </c>
      <c r="C308" s="59">
        <v>441</v>
      </c>
      <c r="D308" s="59">
        <v>1383</v>
      </c>
      <c r="E308" s="59">
        <v>839</v>
      </c>
      <c r="F308" s="59">
        <v>611</v>
      </c>
      <c r="G308" s="59">
        <v>1524</v>
      </c>
      <c r="H308" s="59">
        <v>637</v>
      </c>
      <c r="I308" s="59">
        <v>1001</v>
      </c>
      <c r="J308" s="59">
        <v>292</v>
      </c>
      <c r="K308" s="59">
        <v>1419</v>
      </c>
    </row>
    <row r="309" spans="1:11" ht="15" customHeight="1" x14ac:dyDescent="0.35">
      <c r="A309" s="58" t="s">
        <v>2403</v>
      </c>
      <c r="B309" s="59">
        <v>8168</v>
      </c>
      <c r="C309" s="59">
        <v>391</v>
      </c>
      <c r="D309" s="59">
        <v>1408</v>
      </c>
      <c r="E309" s="59">
        <v>1134</v>
      </c>
      <c r="F309" s="59">
        <v>760</v>
      </c>
      <c r="G309" s="59">
        <v>1558</v>
      </c>
      <c r="H309" s="59">
        <v>435</v>
      </c>
      <c r="I309" s="59">
        <v>1058</v>
      </c>
      <c r="J309" s="59">
        <v>488</v>
      </c>
      <c r="K309" s="59">
        <v>936</v>
      </c>
    </row>
    <row r="310" spans="1:11" ht="15" customHeight="1" x14ac:dyDescent="0.35">
      <c r="A310" s="58" t="s">
        <v>2404</v>
      </c>
      <c r="B310" s="59">
        <v>8058</v>
      </c>
      <c r="C310" s="59">
        <v>375</v>
      </c>
      <c r="D310" s="59">
        <v>1069</v>
      </c>
      <c r="E310" s="59">
        <v>1198</v>
      </c>
      <c r="F310" s="59">
        <v>470</v>
      </c>
      <c r="G310" s="59">
        <v>1973</v>
      </c>
      <c r="H310" s="59">
        <v>401</v>
      </c>
      <c r="I310" s="59">
        <v>814</v>
      </c>
      <c r="J310" s="59">
        <v>620</v>
      </c>
      <c r="K310" s="59">
        <v>1139</v>
      </c>
    </row>
    <row r="311" spans="1:11" ht="15" customHeight="1" x14ac:dyDescent="0.35">
      <c r="A311" s="58" t="s">
        <v>2405</v>
      </c>
      <c r="B311" s="59">
        <v>4378</v>
      </c>
      <c r="C311" s="59" t="s">
        <v>2357</v>
      </c>
      <c r="D311" s="59">
        <v>270</v>
      </c>
      <c r="E311" s="59">
        <v>783</v>
      </c>
      <c r="F311" s="59" t="s">
        <v>2357</v>
      </c>
      <c r="G311" s="59">
        <v>1213</v>
      </c>
      <c r="H311" s="59" t="s">
        <v>2357</v>
      </c>
      <c r="I311" s="59" t="s">
        <v>2357</v>
      </c>
      <c r="J311" s="59">
        <v>409</v>
      </c>
      <c r="K311" s="59">
        <v>622</v>
      </c>
    </row>
    <row r="312" spans="1:11" ht="15" customHeight="1" x14ac:dyDescent="0.35">
      <c r="A312" s="58" t="s">
        <v>2576</v>
      </c>
      <c r="B312" s="59">
        <v>7547</v>
      </c>
      <c r="C312" s="59">
        <v>202</v>
      </c>
      <c r="D312" s="59">
        <v>1483</v>
      </c>
      <c r="E312" s="59">
        <v>1184</v>
      </c>
      <c r="F312" s="59">
        <v>357</v>
      </c>
      <c r="G312" s="59">
        <v>1643</v>
      </c>
      <c r="H312" s="59" t="s">
        <v>2357</v>
      </c>
      <c r="I312" s="59">
        <v>672</v>
      </c>
      <c r="J312" s="59" t="s">
        <v>2357</v>
      </c>
      <c r="K312" s="59">
        <v>1039</v>
      </c>
    </row>
    <row r="313" spans="1:11" ht="46" customHeight="1" x14ac:dyDescent="0.35">
      <c r="A313" s="57" t="s">
        <v>2577</v>
      </c>
      <c r="B313" s="53" t="s">
        <v>33</v>
      </c>
      <c r="C313" s="53" t="s">
        <v>33</v>
      </c>
      <c r="D313" s="53" t="s">
        <v>33</v>
      </c>
      <c r="E313" s="53" t="s">
        <v>33</v>
      </c>
      <c r="F313" s="53" t="s">
        <v>33</v>
      </c>
      <c r="G313" s="53" t="s">
        <v>33</v>
      </c>
      <c r="H313" s="53" t="s">
        <v>33</v>
      </c>
      <c r="I313" s="53" t="s">
        <v>33</v>
      </c>
      <c r="J313" s="53" t="s">
        <v>33</v>
      </c>
      <c r="K313" s="53" t="s">
        <v>33</v>
      </c>
    </row>
    <row r="314" spans="1:11" ht="15" customHeight="1" x14ac:dyDescent="0.35">
      <c r="A314" s="54" t="s">
        <v>2578</v>
      </c>
      <c r="B314" s="59">
        <v>9884</v>
      </c>
      <c r="C314" s="59" t="s">
        <v>2357</v>
      </c>
      <c r="D314" s="59">
        <v>1710</v>
      </c>
      <c r="E314" s="59">
        <v>1632</v>
      </c>
      <c r="F314" s="59">
        <v>630</v>
      </c>
      <c r="G314" s="59">
        <v>2550</v>
      </c>
      <c r="H314" s="59">
        <v>329</v>
      </c>
      <c r="I314" s="59">
        <v>884</v>
      </c>
      <c r="J314" s="59">
        <v>723</v>
      </c>
      <c r="K314" s="59">
        <v>1211</v>
      </c>
    </row>
    <row r="315" spans="1:11" ht="15" customHeight="1" x14ac:dyDescent="0.35">
      <c r="A315" s="58" t="s">
        <v>2579</v>
      </c>
      <c r="B315" s="59">
        <v>9787</v>
      </c>
      <c r="C315" s="59">
        <v>335</v>
      </c>
      <c r="D315" s="59">
        <v>1416</v>
      </c>
      <c r="E315" s="59">
        <v>1299</v>
      </c>
      <c r="F315" s="59">
        <v>476</v>
      </c>
      <c r="G315" s="59">
        <v>2135</v>
      </c>
      <c r="H315" s="59">
        <v>609</v>
      </c>
      <c r="I315" s="59">
        <v>1053</v>
      </c>
      <c r="J315" s="59">
        <v>871</v>
      </c>
      <c r="K315" s="59">
        <v>1593</v>
      </c>
    </row>
    <row r="316" spans="1:11" ht="15" customHeight="1" x14ac:dyDescent="0.35">
      <c r="A316" s="58" t="s">
        <v>2580</v>
      </c>
      <c r="B316" s="59">
        <v>15222</v>
      </c>
      <c r="C316" s="59">
        <v>829</v>
      </c>
      <c r="D316" s="59">
        <v>2756</v>
      </c>
      <c r="E316" s="59">
        <v>2452</v>
      </c>
      <c r="F316" s="59">
        <v>1003</v>
      </c>
      <c r="G316" s="59">
        <v>3709</v>
      </c>
      <c r="H316" s="59">
        <v>613</v>
      </c>
      <c r="I316" s="59">
        <v>1625</v>
      </c>
      <c r="J316" s="59">
        <v>916</v>
      </c>
      <c r="K316" s="59">
        <v>1320</v>
      </c>
    </row>
    <row r="317" spans="1:11" ht="28" customHeight="1" x14ac:dyDescent="0.35">
      <c r="A317" s="58" t="s">
        <v>2581</v>
      </c>
      <c r="B317" s="59">
        <v>16150</v>
      </c>
      <c r="C317" s="59">
        <v>915</v>
      </c>
      <c r="D317" s="59">
        <v>2339</v>
      </c>
      <c r="E317" s="59">
        <v>2960</v>
      </c>
      <c r="F317" s="59">
        <v>993</v>
      </c>
      <c r="G317" s="59">
        <v>3867</v>
      </c>
      <c r="H317" s="59">
        <v>722</v>
      </c>
      <c r="I317" s="59">
        <v>1503</v>
      </c>
      <c r="J317" s="59">
        <v>992</v>
      </c>
      <c r="K317" s="59">
        <v>1859</v>
      </c>
    </row>
    <row r="318" spans="1:11" ht="15" customHeight="1" x14ac:dyDescent="0.35">
      <c r="A318" s="58" t="s">
        <v>2582</v>
      </c>
      <c r="B318" s="59">
        <v>14054</v>
      </c>
      <c r="C318" s="59">
        <v>776</v>
      </c>
      <c r="D318" s="59">
        <v>2329</v>
      </c>
      <c r="E318" s="59">
        <v>2282</v>
      </c>
      <c r="F318" s="59">
        <v>1130</v>
      </c>
      <c r="G318" s="59">
        <v>2551</v>
      </c>
      <c r="H318" s="59">
        <v>1072</v>
      </c>
      <c r="I318" s="59">
        <v>1498</v>
      </c>
      <c r="J318" s="59">
        <v>840</v>
      </c>
      <c r="K318" s="59">
        <v>1574</v>
      </c>
    </row>
    <row r="319" spans="1:11" ht="34" customHeight="1" x14ac:dyDescent="0.35">
      <c r="A319" s="57" t="s">
        <v>2583</v>
      </c>
      <c r="B319" s="53" t="s">
        <v>33</v>
      </c>
      <c r="C319" s="53" t="s">
        <v>33</v>
      </c>
      <c r="D319" s="53" t="s">
        <v>33</v>
      </c>
      <c r="E319" s="53" t="s">
        <v>33</v>
      </c>
      <c r="F319" s="53" t="s">
        <v>33</v>
      </c>
      <c r="G319" s="53" t="s">
        <v>33</v>
      </c>
      <c r="H319" s="53" t="s">
        <v>33</v>
      </c>
      <c r="I319" s="53" t="s">
        <v>33</v>
      </c>
      <c r="J319" s="53" t="s">
        <v>33</v>
      </c>
      <c r="K319" s="53" t="s">
        <v>33</v>
      </c>
    </row>
    <row r="320" spans="1:11" ht="15" customHeight="1" x14ac:dyDescent="0.35">
      <c r="A320" s="54" t="s">
        <v>2584</v>
      </c>
      <c r="B320" s="59">
        <v>11105</v>
      </c>
      <c r="C320" s="59">
        <v>491</v>
      </c>
      <c r="D320" s="59">
        <v>1887</v>
      </c>
      <c r="E320" s="59">
        <v>1743</v>
      </c>
      <c r="F320" s="59">
        <v>745</v>
      </c>
      <c r="G320" s="59">
        <v>2296</v>
      </c>
      <c r="H320" s="59">
        <v>456</v>
      </c>
      <c r="I320" s="59">
        <v>1120</v>
      </c>
      <c r="J320" s="59">
        <v>662</v>
      </c>
      <c r="K320" s="59">
        <v>1704</v>
      </c>
    </row>
    <row r="321" spans="1:11" ht="15" customHeight="1" x14ac:dyDescent="0.35">
      <c r="A321" s="58" t="s">
        <v>2585</v>
      </c>
      <c r="B321" s="59">
        <v>17723</v>
      </c>
      <c r="C321" s="59">
        <v>747</v>
      </c>
      <c r="D321" s="59">
        <v>2594</v>
      </c>
      <c r="E321" s="59">
        <v>2728</v>
      </c>
      <c r="F321" s="59">
        <v>1222</v>
      </c>
      <c r="G321" s="59">
        <v>3895</v>
      </c>
      <c r="H321" s="59">
        <v>879</v>
      </c>
      <c r="I321" s="59">
        <v>2347</v>
      </c>
      <c r="J321" s="59">
        <v>1364</v>
      </c>
      <c r="K321" s="59">
        <v>1947</v>
      </c>
    </row>
    <row r="322" spans="1:11" ht="15" customHeight="1" x14ac:dyDescent="0.35">
      <c r="A322" s="58" t="s">
        <v>2586</v>
      </c>
      <c r="B322" s="59">
        <v>14341</v>
      </c>
      <c r="C322" s="59">
        <v>834</v>
      </c>
      <c r="D322" s="59">
        <v>1877</v>
      </c>
      <c r="E322" s="59">
        <v>2236</v>
      </c>
      <c r="F322" s="59">
        <v>1102</v>
      </c>
      <c r="G322" s="59">
        <v>3187</v>
      </c>
      <c r="H322" s="59">
        <v>761</v>
      </c>
      <c r="I322" s="59">
        <v>2051</v>
      </c>
      <c r="J322" s="59">
        <v>1010</v>
      </c>
      <c r="K322" s="59">
        <v>1283</v>
      </c>
    </row>
    <row r="323" spans="1:11" s="63" customFormat="1" ht="34" customHeight="1" x14ac:dyDescent="0.35">
      <c r="A323" s="57" t="s">
        <v>2587</v>
      </c>
      <c r="B323" s="60" t="s">
        <v>33</v>
      </c>
      <c r="C323" s="60" t="s">
        <v>33</v>
      </c>
      <c r="D323" s="60" t="s">
        <v>33</v>
      </c>
      <c r="E323" s="60" t="s">
        <v>33</v>
      </c>
      <c r="F323" s="60" t="s">
        <v>33</v>
      </c>
      <c r="G323" s="60" t="s">
        <v>33</v>
      </c>
      <c r="H323" s="60" t="s">
        <v>33</v>
      </c>
      <c r="I323" s="60" t="s">
        <v>33</v>
      </c>
      <c r="J323" s="60" t="s">
        <v>33</v>
      </c>
      <c r="K323" s="60" t="s">
        <v>33</v>
      </c>
    </row>
    <row r="324" spans="1:11" s="63" customFormat="1" ht="15" customHeight="1" x14ac:dyDescent="0.35">
      <c r="A324" s="58" t="s">
        <v>2588</v>
      </c>
      <c r="B324" s="59">
        <v>30749</v>
      </c>
      <c r="C324" s="59">
        <v>1412</v>
      </c>
      <c r="D324" s="59">
        <v>5498</v>
      </c>
      <c r="E324" s="59">
        <v>5550</v>
      </c>
      <c r="F324" s="59">
        <v>2366</v>
      </c>
      <c r="G324" s="59">
        <v>5286</v>
      </c>
      <c r="H324" s="59">
        <v>1059</v>
      </c>
      <c r="I324" s="59">
        <v>2706</v>
      </c>
      <c r="J324" s="59">
        <v>2022</v>
      </c>
      <c r="K324" s="59">
        <v>4849</v>
      </c>
    </row>
    <row r="325" spans="1:11" s="63" customFormat="1" ht="15" customHeight="1" x14ac:dyDescent="0.35">
      <c r="A325" s="58" t="s">
        <v>2589</v>
      </c>
      <c r="B325" s="59">
        <v>69244</v>
      </c>
      <c r="C325" s="59">
        <v>3324</v>
      </c>
      <c r="D325" s="59">
        <v>9658</v>
      </c>
      <c r="E325" s="59">
        <v>10660</v>
      </c>
      <c r="F325" s="59">
        <v>4513</v>
      </c>
      <c r="G325" s="59">
        <v>14891</v>
      </c>
      <c r="H325" s="59">
        <v>3362</v>
      </c>
      <c r="I325" s="59">
        <v>8319</v>
      </c>
      <c r="J325" s="59">
        <v>3991</v>
      </c>
      <c r="K325" s="59">
        <v>10526</v>
      </c>
    </row>
    <row r="326" spans="1:11" s="63" customFormat="1" ht="15" customHeight="1" x14ac:dyDescent="0.35">
      <c r="A326" s="58" t="s">
        <v>2590</v>
      </c>
      <c r="B326" s="59">
        <v>37051</v>
      </c>
      <c r="C326" s="59">
        <v>1734</v>
      </c>
      <c r="D326" s="59">
        <v>5199</v>
      </c>
      <c r="E326" s="59">
        <v>5646</v>
      </c>
      <c r="F326" s="59">
        <v>2350</v>
      </c>
      <c r="G326" s="59">
        <v>8070</v>
      </c>
      <c r="H326" s="59">
        <v>1880</v>
      </c>
      <c r="I326" s="59">
        <v>4628</v>
      </c>
      <c r="J326" s="59">
        <v>2310</v>
      </c>
      <c r="K326" s="59">
        <v>5233</v>
      </c>
    </row>
    <row r="327" spans="1:11" s="63" customFormat="1" ht="46" customHeight="1" x14ac:dyDescent="0.35">
      <c r="A327" s="57" t="s">
        <v>2591</v>
      </c>
      <c r="B327" s="60" t="s">
        <v>33</v>
      </c>
      <c r="C327" s="60" t="s">
        <v>33</v>
      </c>
      <c r="D327" s="60" t="s">
        <v>33</v>
      </c>
      <c r="E327" s="60" t="s">
        <v>33</v>
      </c>
      <c r="F327" s="60" t="s">
        <v>33</v>
      </c>
      <c r="G327" s="60" t="s">
        <v>33</v>
      </c>
      <c r="H327" s="60" t="s">
        <v>33</v>
      </c>
      <c r="I327" s="60" t="s">
        <v>33</v>
      </c>
      <c r="J327" s="60" t="s">
        <v>33</v>
      </c>
      <c r="K327" s="60" t="s">
        <v>33</v>
      </c>
    </row>
    <row r="328" spans="1:11" s="63" customFormat="1" ht="15" customHeight="1" x14ac:dyDescent="0.35">
      <c r="A328" s="54" t="s">
        <v>2592</v>
      </c>
      <c r="B328" s="59">
        <v>60362</v>
      </c>
      <c r="C328" s="59">
        <v>3410</v>
      </c>
      <c r="D328" s="59">
        <v>8047</v>
      </c>
      <c r="E328" s="59">
        <v>10082</v>
      </c>
      <c r="F328" s="59">
        <v>5200</v>
      </c>
      <c r="G328" s="59">
        <v>12612</v>
      </c>
      <c r="H328" s="59">
        <v>3378</v>
      </c>
      <c r="I328" s="59">
        <v>6592</v>
      </c>
      <c r="J328" s="59">
        <v>3822</v>
      </c>
      <c r="K328" s="59">
        <v>7219</v>
      </c>
    </row>
    <row r="329" spans="1:11" s="63" customFormat="1" ht="15" customHeight="1" x14ac:dyDescent="0.35">
      <c r="A329" s="54" t="s">
        <v>2593</v>
      </c>
      <c r="B329" s="59">
        <v>45025</v>
      </c>
      <c r="C329" s="59">
        <v>1420</v>
      </c>
      <c r="D329" s="59">
        <v>4893</v>
      </c>
      <c r="E329" s="59">
        <v>6325</v>
      </c>
      <c r="F329" s="59">
        <v>2744</v>
      </c>
      <c r="G329" s="59">
        <v>9706</v>
      </c>
      <c r="H329" s="59">
        <v>2497</v>
      </c>
      <c r="I329" s="59">
        <v>6785</v>
      </c>
      <c r="J329" s="59">
        <v>2717</v>
      </c>
      <c r="K329" s="59">
        <v>7937</v>
      </c>
    </row>
    <row r="330" spans="1:11" s="63" customFormat="1" ht="15" customHeight="1" x14ac:dyDescent="0.35">
      <c r="A330" s="54" t="s">
        <v>2594</v>
      </c>
      <c r="B330" s="59">
        <v>15908</v>
      </c>
      <c r="C330" s="59">
        <v>495</v>
      </c>
      <c r="D330" s="59">
        <v>1849</v>
      </c>
      <c r="E330" s="59">
        <v>2633</v>
      </c>
      <c r="F330" s="59">
        <v>1180</v>
      </c>
      <c r="G330" s="59">
        <v>2980</v>
      </c>
      <c r="H330" s="59">
        <v>711</v>
      </c>
      <c r="I330" s="59">
        <v>1765</v>
      </c>
      <c r="J330" s="59">
        <v>1264</v>
      </c>
      <c r="K330" s="59">
        <v>3032</v>
      </c>
    </row>
    <row r="331" spans="1:11" s="63" customFormat="1" ht="15" customHeight="1" x14ac:dyDescent="0.35">
      <c r="A331" s="58" t="s">
        <v>2595</v>
      </c>
      <c r="B331" s="59">
        <v>32188</v>
      </c>
      <c r="C331" s="59">
        <v>1106</v>
      </c>
      <c r="D331" s="59">
        <v>3183</v>
      </c>
      <c r="E331" s="59">
        <v>4169</v>
      </c>
      <c r="F331" s="59">
        <v>2326</v>
      </c>
      <c r="G331" s="59">
        <v>7774</v>
      </c>
      <c r="H331" s="59">
        <v>2074</v>
      </c>
      <c r="I331" s="59">
        <v>4009</v>
      </c>
      <c r="J331" s="59">
        <v>2237</v>
      </c>
      <c r="K331" s="59">
        <v>5310</v>
      </c>
    </row>
    <row r="332" spans="1:11" s="63" customFormat="1" ht="15" customHeight="1" x14ac:dyDescent="0.35">
      <c r="A332" s="58" t="s">
        <v>2596</v>
      </c>
      <c r="B332" s="59">
        <v>22261</v>
      </c>
      <c r="C332" s="59">
        <v>1376</v>
      </c>
      <c r="D332" s="59">
        <v>2682</v>
      </c>
      <c r="E332" s="59">
        <v>2815</v>
      </c>
      <c r="F332" s="59">
        <v>1276</v>
      </c>
      <c r="G332" s="59">
        <v>4768</v>
      </c>
      <c r="H332" s="59">
        <v>922</v>
      </c>
      <c r="I332" s="59">
        <v>2394</v>
      </c>
      <c r="J332" s="59">
        <v>1510</v>
      </c>
      <c r="K332" s="59">
        <v>4519</v>
      </c>
    </row>
    <row r="333" spans="1:11" s="63" customFormat="1" ht="15" customHeight="1" x14ac:dyDescent="0.35">
      <c r="A333" s="58" t="s">
        <v>2597</v>
      </c>
      <c r="B333" s="59">
        <v>30263</v>
      </c>
      <c r="C333" s="59">
        <v>1454</v>
      </c>
      <c r="D333" s="59">
        <v>4384</v>
      </c>
      <c r="E333" s="59">
        <v>5033</v>
      </c>
      <c r="F333" s="59">
        <v>1617</v>
      </c>
      <c r="G333" s="59">
        <v>6195</v>
      </c>
      <c r="H333" s="59">
        <v>1217</v>
      </c>
      <c r="I333" s="59">
        <v>3324</v>
      </c>
      <c r="J333" s="59">
        <v>1650</v>
      </c>
      <c r="K333" s="59">
        <v>5388</v>
      </c>
    </row>
    <row r="334" spans="1:11" s="63" customFormat="1" ht="15" customHeight="1" x14ac:dyDescent="0.35">
      <c r="A334" s="54" t="s">
        <v>2598</v>
      </c>
      <c r="B334" s="59">
        <v>35871</v>
      </c>
      <c r="C334" s="59">
        <v>2302</v>
      </c>
      <c r="D334" s="59">
        <v>5430</v>
      </c>
      <c r="E334" s="59">
        <v>5927</v>
      </c>
      <c r="F334" s="59">
        <v>1990</v>
      </c>
      <c r="G334" s="59">
        <v>7130</v>
      </c>
      <c r="H334" s="59">
        <v>1429</v>
      </c>
      <c r="I334" s="59">
        <v>3364</v>
      </c>
      <c r="J334" s="59">
        <v>2027</v>
      </c>
      <c r="K334" s="59">
        <v>6273</v>
      </c>
    </row>
    <row r="335" spans="1:11" s="63" customFormat="1" ht="15" customHeight="1" x14ac:dyDescent="0.35">
      <c r="A335" s="54" t="s">
        <v>2599</v>
      </c>
      <c r="B335" s="59">
        <v>14534</v>
      </c>
      <c r="C335" s="59">
        <v>663</v>
      </c>
      <c r="D335" s="59">
        <v>1672</v>
      </c>
      <c r="E335" s="59">
        <v>2275</v>
      </c>
      <c r="F335" s="59">
        <v>902</v>
      </c>
      <c r="G335" s="59">
        <v>3452</v>
      </c>
      <c r="H335" s="59">
        <v>886</v>
      </c>
      <c r="I335" s="59">
        <v>1086</v>
      </c>
      <c r="J335" s="59">
        <v>1200</v>
      </c>
      <c r="K335" s="59">
        <v>2398</v>
      </c>
    </row>
    <row r="336" spans="1:11" s="63" customFormat="1" ht="15" customHeight="1" x14ac:dyDescent="0.35">
      <c r="A336" s="58" t="s">
        <v>2600</v>
      </c>
      <c r="B336" s="59">
        <v>6114</v>
      </c>
      <c r="C336" s="59">
        <v>303</v>
      </c>
      <c r="D336" s="59">
        <v>729</v>
      </c>
      <c r="E336" s="59">
        <v>1147</v>
      </c>
      <c r="F336" s="59">
        <v>375</v>
      </c>
      <c r="G336" s="59">
        <v>999</v>
      </c>
      <c r="H336" s="59" t="s">
        <v>2357</v>
      </c>
      <c r="I336" s="59">
        <v>666</v>
      </c>
      <c r="J336" s="59">
        <v>461</v>
      </c>
      <c r="K336" s="59">
        <v>1103</v>
      </c>
    </row>
    <row r="337" spans="1:11" s="63" customFormat="1" ht="15" customHeight="1" x14ac:dyDescent="0.35">
      <c r="A337" s="58" t="s">
        <v>2601</v>
      </c>
      <c r="B337" s="59">
        <v>4738</v>
      </c>
      <c r="C337" s="59" t="s">
        <v>2357</v>
      </c>
      <c r="D337" s="59">
        <v>448</v>
      </c>
      <c r="E337" s="59">
        <v>506</v>
      </c>
      <c r="F337" s="59">
        <v>406</v>
      </c>
      <c r="G337" s="59">
        <v>1315</v>
      </c>
      <c r="H337" s="59" t="s">
        <v>2357</v>
      </c>
      <c r="I337" s="59" t="s">
        <v>2357</v>
      </c>
      <c r="J337" s="59" t="s">
        <v>2357</v>
      </c>
      <c r="K337" s="59">
        <v>1332</v>
      </c>
    </row>
    <row r="338" spans="1:11" s="63" customFormat="1" ht="28" customHeight="1" x14ac:dyDescent="0.35">
      <c r="A338" s="58" t="s">
        <v>2602</v>
      </c>
      <c r="B338" s="59">
        <v>12068</v>
      </c>
      <c r="C338" s="59">
        <v>526</v>
      </c>
      <c r="D338" s="59">
        <v>1633</v>
      </c>
      <c r="E338" s="59">
        <v>1680</v>
      </c>
      <c r="F338" s="59">
        <v>768</v>
      </c>
      <c r="G338" s="59">
        <v>2714</v>
      </c>
      <c r="H338" s="59">
        <v>495</v>
      </c>
      <c r="I338" s="59">
        <v>1298</v>
      </c>
      <c r="J338" s="59">
        <v>807</v>
      </c>
      <c r="K338" s="59">
        <v>2146</v>
      </c>
    </row>
    <row r="339" spans="1:11" s="63" customFormat="1" ht="46" customHeight="1" x14ac:dyDescent="0.35">
      <c r="A339" s="57" t="s">
        <v>2603</v>
      </c>
      <c r="B339" s="60" t="s">
        <v>33</v>
      </c>
      <c r="C339" s="60" t="s">
        <v>33</v>
      </c>
      <c r="D339" s="60" t="s">
        <v>33</v>
      </c>
      <c r="E339" s="60" t="s">
        <v>33</v>
      </c>
      <c r="F339" s="60" t="s">
        <v>33</v>
      </c>
      <c r="G339" s="60" t="s">
        <v>33</v>
      </c>
      <c r="H339" s="60" t="s">
        <v>33</v>
      </c>
      <c r="I339" s="60" t="s">
        <v>33</v>
      </c>
      <c r="J339" s="60" t="s">
        <v>33</v>
      </c>
      <c r="K339" s="60" t="s">
        <v>33</v>
      </c>
    </row>
    <row r="340" spans="1:11" s="63" customFormat="1" ht="15" customHeight="1" x14ac:dyDescent="0.35">
      <c r="A340" s="54" t="s">
        <v>2534</v>
      </c>
      <c r="B340" s="59">
        <v>63167</v>
      </c>
      <c r="C340" s="59">
        <v>3315</v>
      </c>
      <c r="D340" s="59">
        <v>8975</v>
      </c>
      <c r="E340" s="59">
        <v>9790</v>
      </c>
      <c r="F340" s="59">
        <v>4336</v>
      </c>
      <c r="G340" s="59">
        <v>12357</v>
      </c>
      <c r="H340" s="59">
        <v>3581</v>
      </c>
      <c r="I340" s="59">
        <v>7371</v>
      </c>
      <c r="J340" s="59">
        <v>3738</v>
      </c>
      <c r="K340" s="59">
        <v>9704</v>
      </c>
    </row>
    <row r="341" spans="1:11" s="63" customFormat="1" ht="15" customHeight="1" x14ac:dyDescent="0.35">
      <c r="A341" s="54" t="s">
        <v>2535</v>
      </c>
      <c r="B341" s="59">
        <v>62516</v>
      </c>
      <c r="C341" s="59">
        <v>2931</v>
      </c>
      <c r="D341" s="59">
        <v>8520</v>
      </c>
      <c r="E341" s="59">
        <v>9321</v>
      </c>
      <c r="F341" s="59">
        <v>4121</v>
      </c>
      <c r="G341" s="59">
        <v>13458</v>
      </c>
      <c r="H341" s="59">
        <v>3675</v>
      </c>
      <c r="I341" s="59">
        <v>7315</v>
      </c>
      <c r="J341" s="59">
        <v>3479</v>
      </c>
      <c r="K341" s="59">
        <v>9697</v>
      </c>
    </row>
    <row r="342" spans="1:11" s="63" customFormat="1" ht="15" customHeight="1" x14ac:dyDescent="0.35">
      <c r="A342" s="54" t="s">
        <v>2604</v>
      </c>
      <c r="B342" s="59">
        <v>78594</v>
      </c>
      <c r="C342" s="59">
        <v>3987</v>
      </c>
      <c r="D342" s="59">
        <v>10272</v>
      </c>
      <c r="E342" s="59">
        <v>11570</v>
      </c>
      <c r="F342" s="59">
        <v>5693</v>
      </c>
      <c r="G342" s="59">
        <v>16417</v>
      </c>
      <c r="H342" s="59">
        <v>4478</v>
      </c>
      <c r="I342" s="59">
        <v>9645</v>
      </c>
      <c r="J342" s="59">
        <v>4497</v>
      </c>
      <c r="K342" s="59">
        <v>12034</v>
      </c>
    </row>
    <row r="343" spans="1:11" ht="15" customHeight="1" thickBot="1" x14ac:dyDescent="0.4">
      <c r="A343" s="56"/>
      <c r="B343" s="64"/>
      <c r="C343" s="64"/>
      <c r="D343" s="64"/>
      <c r="E343" s="64"/>
      <c r="F343" s="64"/>
      <c r="G343" s="64"/>
      <c r="H343" s="64"/>
      <c r="I343" s="64"/>
      <c r="J343" s="64"/>
      <c r="K343" s="64"/>
    </row>
    <row r="344" spans="1:11" ht="116.25" customHeight="1" x14ac:dyDescent="0.35">
      <c r="A344" s="116" t="s">
        <v>2605</v>
      </c>
      <c r="B344" s="116"/>
      <c r="C344" s="116"/>
      <c r="D344" s="116"/>
      <c r="E344" s="116"/>
      <c r="F344" s="116"/>
      <c r="G344" s="116"/>
      <c r="H344" s="117"/>
      <c r="I344" s="117"/>
      <c r="J344" s="117"/>
      <c r="K344" s="117"/>
    </row>
  </sheetData>
  <mergeCells count="7">
    <mergeCell ref="A344:K344"/>
    <mergeCell ref="A2:K2"/>
    <mergeCell ref="B3:K3"/>
    <mergeCell ref="C4:D4"/>
    <mergeCell ref="E4:F4"/>
    <mergeCell ref="G4:I4"/>
    <mergeCell ref="J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53"/>
  <sheetViews>
    <sheetView workbookViewId="0"/>
  </sheetViews>
  <sheetFormatPr defaultRowHeight="14.5" x14ac:dyDescent="0.35"/>
  <sheetData>
    <row r="1" spans="1:13" x14ac:dyDescent="0.35">
      <c r="A1" s="108" t="s">
        <v>2332</v>
      </c>
      <c r="B1" s="44"/>
      <c r="C1" s="44"/>
      <c r="D1" s="44"/>
      <c r="E1" s="44"/>
      <c r="F1" s="44"/>
      <c r="G1" s="44"/>
      <c r="H1" s="44"/>
      <c r="I1" s="44"/>
      <c r="J1" s="44"/>
      <c r="K1" s="44"/>
      <c r="L1" s="44"/>
    </row>
    <row r="2" spans="1:13" x14ac:dyDescent="0.35">
      <c r="A2" s="118" t="s">
        <v>2613</v>
      </c>
      <c r="B2" s="119"/>
      <c r="C2" s="119"/>
      <c r="D2" s="119"/>
      <c r="E2" s="119"/>
      <c r="F2" s="119"/>
      <c r="G2" s="119"/>
      <c r="H2" s="119"/>
      <c r="I2" s="128"/>
      <c r="J2" s="128"/>
      <c r="K2" s="128"/>
      <c r="L2" s="128"/>
      <c r="M2" s="128"/>
    </row>
    <row r="3" spans="1:13" ht="16" thickBot="1" x14ac:dyDescent="0.4">
      <c r="A3" s="68"/>
      <c r="B3" s="120" t="s">
        <v>2614</v>
      </c>
      <c r="C3" s="120"/>
      <c r="D3" s="120"/>
      <c r="E3" s="120"/>
      <c r="F3" s="120"/>
      <c r="G3" s="129"/>
      <c r="H3" s="120" t="s">
        <v>2334</v>
      </c>
      <c r="I3" s="120"/>
      <c r="J3" s="120"/>
      <c r="K3" s="120"/>
      <c r="L3" s="120"/>
      <c r="M3" s="129"/>
    </row>
    <row r="4" spans="1:13" ht="40" thickBot="1" x14ac:dyDescent="0.4">
      <c r="A4" s="69"/>
      <c r="B4" s="70" t="s">
        <v>2339</v>
      </c>
      <c r="C4" s="70" t="s">
        <v>2615</v>
      </c>
      <c r="D4" s="70" t="s">
        <v>2616</v>
      </c>
      <c r="E4" s="70" t="s">
        <v>2617</v>
      </c>
      <c r="F4" s="70" t="s">
        <v>2618</v>
      </c>
      <c r="G4" s="70" t="s">
        <v>2619</v>
      </c>
      <c r="H4" s="70" t="s">
        <v>2339</v>
      </c>
      <c r="I4" s="70" t="s">
        <v>2615</v>
      </c>
      <c r="J4" s="70" t="s">
        <v>2616</v>
      </c>
      <c r="K4" s="70" t="s">
        <v>2617</v>
      </c>
      <c r="L4" s="70" t="s">
        <v>2618</v>
      </c>
      <c r="M4" s="70" t="s">
        <v>2619</v>
      </c>
    </row>
    <row r="5" spans="1:13" ht="27" thickTop="1" x14ac:dyDescent="0.35">
      <c r="A5" s="71" t="s">
        <v>2347</v>
      </c>
      <c r="B5" s="72">
        <v>5557</v>
      </c>
      <c r="C5" s="72">
        <v>3836</v>
      </c>
      <c r="D5" s="72">
        <v>1158</v>
      </c>
      <c r="E5" s="72">
        <v>374</v>
      </c>
      <c r="F5" s="72">
        <v>177</v>
      </c>
      <c r="G5" s="72">
        <v>13</v>
      </c>
      <c r="H5" s="72">
        <v>87093</v>
      </c>
      <c r="I5" s="72">
        <v>39809</v>
      </c>
      <c r="J5" s="72">
        <v>20206</v>
      </c>
      <c r="K5" s="72">
        <v>8140</v>
      </c>
      <c r="L5" s="72">
        <v>13535</v>
      </c>
      <c r="M5" s="72">
        <v>5404</v>
      </c>
    </row>
    <row r="6" spans="1:13" ht="52.5" x14ac:dyDescent="0.35">
      <c r="A6" s="52" t="s">
        <v>2348</v>
      </c>
      <c r="B6" s="73" t="s">
        <v>33</v>
      </c>
      <c r="C6" s="73" t="s">
        <v>33</v>
      </c>
      <c r="D6" s="73" t="s">
        <v>33</v>
      </c>
      <c r="E6" s="73" t="s">
        <v>33</v>
      </c>
      <c r="F6" s="73" t="s">
        <v>33</v>
      </c>
      <c r="G6" s="73" t="s">
        <v>33</v>
      </c>
      <c r="H6" s="73" t="s">
        <v>33</v>
      </c>
      <c r="I6" s="73" t="s">
        <v>33</v>
      </c>
      <c r="J6" s="73" t="s">
        <v>33</v>
      </c>
      <c r="K6" s="73" t="s">
        <v>33</v>
      </c>
      <c r="L6" s="73" t="s">
        <v>33</v>
      </c>
      <c r="M6" s="73" t="s">
        <v>33</v>
      </c>
    </row>
    <row r="7" spans="1:13" ht="26.5" x14ac:dyDescent="0.35">
      <c r="A7" s="54" t="s">
        <v>2349</v>
      </c>
      <c r="B7" s="74">
        <v>2777</v>
      </c>
      <c r="C7" s="74">
        <v>2195</v>
      </c>
      <c r="D7" s="74">
        <v>423</v>
      </c>
      <c r="E7" s="74">
        <v>137</v>
      </c>
      <c r="F7" s="74" t="s">
        <v>2357</v>
      </c>
      <c r="G7" s="74" t="s">
        <v>2447</v>
      </c>
      <c r="H7" s="74">
        <v>8041</v>
      </c>
      <c r="I7" s="74">
        <v>6244</v>
      </c>
      <c r="J7" s="74">
        <v>1315</v>
      </c>
      <c r="K7" s="74">
        <v>416</v>
      </c>
      <c r="L7" s="74" t="s">
        <v>2357</v>
      </c>
      <c r="M7" s="74" t="s">
        <v>2447</v>
      </c>
    </row>
    <row r="8" spans="1:13" ht="26.5" x14ac:dyDescent="0.35">
      <c r="A8" s="54" t="s">
        <v>2350</v>
      </c>
      <c r="B8" s="74">
        <v>1229</v>
      </c>
      <c r="C8" s="74">
        <v>836</v>
      </c>
      <c r="D8" s="74">
        <v>301</v>
      </c>
      <c r="E8" s="74">
        <v>74</v>
      </c>
      <c r="F8" s="74" t="s">
        <v>2357</v>
      </c>
      <c r="G8" s="74" t="s">
        <v>2447</v>
      </c>
      <c r="H8" s="74">
        <v>8900</v>
      </c>
      <c r="I8" s="74">
        <v>6044</v>
      </c>
      <c r="J8" s="74">
        <v>2181</v>
      </c>
      <c r="K8" s="74">
        <v>536</v>
      </c>
      <c r="L8" s="74" t="s">
        <v>2357</v>
      </c>
      <c r="M8" s="74" t="s">
        <v>2447</v>
      </c>
    </row>
    <row r="9" spans="1:13" ht="26.5" x14ac:dyDescent="0.35">
      <c r="A9" s="54" t="s">
        <v>2351</v>
      </c>
      <c r="B9" s="74">
        <v>884</v>
      </c>
      <c r="C9" s="74">
        <v>519</v>
      </c>
      <c r="D9" s="74">
        <v>254</v>
      </c>
      <c r="E9" s="74">
        <v>78</v>
      </c>
      <c r="F9" s="74">
        <v>32</v>
      </c>
      <c r="G9" s="74" t="s">
        <v>2447</v>
      </c>
      <c r="H9" s="74">
        <v>14105</v>
      </c>
      <c r="I9" s="74">
        <v>8129</v>
      </c>
      <c r="J9" s="74">
        <v>4162</v>
      </c>
      <c r="K9" s="74">
        <v>1234</v>
      </c>
      <c r="L9" s="74">
        <v>581</v>
      </c>
      <c r="M9" s="74" t="s">
        <v>2447</v>
      </c>
    </row>
    <row r="10" spans="1:13" ht="26.5" x14ac:dyDescent="0.35">
      <c r="A10" s="54" t="s">
        <v>2352</v>
      </c>
      <c r="B10" s="74">
        <v>332</v>
      </c>
      <c r="C10" s="74">
        <v>161</v>
      </c>
      <c r="D10" s="74">
        <v>100</v>
      </c>
      <c r="E10" s="74">
        <v>46</v>
      </c>
      <c r="F10" s="74">
        <v>24</v>
      </c>
      <c r="G10" s="74" t="s">
        <v>2357</v>
      </c>
      <c r="H10" s="74">
        <v>11917</v>
      </c>
      <c r="I10" s="74">
        <v>5761</v>
      </c>
      <c r="J10" s="74">
        <v>3584</v>
      </c>
      <c r="K10" s="74">
        <v>1655</v>
      </c>
      <c r="L10" s="74">
        <v>906</v>
      </c>
      <c r="M10" s="74" t="s">
        <v>2357</v>
      </c>
    </row>
    <row r="11" spans="1:13" ht="26.5" x14ac:dyDescent="0.35">
      <c r="A11" s="54" t="s">
        <v>2353</v>
      </c>
      <c r="B11" s="74">
        <v>199</v>
      </c>
      <c r="C11" s="74">
        <v>81</v>
      </c>
      <c r="D11" s="74">
        <v>54</v>
      </c>
      <c r="E11" s="74">
        <v>24</v>
      </c>
      <c r="F11" s="74">
        <v>39</v>
      </c>
      <c r="G11" s="74" t="s">
        <v>2357</v>
      </c>
      <c r="H11" s="74">
        <v>13918</v>
      </c>
      <c r="I11" s="74">
        <v>5643</v>
      </c>
      <c r="J11" s="74">
        <v>3882</v>
      </c>
      <c r="K11" s="74">
        <v>1624</v>
      </c>
      <c r="L11" s="74">
        <v>2708</v>
      </c>
      <c r="M11" s="74" t="s">
        <v>2357</v>
      </c>
    </row>
    <row r="12" spans="1:13" ht="39.5" x14ac:dyDescent="0.35">
      <c r="A12" s="54" t="s">
        <v>2354</v>
      </c>
      <c r="B12" s="74">
        <v>90</v>
      </c>
      <c r="C12" s="74">
        <v>32</v>
      </c>
      <c r="D12" s="74">
        <v>18</v>
      </c>
      <c r="E12" s="74">
        <v>12</v>
      </c>
      <c r="F12" s="74">
        <v>26</v>
      </c>
      <c r="G12" s="74">
        <v>3</v>
      </c>
      <c r="H12" s="74">
        <v>12415</v>
      </c>
      <c r="I12" s="74">
        <v>4355</v>
      </c>
      <c r="J12" s="74">
        <v>2538</v>
      </c>
      <c r="K12" s="74">
        <v>1537</v>
      </c>
      <c r="L12" s="74">
        <v>3552</v>
      </c>
      <c r="M12" s="74">
        <v>433</v>
      </c>
    </row>
    <row r="13" spans="1:13" ht="39.5" x14ac:dyDescent="0.35">
      <c r="A13" s="54" t="s">
        <v>2355</v>
      </c>
      <c r="B13" s="74">
        <v>38</v>
      </c>
      <c r="C13" s="74">
        <v>10</v>
      </c>
      <c r="D13" s="74">
        <v>7</v>
      </c>
      <c r="E13" s="74">
        <v>3</v>
      </c>
      <c r="F13" s="74">
        <v>12</v>
      </c>
      <c r="G13" s="74">
        <v>6</v>
      </c>
      <c r="H13" s="74">
        <v>10724</v>
      </c>
      <c r="I13" s="74">
        <v>2630</v>
      </c>
      <c r="J13" s="74">
        <v>1915</v>
      </c>
      <c r="K13" s="74">
        <v>918</v>
      </c>
      <c r="L13" s="74">
        <v>3466</v>
      </c>
      <c r="M13" s="74">
        <v>1795</v>
      </c>
    </row>
    <row r="14" spans="1:13" ht="26.5" x14ac:dyDescent="0.35">
      <c r="A14" s="54" t="s">
        <v>2356</v>
      </c>
      <c r="B14" s="74">
        <v>8</v>
      </c>
      <c r="C14" s="74">
        <v>1</v>
      </c>
      <c r="D14" s="74">
        <v>1</v>
      </c>
      <c r="E14" s="74" t="s">
        <v>2357</v>
      </c>
      <c r="F14" s="74">
        <v>2</v>
      </c>
      <c r="G14" s="74">
        <v>3</v>
      </c>
      <c r="H14" s="74">
        <v>7074</v>
      </c>
      <c r="I14" s="74">
        <v>1004</v>
      </c>
      <c r="J14" s="74">
        <v>630</v>
      </c>
      <c r="K14" s="74" t="s">
        <v>2357</v>
      </c>
      <c r="L14" s="74">
        <v>2116</v>
      </c>
      <c r="M14" s="74">
        <v>3104</v>
      </c>
    </row>
    <row r="15" spans="1:13" ht="39.5" x14ac:dyDescent="0.35">
      <c r="A15" s="52" t="s">
        <v>2358</v>
      </c>
      <c r="B15" s="73" t="s">
        <v>33</v>
      </c>
      <c r="C15" s="73" t="s">
        <v>33</v>
      </c>
      <c r="D15" s="73" t="s">
        <v>33</v>
      </c>
      <c r="E15" s="73" t="s">
        <v>33</v>
      </c>
      <c r="F15" s="73" t="s">
        <v>33</v>
      </c>
      <c r="G15" s="73" t="s">
        <v>33</v>
      </c>
      <c r="H15" s="73" t="s">
        <v>33</v>
      </c>
      <c r="I15" s="73" t="s">
        <v>33</v>
      </c>
      <c r="J15" s="73" t="s">
        <v>33</v>
      </c>
      <c r="K15" s="73" t="s">
        <v>33</v>
      </c>
      <c r="L15" s="73" t="s">
        <v>33</v>
      </c>
      <c r="M15" s="73" t="s">
        <v>33</v>
      </c>
    </row>
    <row r="16" spans="1:13" x14ac:dyDescent="0.35">
      <c r="A16" s="54" t="s">
        <v>2359</v>
      </c>
      <c r="B16" s="74">
        <v>389</v>
      </c>
      <c r="C16" s="74">
        <v>266</v>
      </c>
      <c r="D16" s="74">
        <v>66</v>
      </c>
      <c r="E16" s="74">
        <v>36</v>
      </c>
      <c r="F16" s="74">
        <v>19</v>
      </c>
      <c r="G16" s="74" t="s">
        <v>2357</v>
      </c>
      <c r="H16" s="74">
        <v>12239</v>
      </c>
      <c r="I16" s="74">
        <v>4419</v>
      </c>
      <c r="J16" s="74">
        <v>3765</v>
      </c>
      <c r="K16" s="74">
        <v>1967</v>
      </c>
      <c r="L16" s="74">
        <v>1987</v>
      </c>
      <c r="M16" s="74" t="s">
        <v>2357</v>
      </c>
    </row>
    <row r="17" spans="1:13" ht="26.5" x14ac:dyDescent="0.35">
      <c r="A17" s="54" t="s">
        <v>2360</v>
      </c>
      <c r="B17" s="74">
        <v>177</v>
      </c>
      <c r="C17" s="74">
        <v>140</v>
      </c>
      <c r="D17" s="74">
        <v>23</v>
      </c>
      <c r="E17" s="74" t="s">
        <v>2357</v>
      </c>
      <c r="F17" s="74" t="s">
        <v>2447</v>
      </c>
      <c r="G17" s="74" t="s">
        <v>2447</v>
      </c>
      <c r="H17" s="74">
        <v>1252</v>
      </c>
      <c r="I17" s="74">
        <v>949</v>
      </c>
      <c r="J17" s="74">
        <v>223</v>
      </c>
      <c r="K17" s="74" t="s">
        <v>2357</v>
      </c>
      <c r="L17" s="74" t="s">
        <v>2447</v>
      </c>
      <c r="M17" s="74" t="s">
        <v>2447</v>
      </c>
    </row>
    <row r="18" spans="1:13" ht="26.5" x14ac:dyDescent="0.35">
      <c r="A18" s="54" t="s">
        <v>2361</v>
      </c>
      <c r="B18" s="74">
        <v>380</v>
      </c>
      <c r="C18" s="74">
        <v>284</v>
      </c>
      <c r="D18" s="74">
        <v>60</v>
      </c>
      <c r="E18" s="74">
        <v>29</v>
      </c>
      <c r="F18" s="74" t="s">
        <v>2357</v>
      </c>
      <c r="G18" s="74" t="s">
        <v>2447</v>
      </c>
      <c r="H18" s="74">
        <v>1819</v>
      </c>
      <c r="I18" s="74">
        <v>1205</v>
      </c>
      <c r="J18" s="74">
        <v>388</v>
      </c>
      <c r="K18" s="74">
        <v>162</v>
      </c>
      <c r="L18" s="74" t="s">
        <v>2357</v>
      </c>
      <c r="M18" s="74" t="s">
        <v>2447</v>
      </c>
    </row>
    <row r="19" spans="1:13" ht="26.5" x14ac:dyDescent="0.35">
      <c r="A19" s="54" t="s">
        <v>2362</v>
      </c>
      <c r="B19" s="74">
        <v>157</v>
      </c>
      <c r="C19" s="74">
        <v>92</v>
      </c>
      <c r="D19" s="74">
        <v>48</v>
      </c>
      <c r="E19" s="74">
        <v>10</v>
      </c>
      <c r="F19" s="74">
        <v>7</v>
      </c>
      <c r="G19" s="74">
        <v>1</v>
      </c>
      <c r="H19" s="74">
        <v>4155</v>
      </c>
      <c r="I19" s="74">
        <v>740</v>
      </c>
      <c r="J19" s="74">
        <v>662</v>
      </c>
      <c r="K19" s="74">
        <v>400</v>
      </c>
      <c r="L19" s="74">
        <v>1780</v>
      </c>
      <c r="M19" s="74">
        <v>574</v>
      </c>
    </row>
    <row r="20" spans="1:13" ht="26.5" x14ac:dyDescent="0.35">
      <c r="A20" s="56" t="s">
        <v>2363</v>
      </c>
      <c r="B20" s="74">
        <v>10</v>
      </c>
      <c r="C20" s="74" t="s">
        <v>2357</v>
      </c>
      <c r="D20" s="74" t="s">
        <v>2357</v>
      </c>
      <c r="E20" s="74">
        <v>1</v>
      </c>
      <c r="F20" s="74">
        <v>4</v>
      </c>
      <c r="G20" s="74">
        <v>1</v>
      </c>
      <c r="H20" s="74">
        <v>2374</v>
      </c>
      <c r="I20" s="74" t="s">
        <v>2357</v>
      </c>
      <c r="J20" s="74" t="s">
        <v>2357</v>
      </c>
      <c r="K20" s="74">
        <v>104</v>
      </c>
      <c r="L20" s="74">
        <v>1486</v>
      </c>
      <c r="M20" s="74">
        <v>534</v>
      </c>
    </row>
    <row r="21" spans="1:13" ht="26.5" x14ac:dyDescent="0.35">
      <c r="A21" s="56" t="s">
        <v>2364</v>
      </c>
      <c r="B21" s="74">
        <v>147</v>
      </c>
      <c r="C21" s="74">
        <v>89</v>
      </c>
      <c r="D21" s="74">
        <v>46</v>
      </c>
      <c r="E21" s="74" t="s">
        <v>2357</v>
      </c>
      <c r="F21" s="74">
        <v>2</v>
      </c>
      <c r="G21" s="74" t="s">
        <v>2357</v>
      </c>
      <c r="H21" s="74">
        <v>1781</v>
      </c>
      <c r="I21" s="74">
        <v>627</v>
      </c>
      <c r="J21" s="74">
        <v>523</v>
      </c>
      <c r="K21" s="74" t="s">
        <v>2357</v>
      </c>
      <c r="L21" s="74">
        <v>294</v>
      </c>
      <c r="M21" s="74" t="s">
        <v>2357</v>
      </c>
    </row>
    <row r="22" spans="1:13" x14ac:dyDescent="0.35">
      <c r="A22" s="54" t="s">
        <v>2365</v>
      </c>
      <c r="B22" s="74">
        <v>158</v>
      </c>
      <c r="C22" s="74">
        <v>49</v>
      </c>
      <c r="D22" s="74">
        <v>53</v>
      </c>
      <c r="E22" s="74">
        <v>23</v>
      </c>
      <c r="F22" s="74">
        <v>30</v>
      </c>
      <c r="G22" s="74">
        <v>3</v>
      </c>
      <c r="H22" s="74">
        <v>5826</v>
      </c>
      <c r="I22" s="74">
        <v>697</v>
      </c>
      <c r="J22" s="74">
        <v>912</v>
      </c>
      <c r="K22" s="74">
        <v>817</v>
      </c>
      <c r="L22" s="74">
        <v>2194</v>
      </c>
      <c r="M22" s="74">
        <v>1206</v>
      </c>
    </row>
    <row r="23" spans="1:13" ht="26.5" x14ac:dyDescent="0.35">
      <c r="A23" s="54" t="s">
        <v>2366</v>
      </c>
      <c r="B23" s="74">
        <v>602</v>
      </c>
      <c r="C23" s="74">
        <v>441</v>
      </c>
      <c r="D23" s="74">
        <v>116</v>
      </c>
      <c r="E23" s="74">
        <v>32</v>
      </c>
      <c r="F23" s="74" t="s">
        <v>2357</v>
      </c>
      <c r="G23" s="74" t="s">
        <v>2357</v>
      </c>
      <c r="H23" s="74">
        <v>11330</v>
      </c>
      <c r="I23" s="74">
        <v>8616</v>
      </c>
      <c r="J23" s="74">
        <v>1986</v>
      </c>
      <c r="K23" s="74">
        <v>349</v>
      </c>
      <c r="L23" s="74" t="s">
        <v>2357</v>
      </c>
      <c r="M23" s="74" t="s">
        <v>2357</v>
      </c>
    </row>
    <row r="24" spans="1:13" ht="52.5" x14ac:dyDescent="0.35">
      <c r="A24" s="56" t="s">
        <v>2367</v>
      </c>
      <c r="B24" s="74">
        <v>438</v>
      </c>
      <c r="C24" s="74">
        <v>303</v>
      </c>
      <c r="D24" s="74">
        <v>91</v>
      </c>
      <c r="E24" s="74">
        <v>32</v>
      </c>
      <c r="F24" s="74" t="s">
        <v>2357</v>
      </c>
      <c r="G24" s="74" t="s">
        <v>2357</v>
      </c>
      <c r="H24" s="74">
        <v>5439</v>
      </c>
      <c r="I24" s="74">
        <v>3951</v>
      </c>
      <c r="J24" s="74">
        <v>991</v>
      </c>
      <c r="K24" s="74">
        <v>279</v>
      </c>
      <c r="L24" s="74" t="s">
        <v>2357</v>
      </c>
      <c r="M24" s="74" t="s">
        <v>2357</v>
      </c>
    </row>
    <row r="25" spans="1:13" ht="52.5" x14ac:dyDescent="0.35">
      <c r="A25" s="56" t="s">
        <v>2368</v>
      </c>
      <c r="B25" s="74">
        <v>164</v>
      </c>
      <c r="C25" s="74">
        <v>138</v>
      </c>
      <c r="D25" s="74">
        <v>26</v>
      </c>
      <c r="E25" s="74" t="s">
        <v>2357</v>
      </c>
      <c r="F25" s="74" t="s">
        <v>2357</v>
      </c>
      <c r="G25" s="74" t="s">
        <v>2357</v>
      </c>
      <c r="H25" s="74">
        <v>5890</v>
      </c>
      <c r="I25" s="74">
        <v>4665</v>
      </c>
      <c r="J25" s="74">
        <v>995</v>
      </c>
      <c r="K25" s="74" t="s">
        <v>2357</v>
      </c>
      <c r="L25" s="74" t="s">
        <v>2357</v>
      </c>
      <c r="M25" s="74" t="s">
        <v>2357</v>
      </c>
    </row>
    <row r="26" spans="1:13" x14ac:dyDescent="0.35">
      <c r="A26" s="54" t="s">
        <v>2369</v>
      </c>
      <c r="B26" s="74">
        <v>1012</v>
      </c>
      <c r="C26" s="74">
        <v>554</v>
      </c>
      <c r="D26" s="74">
        <v>277</v>
      </c>
      <c r="E26" s="74">
        <v>118</v>
      </c>
      <c r="F26" s="74">
        <v>56</v>
      </c>
      <c r="G26" s="74">
        <v>7</v>
      </c>
      <c r="H26" s="74">
        <v>15952</v>
      </c>
      <c r="I26" s="74">
        <v>3644</v>
      </c>
      <c r="J26" s="74">
        <v>3577</v>
      </c>
      <c r="K26" s="74">
        <v>1877</v>
      </c>
      <c r="L26" s="74">
        <v>3949</v>
      </c>
      <c r="M26" s="74">
        <v>2904</v>
      </c>
    </row>
    <row r="27" spans="1:13" ht="26.5" x14ac:dyDescent="0.35">
      <c r="A27" s="54" t="s">
        <v>2370</v>
      </c>
      <c r="B27" s="74">
        <v>352</v>
      </c>
      <c r="C27" s="74">
        <v>223</v>
      </c>
      <c r="D27" s="74">
        <v>87</v>
      </c>
      <c r="E27" s="74">
        <v>24</v>
      </c>
      <c r="F27" s="74">
        <v>18</v>
      </c>
      <c r="G27" s="74" t="s">
        <v>2357</v>
      </c>
      <c r="H27" s="74">
        <v>5559</v>
      </c>
      <c r="I27" s="74">
        <v>2097</v>
      </c>
      <c r="J27" s="74">
        <v>1209</v>
      </c>
      <c r="K27" s="74">
        <v>594</v>
      </c>
      <c r="L27" s="74">
        <v>1605</v>
      </c>
      <c r="M27" s="74" t="s">
        <v>2357</v>
      </c>
    </row>
    <row r="28" spans="1:13" ht="39.5" x14ac:dyDescent="0.35">
      <c r="A28" s="54" t="s">
        <v>2371</v>
      </c>
      <c r="B28" s="74">
        <v>84</v>
      </c>
      <c r="C28" s="74">
        <v>59</v>
      </c>
      <c r="D28" s="74">
        <v>17</v>
      </c>
      <c r="E28" s="74" t="s">
        <v>2357</v>
      </c>
      <c r="F28" s="74" t="s">
        <v>2357</v>
      </c>
      <c r="G28" s="74" t="s">
        <v>2357</v>
      </c>
      <c r="H28" s="74">
        <v>1440</v>
      </c>
      <c r="I28" s="74">
        <v>509</v>
      </c>
      <c r="J28" s="74">
        <v>293</v>
      </c>
      <c r="K28" s="74" t="s">
        <v>2357</v>
      </c>
      <c r="L28" s="74" t="s">
        <v>2357</v>
      </c>
      <c r="M28" s="74" t="s">
        <v>2357</v>
      </c>
    </row>
    <row r="29" spans="1:13" ht="26.5" x14ac:dyDescent="0.35">
      <c r="A29" s="54" t="s">
        <v>2372</v>
      </c>
      <c r="B29" s="74">
        <v>412</v>
      </c>
      <c r="C29" s="74">
        <v>261</v>
      </c>
      <c r="D29" s="74">
        <v>125</v>
      </c>
      <c r="E29" s="74">
        <v>21</v>
      </c>
      <c r="F29" s="74" t="s">
        <v>2357</v>
      </c>
      <c r="G29" s="74" t="s">
        <v>2447</v>
      </c>
      <c r="H29" s="74">
        <v>4557</v>
      </c>
      <c r="I29" s="74">
        <v>1916</v>
      </c>
      <c r="J29" s="74">
        <v>2030</v>
      </c>
      <c r="K29" s="74">
        <v>426</v>
      </c>
      <c r="L29" s="74" t="s">
        <v>2357</v>
      </c>
      <c r="M29" s="74" t="s">
        <v>2447</v>
      </c>
    </row>
    <row r="30" spans="1:13" x14ac:dyDescent="0.35">
      <c r="A30" s="54" t="s">
        <v>2373</v>
      </c>
      <c r="B30" s="74">
        <v>619</v>
      </c>
      <c r="C30" s="74">
        <v>495</v>
      </c>
      <c r="D30" s="74">
        <v>94</v>
      </c>
      <c r="E30" s="74">
        <v>24</v>
      </c>
      <c r="F30" s="74" t="s">
        <v>2357</v>
      </c>
      <c r="G30" s="74" t="s">
        <v>2357</v>
      </c>
      <c r="H30" s="74">
        <v>4630</v>
      </c>
      <c r="I30" s="74">
        <v>2996</v>
      </c>
      <c r="J30" s="74">
        <v>1157</v>
      </c>
      <c r="K30" s="74">
        <v>236</v>
      </c>
      <c r="L30" s="74" t="s">
        <v>2357</v>
      </c>
      <c r="M30" s="74" t="s">
        <v>2357</v>
      </c>
    </row>
    <row r="31" spans="1:13" ht="39.5" x14ac:dyDescent="0.35">
      <c r="A31" s="54" t="s">
        <v>2374</v>
      </c>
      <c r="B31" s="74">
        <v>796</v>
      </c>
      <c r="C31" s="74">
        <v>661</v>
      </c>
      <c r="D31" s="74">
        <v>114</v>
      </c>
      <c r="E31" s="74">
        <v>15</v>
      </c>
      <c r="F31" s="74" t="s">
        <v>2357</v>
      </c>
      <c r="G31" s="74" t="s">
        <v>2447</v>
      </c>
      <c r="H31" s="74">
        <v>13077</v>
      </c>
      <c r="I31" s="74">
        <v>9153</v>
      </c>
      <c r="J31" s="74">
        <v>2925</v>
      </c>
      <c r="K31" s="74">
        <v>683</v>
      </c>
      <c r="L31" s="74" t="s">
        <v>2357</v>
      </c>
      <c r="M31" s="74" t="s">
        <v>2447</v>
      </c>
    </row>
    <row r="32" spans="1:13" x14ac:dyDescent="0.35">
      <c r="A32" s="54" t="s">
        <v>2375</v>
      </c>
      <c r="B32" s="74">
        <v>125</v>
      </c>
      <c r="C32" s="74">
        <v>94</v>
      </c>
      <c r="D32" s="74">
        <v>24</v>
      </c>
      <c r="E32" s="74" t="s">
        <v>2357</v>
      </c>
      <c r="F32" s="74" t="s">
        <v>2357</v>
      </c>
      <c r="G32" s="74" t="s">
        <v>2357</v>
      </c>
      <c r="H32" s="74">
        <v>2002</v>
      </c>
      <c r="I32" s="74">
        <v>1086</v>
      </c>
      <c r="J32" s="74">
        <v>407</v>
      </c>
      <c r="K32" s="74" t="s">
        <v>2357</v>
      </c>
      <c r="L32" s="74" t="s">
        <v>2357</v>
      </c>
      <c r="M32" s="74" t="s">
        <v>2357</v>
      </c>
    </row>
    <row r="33" spans="1:13" x14ac:dyDescent="0.35">
      <c r="A33" s="54" t="s">
        <v>2376</v>
      </c>
      <c r="B33" s="74">
        <v>296</v>
      </c>
      <c r="C33" s="74">
        <v>217</v>
      </c>
      <c r="D33" s="74">
        <v>50</v>
      </c>
      <c r="E33" s="74" t="s">
        <v>2357</v>
      </c>
      <c r="F33" s="74">
        <v>8</v>
      </c>
      <c r="G33" s="74" t="s">
        <v>2357</v>
      </c>
      <c r="H33" s="74">
        <v>3256</v>
      </c>
      <c r="I33" s="74">
        <v>1782</v>
      </c>
      <c r="J33" s="74">
        <v>672</v>
      </c>
      <c r="K33" s="74" t="s">
        <v>2357</v>
      </c>
      <c r="L33" s="74">
        <v>544</v>
      </c>
      <c r="M33" s="74" t="s">
        <v>2357</v>
      </c>
    </row>
    <row r="34" spans="1:13" ht="39.5" x14ac:dyDescent="0.35">
      <c r="A34" s="57" t="s">
        <v>2377</v>
      </c>
      <c r="B34" s="73" t="s">
        <v>33</v>
      </c>
      <c r="C34" s="73" t="s">
        <v>33</v>
      </c>
      <c r="D34" s="73" t="s">
        <v>33</v>
      </c>
      <c r="E34" s="73" t="s">
        <v>33</v>
      </c>
      <c r="F34" s="73" t="s">
        <v>33</v>
      </c>
      <c r="G34" s="73" t="s">
        <v>33</v>
      </c>
      <c r="H34" s="73" t="s">
        <v>33</v>
      </c>
      <c r="I34" s="73" t="s">
        <v>33</v>
      </c>
      <c r="J34" s="73" t="s">
        <v>33</v>
      </c>
      <c r="K34" s="73" t="s">
        <v>33</v>
      </c>
      <c r="L34" s="73" t="s">
        <v>33</v>
      </c>
      <c r="M34" s="73" t="s">
        <v>33</v>
      </c>
    </row>
    <row r="35" spans="1:13" ht="26.5" x14ac:dyDescent="0.35">
      <c r="A35" s="54" t="s">
        <v>2378</v>
      </c>
      <c r="B35" s="74">
        <v>362</v>
      </c>
      <c r="C35" s="74">
        <v>77</v>
      </c>
      <c r="D35" s="74">
        <v>126</v>
      </c>
      <c r="E35" s="74">
        <v>106</v>
      </c>
      <c r="F35" s="74">
        <v>51</v>
      </c>
      <c r="G35" s="74" t="s">
        <v>2357</v>
      </c>
      <c r="H35" s="74">
        <v>3983</v>
      </c>
      <c r="I35" s="74">
        <v>530</v>
      </c>
      <c r="J35" s="74">
        <v>856</v>
      </c>
      <c r="K35" s="74">
        <v>902</v>
      </c>
      <c r="L35" s="74">
        <v>1552</v>
      </c>
      <c r="M35" s="74" t="s">
        <v>2357</v>
      </c>
    </row>
    <row r="36" spans="1:13" ht="26.5" x14ac:dyDescent="0.35">
      <c r="A36" s="54" t="s">
        <v>2379</v>
      </c>
      <c r="B36" s="74">
        <v>488</v>
      </c>
      <c r="C36" s="74">
        <v>240</v>
      </c>
      <c r="D36" s="74">
        <v>125</v>
      </c>
      <c r="E36" s="74">
        <v>91</v>
      </c>
      <c r="F36" s="74">
        <v>29</v>
      </c>
      <c r="G36" s="74">
        <v>2</v>
      </c>
      <c r="H36" s="74">
        <v>6025</v>
      </c>
      <c r="I36" s="74">
        <v>1550</v>
      </c>
      <c r="J36" s="74">
        <v>860</v>
      </c>
      <c r="K36" s="74">
        <v>1244</v>
      </c>
      <c r="L36" s="74">
        <v>1527</v>
      </c>
      <c r="M36" s="74">
        <v>845</v>
      </c>
    </row>
    <row r="37" spans="1:13" ht="26.5" x14ac:dyDescent="0.35">
      <c r="A37" s="54" t="s">
        <v>2380</v>
      </c>
      <c r="B37" s="74">
        <v>599</v>
      </c>
      <c r="C37" s="74">
        <v>419</v>
      </c>
      <c r="D37" s="74">
        <v>130</v>
      </c>
      <c r="E37" s="74">
        <v>32</v>
      </c>
      <c r="F37" s="74">
        <v>18</v>
      </c>
      <c r="G37" s="74">
        <v>1</v>
      </c>
      <c r="H37" s="74">
        <v>7381</v>
      </c>
      <c r="I37" s="74">
        <v>3194</v>
      </c>
      <c r="J37" s="74">
        <v>1926</v>
      </c>
      <c r="K37" s="74">
        <v>642</v>
      </c>
      <c r="L37" s="74">
        <v>1404</v>
      </c>
      <c r="M37" s="74">
        <v>215</v>
      </c>
    </row>
    <row r="38" spans="1:13" ht="26.5" x14ac:dyDescent="0.35">
      <c r="A38" s="54" t="s">
        <v>2381</v>
      </c>
      <c r="B38" s="74">
        <v>639</v>
      </c>
      <c r="C38" s="74">
        <v>423</v>
      </c>
      <c r="D38" s="74">
        <v>170</v>
      </c>
      <c r="E38" s="74">
        <v>27</v>
      </c>
      <c r="F38" s="74">
        <v>18</v>
      </c>
      <c r="G38" s="74">
        <v>2</v>
      </c>
      <c r="H38" s="74">
        <v>10362</v>
      </c>
      <c r="I38" s="74">
        <v>3969</v>
      </c>
      <c r="J38" s="74">
        <v>3192</v>
      </c>
      <c r="K38" s="74">
        <v>1070</v>
      </c>
      <c r="L38" s="74">
        <v>1364</v>
      </c>
      <c r="M38" s="74">
        <v>767</v>
      </c>
    </row>
    <row r="39" spans="1:13" ht="26.5" x14ac:dyDescent="0.35">
      <c r="A39" s="54" t="s">
        <v>2382</v>
      </c>
      <c r="B39" s="74">
        <v>684</v>
      </c>
      <c r="C39" s="74">
        <v>515</v>
      </c>
      <c r="D39" s="74">
        <v>136</v>
      </c>
      <c r="E39" s="74">
        <v>20</v>
      </c>
      <c r="F39" s="74">
        <v>11</v>
      </c>
      <c r="G39" s="74">
        <v>2</v>
      </c>
      <c r="H39" s="74">
        <v>10846</v>
      </c>
      <c r="I39" s="74">
        <v>4970</v>
      </c>
      <c r="J39" s="74">
        <v>3000</v>
      </c>
      <c r="K39" s="74">
        <v>700</v>
      </c>
      <c r="L39" s="74">
        <v>1332</v>
      </c>
      <c r="M39" s="74">
        <v>844</v>
      </c>
    </row>
    <row r="40" spans="1:13" ht="26.5" x14ac:dyDescent="0.35">
      <c r="A40" s="54" t="s">
        <v>2383</v>
      </c>
      <c r="B40" s="74">
        <v>915</v>
      </c>
      <c r="C40" s="74">
        <v>699</v>
      </c>
      <c r="D40" s="74">
        <v>171</v>
      </c>
      <c r="E40" s="74">
        <v>27</v>
      </c>
      <c r="F40" s="74">
        <v>15</v>
      </c>
      <c r="G40" s="74">
        <v>3</v>
      </c>
      <c r="H40" s="74">
        <v>15230</v>
      </c>
      <c r="I40" s="74">
        <v>7897</v>
      </c>
      <c r="J40" s="74">
        <v>3135</v>
      </c>
      <c r="K40" s="74">
        <v>996</v>
      </c>
      <c r="L40" s="74">
        <v>1899</v>
      </c>
      <c r="M40" s="74">
        <v>1303</v>
      </c>
    </row>
    <row r="41" spans="1:13" ht="26.5" x14ac:dyDescent="0.35">
      <c r="A41" s="54" t="s">
        <v>2384</v>
      </c>
      <c r="B41" s="74">
        <v>845</v>
      </c>
      <c r="C41" s="74">
        <v>690</v>
      </c>
      <c r="D41" s="74">
        <v>109</v>
      </c>
      <c r="E41" s="74">
        <v>31</v>
      </c>
      <c r="F41" s="74">
        <v>13</v>
      </c>
      <c r="G41" s="74">
        <v>1</v>
      </c>
      <c r="H41" s="74">
        <v>13803</v>
      </c>
      <c r="I41" s="74">
        <v>7756</v>
      </c>
      <c r="J41" s="74">
        <v>2866</v>
      </c>
      <c r="K41" s="74">
        <v>827</v>
      </c>
      <c r="L41" s="74">
        <v>1708</v>
      </c>
      <c r="M41" s="74">
        <v>646</v>
      </c>
    </row>
    <row r="42" spans="1:13" ht="26.5" x14ac:dyDescent="0.35">
      <c r="A42" s="54" t="s">
        <v>2385</v>
      </c>
      <c r="B42" s="74">
        <v>375</v>
      </c>
      <c r="C42" s="74">
        <v>280</v>
      </c>
      <c r="D42" s="74">
        <v>76</v>
      </c>
      <c r="E42" s="74">
        <v>14</v>
      </c>
      <c r="F42" s="74">
        <v>5</v>
      </c>
      <c r="G42" s="74" t="s">
        <v>2357</v>
      </c>
      <c r="H42" s="74">
        <v>7215</v>
      </c>
      <c r="I42" s="74">
        <v>3517</v>
      </c>
      <c r="J42" s="74">
        <v>1734</v>
      </c>
      <c r="K42" s="74">
        <v>656</v>
      </c>
      <c r="L42" s="74">
        <v>1150</v>
      </c>
      <c r="M42" s="74" t="s">
        <v>2357</v>
      </c>
    </row>
    <row r="43" spans="1:13" ht="26.5" x14ac:dyDescent="0.35">
      <c r="A43" s="54" t="s">
        <v>2386</v>
      </c>
      <c r="B43" s="74">
        <v>347</v>
      </c>
      <c r="C43" s="74">
        <v>258</v>
      </c>
      <c r="D43" s="74">
        <v>74</v>
      </c>
      <c r="E43" s="74">
        <v>10</v>
      </c>
      <c r="F43" s="74">
        <v>5</v>
      </c>
      <c r="G43" s="74" t="s">
        <v>2357</v>
      </c>
      <c r="H43" s="74">
        <v>6524</v>
      </c>
      <c r="I43" s="74">
        <v>3505</v>
      </c>
      <c r="J43" s="74">
        <v>1500</v>
      </c>
      <c r="K43" s="74">
        <v>436</v>
      </c>
      <c r="L43" s="74">
        <v>729</v>
      </c>
      <c r="M43" s="74" t="s">
        <v>2357</v>
      </c>
    </row>
    <row r="44" spans="1:13" ht="26.5" x14ac:dyDescent="0.35">
      <c r="A44" s="54" t="s">
        <v>2387</v>
      </c>
      <c r="B44" s="74">
        <v>303</v>
      </c>
      <c r="C44" s="74">
        <v>235</v>
      </c>
      <c r="D44" s="74">
        <v>41</v>
      </c>
      <c r="E44" s="74">
        <v>15</v>
      </c>
      <c r="F44" s="74">
        <v>11</v>
      </c>
      <c r="G44" s="74" t="s">
        <v>2357</v>
      </c>
      <c r="H44" s="74">
        <v>5723</v>
      </c>
      <c r="I44" s="74">
        <v>2921</v>
      </c>
      <c r="J44" s="74">
        <v>1137</v>
      </c>
      <c r="K44" s="74">
        <v>667</v>
      </c>
      <c r="L44" s="74">
        <v>871</v>
      </c>
      <c r="M44" s="74" t="s">
        <v>2357</v>
      </c>
    </row>
    <row r="45" spans="1:13" ht="26.5" x14ac:dyDescent="0.35">
      <c r="A45" s="57" t="s">
        <v>2620</v>
      </c>
      <c r="B45" s="73" t="s">
        <v>33</v>
      </c>
      <c r="C45" s="73" t="s">
        <v>33</v>
      </c>
      <c r="D45" s="73" t="s">
        <v>33</v>
      </c>
      <c r="E45" s="73" t="s">
        <v>33</v>
      </c>
      <c r="F45" s="73" t="s">
        <v>33</v>
      </c>
      <c r="G45" s="73" t="s">
        <v>33</v>
      </c>
      <c r="H45" s="73" t="s">
        <v>33</v>
      </c>
      <c r="I45" s="73" t="s">
        <v>33</v>
      </c>
      <c r="J45" s="73" t="s">
        <v>33</v>
      </c>
      <c r="K45" s="73" t="s">
        <v>33</v>
      </c>
      <c r="L45" s="73" t="s">
        <v>33</v>
      </c>
      <c r="M45" s="73" t="s">
        <v>33</v>
      </c>
    </row>
    <row r="46" spans="1:13" x14ac:dyDescent="0.35">
      <c r="A46" s="54" t="s">
        <v>2335</v>
      </c>
      <c r="B46" s="74">
        <v>805</v>
      </c>
      <c r="C46" s="74">
        <v>360</v>
      </c>
      <c r="D46" s="74">
        <v>236</v>
      </c>
      <c r="E46" s="74">
        <v>147</v>
      </c>
      <c r="F46" s="74">
        <v>60</v>
      </c>
      <c r="G46" s="74">
        <v>4</v>
      </c>
      <c r="H46" s="74">
        <v>15534</v>
      </c>
      <c r="I46" s="74">
        <v>3865</v>
      </c>
      <c r="J46" s="74">
        <v>4098</v>
      </c>
      <c r="K46" s="74">
        <v>2421</v>
      </c>
      <c r="L46" s="74">
        <v>3409</v>
      </c>
      <c r="M46" s="74">
        <v>1742</v>
      </c>
    </row>
    <row r="47" spans="1:13" x14ac:dyDescent="0.35">
      <c r="A47" s="54" t="s">
        <v>2336</v>
      </c>
      <c r="B47" s="74">
        <v>1237</v>
      </c>
      <c r="C47" s="74">
        <v>785</v>
      </c>
      <c r="D47" s="74">
        <v>296</v>
      </c>
      <c r="E47" s="74">
        <v>121</v>
      </c>
      <c r="F47" s="74">
        <v>33</v>
      </c>
      <c r="G47" s="74">
        <v>2</v>
      </c>
      <c r="H47" s="74">
        <v>18919</v>
      </c>
      <c r="I47" s="74">
        <v>7652</v>
      </c>
      <c r="J47" s="74">
        <v>4867</v>
      </c>
      <c r="K47" s="74">
        <v>2607</v>
      </c>
      <c r="L47" s="74">
        <v>2915</v>
      </c>
      <c r="M47" s="74">
        <v>879</v>
      </c>
    </row>
    <row r="48" spans="1:13" x14ac:dyDescent="0.35">
      <c r="A48" s="54" t="s">
        <v>2337</v>
      </c>
      <c r="B48" s="74">
        <v>2247</v>
      </c>
      <c r="C48" s="74">
        <v>1737</v>
      </c>
      <c r="D48" s="74">
        <v>377</v>
      </c>
      <c r="E48" s="74">
        <v>63</v>
      </c>
      <c r="F48" s="74">
        <v>64</v>
      </c>
      <c r="G48" s="74">
        <v>5</v>
      </c>
      <c r="H48" s="74">
        <v>34279</v>
      </c>
      <c r="I48" s="74">
        <v>18532</v>
      </c>
      <c r="J48" s="74">
        <v>6972</v>
      </c>
      <c r="K48" s="74">
        <v>2028</v>
      </c>
      <c r="L48" s="74">
        <v>5013</v>
      </c>
      <c r="M48" s="74">
        <v>1734</v>
      </c>
    </row>
    <row r="49" spans="1:13" x14ac:dyDescent="0.35">
      <c r="A49" s="54" t="s">
        <v>2338</v>
      </c>
      <c r="B49" s="74">
        <v>1267</v>
      </c>
      <c r="C49" s="74">
        <v>954</v>
      </c>
      <c r="D49" s="74">
        <v>248</v>
      </c>
      <c r="E49" s="74">
        <v>43</v>
      </c>
      <c r="F49" s="74">
        <v>21</v>
      </c>
      <c r="G49" s="74">
        <v>2</v>
      </c>
      <c r="H49" s="74">
        <v>18360</v>
      </c>
      <c r="I49" s="74">
        <v>9760</v>
      </c>
      <c r="J49" s="74">
        <v>4269</v>
      </c>
      <c r="K49" s="74">
        <v>1083</v>
      </c>
      <c r="L49" s="74">
        <v>2198</v>
      </c>
      <c r="M49" s="74">
        <v>1049</v>
      </c>
    </row>
    <row r="50" spans="1:13" ht="28" x14ac:dyDescent="0.35">
      <c r="A50" s="57" t="s">
        <v>2621</v>
      </c>
      <c r="B50" s="73" t="s">
        <v>33</v>
      </c>
      <c r="C50" s="73" t="s">
        <v>33</v>
      </c>
      <c r="D50" s="73" t="s">
        <v>33</v>
      </c>
      <c r="E50" s="73" t="s">
        <v>33</v>
      </c>
      <c r="F50" s="73" t="s">
        <v>33</v>
      </c>
      <c r="G50" s="73" t="s">
        <v>33</v>
      </c>
      <c r="H50" s="73" t="s">
        <v>33</v>
      </c>
      <c r="I50" s="73" t="s">
        <v>33</v>
      </c>
      <c r="J50" s="73" t="s">
        <v>33</v>
      </c>
      <c r="K50" s="73" t="s">
        <v>33</v>
      </c>
      <c r="L50" s="73" t="s">
        <v>33</v>
      </c>
      <c r="M50" s="73" t="s">
        <v>33</v>
      </c>
    </row>
    <row r="51" spans="1:13" ht="26.5" x14ac:dyDescent="0.35">
      <c r="A51" s="54" t="s">
        <v>2622</v>
      </c>
      <c r="B51" s="74">
        <v>2031</v>
      </c>
      <c r="C51" s="74">
        <v>1200</v>
      </c>
      <c r="D51" s="74">
        <v>523</v>
      </c>
      <c r="E51" s="74">
        <v>227</v>
      </c>
      <c r="F51" s="74">
        <v>76</v>
      </c>
      <c r="G51" s="74">
        <v>4</v>
      </c>
      <c r="H51" s="74">
        <v>31898</v>
      </c>
      <c r="I51" s="74">
        <v>12175</v>
      </c>
      <c r="J51" s="74">
        <v>8343</v>
      </c>
      <c r="K51" s="74">
        <v>4460</v>
      </c>
      <c r="L51" s="74">
        <v>5340</v>
      </c>
      <c r="M51" s="74">
        <v>1580</v>
      </c>
    </row>
    <row r="52" spans="1:13" ht="26.5" x14ac:dyDescent="0.35">
      <c r="A52" s="58" t="s">
        <v>2623</v>
      </c>
      <c r="B52" s="74">
        <v>1743</v>
      </c>
      <c r="C52" s="74">
        <v>1222</v>
      </c>
      <c r="D52" s="74">
        <v>339</v>
      </c>
      <c r="E52" s="74">
        <v>106</v>
      </c>
      <c r="F52" s="74">
        <v>70</v>
      </c>
      <c r="G52" s="74">
        <v>6</v>
      </c>
      <c r="H52" s="74">
        <v>27873</v>
      </c>
      <c r="I52" s="74">
        <v>12382</v>
      </c>
      <c r="J52" s="74">
        <v>6124</v>
      </c>
      <c r="K52" s="74">
        <v>2292</v>
      </c>
      <c r="L52" s="74">
        <v>4616</v>
      </c>
      <c r="M52" s="74">
        <v>2459</v>
      </c>
    </row>
    <row r="53" spans="1:13" ht="39.5" x14ac:dyDescent="0.35">
      <c r="A53" s="58" t="s">
        <v>2624</v>
      </c>
      <c r="B53" s="74">
        <v>837</v>
      </c>
      <c r="C53" s="74">
        <v>664</v>
      </c>
      <c r="D53" s="74">
        <v>134</v>
      </c>
      <c r="E53" s="74">
        <v>23</v>
      </c>
      <c r="F53" s="74">
        <v>16</v>
      </c>
      <c r="G53" s="74">
        <v>1</v>
      </c>
      <c r="H53" s="74">
        <v>12037</v>
      </c>
      <c r="I53" s="74">
        <v>6815</v>
      </c>
      <c r="J53" s="74">
        <v>2492</v>
      </c>
      <c r="K53" s="74">
        <v>697</v>
      </c>
      <c r="L53" s="74">
        <v>1577</v>
      </c>
      <c r="M53" s="74">
        <v>455</v>
      </c>
    </row>
    <row r="54" spans="1:13" ht="26.5" x14ac:dyDescent="0.35">
      <c r="A54" s="54" t="s">
        <v>529</v>
      </c>
      <c r="B54" s="74">
        <v>799</v>
      </c>
      <c r="C54" s="74">
        <v>646</v>
      </c>
      <c r="D54" s="74">
        <v>128</v>
      </c>
      <c r="E54" s="74">
        <v>11</v>
      </c>
      <c r="F54" s="74">
        <v>12</v>
      </c>
      <c r="G54" s="74">
        <v>2</v>
      </c>
      <c r="H54" s="74">
        <v>12831</v>
      </c>
      <c r="I54" s="74">
        <v>7485</v>
      </c>
      <c r="J54" s="74">
        <v>2556</v>
      </c>
      <c r="K54" s="74">
        <v>527</v>
      </c>
      <c r="L54" s="74">
        <v>1581</v>
      </c>
      <c r="M54" s="74">
        <v>682</v>
      </c>
    </row>
    <row r="55" spans="1:13" x14ac:dyDescent="0.35">
      <c r="A55" s="58" t="s">
        <v>272</v>
      </c>
      <c r="B55" s="74">
        <v>147</v>
      </c>
      <c r="C55" s="74">
        <v>103</v>
      </c>
      <c r="D55" s="74">
        <v>34</v>
      </c>
      <c r="E55" s="74" t="s">
        <v>2357</v>
      </c>
      <c r="F55" s="74">
        <v>3</v>
      </c>
      <c r="G55" s="74" t="s">
        <v>2357</v>
      </c>
      <c r="H55" s="74">
        <v>2454</v>
      </c>
      <c r="I55" s="74">
        <v>952</v>
      </c>
      <c r="J55" s="74">
        <v>690</v>
      </c>
      <c r="K55" s="74" t="s">
        <v>2357</v>
      </c>
      <c r="L55" s="74">
        <v>420</v>
      </c>
      <c r="M55" s="74" t="s">
        <v>2357</v>
      </c>
    </row>
    <row r="56" spans="1:13" ht="91.5" x14ac:dyDescent="0.35">
      <c r="A56" s="57" t="s">
        <v>2394</v>
      </c>
      <c r="B56" s="73" t="s">
        <v>33</v>
      </c>
      <c r="C56" s="73" t="s">
        <v>33</v>
      </c>
      <c r="D56" s="73" t="s">
        <v>33</v>
      </c>
      <c r="E56" s="73" t="s">
        <v>33</v>
      </c>
      <c r="F56" s="73" t="s">
        <v>33</v>
      </c>
      <c r="G56" s="73" t="s">
        <v>33</v>
      </c>
      <c r="H56" s="73" t="s">
        <v>33</v>
      </c>
      <c r="I56" s="73" t="s">
        <v>33</v>
      </c>
      <c r="J56" s="73" t="s">
        <v>33</v>
      </c>
      <c r="K56" s="73" t="s">
        <v>33</v>
      </c>
      <c r="L56" s="73" t="s">
        <v>33</v>
      </c>
      <c r="M56" s="73" t="s">
        <v>33</v>
      </c>
    </row>
    <row r="57" spans="1:13" ht="26.5" x14ac:dyDescent="0.35">
      <c r="A57" s="54" t="s">
        <v>2395</v>
      </c>
      <c r="B57" s="74">
        <v>405</v>
      </c>
      <c r="C57" s="74" t="s">
        <v>2447</v>
      </c>
      <c r="D57" s="74">
        <v>167</v>
      </c>
      <c r="E57" s="74">
        <v>105</v>
      </c>
      <c r="F57" s="74">
        <v>121</v>
      </c>
      <c r="G57" s="74">
        <v>13</v>
      </c>
      <c r="H57" s="74">
        <v>32120</v>
      </c>
      <c r="I57" s="74" t="s">
        <v>2447</v>
      </c>
      <c r="J57" s="74">
        <v>8548</v>
      </c>
      <c r="K57" s="74">
        <v>5654</v>
      </c>
      <c r="L57" s="74">
        <v>12514</v>
      </c>
      <c r="M57" s="74">
        <v>5404</v>
      </c>
    </row>
    <row r="58" spans="1:13" ht="39.5" x14ac:dyDescent="0.35">
      <c r="A58" s="58" t="s">
        <v>2396</v>
      </c>
      <c r="B58" s="74" t="s">
        <v>33</v>
      </c>
      <c r="C58" s="74" t="s">
        <v>33</v>
      </c>
      <c r="D58" s="74" t="s">
        <v>33</v>
      </c>
      <c r="E58" s="74" t="s">
        <v>33</v>
      </c>
      <c r="F58" s="74" t="s">
        <v>33</v>
      </c>
      <c r="G58" s="74" t="s">
        <v>33</v>
      </c>
      <c r="H58" s="74" t="s">
        <v>33</v>
      </c>
      <c r="I58" s="74" t="s">
        <v>33</v>
      </c>
      <c r="J58" s="74" t="s">
        <v>33</v>
      </c>
      <c r="K58" s="74" t="s">
        <v>33</v>
      </c>
      <c r="L58" s="74" t="s">
        <v>33</v>
      </c>
      <c r="M58" s="74" t="s">
        <v>33</v>
      </c>
    </row>
    <row r="59" spans="1:13" x14ac:dyDescent="0.35">
      <c r="A59" s="56" t="s">
        <v>2389</v>
      </c>
      <c r="B59" s="74">
        <v>272</v>
      </c>
      <c r="C59" s="74" t="s">
        <v>2447</v>
      </c>
      <c r="D59" s="74">
        <v>144</v>
      </c>
      <c r="E59" s="74">
        <v>75</v>
      </c>
      <c r="F59" s="74">
        <v>53</v>
      </c>
      <c r="G59" s="74" t="s">
        <v>2357</v>
      </c>
      <c r="H59" s="74">
        <v>11158</v>
      </c>
      <c r="I59" s="74" t="s">
        <v>2447</v>
      </c>
      <c r="J59" s="74">
        <v>6069</v>
      </c>
      <c r="K59" s="74">
        <v>2771</v>
      </c>
      <c r="L59" s="74">
        <v>2305</v>
      </c>
      <c r="M59" s="74" t="s">
        <v>2357</v>
      </c>
    </row>
    <row r="60" spans="1:13" ht="26.5" x14ac:dyDescent="0.35">
      <c r="A60" s="56" t="s">
        <v>2397</v>
      </c>
      <c r="B60" s="74">
        <v>118</v>
      </c>
      <c r="C60" s="74" t="s">
        <v>2447</v>
      </c>
      <c r="D60" s="74">
        <v>22</v>
      </c>
      <c r="E60" s="74">
        <v>29</v>
      </c>
      <c r="F60" s="74">
        <v>61</v>
      </c>
      <c r="G60" s="74">
        <v>5</v>
      </c>
      <c r="H60" s="74">
        <v>12817</v>
      </c>
      <c r="I60" s="74" t="s">
        <v>2447</v>
      </c>
      <c r="J60" s="74">
        <v>2335</v>
      </c>
      <c r="K60" s="74">
        <v>2579</v>
      </c>
      <c r="L60" s="74">
        <v>7010</v>
      </c>
      <c r="M60" s="74">
        <v>893</v>
      </c>
    </row>
    <row r="61" spans="1:13" ht="26.5" x14ac:dyDescent="0.35">
      <c r="A61" s="56" t="s">
        <v>2398</v>
      </c>
      <c r="B61" s="74">
        <v>16</v>
      </c>
      <c r="C61" s="74" t="s">
        <v>2447</v>
      </c>
      <c r="D61" s="74" t="s">
        <v>2357</v>
      </c>
      <c r="E61" s="74">
        <v>1</v>
      </c>
      <c r="F61" s="74">
        <v>7</v>
      </c>
      <c r="G61" s="74">
        <v>8</v>
      </c>
      <c r="H61" s="74">
        <v>8145</v>
      </c>
      <c r="I61" s="74" t="s">
        <v>2447</v>
      </c>
      <c r="J61" s="74" t="s">
        <v>2357</v>
      </c>
      <c r="K61" s="74">
        <v>304</v>
      </c>
      <c r="L61" s="74">
        <v>3199</v>
      </c>
      <c r="M61" s="74">
        <v>4498</v>
      </c>
    </row>
    <row r="62" spans="1:13" ht="26.5" x14ac:dyDescent="0.35">
      <c r="A62" s="58" t="s">
        <v>2399</v>
      </c>
      <c r="B62" s="74">
        <v>10</v>
      </c>
      <c r="C62" s="74" t="s">
        <v>2447</v>
      </c>
      <c r="D62" s="74" t="s">
        <v>2357</v>
      </c>
      <c r="E62" s="74" t="s">
        <v>2357</v>
      </c>
      <c r="F62" s="74">
        <v>4</v>
      </c>
      <c r="G62" s="74">
        <v>2</v>
      </c>
      <c r="H62" s="74">
        <v>3654</v>
      </c>
      <c r="I62" s="74" t="s">
        <v>2447</v>
      </c>
      <c r="J62" s="74">
        <v>333</v>
      </c>
      <c r="K62" s="74" t="s">
        <v>2357</v>
      </c>
      <c r="L62" s="74">
        <v>1372</v>
      </c>
      <c r="M62" s="74">
        <v>1813</v>
      </c>
    </row>
    <row r="63" spans="1:13" ht="65.5" x14ac:dyDescent="0.35">
      <c r="A63" s="57" t="s">
        <v>2400</v>
      </c>
      <c r="B63" s="73" t="s">
        <v>33</v>
      </c>
      <c r="C63" s="73" t="s">
        <v>33</v>
      </c>
      <c r="D63" s="73" t="s">
        <v>33</v>
      </c>
      <c r="E63" s="73" t="s">
        <v>33</v>
      </c>
      <c r="F63" s="73" t="s">
        <v>33</v>
      </c>
      <c r="G63" s="73" t="s">
        <v>33</v>
      </c>
      <c r="H63" s="73" t="s">
        <v>33</v>
      </c>
      <c r="I63" s="73" t="s">
        <v>33</v>
      </c>
      <c r="J63" s="73" t="s">
        <v>33</v>
      </c>
      <c r="K63" s="73" t="s">
        <v>33</v>
      </c>
      <c r="L63" s="73" t="s">
        <v>33</v>
      </c>
      <c r="M63" s="73" t="s">
        <v>33</v>
      </c>
    </row>
    <row r="64" spans="1:13" ht="26.5" x14ac:dyDescent="0.35">
      <c r="A64" s="54" t="s">
        <v>2401</v>
      </c>
      <c r="B64" s="75">
        <v>2892</v>
      </c>
      <c r="C64" s="75">
        <v>2191</v>
      </c>
      <c r="D64" s="75">
        <v>494</v>
      </c>
      <c r="E64" s="75">
        <v>164</v>
      </c>
      <c r="F64" s="75">
        <v>42</v>
      </c>
      <c r="G64" s="75" t="s">
        <v>2357</v>
      </c>
      <c r="H64" s="75">
        <v>17751</v>
      </c>
      <c r="I64" s="75">
        <v>11548</v>
      </c>
      <c r="J64" s="75">
        <v>3555</v>
      </c>
      <c r="K64" s="75">
        <v>1547</v>
      </c>
      <c r="L64" s="75">
        <v>1002</v>
      </c>
      <c r="M64" s="75" t="s">
        <v>2357</v>
      </c>
    </row>
    <row r="65" spans="1:13" x14ac:dyDescent="0.35">
      <c r="A65" s="58" t="s">
        <v>2402</v>
      </c>
      <c r="B65" s="75">
        <v>1085</v>
      </c>
      <c r="C65" s="75">
        <v>767</v>
      </c>
      <c r="D65" s="75">
        <v>220</v>
      </c>
      <c r="E65" s="75">
        <v>77</v>
      </c>
      <c r="F65" s="75">
        <v>21</v>
      </c>
      <c r="G65" s="75" t="s">
        <v>2357</v>
      </c>
      <c r="H65" s="75">
        <v>8973</v>
      </c>
      <c r="I65" s="75">
        <v>5638</v>
      </c>
      <c r="J65" s="75">
        <v>2234</v>
      </c>
      <c r="K65" s="75">
        <v>715</v>
      </c>
      <c r="L65" s="75">
        <v>379</v>
      </c>
      <c r="M65" s="75" t="s">
        <v>2357</v>
      </c>
    </row>
    <row r="66" spans="1:13" x14ac:dyDescent="0.35">
      <c r="A66" s="58" t="s">
        <v>2403</v>
      </c>
      <c r="B66" s="75">
        <v>731</v>
      </c>
      <c r="C66" s="75">
        <v>475</v>
      </c>
      <c r="D66" s="75">
        <v>197</v>
      </c>
      <c r="E66" s="75">
        <v>42</v>
      </c>
      <c r="F66" s="75">
        <v>16</v>
      </c>
      <c r="G66" s="75" t="s">
        <v>2357</v>
      </c>
      <c r="H66" s="75">
        <v>9623</v>
      </c>
      <c r="I66" s="75">
        <v>5709</v>
      </c>
      <c r="J66" s="75">
        <v>2560</v>
      </c>
      <c r="K66" s="75">
        <v>710</v>
      </c>
      <c r="L66" s="75">
        <v>597</v>
      </c>
      <c r="M66" s="75" t="s">
        <v>2357</v>
      </c>
    </row>
    <row r="67" spans="1:13" x14ac:dyDescent="0.35">
      <c r="A67" s="54" t="s">
        <v>2404</v>
      </c>
      <c r="B67" s="75">
        <v>513</v>
      </c>
      <c r="C67" s="75">
        <v>282</v>
      </c>
      <c r="D67" s="75">
        <v>152</v>
      </c>
      <c r="E67" s="75">
        <v>55</v>
      </c>
      <c r="F67" s="75">
        <v>24</v>
      </c>
      <c r="G67" s="75" t="s">
        <v>2357</v>
      </c>
      <c r="H67" s="75">
        <v>14514</v>
      </c>
      <c r="I67" s="75">
        <v>6907</v>
      </c>
      <c r="J67" s="75">
        <v>4279</v>
      </c>
      <c r="K67" s="75">
        <v>1764</v>
      </c>
      <c r="L67" s="75">
        <v>1442</v>
      </c>
      <c r="M67" s="75" t="s">
        <v>2357</v>
      </c>
    </row>
    <row r="68" spans="1:13" x14ac:dyDescent="0.35">
      <c r="A68" s="58" t="s">
        <v>2405</v>
      </c>
      <c r="B68" s="75">
        <v>206</v>
      </c>
      <c r="C68" s="75">
        <v>87</v>
      </c>
      <c r="D68" s="75">
        <v>65</v>
      </c>
      <c r="E68" s="75">
        <v>21</v>
      </c>
      <c r="F68" s="75">
        <v>31</v>
      </c>
      <c r="G68" s="75">
        <v>1</v>
      </c>
      <c r="H68" s="75">
        <v>13476</v>
      </c>
      <c r="I68" s="75">
        <v>5841</v>
      </c>
      <c r="J68" s="75">
        <v>3670</v>
      </c>
      <c r="K68" s="75">
        <v>1372</v>
      </c>
      <c r="L68" s="75">
        <v>2290</v>
      </c>
      <c r="M68" s="75">
        <v>303</v>
      </c>
    </row>
    <row r="69" spans="1:13" ht="26.5" x14ac:dyDescent="0.35">
      <c r="A69" s="58" t="s">
        <v>2406</v>
      </c>
      <c r="B69" s="75">
        <v>93</v>
      </c>
      <c r="C69" s="75">
        <v>31</v>
      </c>
      <c r="D69" s="75">
        <v>24</v>
      </c>
      <c r="E69" s="75">
        <v>11</v>
      </c>
      <c r="F69" s="75">
        <v>27</v>
      </c>
      <c r="G69" s="75">
        <v>2</v>
      </c>
      <c r="H69" s="75">
        <v>10941</v>
      </c>
      <c r="I69" s="75">
        <v>3289</v>
      </c>
      <c r="J69" s="75">
        <v>2711</v>
      </c>
      <c r="K69" s="75">
        <v>1240</v>
      </c>
      <c r="L69" s="75">
        <v>3289</v>
      </c>
      <c r="M69" s="75">
        <v>412</v>
      </c>
    </row>
    <row r="70" spans="1:13" ht="26.5" x14ac:dyDescent="0.35">
      <c r="A70" s="58" t="s">
        <v>2407</v>
      </c>
      <c r="B70" s="75">
        <v>37</v>
      </c>
      <c r="C70" s="75">
        <v>3</v>
      </c>
      <c r="D70" s="75">
        <v>6</v>
      </c>
      <c r="E70" s="75">
        <v>4</v>
      </c>
      <c r="F70" s="75">
        <v>15</v>
      </c>
      <c r="G70" s="75">
        <v>8</v>
      </c>
      <c r="H70" s="75">
        <v>11815</v>
      </c>
      <c r="I70" s="75">
        <v>876</v>
      </c>
      <c r="J70" s="75">
        <v>1196</v>
      </c>
      <c r="K70" s="75">
        <v>792</v>
      </c>
      <c r="L70" s="75">
        <v>4535</v>
      </c>
      <c r="M70" s="75">
        <v>4415</v>
      </c>
    </row>
    <row r="71" spans="1:13" ht="39.5" x14ac:dyDescent="0.35">
      <c r="A71" s="57" t="s">
        <v>2408</v>
      </c>
      <c r="B71" s="76" t="s">
        <v>33</v>
      </c>
      <c r="C71" s="76" t="s">
        <v>33</v>
      </c>
      <c r="D71" s="76" t="s">
        <v>33</v>
      </c>
      <c r="E71" s="76" t="s">
        <v>33</v>
      </c>
      <c r="F71" s="76" t="s">
        <v>33</v>
      </c>
      <c r="G71" s="76" t="s">
        <v>33</v>
      </c>
      <c r="H71" s="76" t="s">
        <v>33</v>
      </c>
      <c r="I71" s="76" t="s">
        <v>33</v>
      </c>
      <c r="J71" s="76" t="s">
        <v>33</v>
      </c>
      <c r="K71" s="76" t="s">
        <v>33</v>
      </c>
      <c r="L71" s="76" t="s">
        <v>33</v>
      </c>
      <c r="M71" s="76" t="s">
        <v>33</v>
      </c>
    </row>
    <row r="72" spans="1:13" ht="26.5" x14ac:dyDescent="0.35">
      <c r="A72" s="54" t="s">
        <v>2409</v>
      </c>
      <c r="B72" s="75">
        <v>1149</v>
      </c>
      <c r="C72" s="75">
        <v>846</v>
      </c>
      <c r="D72" s="75">
        <v>229</v>
      </c>
      <c r="E72" s="75">
        <v>58</v>
      </c>
      <c r="F72" s="75">
        <v>16</v>
      </c>
      <c r="G72" s="75" t="s">
        <v>2357</v>
      </c>
      <c r="H72" s="75">
        <v>8220</v>
      </c>
      <c r="I72" s="75">
        <v>4998</v>
      </c>
      <c r="J72" s="75">
        <v>1974</v>
      </c>
      <c r="K72" s="75">
        <v>587</v>
      </c>
      <c r="L72" s="75">
        <v>617</v>
      </c>
      <c r="M72" s="75" t="s">
        <v>2357</v>
      </c>
    </row>
    <row r="73" spans="1:13" x14ac:dyDescent="0.35">
      <c r="A73" s="58" t="s">
        <v>2410</v>
      </c>
      <c r="B73" s="75">
        <v>1346</v>
      </c>
      <c r="C73" s="75">
        <v>933</v>
      </c>
      <c r="D73" s="75">
        <v>284</v>
      </c>
      <c r="E73" s="75">
        <v>95</v>
      </c>
      <c r="F73" s="75">
        <v>34</v>
      </c>
      <c r="G73" s="75" t="s">
        <v>2357</v>
      </c>
      <c r="H73" s="75">
        <v>15828</v>
      </c>
      <c r="I73" s="75">
        <v>8264</v>
      </c>
      <c r="J73" s="75">
        <v>4018</v>
      </c>
      <c r="K73" s="75">
        <v>1479</v>
      </c>
      <c r="L73" s="75">
        <v>1836</v>
      </c>
      <c r="M73" s="75" t="s">
        <v>2357</v>
      </c>
    </row>
    <row r="74" spans="1:13" x14ac:dyDescent="0.35">
      <c r="A74" s="58" t="s">
        <v>2411</v>
      </c>
      <c r="B74" s="75">
        <v>1244</v>
      </c>
      <c r="C74" s="75">
        <v>830</v>
      </c>
      <c r="D74" s="75">
        <v>295</v>
      </c>
      <c r="E74" s="75">
        <v>69</v>
      </c>
      <c r="F74" s="75">
        <v>45</v>
      </c>
      <c r="G74" s="75">
        <v>4</v>
      </c>
      <c r="H74" s="75">
        <v>20529</v>
      </c>
      <c r="I74" s="75">
        <v>9541</v>
      </c>
      <c r="J74" s="75">
        <v>5074</v>
      </c>
      <c r="K74" s="75">
        <v>1806</v>
      </c>
      <c r="L74" s="75">
        <v>2783</v>
      </c>
      <c r="M74" s="75">
        <v>1326</v>
      </c>
    </row>
    <row r="75" spans="1:13" x14ac:dyDescent="0.35">
      <c r="A75" s="54" t="s">
        <v>2412</v>
      </c>
      <c r="B75" s="75">
        <v>764</v>
      </c>
      <c r="C75" s="75">
        <v>510</v>
      </c>
      <c r="D75" s="75">
        <v>160</v>
      </c>
      <c r="E75" s="75">
        <v>67</v>
      </c>
      <c r="F75" s="75">
        <v>26</v>
      </c>
      <c r="G75" s="75">
        <v>2</v>
      </c>
      <c r="H75" s="75">
        <v>15867</v>
      </c>
      <c r="I75" s="75">
        <v>7516</v>
      </c>
      <c r="J75" s="75">
        <v>4016</v>
      </c>
      <c r="K75" s="75">
        <v>1669</v>
      </c>
      <c r="L75" s="75">
        <v>1711</v>
      </c>
      <c r="M75" s="75">
        <v>955</v>
      </c>
    </row>
    <row r="76" spans="1:13" x14ac:dyDescent="0.35">
      <c r="A76" s="58" t="s">
        <v>2413</v>
      </c>
      <c r="B76" s="75">
        <v>479</v>
      </c>
      <c r="C76" s="75">
        <v>355</v>
      </c>
      <c r="D76" s="75">
        <v>80</v>
      </c>
      <c r="E76" s="75">
        <v>33</v>
      </c>
      <c r="F76" s="75">
        <v>11</v>
      </c>
      <c r="G76" s="75" t="s">
        <v>2357</v>
      </c>
      <c r="H76" s="75">
        <v>9395</v>
      </c>
      <c r="I76" s="75">
        <v>4788</v>
      </c>
      <c r="J76" s="75">
        <v>2281</v>
      </c>
      <c r="K76" s="75">
        <v>970</v>
      </c>
      <c r="L76" s="75">
        <v>1296</v>
      </c>
      <c r="M76" s="75" t="s">
        <v>2357</v>
      </c>
    </row>
    <row r="77" spans="1:13" ht="39.5" x14ac:dyDescent="0.35">
      <c r="A77" s="58" t="s">
        <v>2414</v>
      </c>
      <c r="B77" s="74">
        <v>575</v>
      </c>
      <c r="C77" s="75">
        <v>363</v>
      </c>
      <c r="D77" s="75">
        <v>110</v>
      </c>
      <c r="E77" s="75">
        <v>52</v>
      </c>
      <c r="F77" s="75">
        <v>45</v>
      </c>
      <c r="G77" s="75">
        <v>6</v>
      </c>
      <c r="H77" s="75">
        <v>17253</v>
      </c>
      <c r="I77" s="75">
        <v>4702</v>
      </c>
      <c r="J77" s="75">
        <v>2844</v>
      </c>
      <c r="K77" s="75">
        <v>1629</v>
      </c>
      <c r="L77" s="75">
        <v>5291</v>
      </c>
      <c r="M77" s="75">
        <v>2788</v>
      </c>
    </row>
    <row r="78" spans="1:13" ht="39.5" x14ac:dyDescent="0.35">
      <c r="A78" s="57" t="s">
        <v>2415</v>
      </c>
      <c r="B78" s="76" t="s">
        <v>33</v>
      </c>
      <c r="C78" s="76" t="s">
        <v>33</v>
      </c>
      <c r="D78" s="76" t="s">
        <v>33</v>
      </c>
      <c r="E78" s="76" t="s">
        <v>33</v>
      </c>
      <c r="F78" s="76" t="s">
        <v>33</v>
      </c>
      <c r="G78" s="76" t="s">
        <v>33</v>
      </c>
      <c r="H78" s="76" t="s">
        <v>33</v>
      </c>
      <c r="I78" s="76" t="s">
        <v>33</v>
      </c>
      <c r="J78" s="76" t="s">
        <v>33</v>
      </c>
      <c r="K78" s="76" t="s">
        <v>33</v>
      </c>
      <c r="L78" s="76" t="s">
        <v>33</v>
      </c>
      <c r="M78" s="76" t="s">
        <v>33</v>
      </c>
    </row>
    <row r="79" spans="1:13" ht="39.5" x14ac:dyDescent="0.35">
      <c r="A79" s="54" t="s">
        <v>2416</v>
      </c>
      <c r="B79" s="75">
        <v>4781</v>
      </c>
      <c r="C79" s="75">
        <v>3290</v>
      </c>
      <c r="D79" s="75">
        <v>1010</v>
      </c>
      <c r="E79" s="75">
        <v>328</v>
      </c>
      <c r="F79" s="75">
        <v>142</v>
      </c>
      <c r="G79" s="75">
        <v>11</v>
      </c>
      <c r="H79" s="75">
        <v>67550</v>
      </c>
      <c r="I79" s="75">
        <v>32751</v>
      </c>
      <c r="J79" s="75">
        <v>15005</v>
      </c>
      <c r="K79" s="75">
        <v>5929</v>
      </c>
      <c r="L79" s="75">
        <v>9454</v>
      </c>
      <c r="M79" s="75">
        <v>4410</v>
      </c>
    </row>
    <row r="80" spans="1:13" ht="39.5" x14ac:dyDescent="0.35">
      <c r="A80" s="56" t="s">
        <v>2417</v>
      </c>
      <c r="B80" s="75">
        <v>2466</v>
      </c>
      <c r="C80" s="75">
        <v>1651</v>
      </c>
      <c r="D80" s="75">
        <v>552</v>
      </c>
      <c r="E80" s="75">
        <v>191</v>
      </c>
      <c r="F80" s="75">
        <v>70</v>
      </c>
      <c r="G80" s="75">
        <v>2</v>
      </c>
      <c r="H80" s="75">
        <v>30637</v>
      </c>
      <c r="I80" s="75">
        <v>13707</v>
      </c>
      <c r="J80" s="75">
        <v>7954</v>
      </c>
      <c r="K80" s="75">
        <v>3564</v>
      </c>
      <c r="L80" s="75">
        <v>4439</v>
      </c>
      <c r="M80" s="75">
        <v>973</v>
      </c>
    </row>
    <row r="81" spans="1:13" ht="52.5" x14ac:dyDescent="0.35">
      <c r="A81" s="56" t="s">
        <v>2418</v>
      </c>
      <c r="B81" s="75">
        <v>1745</v>
      </c>
      <c r="C81" s="75">
        <v>1288</v>
      </c>
      <c r="D81" s="75">
        <v>321</v>
      </c>
      <c r="E81" s="75">
        <v>84</v>
      </c>
      <c r="F81" s="75">
        <v>46</v>
      </c>
      <c r="G81" s="75">
        <v>5</v>
      </c>
      <c r="H81" s="75">
        <v>26115</v>
      </c>
      <c r="I81" s="75">
        <v>14937</v>
      </c>
      <c r="J81" s="75">
        <v>4864</v>
      </c>
      <c r="K81" s="75">
        <v>1284</v>
      </c>
      <c r="L81" s="75">
        <v>2830</v>
      </c>
      <c r="M81" s="75">
        <v>2199</v>
      </c>
    </row>
    <row r="82" spans="1:13" ht="52.5" x14ac:dyDescent="0.35">
      <c r="A82" s="56" t="s">
        <v>2419</v>
      </c>
      <c r="B82" s="75">
        <v>349</v>
      </c>
      <c r="C82" s="75">
        <v>183</v>
      </c>
      <c r="D82" s="75">
        <v>98</v>
      </c>
      <c r="E82" s="75">
        <v>42</v>
      </c>
      <c r="F82" s="75">
        <v>23</v>
      </c>
      <c r="G82" s="75">
        <v>3</v>
      </c>
      <c r="H82" s="75">
        <v>8873</v>
      </c>
      <c r="I82" s="75">
        <v>2885</v>
      </c>
      <c r="J82" s="75">
        <v>1805</v>
      </c>
      <c r="K82" s="75">
        <v>975</v>
      </c>
      <c r="L82" s="75">
        <v>2015</v>
      </c>
      <c r="M82" s="75">
        <v>1193</v>
      </c>
    </row>
    <row r="83" spans="1:13" ht="26.5" x14ac:dyDescent="0.35">
      <c r="A83" s="56" t="s">
        <v>2420</v>
      </c>
      <c r="B83" s="75">
        <v>221</v>
      </c>
      <c r="C83" s="75">
        <v>169</v>
      </c>
      <c r="D83" s="75">
        <v>38</v>
      </c>
      <c r="E83" s="75" t="s">
        <v>2357</v>
      </c>
      <c r="F83" s="75" t="s">
        <v>2357</v>
      </c>
      <c r="G83" s="75" t="s">
        <v>2357</v>
      </c>
      <c r="H83" s="75">
        <v>1925</v>
      </c>
      <c r="I83" s="75">
        <v>1221</v>
      </c>
      <c r="J83" s="75">
        <v>382</v>
      </c>
      <c r="K83" s="75" t="s">
        <v>2357</v>
      </c>
      <c r="L83" s="75" t="s">
        <v>2357</v>
      </c>
      <c r="M83" s="75" t="s">
        <v>2357</v>
      </c>
    </row>
    <row r="84" spans="1:13" ht="26.5" x14ac:dyDescent="0.35">
      <c r="A84" s="58" t="s">
        <v>2421</v>
      </c>
      <c r="B84" s="75">
        <v>776</v>
      </c>
      <c r="C84" s="75">
        <v>546</v>
      </c>
      <c r="D84" s="75">
        <v>148</v>
      </c>
      <c r="E84" s="75">
        <v>46</v>
      </c>
      <c r="F84" s="75">
        <v>35</v>
      </c>
      <c r="G84" s="75">
        <v>2</v>
      </c>
      <c r="H84" s="75">
        <v>19543</v>
      </c>
      <c r="I84" s="75">
        <v>7058</v>
      </c>
      <c r="J84" s="75">
        <v>5201</v>
      </c>
      <c r="K84" s="75">
        <v>2210</v>
      </c>
      <c r="L84" s="75">
        <v>4081</v>
      </c>
      <c r="M84" s="75">
        <v>993</v>
      </c>
    </row>
    <row r="85" spans="1:13" x14ac:dyDescent="0.35">
      <c r="A85" s="56" t="s">
        <v>2422</v>
      </c>
      <c r="B85" s="75">
        <v>33</v>
      </c>
      <c r="C85" s="75">
        <v>21</v>
      </c>
      <c r="D85" s="75" t="s">
        <v>2357</v>
      </c>
      <c r="E85" s="75" t="s">
        <v>2357</v>
      </c>
      <c r="F85" s="75">
        <v>1</v>
      </c>
      <c r="G85" s="75">
        <v>1</v>
      </c>
      <c r="H85" s="75">
        <v>1573</v>
      </c>
      <c r="I85" s="75">
        <v>323</v>
      </c>
      <c r="J85" s="75" t="s">
        <v>2357</v>
      </c>
      <c r="K85" s="75" t="s">
        <v>2357</v>
      </c>
      <c r="L85" s="75">
        <v>469</v>
      </c>
      <c r="M85" s="75">
        <v>496</v>
      </c>
    </row>
    <row r="86" spans="1:13" x14ac:dyDescent="0.35">
      <c r="A86" s="56" t="s">
        <v>283</v>
      </c>
      <c r="B86" s="75">
        <v>185</v>
      </c>
      <c r="C86" s="75">
        <v>112</v>
      </c>
      <c r="D86" s="75">
        <v>48</v>
      </c>
      <c r="E86" s="75">
        <v>10</v>
      </c>
      <c r="F86" s="75">
        <v>14</v>
      </c>
      <c r="G86" s="75">
        <v>1</v>
      </c>
      <c r="H86" s="75">
        <v>5539</v>
      </c>
      <c r="I86" s="75">
        <v>1530</v>
      </c>
      <c r="J86" s="75">
        <v>1682</v>
      </c>
      <c r="K86" s="75">
        <v>655</v>
      </c>
      <c r="L86" s="75">
        <v>1473</v>
      </c>
      <c r="M86" s="75">
        <v>199</v>
      </c>
    </row>
    <row r="87" spans="1:13" x14ac:dyDescent="0.35">
      <c r="A87" s="56" t="s">
        <v>2423</v>
      </c>
      <c r="B87" s="75">
        <v>558</v>
      </c>
      <c r="C87" s="75">
        <v>413</v>
      </c>
      <c r="D87" s="75">
        <v>90</v>
      </c>
      <c r="E87" s="75">
        <v>35</v>
      </c>
      <c r="F87" s="75">
        <v>20</v>
      </c>
      <c r="G87" s="75" t="s">
        <v>2357</v>
      </c>
      <c r="H87" s="75">
        <v>12431</v>
      </c>
      <c r="I87" s="75">
        <v>5205</v>
      </c>
      <c r="J87" s="75">
        <v>3336</v>
      </c>
      <c r="K87" s="75">
        <v>1454</v>
      </c>
      <c r="L87" s="75">
        <v>2139</v>
      </c>
      <c r="M87" s="75" t="s">
        <v>2357</v>
      </c>
    </row>
    <row r="88" spans="1:13" ht="117.5" x14ac:dyDescent="0.35">
      <c r="A88" s="57" t="s">
        <v>2424</v>
      </c>
      <c r="B88" s="76" t="s">
        <v>33</v>
      </c>
      <c r="C88" s="76" t="s">
        <v>33</v>
      </c>
      <c r="D88" s="76" t="s">
        <v>33</v>
      </c>
      <c r="E88" s="76" t="s">
        <v>33</v>
      </c>
      <c r="F88" s="76" t="s">
        <v>33</v>
      </c>
      <c r="G88" s="76" t="s">
        <v>33</v>
      </c>
      <c r="H88" s="76" t="s">
        <v>33</v>
      </c>
      <c r="I88" s="76" t="s">
        <v>33</v>
      </c>
      <c r="J88" s="76" t="s">
        <v>33</v>
      </c>
      <c r="K88" s="76" t="s">
        <v>33</v>
      </c>
      <c r="L88" s="76" t="s">
        <v>33</v>
      </c>
      <c r="M88" s="76" t="s">
        <v>33</v>
      </c>
    </row>
    <row r="89" spans="1:13" ht="26.5" x14ac:dyDescent="0.35">
      <c r="A89" s="54" t="s">
        <v>2425</v>
      </c>
      <c r="B89" s="75">
        <v>4715</v>
      </c>
      <c r="C89" s="75">
        <v>3223</v>
      </c>
      <c r="D89" s="75">
        <v>992</v>
      </c>
      <c r="E89" s="75">
        <v>329</v>
      </c>
      <c r="F89" s="75">
        <v>159</v>
      </c>
      <c r="G89" s="75">
        <v>12</v>
      </c>
      <c r="H89" s="75">
        <v>73702</v>
      </c>
      <c r="I89" s="75">
        <v>31061</v>
      </c>
      <c r="J89" s="75">
        <v>17556</v>
      </c>
      <c r="K89" s="75">
        <v>7461</v>
      </c>
      <c r="L89" s="75">
        <v>12524</v>
      </c>
      <c r="M89" s="75">
        <v>5099</v>
      </c>
    </row>
    <row r="90" spans="1:13" ht="39.5" x14ac:dyDescent="0.35">
      <c r="A90" s="58" t="s">
        <v>2426</v>
      </c>
      <c r="B90" s="75">
        <v>724</v>
      </c>
      <c r="C90" s="75">
        <v>537</v>
      </c>
      <c r="D90" s="75">
        <v>137</v>
      </c>
      <c r="E90" s="75">
        <v>38</v>
      </c>
      <c r="F90" s="75">
        <v>12</v>
      </c>
      <c r="G90" s="75" t="s">
        <v>2357</v>
      </c>
      <c r="H90" s="75">
        <v>11309</v>
      </c>
      <c r="I90" s="75">
        <v>7944</v>
      </c>
      <c r="J90" s="75">
        <v>2193</v>
      </c>
      <c r="K90" s="75">
        <v>507</v>
      </c>
      <c r="L90" s="75">
        <v>612</v>
      </c>
      <c r="M90" s="75" t="s">
        <v>2357</v>
      </c>
    </row>
    <row r="91" spans="1:13" ht="39.5" x14ac:dyDescent="0.35">
      <c r="A91" s="58" t="s">
        <v>2427</v>
      </c>
      <c r="B91" s="75">
        <v>54</v>
      </c>
      <c r="C91" s="75">
        <v>41</v>
      </c>
      <c r="D91" s="75">
        <v>8</v>
      </c>
      <c r="E91" s="75" t="s">
        <v>2357</v>
      </c>
      <c r="F91" s="75" t="s">
        <v>2357</v>
      </c>
      <c r="G91" s="75" t="s">
        <v>2357</v>
      </c>
      <c r="H91" s="75">
        <v>1250</v>
      </c>
      <c r="I91" s="75">
        <v>438</v>
      </c>
      <c r="J91" s="75">
        <v>176</v>
      </c>
      <c r="K91" s="75" t="s">
        <v>2357</v>
      </c>
      <c r="L91" s="75" t="s">
        <v>2357</v>
      </c>
      <c r="M91" s="75" t="s">
        <v>2357</v>
      </c>
    </row>
    <row r="92" spans="1:13" x14ac:dyDescent="0.35">
      <c r="A92" s="54" t="s">
        <v>2428</v>
      </c>
      <c r="B92" s="75">
        <v>64</v>
      </c>
      <c r="C92" s="75">
        <v>35</v>
      </c>
      <c r="D92" s="75" t="s">
        <v>2357</v>
      </c>
      <c r="E92" s="75" t="s">
        <v>2357</v>
      </c>
      <c r="F92" s="75" t="s">
        <v>2357</v>
      </c>
      <c r="G92" s="75" t="s">
        <v>2357</v>
      </c>
      <c r="H92" s="75">
        <v>832</v>
      </c>
      <c r="I92" s="75">
        <v>366</v>
      </c>
      <c r="J92" s="75" t="s">
        <v>2357</v>
      </c>
      <c r="K92" s="75" t="s">
        <v>2357</v>
      </c>
      <c r="L92" s="75" t="s">
        <v>2357</v>
      </c>
      <c r="M92" s="75" t="s">
        <v>2357</v>
      </c>
    </row>
    <row r="93" spans="1:13" ht="104.5" x14ac:dyDescent="0.35">
      <c r="A93" s="57" t="s">
        <v>2625</v>
      </c>
      <c r="B93" s="76" t="s">
        <v>33</v>
      </c>
      <c r="C93" s="76" t="s">
        <v>33</v>
      </c>
      <c r="D93" s="76" t="s">
        <v>33</v>
      </c>
      <c r="E93" s="76" t="s">
        <v>33</v>
      </c>
      <c r="F93" s="76" t="s">
        <v>33</v>
      </c>
      <c r="G93" s="76" t="s">
        <v>33</v>
      </c>
      <c r="H93" s="76" t="s">
        <v>33</v>
      </c>
      <c r="I93" s="76" t="s">
        <v>33</v>
      </c>
      <c r="J93" s="76" t="s">
        <v>33</v>
      </c>
      <c r="K93" s="76" t="s">
        <v>33</v>
      </c>
      <c r="L93" s="76" t="s">
        <v>33</v>
      </c>
      <c r="M93" s="76" t="s">
        <v>33</v>
      </c>
    </row>
    <row r="94" spans="1:13" ht="26.5" x14ac:dyDescent="0.35">
      <c r="A94" s="54" t="s">
        <v>2425</v>
      </c>
      <c r="B94" s="75">
        <v>4876</v>
      </c>
      <c r="C94" s="75">
        <v>3347</v>
      </c>
      <c r="D94" s="75">
        <v>1013</v>
      </c>
      <c r="E94" s="75">
        <v>343</v>
      </c>
      <c r="F94" s="75">
        <v>161</v>
      </c>
      <c r="G94" s="75">
        <v>12</v>
      </c>
      <c r="H94" s="75">
        <v>76271</v>
      </c>
      <c r="I94" s="75">
        <v>32776</v>
      </c>
      <c r="J94" s="75">
        <v>18070</v>
      </c>
      <c r="K94" s="75">
        <v>7744</v>
      </c>
      <c r="L94" s="75">
        <v>12529</v>
      </c>
      <c r="M94" s="75">
        <v>5151</v>
      </c>
    </row>
    <row r="95" spans="1:13" ht="39.5" x14ac:dyDescent="0.35">
      <c r="A95" s="58" t="s">
        <v>2426</v>
      </c>
      <c r="B95" s="75">
        <v>540</v>
      </c>
      <c r="C95" s="75">
        <v>394</v>
      </c>
      <c r="D95" s="75">
        <v>114</v>
      </c>
      <c r="E95" s="75">
        <v>22</v>
      </c>
      <c r="F95" s="75">
        <v>10</v>
      </c>
      <c r="G95" s="75" t="s">
        <v>2357</v>
      </c>
      <c r="H95" s="75">
        <v>8256</v>
      </c>
      <c r="I95" s="75">
        <v>5688</v>
      </c>
      <c r="J95" s="75">
        <v>1655</v>
      </c>
      <c r="K95" s="75">
        <v>250</v>
      </c>
      <c r="L95" s="75">
        <v>610</v>
      </c>
      <c r="M95" s="75" t="s">
        <v>2357</v>
      </c>
    </row>
    <row r="96" spans="1:13" ht="39.5" x14ac:dyDescent="0.35">
      <c r="A96" s="58" t="s">
        <v>2427</v>
      </c>
      <c r="B96" s="75">
        <v>35</v>
      </c>
      <c r="C96" s="75">
        <v>26</v>
      </c>
      <c r="D96" s="75" t="s">
        <v>2357</v>
      </c>
      <c r="E96" s="75" t="s">
        <v>2357</v>
      </c>
      <c r="F96" s="75" t="s">
        <v>2357</v>
      </c>
      <c r="G96" s="75" t="s">
        <v>2357</v>
      </c>
      <c r="H96" s="75">
        <v>880</v>
      </c>
      <c r="I96" s="75">
        <v>378</v>
      </c>
      <c r="J96" s="75" t="s">
        <v>2357</v>
      </c>
      <c r="K96" s="75" t="s">
        <v>2357</v>
      </c>
      <c r="L96" s="75" t="s">
        <v>2357</v>
      </c>
      <c r="M96" s="75" t="s">
        <v>2357</v>
      </c>
    </row>
    <row r="97" spans="1:13" x14ac:dyDescent="0.35">
      <c r="A97" s="54" t="s">
        <v>2428</v>
      </c>
      <c r="B97" s="75">
        <v>106</v>
      </c>
      <c r="C97" s="75">
        <v>70</v>
      </c>
      <c r="D97" s="75">
        <v>26</v>
      </c>
      <c r="E97" s="75" t="s">
        <v>2357</v>
      </c>
      <c r="F97" s="75" t="s">
        <v>2357</v>
      </c>
      <c r="G97" s="75" t="s">
        <v>2357</v>
      </c>
      <c r="H97" s="75">
        <v>1686</v>
      </c>
      <c r="I97" s="75">
        <v>967</v>
      </c>
      <c r="J97" s="75">
        <v>360</v>
      </c>
      <c r="K97" s="75" t="s">
        <v>2357</v>
      </c>
      <c r="L97" s="75" t="s">
        <v>2357</v>
      </c>
      <c r="M97" s="75" t="s">
        <v>2357</v>
      </c>
    </row>
    <row r="98" spans="1:13" ht="52.5" x14ac:dyDescent="0.35">
      <c r="A98" s="57" t="s">
        <v>2430</v>
      </c>
      <c r="B98" s="76" t="s">
        <v>33</v>
      </c>
      <c r="C98" s="76" t="s">
        <v>33</v>
      </c>
      <c r="D98" s="76" t="s">
        <v>33</v>
      </c>
      <c r="E98" s="76" t="s">
        <v>33</v>
      </c>
      <c r="F98" s="76" t="s">
        <v>33</v>
      </c>
      <c r="G98" s="76" t="s">
        <v>33</v>
      </c>
      <c r="H98" s="76" t="s">
        <v>33</v>
      </c>
      <c r="I98" s="76" t="s">
        <v>33</v>
      </c>
      <c r="J98" s="76" t="s">
        <v>33</v>
      </c>
      <c r="K98" s="76" t="s">
        <v>33</v>
      </c>
      <c r="L98" s="76" t="s">
        <v>33</v>
      </c>
      <c r="M98" s="76" t="s">
        <v>33</v>
      </c>
    </row>
    <row r="99" spans="1:13" x14ac:dyDescent="0.35">
      <c r="A99" s="54" t="s">
        <v>2389</v>
      </c>
      <c r="B99" s="75">
        <v>4205</v>
      </c>
      <c r="C99" s="75">
        <v>2997</v>
      </c>
      <c r="D99" s="75">
        <v>833</v>
      </c>
      <c r="E99" s="75">
        <v>259</v>
      </c>
      <c r="F99" s="75">
        <v>112</v>
      </c>
      <c r="G99" s="75">
        <v>4</v>
      </c>
      <c r="H99" s="75">
        <v>54994</v>
      </c>
      <c r="I99" s="75">
        <v>25686</v>
      </c>
      <c r="J99" s="75">
        <v>14210</v>
      </c>
      <c r="K99" s="75">
        <v>5591</v>
      </c>
      <c r="L99" s="75">
        <v>7895</v>
      </c>
      <c r="M99" s="75">
        <v>1613</v>
      </c>
    </row>
    <row r="100" spans="1:13" x14ac:dyDescent="0.35">
      <c r="A100" s="58" t="s">
        <v>2431</v>
      </c>
      <c r="B100" s="75">
        <v>862</v>
      </c>
      <c r="C100" s="75">
        <v>510</v>
      </c>
      <c r="D100" s="75">
        <v>224</v>
      </c>
      <c r="E100" s="75">
        <v>87</v>
      </c>
      <c r="F100" s="75">
        <v>39</v>
      </c>
      <c r="G100" s="75">
        <v>3</v>
      </c>
      <c r="H100" s="75">
        <v>17756</v>
      </c>
      <c r="I100" s="75">
        <v>7605</v>
      </c>
      <c r="J100" s="75">
        <v>3755</v>
      </c>
      <c r="K100" s="75">
        <v>1810</v>
      </c>
      <c r="L100" s="75">
        <v>3323</v>
      </c>
      <c r="M100" s="75">
        <v>1263</v>
      </c>
    </row>
    <row r="101" spans="1:13" x14ac:dyDescent="0.35">
      <c r="A101" s="58" t="s">
        <v>2432</v>
      </c>
      <c r="B101" s="75">
        <v>147</v>
      </c>
      <c r="C101" s="75">
        <v>87</v>
      </c>
      <c r="D101" s="75">
        <v>38</v>
      </c>
      <c r="E101" s="75">
        <v>10</v>
      </c>
      <c r="F101" s="75">
        <v>10</v>
      </c>
      <c r="G101" s="75">
        <v>1</v>
      </c>
      <c r="H101" s="75">
        <v>4425</v>
      </c>
      <c r="I101" s="75">
        <v>2016</v>
      </c>
      <c r="J101" s="75">
        <v>891</v>
      </c>
      <c r="K101" s="75">
        <v>254</v>
      </c>
      <c r="L101" s="75">
        <v>746</v>
      </c>
      <c r="M101" s="75">
        <v>518</v>
      </c>
    </row>
    <row r="102" spans="1:13" x14ac:dyDescent="0.35">
      <c r="A102" s="54" t="s">
        <v>2433</v>
      </c>
      <c r="B102" s="75">
        <v>68</v>
      </c>
      <c r="C102" s="75">
        <v>39</v>
      </c>
      <c r="D102" s="75">
        <v>16</v>
      </c>
      <c r="E102" s="75" t="s">
        <v>2357</v>
      </c>
      <c r="F102" s="75">
        <v>6</v>
      </c>
      <c r="G102" s="75">
        <v>2</v>
      </c>
      <c r="H102" s="75">
        <v>3704</v>
      </c>
      <c r="I102" s="75">
        <v>1851</v>
      </c>
      <c r="J102" s="75">
        <v>467</v>
      </c>
      <c r="K102" s="75" t="s">
        <v>2357</v>
      </c>
      <c r="L102" s="75">
        <v>532</v>
      </c>
      <c r="M102" s="75">
        <v>638</v>
      </c>
    </row>
    <row r="103" spans="1:13" ht="26.5" x14ac:dyDescent="0.35">
      <c r="A103" s="58" t="s">
        <v>2434</v>
      </c>
      <c r="B103" s="75">
        <v>27</v>
      </c>
      <c r="C103" s="75">
        <v>17</v>
      </c>
      <c r="D103" s="75">
        <v>2</v>
      </c>
      <c r="E103" s="75" t="s">
        <v>2357</v>
      </c>
      <c r="F103" s="75">
        <v>4</v>
      </c>
      <c r="G103" s="75">
        <v>3</v>
      </c>
      <c r="H103" s="75">
        <v>3821</v>
      </c>
      <c r="I103" s="75">
        <v>1183</v>
      </c>
      <c r="J103" s="75">
        <v>439</v>
      </c>
      <c r="K103" s="75" t="s">
        <v>2357</v>
      </c>
      <c r="L103" s="75">
        <v>720</v>
      </c>
      <c r="M103" s="75">
        <v>1327</v>
      </c>
    </row>
    <row r="104" spans="1:13" ht="39.5" x14ac:dyDescent="0.35">
      <c r="A104" s="58" t="s">
        <v>2435</v>
      </c>
      <c r="B104" s="74">
        <v>248</v>
      </c>
      <c r="C104" s="74">
        <v>186</v>
      </c>
      <c r="D104" s="74">
        <v>45</v>
      </c>
      <c r="E104" s="74" t="s">
        <v>2357</v>
      </c>
      <c r="F104" s="74" t="s">
        <v>2357</v>
      </c>
      <c r="G104" s="74" t="s">
        <v>2357</v>
      </c>
      <c r="H104" s="74">
        <v>2393</v>
      </c>
      <c r="I104" s="74">
        <v>1470</v>
      </c>
      <c r="J104" s="74">
        <v>444</v>
      </c>
      <c r="K104" s="74" t="s">
        <v>2357</v>
      </c>
      <c r="L104" s="74" t="s">
        <v>2357</v>
      </c>
      <c r="M104" s="74" t="s">
        <v>2357</v>
      </c>
    </row>
    <row r="105" spans="1:13" ht="52.5" x14ac:dyDescent="0.35">
      <c r="A105" s="57" t="s">
        <v>2436</v>
      </c>
      <c r="B105" s="74" t="s">
        <v>33</v>
      </c>
      <c r="C105" s="74" t="s">
        <v>33</v>
      </c>
      <c r="D105" s="74" t="s">
        <v>33</v>
      </c>
      <c r="E105" s="74" t="s">
        <v>33</v>
      </c>
      <c r="F105" s="74" t="s">
        <v>33</v>
      </c>
      <c r="G105" s="74" t="s">
        <v>33</v>
      </c>
      <c r="H105" s="74" t="s">
        <v>33</v>
      </c>
      <c r="I105" s="74" t="s">
        <v>33</v>
      </c>
      <c r="J105" s="74" t="s">
        <v>33</v>
      </c>
      <c r="K105" s="74" t="s">
        <v>33</v>
      </c>
      <c r="L105" s="74" t="s">
        <v>33</v>
      </c>
      <c r="M105" s="74" t="s">
        <v>33</v>
      </c>
    </row>
    <row r="106" spans="1:13" ht="52.5" x14ac:dyDescent="0.35">
      <c r="A106" s="54" t="s">
        <v>2437</v>
      </c>
      <c r="B106" s="74">
        <v>3683</v>
      </c>
      <c r="C106" s="74">
        <v>2470</v>
      </c>
      <c r="D106" s="74">
        <v>817</v>
      </c>
      <c r="E106" s="74">
        <v>272</v>
      </c>
      <c r="F106" s="74">
        <v>116</v>
      </c>
      <c r="G106" s="74">
        <v>8</v>
      </c>
      <c r="H106" s="74">
        <v>52275</v>
      </c>
      <c r="I106" s="74">
        <v>24692</v>
      </c>
      <c r="J106" s="74">
        <v>13112</v>
      </c>
      <c r="K106" s="74">
        <v>4929</v>
      </c>
      <c r="L106" s="74">
        <v>6580</v>
      </c>
      <c r="M106" s="74">
        <v>2961</v>
      </c>
    </row>
    <row r="107" spans="1:13" ht="39.5" x14ac:dyDescent="0.35">
      <c r="A107" s="58" t="s">
        <v>2438</v>
      </c>
      <c r="B107" s="74">
        <v>237</v>
      </c>
      <c r="C107" s="74">
        <v>196</v>
      </c>
      <c r="D107" s="74">
        <v>31</v>
      </c>
      <c r="E107" s="74">
        <v>8</v>
      </c>
      <c r="F107" s="74" t="s">
        <v>2357</v>
      </c>
      <c r="G107" s="74" t="s">
        <v>2447</v>
      </c>
      <c r="H107" s="74">
        <v>4616</v>
      </c>
      <c r="I107" s="74">
        <v>2284</v>
      </c>
      <c r="J107" s="74">
        <v>1374</v>
      </c>
      <c r="K107" s="74">
        <v>553</v>
      </c>
      <c r="L107" s="74" t="s">
        <v>2357</v>
      </c>
      <c r="M107" s="74" t="s">
        <v>2447</v>
      </c>
    </row>
    <row r="108" spans="1:13" ht="26.5" x14ac:dyDescent="0.35">
      <c r="A108" s="58" t="s">
        <v>2439</v>
      </c>
      <c r="B108" s="74">
        <v>84</v>
      </c>
      <c r="C108" s="74">
        <v>25</v>
      </c>
      <c r="D108" s="74">
        <v>18</v>
      </c>
      <c r="E108" s="74">
        <v>17</v>
      </c>
      <c r="F108" s="74">
        <v>23</v>
      </c>
      <c r="G108" s="74" t="s">
        <v>2357</v>
      </c>
      <c r="H108" s="74">
        <v>4068</v>
      </c>
      <c r="I108" s="74">
        <v>359</v>
      </c>
      <c r="J108" s="74">
        <v>640</v>
      </c>
      <c r="K108" s="74">
        <v>653</v>
      </c>
      <c r="L108" s="74">
        <v>2125</v>
      </c>
      <c r="M108" s="74" t="s">
        <v>2357</v>
      </c>
    </row>
    <row r="109" spans="1:13" ht="26.5" x14ac:dyDescent="0.35">
      <c r="A109" s="54" t="s">
        <v>2440</v>
      </c>
      <c r="B109" s="74">
        <v>154</v>
      </c>
      <c r="C109" s="74">
        <v>82</v>
      </c>
      <c r="D109" s="74">
        <v>53</v>
      </c>
      <c r="E109" s="74">
        <v>12</v>
      </c>
      <c r="F109" s="74">
        <v>6</v>
      </c>
      <c r="G109" s="74">
        <v>1</v>
      </c>
      <c r="H109" s="74">
        <v>3456</v>
      </c>
      <c r="I109" s="74">
        <v>830</v>
      </c>
      <c r="J109" s="74">
        <v>745</v>
      </c>
      <c r="K109" s="74">
        <v>347</v>
      </c>
      <c r="L109" s="74">
        <v>809</v>
      </c>
      <c r="M109" s="74">
        <v>725</v>
      </c>
    </row>
    <row r="110" spans="1:13" ht="26.5" x14ac:dyDescent="0.35">
      <c r="A110" s="58" t="s">
        <v>2441</v>
      </c>
      <c r="B110" s="74">
        <v>258</v>
      </c>
      <c r="C110" s="74">
        <v>208</v>
      </c>
      <c r="D110" s="74">
        <v>40</v>
      </c>
      <c r="E110" s="74" t="s">
        <v>2357</v>
      </c>
      <c r="F110" s="74" t="s">
        <v>2357</v>
      </c>
      <c r="G110" s="74" t="s">
        <v>2357</v>
      </c>
      <c r="H110" s="74">
        <v>5159</v>
      </c>
      <c r="I110" s="74">
        <v>4061</v>
      </c>
      <c r="J110" s="74">
        <v>889</v>
      </c>
      <c r="K110" s="74" t="s">
        <v>2357</v>
      </c>
      <c r="L110" s="74" t="s">
        <v>2357</v>
      </c>
      <c r="M110" s="74" t="s">
        <v>2357</v>
      </c>
    </row>
    <row r="111" spans="1:13" ht="26.5" x14ac:dyDescent="0.35">
      <c r="A111" s="58" t="s">
        <v>2442</v>
      </c>
      <c r="B111" s="74">
        <v>314</v>
      </c>
      <c r="C111" s="74">
        <v>288</v>
      </c>
      <c r="D111" s="74">
        <v>20</v>
      </c>
      <c r="E111" s="74" t="s">
        <v>2357</v>
      </c>
      <c r="F111" s="74" t="s">
        <v>2357</v>
      </c>
      <c r="G111" s="74" t="s">
        <v>2447</v>
      </c>
      <c r="H111" s="74">
        <v>3212</v>
      </c>
      <c r="I111" s="74">
        <v>2468</v>
      </c>
      <c r="J111" s="74">
        <v>404</v>
      </c>
      <c r="K111" s="74" t="s">
        <v>2357</v>
      </c>
      <c r="L111" s="74" t="s">
        <v>2357</v>
      </c>
      <c r="M111" s="74" t="s">
        <v>2447</v>
      </c>
    </row>
    <row r="112" spans="1:13" ht="39.5" x14ac:dyDescent="0.35">
      <c r="A112" s="54" t="s">
        <v>2443</v>
      </c>
      <c r="B112" s="74">
        <v>197</v>
      </c>
      <c r="C112" s="74">
        <v>119</v>
      </c>
      <c r="D112" s="74">
        <v>61</v>
      </c>
      <c r="E112" s="74">
        <v>13</v>
      </c>
      <c r="F112" s="74" t="s">
        <v>2357</v>
      </c>
      <c r="G112" s="74" t="s">
        <v>2357</v>
      </c>
      <c r="H112" s="74">
        <v>1932</v>
      </c>
      <c r="I112" s="74">
        <v>749</v>
      </c>
      <c r="J112" s="74">
        <v>831</v>
      </c>
      <c r="K112" s="74">
        <v>239</v>
      </c>
      <c r="L112" s="74" t="s">
        <v>2357</v>
      </c>
      <c r="M112" s="74" t="s">
        <v>2357</v>
      </c>
    </row>
    <row r="113" spans="1:13" ht="39.5" x14ac:dyDescent="0.35">
      <c r="A113" s="58" t="s">
        <v>2444</v>
      </c>
      <c r="B113" s="74">
        <v>52</v>
      </c>
      <c r="C113" s="74">
        <v>28</v>
      </c>
      <c r="D113" s="74">
        <v>11</v>
      </c>
      <c r="E113" s="74">
        <v>5</v>
      </c>
      <c r="F113" s="74">
        <v>8</v>
      </c>
      <c r="G113" s="74">
        <v>1</v>
      </c>
      <c r="H113" s="74">
        <v>3362</v>
      </c>
      <c r="I113" s="74">
        <v>319</v>
      </c>
      <c r="J113" s="74" t="s">
        <v>2357</v>
      </c>
      <c r="K113" s="74">
        <v>341</v>
      </c>
      <c r="L113" s="74">
        <v>1727</v>
      </c>
      <c r="M113" s="74">
        <v>556</v>
      </c>
    </row>
    <row r="114" spans="1:13" ht="39.5" x14ac:dyDescent="0.35">
      <c r="A114" s="58" t="s">
        <v>2445</v>
      </c>
      <c r="B114" s="74">
        <v>65</v>
      </c>
      <c r="C114" s="74">
        <v>36</v>
      </c>
      <c r="D114" s="74">
        <v>24</v>
      </c>
      <c r="E114" s="74" t="s">
        <v>2357</v>
      </c>
      <c r="F114" s="74" t="s">
        <v>2357</v>
      </c>
      <c r="G114" s="74" t="s">
        <v>2357</v>
      </c>
      <c r="H114" s="74">
        <v>1295</v>
      </c>
      <c r="I114" s="74">
        <v>210</v>
      </c>
      <c r="J114" s="74">
        <v>334</v>
      </c>
      <c r="K114" s="74" t="s">
        <v>2357</v>
      </c>
      <c r="L114" s="74" t="s">
        <v>2357</v>
      </c>
      <c r="M114" s="74" t="s">
        <v>2357</v>
      </c>
    </row>
    <row r="115" spans="1:13" ht="39.5" x14ac:dyDescent="0.35">
      <c r="A115" s="54" t="s">
        <v>2446</v>
      </c>
      <c r="B115" s="74">
        <v>35</v>
      </c>
      <c r="C115" s="74">
        <v>27</v>
      </c>
      <c r="D115" s="74" t="s">
        <v>2357</v>
      </c>
      <c r="E115" s="74" t="s">
        <v>2357</v>
      </c>
      <c r="F115" s="74" t="s">
        <v>2357</v>
      </c>
      <c r="G115" s="74" t="s">
        <v>2357</v>
      </c>
      <c r="H115" s="74">
        <v>554</v>
      </c>
      <c r="I115" s="74">
        <v>275</v>
      </c>
      <c r="J115" s="74" t="s">
        <v>2357</v>
      </c>
      <c r="K115" s="74" t="s">
        <v>2357</v>
      </c>
      <c r="L115" s="74" t="s">
        <v>2357</v>
      </c>
      <c r="M115" s="74" t="s">
        <v>2357</v>
      </c>
    </row>
    <row r="116" spans="1:13" ht="39.5" x14ac:dyDescent="0.35">
      <c r="A116" s="58" t="s">
        <v>2448</v>
      </c>
      <c r="B116" s="74">
        <v>104</v>
      </c>
      <c r="C116" s="74">
        <v>71</v>
      </c>
      <c r="D116" s="74">
        <v>23</v>
      </c>
      <c r="E116" s="74" t="s">
        <v>2357</v>
      </c>
      <c r="F116" s="74">
        <v>3</v>
      </c>
      <c r="G116" s="74" t="s">
        <v>2357</v>
      </c>
      <c r="H116" s="74">
        <v>2107</v>
      </c>
      <c r="I116" s="74">
        <v>523</v>
      </c>
      <c r="J116" s="74">
        <v>461</v>
      </c>
      <c r="K116" s="74" t="s">
        <v>2357</v>
      </c>
      <c r="L116" s="74">
        <v>476</v>
      </c>
      <c r="M116" s="74" t="s">
        <v>2357</v>
      </c>
    </row>
    <row r="117" spans="1:13" x14ac:dyDescent="0.35">
      <c r="A117" s="58" t="s">
        <v>2428</v>
      </c>
      <c r="B117" s="74">
        <v>371</v>
      </c>
      <c r="C117" s="74">
        <v>287</v>
      </c>
      <c r="D117" s="74">
        <v>58</v>
      </c>
      <c r="E117" s="74">
        <v>19</v>
      </c>
      <c r="F117" s="74">
        <v>8</v>
      </c>
      <c r="G117" s="74" t="s">
        <v>2357</v>
      </c>
      <c r="H117" s="74">
        <v>5057</v>
      </c>
      <c r="I117" s="74">
        <v>3040</v>
      </c>
      <c r="J117" s="74">
        <v>893</v>
      </c>
      <c r="K117" s="74">
        <v>360</v>
      </c>
      <c r="L117" s="74">
        <v>682</v>
      </c>
      <c r="M117" s="74" t="s">
        <v>2357</v>
      </c>
    </row>
    <row r="118" spans="1:13" ht="65.5" x14ac:dyDescent="0.35">
      <c r="A118" s="57" t="s">
        <v>2449</v>
      </c>
      <c r="B118" s="76" t="s">
        <v>33</v>
      </c>
      <c r="C118" s="76" t="s">
        <v>33</v>
      </c>
      <c r="D118" s="76" t="s">
        <v>33</v>
      </c>
      <c r="E118" s="76" t="s">
        <v>33</v>
      </c>
      <c r="F118" s="76" t="s">
        <v>33</v>
      </c>
      <c r="G118" s="76" t="s">
        <v>33</v>
      </c>
      <c r="H118" s="76" t="s">
        <v>33</v>
      </c>
      <c r="I118" s="76" t="s">
        <v>33</v>
      </c>
      <c r="J118" s="76" t="s">
        <v>33</v>
      </c>
      <c r="K118" s="76" t="s">
        <v>33</v>
      </c>
      <c r="L118" s="76" t="s">
        <v>33</v>
      </c>
      <c r="M118" s="76" t="s">
        <v>33</v>
      </c>
    </row>
    <row r="119" spans="1:13" ht="39.5" x14ac:dyDescent="0.35">
      <c r="A119" s="54" t="s">
        <v>2450</v>
      </c>
      <c r="B119" s="75">
        <v>2312</v>
      </c>
      <c r="C119" s="75">
        <v>1438</v>
      </c>
      <c r="D119" s="75">
        <v>542</v>
      </c>
      <c r="E119" s="75">
        <v>211</v>
      </c>
      <c r="F119" s="75">
        <v>117</v>
      </c>
      <c r="G119" s="75">
        <v>5</v>
      </c>
      <c r="H119" s="75">
        <v>40463</v>
      </c>
      <c r="I119" s="75">
        <v>15139</v>
      </c>
      <c r="J119" s="75">
        <v>9534</v>
      </c>
      <c r="K119" s="75">
        <v>5280</v>
      </c>
      <c r="L119" s="75">
        <v>8553</v>
      </c>
      <c r="M119" s="75">
        <v>1957</v>
      </c>
    </row>
    <row r="120" spans="1:13" ht="39.5" x14ac:dyDescent="0.35">
      <c r="A120" s="58" t="s">
        <v>2451</v>
      </c>
      <c r="B120" s="75">
        <v>1121</v>
      </c>
      <c r="C120" s="75">
        <v>812</v>
      </c>
      <c r="D120" s="75">
        <v>244</v>
      </c>
      <c r="E120" s="75">
        <v>39</v>
      </c>
      <c r="F120" s="75">
        <v>24</v>
      </c>
      <c r="G120" s="75">
        <v>3</v>
      </c>
      <c r="H120" s="75">
        <v>20726</v>
      </c>
      <c r="I120" s="75">
        <v>10766</v>
      </c>
      <c r="J120" s="75">
        <v>5215</v>
      </c>
      <c r="K120" s="75">
        <v>1280</v>
      </c>
      <c r="L120" s="75">
        <v>2263</v>
      </c>
      <c r="M120" s="75">
        <v>1202</v>
      </c>
    </row>
    <row r="121" spans="1:13" ht="26.5" x14ac:dyDescent="0.35">
      <c r="A121" s="58" t="s">
        <v>2452</v>
      </c>
      <c r="B121" s="75">
        <v>210</v>
      </c>
      <c r="C121" s="75">
        <v>148</v>
      </c>
      <c r="D121" s="75">
        <v>40</v>
      </c>
      <c r="E121" s="75">
        <v>9</v>
      </c>
      <c r="F121" s="75">
        <v>10</v>
      </c>
      <c r="G121" s="75">
        <v>3</v>
      </c>
      <c r="H121" s="75">
        <v>8693</v>
      </c>
      <c r="I121" s="75">
        <v>3781</v>
      </c>
      <c r="J121" s="75">
        <v>1753</v>
      </c>
      <c r="K121" s="75">
        <v>423</v>
      </c>
      <c r="L121" s="75">
        <v>1563</v>
      </c>
      <c r="M121" s="75">
        <v>1173</v>
      </c>
    </row>
    <row r="122" spans="1:13" ht="26.5" x14ac:dyDescent="0.35">
      <c r="A122" s="54" t="s">
        <v>2453</v>
      </c>
      <c r="B122" s="75">
        <v>905</v>
      </c>
      <c r="C122" s="75">
        <v>570</v>
      </c>
      <c r="D122" s="75">
        <v>215</v>
      </c>
      <c r="E122" s="75">
        <v>97</v>
      </c>
      <c r="F122" s="75">
        <v>22</v>
      </c>
      <c r="G122" s="75" t="s">
        <v>2357</v>
      </c>
      <c r="H122" s="75">
        <v>5750</v>
      </c>
      <c r="I122" s="75">
        <v>2938</v>
      </c>
      <c r="J122" s="75">
        <v>1610</v>
      </c>
      <c r="K122" s="75">
        <v>708</v>
      </c>
      <c r="L122" s="75">
        <v>400</v>
      </c>
      <c r="M122" s="75" t="s">
        <v>2357</v>
      </c>
    </row>
    <row r="123" spans="1:13" ht="26.5" x14ac:dyDescent="0.35">
      <c r="A123" s="58" t="s">
        <v>2454</v>
      </c>
      <c r="B123" s="75">
        <v>933</v>
      </c>
      <c r="C123" s="75">
        <v>824</v>
      </c>
      <c r="D123" s="75">
        <v>98</v>
      </c>
      <c r="E123" s="75" t="s">
        <v>2357</v>
      </c>
      <c r="F123" s="75" t="s">
        <v>2357</v>
      </c>
      <c r="G123" s="75" t="s">
        <v>2357</v>
      </c>
      <c r="H123" s="75">
        <v>8673</v>
      </c>
      <c r="I123" s="75">
        <v>6511</v>
      </c>
      <c r="J123" s="75">
        <v>1696</v>
      </c>
      <c r="K123" s="75" t="s">
        <v>2357</v>
      </c>
      <c r="L123" s="75" t="s">
        <v>2357</v>
      </c>
      <c r="M123" s="75" t="s">
        <v>2357</v>
      </c>
    </row>
    <row r="124" spans="1:13" ht="26.5" x14ac:dyDescent="0.35">
      <c r="A124" s="58" t="s">
        <v>2455</v>
      </c>
      <c r="B124" s="74">
        <v>17</v>
      </c>
      <c r="C124" s="74" t="s">
        <v>2357</v>
      </c>
      <c r="D124" s="74" t="s">
        <v>2357</v>
      </c>
      <c r="E124" s="74" t="s">
        <v>2357</v>
      </c>
      <c r="F124" s="74">
        <v>2</v>
      </c>
      <c r="G124" s="74">
        <v>1</v>
      </c>
      <c r="H124" s="74">
        <v>1340</v>
      </c>
      <c r="I124" s="74" t="s">
        <v>2357</v>
      </c>
      <c r="J124" s="74" t="s">
        <v>2357</v>
      </c>
      <c r="K124" s="74" t="s">
        <v>2357</v>
      </c>
      <c r="L124" s="74">
        <v>396</v>
      </c>
      <c r="M124" s="74">
        <v>590</v>
      </c>
    </row>
    <row r="125" spans="1:13" x14ac:dyDescent="0.35">
      <c r="A125" s="58" t="s">
        <v>2428</v>
      </c>
      <c r="B125" s="74">
        <v>37</v>
      </c>
      <c r="C125" s="74">
        <v>26</v>
      </c>
      <c r="D125" s="74" t="s">
        <v>2357</v>
      </c>
      <c r="E125" s="74" t="s">
        <v>2357</v>
      </c>
      <c r="F125" s="74" t="s">
        <v>2357</v>
      </c>
      <c r="G125" s="74" t="s">
        <v>2357</v>
      </c>
      <c r="H125" s="74">
        <v>856</v>
      </c>
      <c r="I125" s="74">
        <v>353</v>
      </c>
      <c r="J125" s="74" t="s">
        <v>2357</v>
      </c>
      <c r="K125" s="74" t="s">
        <v>2357</v>
      </c>
      <c r="L125" s="74" t="s">
        <v>2357</v>
      </c>
      <c r="M125" s="74" t="s">
        <v>2357</v>
      </c>
    </row>
    <row r="126" spans="1:13" ht="39.5" x14ac:dyDescent="0.35">
      <c r="A126" s="58" t="s">
        <v>2456</v>
      </c>
      <c r="B126" s="74">
        <v>21</v>
      </c>
      <c r="C126" s="74" t="s">
        <v>2357</v>
      </c>
      <c r="D126" s="74" t="s">
        <v>2357</v>
      </c>
      <c r="E126" s="74" t="s">
        <v>2357</v>
      </c>
      <c r="F126" s="74" t="s">
        <v>2357</v>
      </c>
      <c r="G126" s="74" t="s">
        <v>2357</v>
      </c>
      <c r="H126" s="74">
        <v>592</v>
      </c>
      <c r="I126" s="74" t="s">
        <v>2357</v>
      </c>
      <c r="J126" s="74" t="s">
        <v>2357</v>
      </c>
      <c r="K126" s="74" t="s">
        <v>2357</v>
      </c>
      <c r="L126" s="74" t="s">
        <v>2357</v>
      </c>
      <c r="M126" s="74" t="s">
        <v>2357</v>
      </c>
    </row>
    <row r="127" spans="1:13" ht="39.5" x14ac:dyDescent="0.35">
      <c r="A127" s="57" t="s">
        <v>2457</v>
      </c>
      <c r="B127" s="76" t="s">
        <v>33</v>
      </c>
      <c r="C127" s="76" t="s">
        <v>33</v>
      </c>
      <c r="D127" s="76" t="s">
        <v>33</v>
      </c>
      <c r="E127" s="76" t="s">
        <v>33</v>
      </c>
      <c r="F127" s="76" t="s">
        <v>33</v>
      </c>
      <c r="G127" s="76" t="s">
        <v>33</v>
      </c>
      <c r="H127" s="76" t="s">
        <v>33</v>
      </c>
      <c r="I127" s="76" t="s">
        <v>33</v>
      </c>
      <c r="J127" s="76" t="s">
        <v>33</v>
      </c>
      <c r="K127" s="76" t="s">
        <v>33</v>
      </c>
      <c r="L127" s="76" t="s">
        <v>33</v>
      </c>
      <c r="M127" s="76" t="s">
        <v>33</v>
      </c>
    </row>
    <row r="128" spans="1:13" ht="26.5" x14ac:dyDescent="0.35">
      <c r="A128" s="58" t="s">
        <v>2458</v>
      </c>
      <c r="B128" s="75">
        <v>1672</v>
      </c>
      <c r="C128" s="75">
        <v>1377</v>
      </c>
      <c r="D128" s="75">
        <v>249</v>
      </c>
      <c r="E128" s="75">
        <v>36</v>
      </c>
      <c r="F128" s="75">
        <v>10</v>
      </c>
      <c r="G128" s="75" t="s">
        <v>2357</v>
      </c>
      <c r="H128" s="75">
        <v>15916</v>
      </c>
      <c r="I128" s="75">
        <v>11145</v>
      </c>
      <c r="J128" s="75">
        <v>3198</v>
      </c>
      <c r="K128" s="75">
        <v>560</v>
      </c>
      <c r="L128" s="75">
        <v>757</v>
      </c>
      <c r="M128" s="75" t="s">
        <v>2357</v>
      </c>
    </row>
    <row r="129" spans="1:13" ht="26.5" x14ac:dyDescent="0.35">
      <c r="A129" s="54" t="s">
        <v>2459</v>
      </c>
      <c r="B129" s="75">
        <v>911</v>
      </c>
      <c r="C129" s="75">
        <v>516</v>
      </c>
      <c r="D129" s="75">
        <v>235</v>
      </c>
      <c r="E129" s="75">
        <v>103</v>
      </c>
      <c r="F129" s="75">
        <v>51</v>
      </c>
      <c r="G129" s="75">
        <v>5</v>
      </c>
      <c r="H129" s="75">
        <v>25817</v>
      </c>
      <c r="I129" s="75">
        <v>9289</v>
      </c>
      <c r="J129" s="75">
        <v>6314</v>
      </c>
      <c r="K129" s="75">
        <v>3137</v>
      </c>
      <c r="L129" s="75">
        <v>4914</v>
      </c>
      <c r="M129" s="75">
        <v>2163</v>
      </c>
    </row>
    <row r="130" spans="1:13" x14ac:dyDescent="0.35">
      <c r="A130" s="54" t="s">
        <v>2460</v>
      </c>
      <c r="B130" s="75">
        <v>836</v>
      </c>
      <c r="C130" s="75">
        <v>576</v>
      </c>
      <c r="D130" s="75">
        <v>159</v>
      </c>
      <c r="E130" s="75">
        <v>47</v>
      </c>
      <c r="F130" s="75">
        <v>49</v>
      </c>
      <c r="G130" s="75">
        <v>5</v>
      </c>
      <c r="H130" s="75">
        <v>21835</v>
      </c>
      <c r="I130" s="75">
        <v>8821</v>
      </c>
      <c r="J130" s="75">
        <v>4922</v>
      </c>
      <c r="K130" s="75">
        <v>1783</v>
      </c>
      <c r="L130" s="75">
        <v>4230</v>
      </c>
      <c r="M130" s="75">
        <v>2078</v>
      </c>
    </row>
    <row r="131" spans="1:13" ht="39.5" x14ac:dyDescent="0.35">
      <c r="A131" s="58" t="s">
        <v>2461</v>
      </c>
      <c r="B131" s="75">
        <v>406</v>
      </c>
      <c r="C131" s="75">
        <v>261</v>
      </c>
      <c r="D131" s="75">
        <v>92</v>
      </c>
      <c r="E131" s="75">
        <v>33</v>
      </c>
      <c r="F131" s="75">
        <v>20</v>
      </c>
      <c r="G131" s="75" t="s">
        <v>2357</v>
      </c>
      <c r="H131" s="75">
        <v>4306</v>
      </c>
      <c r="I131" s="75">
        <v>1361</v>
      </c>
      <c r="J131" s="75">
        <v>1140</v>
      </c>
      <c r="K131" s="75">
        <v>479</v>
      </c>
      <c r="L131" s="75">
        <v>1284</v>
      </c>
      <c r="M131" s="75" t="s">
        <v>2357</v>
      </c>
    </row>
    <row r="132" spans="1:13" ht="52.5" x14ac:dyDescent="0.35">
      <c r="A132" s="58" t="s">
        <v>2462</v>
      </c>
      <c r="B132" s="75">
        <v>157</v>
      </c>
      <c r="C132" s="75">
        <v>122</v>
      </c>
      <c r="D132" s="75">
        <v>21</v>
      </c>
      <c r="E132" s="75" t="s">
        <v>2357</v>
      </c>
      <c r="F132" s="75" t="s">
        <v>2357</v>
      </c>
      <c r="G132" s="75" t="s">
        <v>2447</v>
      </c>
      <c r="H132" s="75">
        <v>1139</v>
      </c>
      <c r="I132" s="75">
        <v>742</v>
      </c>
      <c r="J132" s="75">
        <v>216</v>
      </c>
      <c r="K132" s="75" t="s">
        <v>2357</v>
      </c>
      <c r="L132" s="75" t="s">
        <v>2357</v>
      </c>
      <c r="M132" s="75" t="s">
        <v>2447</v>
      </c>
    </row>
    <row r="133" spans="1:13" ht="65.5" x14ac:dyDescent="0.35">
      <c r="A133" s="58" t="s">
        <v>2463</v>
      </c>
      <c r="B133" s="74">
        <v>1483</v>
      </c>
      <c r="C133" s="74">
        <v>931</v>
      </c>
      <c r="D133" s="74">
        <v>381</v>
      </c>
      <c r="E133" s="74">
        <v>134</v>
      </c>
      <c r="F133" s="74">
        <v>36</v>
      </c>
      <c r="G133" s="74">
        <v>1</v>
      </c>
      <c r="H133" s="74">
        <v>15104</v>
      </c>
      <c r="I133" s="74">
        <v>7404</v>
      </c>
      <c r="J133" s="74">
        <v>3882</v>
      </c>
      <c r="K133" s="74">
        <v>1888</v>
      </c>
      <c r="L133" s="74">
        <v>1386</v>
      </c>
      <c r="M133" s="74">
        <v>544</v>
      </c>
    </row>
    <row r="134" spans="1:13" x14ac:dyDescent="0.35">
      <c r="A134" s="58" t="s">
        <v>2464</v>
      </c>
      <c r="B134" s="74">
        <v>51</v>
      </c>
      <c r="C134" s="74">
        <v>34</v>
      </c>
      <c r="D134" s="74" t="s">
        <v>2357</v>
      </c>
      <c r="E134" s="74" t="s">
        <v>2357</v>
      </c>
      <c r="F134" s="74">
        <v>5</v>
      </c>
      <c r="G134" s="74">
        <v>1</v>
      </c>
      <c r="H134" s="74">
        <v>1642</v>
      </c>
      <c r="I134" s="74">
        <v>530</v>
      </c>
      <c r="J134" s="74" t="s">
        <v>2357</v>
      </c>
      <c r="K134" s="74" t="s">
        <v>2357</v>
      </c>
      <c r="L134" s="74">
        <v>461</v>
      </c>
      <c r="M134" s="74">
        <v>278</v>
      </c>
    </row>
    <row r="135" spans="1:13" x14ac:dyDescent="0.35">
      <c r="A135" s="58" t="s">
        <v>2428</v>
      </c>
      <c r="B135" s="74">
        <v>24</v>
      </c>
      <c r="C135" s="74" t="s">
        <v>2357</v>
      </c>
      <c r="D135" s="74" t="s">
        <v>2357</v>
      </c>
      <c r="E135" s="74" t="s">
        <v>2357</v>
      </c>
      <c r="F135" s="74" t="s">
        <v>2357</v>
      </c>
      <c r="G135" s="74" t="s">
        <v>2357</v>
      </c>
      <c r="H135" s="74">
        <v>678</v>
      </c>
      <c r="I135" s="74" t="s">
        <v>2357</v>
      </c>
      <c r="J135" s="74" t="s">
        <v>2357</v>
      </c>
      <c r="K135" s="74" t="s">
        <v>2357</v>
      </c>
      <c r="L135" s="74" t="s">
        <v>2357</v>
      </c>
      <c r="M135" s="74" t="s">
        <v>2357</v>
      </c>
    </row>
    <row r="136" spans="1:13" ht="39.5" x14ac:dyDescent="0.35">
      <c r="A136" s="58" t="s">
        <v>2456</v>
      </c>
      <c r="B136" s="74">
        <v>18</v>
      </c>
      <c r="C136" s="74" t="s">
        <v>2357</v>
      </c>
      <c r="D136" s="74" t="s">
        <v>2357</v>
      </c>
      <c r="E136" s="74" t="s">
        <v>2357</v>
      </c>
      <c r="F136" s="74" t="s">
        <v>2357</v>
      </c>
      <c r="G136" s="74" t="s">
        <v>2357</v>
      </c>
      <c r="H136" s="74">
        <v>657</v>
      </c>
      <c r="I136" s="74" t="s">
        <v>2357</v>
      </c>
      <c r="J136" s="74" t="s">
        <v>2357</v>
      </c>
      <c r="K136" s="74" t="s">
        <v>2357</v>
      </c>
      <c r="L136" s="74" t="s">
        <v>2357</v>
      </c>
      <c r="M136" s="74" t="s">
        <v>2357</v>
      </c>
    </row>
    <row r="137" spans="1:13" ht="39.5" x14ac:dyDescent="0.35">
      <c r="A137" s="57" t="s">
        <v>2465</v>
      </c>
      <c r="B137" s="76" t="s">
        <v>33</v>
      </c>
      <c r="C137" s="76" t="s">
        <v>33</v>
      </c>
      <c r="D137" s="76" t="s">
        <v>33</v>
      </c>
      <c r="E137" s="76" t="s">
        <v>33</v>
      </c>
      <c r="F137" s="76" t="s">
        <v>33</v>
      </c>
      <c r="G137" s="76" t="s">
        <v>33</v>
      </c>
      <c r="H137" s="76" t="s">
        <v>33</v>
      </c>
      <c r="I137" s="76" t="s">
        <v>33</v>
      </c>
      <c r="J137" s="76" t="s">
        <v>33</v>
      </c>
      <c r="K137" s="76" t="s">
        <v>33</v>
      </c>
      <c r="L137" s="76" t="s">
        <v>33</v>
      </c>
      <c r="M137" s="76" t="s">
        <v>33</v>
      </c>
    </row>
    <row r="138" spans="1:13" x14ac:dyDescent="0.35">
      <c r="A138" s="54" t="s">
        <v>2466</v>
      </c>
      <c r="B138" s="75" t="s">
        <v>33</v>
      </c>
      <c r="C138" s="75" t="s">
        <v>33</v>
      </c>
      <c r="D138" s="75" t="s">
        <v>33</v>
      </c>
      <c r="E138" s="75" t="s">
        <v>33</v>
      </c>
      <c r="F138" s="75" t="s">
        <v>33</v>
      </c>
      <c r="G138" s="75" t="s">
        <v>33</v>
      </c>
      <c r="H138" s="75" t="s">
        <v>33</v>
      </c>
      <c r="I138" s="75" t="s">
        <v>33</v>
      </c>
      <c r="J138" s="75" t="s">
        <v>33</v>
      </c>
      <c r="K138" s="75" t="s">
        <v>33</v>
      </c>
      <c r="L138" s="75" t="s">
        <v>33</v>
      </c>
      <c r="M138" s="75" t="s">
        <v>33</v>
      </c>
    </row>
    <row r="139" spans="1:13" x14ac:dyDescent="0.35">
      <c r="A139" s="56" t="s">
        <v>2467</v>
      </c>
      <c r="B139" s="75">
        <v>1960</v>
      </c>
      <c r="C139" s="75">
        <v>1298</v>
      </c>
      <c r="D139" s="75">
        <v>415</v>
      </c>
      <c r="E139" s="75">
        <v>137</v>
      </c>
      <c r="F139" s="75">
        <v>99</v>
      </c>
      <c r="G139" s="75">
        <v>11</v>
      </c>
      <c r="H139" s="75">
        <v>49623</v>
      </c>
      <c r="I139" s="75">
        <v>18851</v>
      </c>
      <c r="J139" s="75">
        <v>11361</v>
      </c>
      <c r="K139" s="75">
        <v>4942</v>
      </c>
      <c r="L139" s="75">
        <v>9767</v>
      </c>
      <c r="M139" s="75">
        <v>4702</v>
      </c>
    </row>
    <row r="140" spans="1:13" ht="26.5" x14ac:dyDescent="0.35">
      <c r="A140" s="56" t="s">
        <v>2468</v>
      </c>
      <c r="B140" s="75">
        <v>2148</v>
      </c>
      <c r="C140" s="75">
        <v>1653</v>
      </c>
      <c r="D140" s="75">
        <v>383</v>
      </c>
      <c r="E140" s="75">
        <v>83</v>
      </c>
      <c r="F140" s="75">
        <v>28</v>
      </c>
      <c r="G140" s="75" t="s">
        <v>2357</v>
      </c>
      <c r="H140" s="75">
        <v>23853</v>
      </c>
      <c r="I140" s="75">
        <v>14813</v>
      </c>
      <c r="J140" s="75">
        <v>5271</v>
      </c>
      <c r="K140" s="75">
        <v>1295</v>
      </c>
      <c r="L140" s="75">
        <v>2000</v>
      </c>
      <c r="M140" s="75" t="s">
        <v>2357</v>
      </c>
    </row>
    <row r="141" spans="1:13" ht="26.5" x14ac:dyDescent="0.35">
      <c r="A141" s="56" t="s">
        <v>2469</v>
      </c>
      <c r="B141" s="75">
        <v>1449</v>
      </c>
      <c r="C141" s="75">
        <v>885</v>
      </c>
      <c r="D141" s="75">
        <v>359</v>
      </c>
      <c r="E141" s="75">
        <v>154</v>
      </c>
      <c r="F141" s="75">
        <v>50</v>
      </c>
      <c r="G141" s="75" t="s">
        <v>2357</v>
      </c>
      <c r="H141" s="75">
        <v>13617</v>
      </c>
      <c r="I141" s="75">
        <v>6145</v>
      </c>
      <c r="J141" s="75">
        <v>3574</v>
      </c>
      <c r="K141" s="75">
        <v>1903</v>
      </c>
      <c r="L141" s="75">
        <v>1767</v>
      </c>
      <c r="M141" s="75" t="s">
        <v>2357</v>
      </c>
    </row>
    <row r="142" spans="1:13" x14ac:dyDescent="0.35">
      <c r="A142" s="58" t="s">
        <v>2470</v>
      </c>
      <c r="B142" s="75">
        <v>740</v>
      </c>
      <c r="C142" s="75">
        <v>505</v>
      </c>
      <c r="D142" s="75">
        <v>154</v>
      </c>
      <c r="E142" s="75">
        <v>48</v>
      </c>
      <c r="F142" s="75">
        <v>29</v>
      </c>
      <c r="G142" s="75">
        <v>4</v>
      </c>
      <c r="H142" s="75">
        <v>19630</v>
      </c>
      <c r="I142" s="75">
        <v>8205</v>
      </c>
      <c r="J142" s="75">
        <v>4406</v>
      </c>
      <c r="K142" s="75">
        <v>1560</v>
      </c>
      <c r="L142" s="75">
        <v>3563</v>
      </c>
      <c r="M142" s="75">
        <v>1897</v>
      </c>
    </row>
    <row r="143" spans="1:13" ht="130.5" x14ac:dyDescent="0.35">
      <c r="A143" s="57" t="s">
        <v>2471</v>
      </c>
      <c r="B143" s="76" t="s">
        <v>33</v>
      </c>
      <c r="C143" s="76" t="s">
        <v>33</v>
      </c>
      <c r="D143" s="76" t="s">
        <v>33</v>
      </c>
      <c r="E143" s="76" t="s">
        <v>33</v>
      </c>
      <c r="F143" s="76" t="s">
        <v>33</v>
      </c>
      <c r="G143" s="76" t="s">
        <v>33</v>
      </c>
      <c r="H143" s="76" t="s">
        <v>33</v>
      </c>
      <c r="I143" s="76" t="s">
        <v>33</v>
      </c>
      <c r="J143" s="76" t="s">
        <v>33</v>
      </c>
      <c r="K143" s="76" t="s">
        <v>33</v>
      </c>
      <c r="L143" s="76" t="s">
        <v>33</v>
      </c>
      <c r="M143" s="76" t="s">
        <v>33</v>
      </c>
    </row>
    <row r="144" spans="1:13" ht="52.5" x14ac:dyDescent="0.35">
      <c r="A144" s="54" t="s">
        <v>2472</v>
      </c>
      <c r="B144" s="75">
        <v>2094</v>
      </c>
      <c r="C144" s="75">
        <v>1250</v>
      </c>
      <c r="D144" s="75">
        <v>552</v>
      </c>
      <c r="E144" s="75">
        <v>195</v>
      </c>
      <c r="F144" s="75">
        <v>88</v>
      </c>
      <c r="G144" s="75">
        <v>9</v>
      </c>
      <c r="H144" s="75">
        <v>42216</v>
      </c>
      <c r="I144" s="75">
        <v>15663</v>
      </c>
      <c r="J144" s="75">
        <v>10408</v>
      </c>
      <c r="K144" s="75">
        <v>4547</v>
      </c>
      <c r="L144" s="75">
        <v>7555</v>
      </c>
      <c r="M144" s="75">
        <v>4043</v>
      </c>
    </row>
    <row r="145" spans="1:13" ht="39.5" x14ac:dyDescent="0.35">
      <c r="A145" s="56" t="s">
        <v>2473</v>
      </c>
      <c r="B145" s="75">
        <v>444</v>
      </c>
      <c r="C145" s="75">
        <v>241</v>
      </c>
      <c r="D145" s="75">
        <v>145</v>
      </c>
      <c r="E145" s="75">
        <v>34</v>
      </c>
      <c r="F145" s="75">
        <v>23</v>
      </c>
      <c r="G145" s="75">
        <v>1</v>
      </c>
      <c r="H145" s="75">
        <v>13022</v>
      </c>
      <c r="I145" s="75">
        <v>4081</v>
      </c>
      <c r="J145" s="75">
        <v>3879</v>
      </c>
      <c r="K145" s="75">
        <v>1423</v>
      </c>
      <c r="L145" s="75">
        <v>2755</v>
      </c>
      <c r="M145" s="75">
        <v>885</v>
      </c>
    </row>
    <row r="146" spans="1:13" ht="52.5" x14ac:dyDescent="0.35">
      <c r="A146" s="56" t="s">
        <v>2474</v>
      </c>
      <c r="B146" s="75">
        <v>71</v>
      </c>
      <c r="C146" s="75">
        <v>43</v>
      </c>
      <c r="D146" s="75">
        <v>20</v>
      </c>
      <c r="E146" s="75" t="s">
        <v>2357</v>
      </c>
      <c r="F146" s="75">
        <v>1</v>
      </c>
      <c r="G146" s="75">
        <v>1</v>
      </c>
      <c r="H146" s="75">
        <v>1753</v>
      </c>
      <c r="I146" s="75">
        <v>589</v>
      </c>
      <c r="J146" s="75">
        <v>512</v>
      </c>
      <c r="K146" s="75" t="s">
        <v>2357</v>
      </c>
      <c r="L146" s="75">
        <v>303</v>
      </c>
      <c r="M146" s="75">
        <v>212</v>
      </c>
    </row>
    <row r="147" spans="1:13" ht="39.5" x14ac:dyDescent="0.35">
      <c r="A147" s="56" t="s">
        <v>2475</v>
      </c>
      <c r="B147" s="75">
        <v>987</v>
      </c>
      <c r="C147" s="75">
        <v>574</v>
      </c>
      <c r="D147" s="75">
        <v>267</v>
      </c>
      <c r="E147" s="75">
        <v>100</v>
      </c>
      <c r="F147" s="75">
        <v>42</v>
      </c>
      <c r="G147" s="75">
        <v>5</v>
      </c>
      <c r="H147" s="75">
        <v>20917</v>
      </c>
      <c r="I147" s="75">
        <v>6744</v>
      </c>
      <c r="J147" s="75">
        <v>5453</v>
      </c>
      <c r="K147" s="75">
        <v>2494</v>
      </c>
      <c r="L147" s="75">
        <v>3900</v>
      </c>
      <c r="M147" s="75">
        <v>2325</v>
      </c>
    </row>
    <row r="148" spans="1:13" ht="52.5" x14ac:dyDescent="0.35">
      <c r="A148" s="56" t="s">
        <v>2476</v>
      </c>
      <c r="B148" s="74">
        <v>194</v>
      </c>
      <c r="C148" s="74">
        <v>111</v>
      </c>
      <c r="D148" s="74">
        <v>48</v>
      </c>
      <c r="E148" s="74">
        <v>28</v>
      </c>
      <c r="F148" s="74">
        <v>7</v>
      </c>
      <c r="G148" s="74">
        <v>1</v>
      </c>
      <c r="H148" s="74">
        <v>4230</v>
      </c>
      <c r="I148" s="74">
        <v>1196</v>
      </c>
      <c r="J148" s="74">
        <v>1285</v>
      </c>
      <c r="K148" s="74">
        <v>617</v>
      </c>
      <c r="L148" s="74">
        <v>684</v>
      </c>
      <c r="M148" s="74">
        <v>448</v>
      </c>
    </row>
    <row r="149" spans="1:13" ht="52.5" x14ac:dyDescent="0.35">
      <c r="A149" s="56" t="s">
        <v>2477</v>
      </c>
      <c r="B149" s="74">
        <v>889</v>
      </c>
      <c r="C149" s="74">
        <v>506</v>
      </c>
      <c r="D149" s="74">
        <v>245</v>
      </c>
      <c r="E149" s="74">
        <v>86</v>
      </c>
      <c r="F149" s="74">
        <v>48</v>
      </c>
      <c r="G149" s="74">
        <v>5</v>
      </c>
      <c r="H149" s="74">
        <v>21340</v>
      </c>
      <c r="I149" s="74">
        <v>6684</v>
      </c>
      <c r="J149" s="74">
        <v>4805</v>
      </c>
      <c r="K149" s="74">
        <v>2416</v>
      </c>
      <c r="L149" s="74">
        <v>4831</v>
      </c>
      <c r="M149" s="74">
        <v>2605</v>
      </c>
    </row>
    <row r="150" spans="1:13" ht="39.5" x14ac:dyDescent="0.35">
      <c r="A150" s="56" t="s">
        <v>2478</v>
      </c>
      <c r="B150" s="74">
        <v>560</v>
      </c>
      <c r="C150" s="74">
        <v>271</v>
      </c>
      <c r="D150" s="74">
        <v>162</v>
      </c>
      <c r="E150" s="74">
        <v>88</v>
      </c>
      <c r="F150" s="74">
        <v>37</v>
      </c>
      <c r="G150" s="74">
        <v>3</v>
      </c>
      <c r="H150" s="74">
        <v>12265</v>
      </c>
      <c r="I150" s="74">
        <v>3516</v>
      </c>
      <c r="J150" s="74">
        <v>2927</v>
      </c>
      <c r="K150" s="74">
        <v>1554</v>
      </c>
      <c r="L150" s="74">
        <v>2823</v>
      </c>
      <c r="M150" s="74">
        <v>1444</v>
      </c>
    </row>
    <row r="151" spans="1:13" ht="52.5" x14ac:dyDescent="0.35">
      <c r="A151" s="56" t="s">
        <v>2479</v>
      </c>
      <c r="B151" s="74">
        <v>1101</v>
      </c>
      <c r="C151" s="74">
        <v>594</v>
      </c>
      <c r="D151" s="74">
        <v>322</v>
      </c>
      <c r="E151" s="74">
        <v>118</v>
      </c>
      <c r="F151" s="74">
        <v>60</v>
      </c>
      <c r="G151" s="74">
        <v>6</v>
      </c>
      <c r="H151" s="74">
        <v>26779</v>
      </c>
      <c r="I151" s="74">
        <v>8828</v>
      </c>
      <c r="J151" s="74">
        <v>6588</v>
      </c>
      <c r="K151" s="74">
        <v>2933</v>
      </c>
      <c r="L151" s="74">
        <v>5258</v>
      </c>
      <c r="M151" s="74">
        <v>3173</v>
      </c>
    </row>
    <row r="152" spans="1:13" ht="26.5" x14ac:dyDescent="0.35">
      <c r="A152" s="56" t="s">
        <v>2480</v>
      </c>
      <c r="B152" s="74">
        <v>982</v>
      </c>
      <c r="C152" s="74">
        <v>530</v>
      </c>
      <c r="D152" s="74">
        <v>282</v>
      </c>
      <c r="E152" s="74">
        <v>112</v>
      </c>
      <c r="F152" s="74">
        <v>52</v>
      </c>
      <c r="G152" s="74">
        <v>6</v>
      </c>
      <c r="H152" s="74">
        <v>25503</v>
      </c>
      <c r="I152" s="74">
        <v>8495</v>
      </c>
      <c r="J152" s="74">
        <v>5544</v>
      </c>
      <c r="K152" s="74">
        <v>2885</v>
      </c>
      <c r="L152" s="74">
        <v>5359</v>
      </c>
      <c r="M152" s="74">
        <v>3219</v>
      </c>
    </row>
    <row r="153" spans="1:13" ht="39.5" x14ac:dyDescent="0.35">
      <c r="A153" s="56" t="s">
        <v>2481</v>
      </c>
      <c r="B153" s="74">
        <v>747</v>
      </c>
      <c r="C153" s="74">
        <v>392</v>
      </c>
      <c r="D153" s="74">
        <v>222</v>
      </c>
      <c r="E153" s="74">
        <v>86</v>
      </c>
      <c r="F153" s="74">
        <v>43</v>
      </c>
      <c r="G153" s="74">
        <v>4</v>
      </c>
      <c r="H153" s="74">
        <v>16160</v>
      </c>
      <c r="I153" s="74">
        <v>5230</v>
      </c>
      <c r="J153" s="74">
        <v>3764</v>
      </c>
      <c r="K153" s="74">
        <v>1741</v>
      </c>
      <c r="L153" s="74">
        <v>3553</v>
      </c>
      <c r="M153" s="74">
        <v>1872</v>
      </c>
    </row>
    <row r="154" spans="1:13" ht="39.5" x14ac:dyDescent="0.35">
      <c r="A154" s="56" t="s">
        <v>2482</v>
      </c>
      <c r="B154" s="74">
        <v>644</v>
      </c>
      <c r="C154" s="74">
        <v>329</v>
      </c>
      <c r="D154" s="74">
        <v>197</v>
      </c>
      <c r="E154" s="74">
        <v>77</v>
      </c>
      <c r="F154" s="74">
        <v>38</v>
      </c>
      <c r="G154" s="74">
        <v>4</v>
      </c>
      <c r="H154" s="74">
        <v>13828</v>
      </c>
      <c r="I154" s="74">
        <v>4059</v>
      </c>
      <c r="J154" s="74">
        <v>3336</v>
      </c>
      <c r="K154" s="74">
        <v>1585</v>
      </c>
      <c r="L154" s="74">
        <v>2862</v>
      </c>
      <c r="M154" s="74">
        <v>1987</v>
      </c>
    </row>
    <row r="155" spans="1:13" ht="39.5" x14ac:dyDescent="0.35">
      <c r="A155" s="56" t="s">
        <v>2483</v>
      </c>
      <c r="B155" s="74">
        <v>382</v>
      </c>
      <c r="C155" s="74">
        <v>188</v>
      </c>
      <c r="D155" s="74">
        <v>110</v>
      </c>
      <c r="E155" s="74">
        <v>60</v>
      </c>
      <c r="F155" s="74">
        <v>22</v>
      </c>
      <c r="G155" s="74">
        <v>1</v>
      </c>
      <c r="H155" s="74">
        <v>7607</v>
      </c>
      <c r="I155" s="74">
        <v>2404</v>
      </c>
      <c r="J155" s="74">
        <v>1840</v>
      </c>
      <c r="K155" s="74">
        <v>996</v>
      </c>
      <c r="L155" s="74">
        <v>1620</v>
      </c>
      <c r="M155" s="74">
        <v>748</v>
      </c>
    </row>
    <row r="156" spans="1:13" ht="65.5" x14ac:dyDescent="0.35">
      <c r="A156" s="56" t="s">
        <v>2484</v>
      </c>
      <c r="B156" s="74">
        <v>616</v>
      </c>
      <c r="C156" s="74">
        <v>289</v>
      </c>
      <c r="D156" s="74">
        <v>198</v>
      </c>
      <c r="E156" s="74">
        <v>78</v>
      </c>
      <c r="F156" s="74">
        <v>45</v>
      </c>
      <c r="G156" s="74">
        <v>6</v>
      </c>
      <c r="H156" s="74">
        <v>17196</v>
      </c>
      <c r="I156" s="74">
        <v>4263</v>
      </c>
      <c r="J156" s="74">
        <v>4022</v>
      </c>
      <c r="K156" s="74">
        <v>2060</v>
      </c>
      <c r="L156" s="74">
        <v>4297</v>
      </c>
      <c r="M156" s="74">
        <v>2554</v>
      </c>
    </row>
    <row r="157" spans="1:13" ht="39.5" x14ac:dyDescent="0.35">
      <c r="A157" s="56" t="s">
        <v>2485</v>
      </c>
      <c r="B157" s="74">
        <v>152</v>
      </c>
      <c r="C157" s="74">
        <v>65</v>
      </c>
      <c r="D157" s="74">
        <v>47</v>
      </c>
      <c r="E157" s="74">
        <v>30</v>
      </c>
      <c r="F157" s="74">
        <v>8</v>
      </c>
      <c r="G157" s="74">
        <v>1</v>
      </c>
      <c r="H157" s="74">
        <v>3913</v>
      </c>
      <c r="I157" s="74">
        <v>1041</v>
      </c>
      <c r="J157" s="74">
        <v>966</v>
      </c>
      <c r="K157" s="74">
        <v>525</v>
      </c>
      <c r="L157" s="74">
        <v>809</v>
      </c>
      <c r="M157" s="74">
        <v>573</v>
      </c>
    </row>
    <row r="158" spans="1:13" x14ac:dyDescent="0.35">
      <c r="A158" s="56" t="s">
        <v>2428</v>
      </c>
      <c r="B158" s="74">
        <v>39</v>
      </c>
      <c r="C158" s="74" t="s">
        <v>2357</v>
      </c>
      <c r="D158" s="74" t="s">
        <v>2357</v>
      </c>
      <c r="E158" s="74" t="s">
        <v>2357</v>
      </c>
      <c r="F158" s="74" t="s">
        <v>2357</v>
      </c>
      <c r="G158" s="74" t="s">
        <v>2357</v>
      </c>
      <c r="H158" s="74">
        <v>848</v>
      </c>
      <c r="I158" s="74" t="s">
        <v>2357</v>
      </c>
      <c r="J158" s="74" t="s">
        <v>2357</v>
      </c>
      <c r="K158" s="74" t="s">
        <v>2357</v>
      </c>
      <c r="L158" s="74" t="s">
        <v>2357</v>
      </c>
      <c r="M158" s="74" t="s">
        <v>2357</v>
      </c>
    </row>
    <row r="159" spans="1:13" ht="39.5" x14ac:dyDescent="0.35">
      <c r="A159" s="58" t="s">
        <v>2486</v>
      </c>
      <c r="B159" s="74">
        <v>3160</v>
      </c>
      <c r="C159" s="74">
        <v>2351</v>
      </c>
      <c r="D159" s="74">
        <v>564</v>
      </c>
      <c r="E159" s="74">
        <v>164</v>
      </c>
      <c r="F159" s="74">
        <v>78</v>
      </c>
      <c r="G159" s="74">
        <v>4</v>
      </c>
      <c r="H159" s="74">
        <v>39154</v>
      </c>
      <c r="I159" s="74">
        <v>21225</v>
      </c>
      <c r="J159" s="74">
        <v>8661</v>
      </c>
      <c r="K159" s="74">
        <v>2926</v>
      </c>
      <c r="L159" s="74">
        <v>5109</v>
      </c>
      <c r="M159" s="74">
        <v>1233</v>
      </c>
    </row>
    <row r="160" spans="1:13" ht="52.5" x14ac:dyDescent="0.35">
      <c r="A160" s="58" t="s">
        <v>2487</v>
      </c>
      <c r="B160" s="74">
        <v>303</v>
      </c>
      <c r="C160" s="74">
        <v>235</v>
      </c>
      <c r="D160" s="74">
        <v>41</v>
      </c>
      <c r="E160" s="74">
        <v>15</v>
      </c>
      <c r="F160" s="74">
        <v>11</v>
      </c>
      <c r="G160" s="74" t="s">
        <v>2357</v>
      </c>
      <c r="H160" s="74">
        <v>5723</v>
      </c>
      <c r="I160" s="74">
        <v>2921</v>
      </c>
      <c r="J160" s="74">
        <v>1137</v>
      </c>
      <c r="K160" s="74">
        <v>667</v>
      </c>
      <c r="L160" s="74">
        <v>871</v>
      </c>
      <c r="M160" s="74" t="s">
        <v>2357</v>
      </c>
    </row>
    <row r="161" spans="1:13" ht="78.5" x14ac:dyDescent="0.35">
      <c r="A161" s="57" t="s">
        <v>2626</v>
      </c>
      <c r="B161" s="76" t="s">
        <v>33</v>
      </c>
      <c r="C161" s="76" t="s">
        <v>33</v>
      </c>
      <c r="D161" s="76" t="s">
        <v>33</v>
      </c>
      <c r="E161" s="76" t="s">
        <v>33</v>
      </c>
      <c r="F161" s="76" t="s">
        <v>33</v>
      </c>
      <c r="G161" s="76" t="s">
        <v>33</v>
      </c>
      <c r="H161" s="76" t="s">
        <v>33</v>
      </c>
      <c r="I161" s="76" t="s">
        <v>33</v>
      </c>
      <c r="J161" s="76" t="s">
        <v>33</v>
      </c>
      <c r="K161" s="76" t="s">
        <v>33</v>
      </c>
      <c r="L161" s="76" t="s">
        <v>33</v>
      </c>
      <c r="M161" s="76" t="s">
        <v>33</v>
      </c>
    </row>
    <row r="162" spans="1:13" x14ac:dyDescent="0.35">
      <c r="A162" s="54" t="s">
        <v>2489</v>
      </c>
      <c r="B162" s="75">
        <v>5234</v>
      </c>
      <c r="C162" s="75">
        <v>3555</v>
      </c>
      <c r="D162" s="75">
        <v>1128</v>
      </c>
      <c r="E162" s="75">
        <v>365</v>
      </c>
      <c r="F162" s="75">
        <v>175</v>
      </c>
      <c r="G162" s="75">
        <v>12</v>
      </c>
      <c r="H162" s="75">
        <v>84869</v>
      </c>
      <c r="I162" s="75">
        <v>38053</v>
      </c>
      <c r="J162" s="75">
        <v>19928</v>
      </c>
      <c r="K162" s="75">
        <v>8102</v>
      </c>
      <c r="L162" s="75">
        <v>13417</v>
      </c>
      <c r="M162" s="75">
        <v>5368</v>
      </c>
    </row>
    <row r="163" spans="1:13" ht="26.5" x14ac:dyDescent="0.35">
      <c r="A163" s="58" t="s">
        <v>2490</v>
      </c>
      <c r="B163" s="75">
        <v>2933</v>
      </c>
      <c r="C163" s="75">
        <v>1832</v>
      </c>
      <c r="D163" s="75">
        <v>723</v>
      </c>
      <c r="E163" s="75">
        <v>245</v>
      </c>
      <c r="F163" s="75">
        <v>124</v>
      </c>
      <c r="G163" s="75">
        <v>8</v>
      </c>
      <c r="H163" s="75">
        <v>58725</v>
      </c>
      <c r="I163" s="75">
        <v>24497</v>
      </c>
      <c r="J163" s="75">
        <v>14665</v>
      </c>
      <c r="K163" s="75">
        <v>6084</v>
      </c>
      <c r="L163" s="75">
        <v>9764</v>
      </c>
      <c r="M163" s="75">
        <v>3715</v>
      </c>
    </row>
    <row r="164" spans="1:13" x14ac:dyDescent="0.35">
      <c r="A164" s="58" t="s">
        <v>2491</v>
      </c>
      <c r="B164" s="75">
        <v>467</v>
      </c>
      <c r="C164" s="75">
        <v>256</v>
      </c>
      <c r="D164" s="75">
        <v>105</v>
      </c>
      <c r="E164" s="75">
        <v>58</v>
      </c>
      <c r="F164" s="75">
        <v>38</v>
      </c>
      <c r="G164" s="75">
        <v>9</v>
      </c>
      <c r="H164" s="75">
        <v>20200</v>
      </c>
      <c r="I164" s="75">
        <v>4139</v>
      </c>
      <c r="J164" s="75">
        <v>3375</v>
      </c>
      <c r="K164" s="75">
        <v>2091</v>
      </c>
      <c r="L164" s="75">
        <v>6246</v>
      </c>
      <c r="M164" s="75">
        <v>4349</v>
      </c>
    </row>
    <row r="165" spans="1:13" ht="26.5" x14ac:dyDescent="0.35">
      <c r="A165" s="54" t="s">
        <v>2492</v>
      </c>
      <c r="B165" s="75">
        <v>48</v>
      </c>
      <c r="C165" s="75" t="s">
        <v>2357</v>
      </c>
      <c r="D165" s="75">
        <v>11</v>
      </c>
      <c r="E165" s="75">
        <v>10</v>
      </c>
      <c r="F165" s="75">
        <v>18</v>
      </c>
      <c r="G165" s="75">
        <v>3</v>
      </c>
      <c r="H165" s="75">
        <v>5964</v>
      </c>
      <c r="I165" s="75" t="s">
        <v>2357</v>
      </c>
      <c r="J165" s="75" t="s">
        <v>2357</v>
      </c>
      <c r="K165" s="75">
        <v>544</v>
      </c>
      <c r="L165" s="75">
        <v>2830</v>
      </c>
      <c r="M165" s="75">
        <v>1900</v>
      </c>
    </row>
    <row r="166" spans="1:13" ht="39.5" x14ac:dyDescent="0.35">
      <c r="A166" s="58" t="s">
        <v>2493</v>
      </c>
      <c r="B166" s="75">
        <v>54</v>
      </c>
      <c r="C166" s="75">
        <v>17</v>
      </c>
      <c r="D166" s="75">
        <v>13</v>
      </c>
      <c r="E166" s="75">
        <v>8</v>
      </c>
      <c r="F166" s="75">
        <v>15</v>
      </c>
      <c r="G166" s="75">
        <v>1</v>
      </c>
      <c r="H166" s="75">
        <v>4608</v>
      </c>
      <c r="I166" s="75">
        <v>219</v>
      </c>
      <c r="J166" s="75">
        <v>578</v>
      </c>
      <c r="K166" s="75">
        <v>404</v>
      </c>
      <c r="L166" s="75">
        <v>2523</v>
      </c>
      <c r="M166" s="75">
        <v>883</v>
      </c>
    </row>
    <row r="167" spans="1:13" x14ac:dyDescent="0.35">
      <c r="A167" s="58" t="s">
        <v>2494</v>
      </c>
      <c r="B167" s="74">
        <v>510</v>
      </c>
      <c r="C167" s="74">
        <v>351</v>
      </c>
      <c r="D167" s="74">
        <v>110</v>
      </c>
      <c r="E167" s="74">
        <v>38</v>
      </c>
      <c r="F167" s="74">
        <v>11</v>
      </c>
      <c r="G167" s="74" t="s">
        <v>2357</v>
      </c>
      <c r="H167" s="74">
        <v>7706</v>
      </c>
      <c r="I167" s="74">
        <v>3938</v>
      </c>
      <c r="J167" s="74">
        <v>2000</v>
      </c>
      <c r="K167" s="74">
        <v>642</v>
      </c>
      <c r="L167" s="74">
        <v>801</v>
      </c>
      <c r="M167" s="74" t="s">
        <v>2357</v>
      </c>
    </row>
    <row r="168" spans="1:13" x14ac:dyDescent="0.35">
      <c r="A168" s="58" t="s">
        <v>2428</v>
      </c>
      <c r="B168" s="74">
        <v>172</v>
      </c>
      <c r="C168" s="74">
        <v>96</v>
      </c>
      <c r="D168" s="74">
        <v>46</v>
      </c>
      <c r="E168" s="74">
        <v>25</v>
      </c>
      <c r="F168" s="74">
        <v>4</v>
      </c>
      <c r="G168" s="74" t="s">
        <v>2357</v>
      </c>
      <c r="H168" s="74">
        <v>3826</v>
      </c>
      <c r="I168" s="74">
        <v>1364</v>
      </c>
      <c r="J168" s="74">
        <v>1217</v>
      </c>
      <c r="K168" s="74">
        <v>463</v>
      </c>
      <c r="L168" s="74">
        <v>600</v>
      </c>
      <c r="M168" s="74" t="s">
        <v>2357</v>
      </c>
    </row>
    <row r="169" spans="1:13" ht="78.5" x14ac:dyDescent="0.35">
      <c r="A169" s="57" t="s">
        <v>2500</v>
      </c>
      <c r="B169" s="76" t="s">
        <v>33</v>
      </c>
      <c r="C169" s="76" t="s">
        <v>33</v>
      </c>
      <c r="D169" s="76" t="s">
        <v>33</v>
      </c>
      <c r="E169" s="76" t="s">
        <v>33</v>
      </c>
      <c r="F169" s="76" t="s">
        <v>33</v>
      </c>
      <c r="G169" s="76" t="s">
        <v>33</v>
      </c>
      <c r="H169" s="76" t="s">
        <v>33</v>
      </c>
      <c r="I169" s="76" t="s">
        <v>33</v>
      </c>
      <c r="J169" s="76" t="s">
        <v>33</v>
      </c>
      <c r="K169" s="76" t="s">
        <v>33</v>
      </c>
      <c r="L169" s="76" t="s">
        <v>33</v>
      </c>
      <c r="M169" s="76" t="s">
        <v>33</v>
      </c>
    </row>
    <row r="170" spans="1:13" ht="52.5" x14ac:dyDescent="0.35">
      <c r="A170" s="54" t="s">
        <v>2501</v>
      </c>
      <c r="B170" s="75">
        <v>4722</v>
      </c>
      <c r="C170" s="75">
        <v>3113</v>
      </c>
      <c r="D170" s="75">
        <v>1072</v>
      </c>
      <c r="E170" s="75">
        <v>355</v>
      </c>
      <c r="F170" s="75">
        <v>170</v>
      </c>
      <c r="G170" s="75">
        <v>12</v>
      </c>
      <c r="H170" s="75">
        <v>80078</v>
      </c>
      <c r="I170" s="75">
        <v>34513</v>
      </c>
      <c r="J170" s="75">
        <v>19411</v>
      </c>
      <c r="K170" s="75">
        <v>7896</v>
      </c>
      <c r="L170" s="75">
        <v>12992</v>
      </c>
      <c r="M170" s="75">
        <v>5265</v>
      </c>
    </row>
    <row r="171" spans="1:13" ht="39.5" x14ac:dyDescent="0.35">
      <c r="A171" s="58" t="s">
        <v>2502</v>
      </c>
      <c r="B171" s="75">
        <v>4461</v>
      </c>
      <c r="C171" s="75">
        <v>2954</v>
      </c>
      <c r="D171" s="75">
        <v>994</v>
      </c>
      <c r="E171" s="75">
        <v>338</v>
      </c>
      <c r="F171" s="75">
        <v>163</v>
      </c>
      <c r="G171" s="75">
        <v>12</v>
      </c>
      <c r="H171" s="75">
        <v>79294</v>
      </c>
      <c r="I171" s="75">
        <v>34156</v>
      </c>
      <c r="J171" s="75">
        <v>19012</v>
      </c>
      <c r="K171" s="75">
        <v>7734</v>
      </c>
      <c r="L171" s="75">
        <v>13036</v>
      </c>
      <c r="M171" s="75">
        <v>5356</v>
      </c>
    </row>
    <row r="172" spans="1:13" ht="52.5" x14ac:dyDescent="0.35">
      <c r="A172" s="58" t="s">
        <v>2503</v>
      </c>
      <c r="B172" s="75">
        <v>4423</v>
      </c>
      <c r="C172" s="75">
        <v>2862</v>
      </c>
      <c r="D172" s="75">
        <v>1039</v>
      </c>
      <c r="E172" s="75">
        <v>344</v>
      </c>
      <c r="F172" s="75">
        <v>166</v>
      </c>
      <c r="G172" s="75">
        <v>12</v>
      </c>
      <c r="H172" s="75">
        <v>79015</v>
      </c>
      <c r="I172" s="75">
        <v>33591</v>
      </c>
      <c r="J172" s="75">
        <v>19088</v>
      </c>
      <c r="K172" s="75">
        <v>7932</v>
      </c>
      <c r="L172" s="75">
        <v>13141</v>
      </c>
      <c r="M172" s="75">
        <v>5264</v>
      </c>
    </row>
    <row r="173" spans="1:13" ht="39.5" x14ac:dyDescent="0.35">
      <c r="A173" s="54" t="s">
        <v>2504</v>
      </c>
      <c r="B173" s="75">
        <v>1589</v>
      </c>
      <c r="C173" s="75">
        <v>977</v>
      </c>
      <c r="D173" s="75">
        <v>385</v>
      </c>
      <c r="E173" s="75">
        <v>137</v>
      </c>
      <c r="F173" s="75">
        <v>82</v>
      </c>
      <c r="G173" s="75">
        <v>8</v>
      </c>
      <c r="H173" s="75">
        <v>38546</v>
      </c>
      <c r="I173" s="75">
        <v>13994</v>
      </c>
      <c r="J173" s="75">
        <v>9154</v>
      </c>
      <c r="K173" s="75">
        <v>3816</v>
      </c>
      <c r="L173" s="75">
        <v>7519</v>
      </c>
      <c r="M173" s="75">
        <v>4064</v>
      </c>
    </row>
    <row r="174" spans="1:13" ht="52.5" x14ac:dyDescent="0.35">
      <c r="A174" s="58" t="s">
        <v>2505</v>
      </c>
      <c r="B174" s="74">
        <v>259</v>
      </c>
      <c r="C174" s="74">
        <v>168</v>
      </c>
      <c r="D174" s="74">
        <v>64</v>
      </c>
      <c r="E174" s="74">
        <v>19</v>
      </c>
      <c r="F174" s="74">
        <v>7</v>
      </c>
      <c r="G174" s="74" t="s">
        <v>2357</v>
      </c>
      <c r="H174" s="74">
        <v>5078</v>
      </c>
      <c r="I174" s="74">
        <v>2825</v>
      </c>
      <c r="J174" s="74">
        <v>1409</v>
      </c>
      <c r="K174" s="74">
        <v>433</v>
      </c>
      <c r="L174" s="74">
        <v>298</v>
      </c>
      <c r="M174" s="74" t="s">
        <v>2357</v>
      </c>
    </row>
    <row r="175" spans="1:13" ht="65.5" x14ac:dyDescent="0.35">
      <c r="A175" s="58" t="s">
        <v>2506</v>
      </c>
      <c r="B175" s="74">
        <v>410</v>
      </c>
      <c r="C175" s="74">
        <v>216</v>
      </c>
      <c r="D175" s="74">
        <v>100</v>
      </c>
      <c r="E175" s="74">
        <v>45</v>
      </c>
      <c r="F175" s="74">
        <v>40</v>
      </c>
      <c r="G175" s="74">
        <v>9</v>
      </c>
      <c r="H175" s="74">
        <v>25642</v>
      </c>
      <c r="I175" s="74">
        <v>6187</v>
      </c>
      <c r="J175" s="74">
        <v>5134</v>
      </c>
      <c r="K175" s="74">
        <v>2584</v>
      </c>
      <c r="L175" s="74">
        <v>7344</v>
      </c>
      <c r="M175" s="74">
        <v>4393</v>
      </c>
    </row>
    <row r="176" spans="1:13" ht="39.5" x14ac:dyDescent="0.35">
      <c r="A176" s="57" t="s">
        <v>2507</v>
      </c>
      <c r="B176" s="76" t="s">
        <v>33</v>
      </c>
      <c r="C176" s="76" t="s">
        <v>33</v>
      </c>
      <c r="D176" s="76" t="s">
        <v>33</v>
      </c>
      <c r="E176" s="76" t="s">
        <v>33</v>
      </c>
      <c r="F176" s="76" t="s">
        <v>33</v>
      </c>
      <c r="G176" s="76" t="s">
        <v>33</v>
      </c>
      <c r="H176" s="76" t="s">
        <v>33</v>
      </c>
      <c r="I176" s="76" t="s">
        <v>33</v>
      </c>
      <c r="J176" s="76" t="s">
        <v>33</v>
      </c>
      <c r="K176" s="76" t="s">
        <v>33</v>
      </c>
      <c r="L176" s="76" t="s">
        <v>33</v>
      </c>
      <c r="M176" s="76" t="s">
        <v>33</v>
      </c>
    </row>
    <row r="177" spans="1:13" ht="26.5" x14ac:dyDescent="0.35">
      <c r="A177" s="54" t="s">
        <v>2508</v>
      </c>
      <c r="B177" s="75">
        <v>835</v>
      </c>
      <c r="C177" s="75">
        <v>723</v>
      </c>
      <c r="D177" s="75">
        <v>86</v>
      </c>
      <c r="E177" s="75" t="s">
        <v>2357</v>
      </c>
      <c r="F177" s="75">
        <v>6</v>
      </c>
      <c r="G177" s="75" t="s">
        <v>2357</v>
      </c>
      <c r="H177" s="75">
        <v>7015</v>
      </c>
      <c r="I177" s="75">
        <v>5296</v>
      </c>
      <c r="J177" s="75">
        <v>795</v>
      </c>
      <c r="K177" s="75" t="s">
        <v>2357</v>
      </c>
      <c r="L177" s="75">
        <v>543</v>
      </c>
      <c r="M177" s="75" t="s">
        <v>2357</v>
      </c>
    </row>
    <row r="178" spans="1:13" x14ac:dyDescent="0.35">
      <c r="A178" s="58" t="s">
        <v>2509</v>
      </c>
      <c r="B178" s="75">
        <v>697</v>
      </c>
      <c r="C178" s="75">
        <v>489</v>
      </c>
      <c r="D178" s="75">
        <v>151</v>
      </c>
      <c r="E178" s="75">
        <v>42</v>
      </c>
      <c r="F178" s="75">
        <v>15</v>
      </c>
      <c r="G178" s="75" t="s">
        <v>2357</v>
      </c>
      <c r="H178" s="75">
        <v>10130</v>
      </c>
      <c r="I178" s="75">
        <v>5882</v>
      </c>
      <c r="J178" s="75">
        <v>2788</v>
      </c>
      <c r="K178" s="75">
        <v>583</v>
      </c>
      <c r="L178" s="75">
        <v>690</v>
      </c>
      <c r="M178" s="75" t="s">
        <v>2357</v>
      </c>
    </row>
    <row r="179" spans="1:13" x14ac:dyDescent="0.35">
      <c r="A179" s="58" t="s">
        <v>2510</v>
      </c>
      <c r="B179" s="75">
        <v>727</v>
      </c>
      <c r="C179" s="75">
        <v>418</v>
      </c>
      <c r="D179" s="75">
        <v>170</v>
      </c>
      <c r="E179" s="75">
        <v>93</v>
      </c>
      <c r="F179" s="75">
        <v>42</v>
      </c>
      <c r="G179" s="75">
        <v>4</v>
      </c>
      <c r="H179" s="75">
        <v>14650</v>
      </c>
      <c r="I179" s="75">
        <v>5845</v>
      </c>
      <c r="J179" s="75">
        <v>2862</v>
      </c>
      <c r="K179" s="75">
        <v>1500</v>
      </c>
      <c r="L179" s="75">
        <v>2606</v>
      </c>
      <c r="M179" s="75">
        <v>1836</v>
      </c>
    </row>
    <row r="180" spans="1:13" x14ac:dyDescent="0.35">
      <c r="A180" s="61" t="s">
        <v>2511</v>
      </c>
      <c r="B180" s="75">
        <v>3298</v>
      </c>
      <c r="C180" s="75">
        <v>2206</v>
      </c>
      <c r="D180" s="75">
        <v>750</v>
      </c>
      <c r="E180" s="75">
        <v>220</v>
      </c>
      <c r="F180" s="75">
        <v>114</v>
      </c>
      <c r="G180" s="75">
        <v>8</v>
      </c>
      <c r="H180" s="75">
        <v>55298</v>
      </c>
      <c r="I180" s="75">
        <v>22786</v>
      </c>
      <c r="J180" s="75">
        <v>13761</v>
      </c>
      <c r="K180" s="75">
        <v>5812</v>
      </c>
      <c r="L180" s="75">
        <v>9697</v>
      </c>
      <c r="M180" s="75">
        <v>3242</v>
      </c>
    </row>
    <row r="181" spans="1:13" ht="39.5" x14ac:dyDescent="0.35">
      <c r="A181" s="57" t="s">
        <v>2512</v>
      </c>
      <c r="B181" s="76" t="s">
        <v>33</v>
      </c>
      <c r="C181" s="76" t="s">
        <v>33</v>
      </c>
      <c r="D181" s="76" t="s">
        <v>33</v>
      </c>
      <c r="E181" s="76" t="s">
        <v>33</v>
      </c>
      <c r="F181" s="76" t="s">
        <v>33</v>
      </c>
      <c r="G181" s="76" t="s">
        <v>33</v>
      </c>
      <c r="H181" s="76" t="s">
        <v>33</v>
      </c>
      <c r="I181" s="76" t="s">
        <v>33</v>
      </c>
      <c r="J181" s="76" t="s">
        <v>33</v>
      </c>
      <c r="K181" s="76" t="s">
        <v>33</v>
      </c>
      <c r="L181" s="76" t="s">
        <v>33</v>
      </c>
      <c r="M181" s="76" t="s">
        <v>33</v>
      </c>
    </row>
    <row r="182" spans="1:13" ht="26.5" x14ac:dyDescent="0.35">
      <c r="A182" s="54" t="s">
        <v>2513</v>
      </c>
      <c r="B182" s="75">
        <v>1096</v>
      </c>
      <c r="C182" s="75">
        <v>882</v>
      </c>
      <c r="D182" s="75">
        <v>164</v>
      </c>
      <c r="E182" s="75">
        <v>36</v>
      </c>
      <c r="F182" s="75">
        <v>14</v>
      </c>
      <c r="G182" s="75" t="s">
        <v>2357</v>
      </c>
      <c r="H182" s="75">
        <v>7799</v>
      </c>
      <c r="I182" s="75">
        <v>5653</v>
      </c>
      <c r="J182" s="75">
        <v>1194</v>
      </c>
      <c r="K182" s="75">
        <v>405</v>
      </c>
      <c r="L182" s="75">
        <v>499</v>
      </c>
      <c r="M182" s="75" t="s">
        <v>2357</v>
      </c>
    </row>
    <row r="183" spans="1:13" x14ac:dyDescent="0.35">
      <c r="A183" s="58" t="s">
        <v>2509</v>
      </c>
      <c r="B183" s="75">
        <v>1173</v>
      </c>
      <c r="C183" s="75">
        <v>782</v>
      </c>
      <c r="D183" s="75">
        <v>275</v>
      </c>
      <c r="E183" s="75">
        <v>85</v>
      </c>
      <c r="F183" s="75">
        <v>30</v>
      </c>
      <c r="G183" s="75" t="s">
        <v>2357</v>
      </c>
      <c r="H183" s="75">
        <v>18891</v>
      </c>
      <c r="I183" s="75">
        <v>10371</v>
      </c>
      <c r="J183" s="75">
        <v>5511</v>
      </c>
      <c r="K183" s="75">
        <v>1378</v>
      </c>
      <c r="L183" s="75">
        <v>1426</v>
      </c>
      <c r="M183" s="75" t="s">
        <v>2357</v>
      </c>
    </row>
    <row r="184" spans="1:13" x14ac:dyDescent="0.35">
      <c r="A184" s="58" t="s">
        <v>2510</v>
      </c>
      <c r="B184" s="75">
        <v>897</v>
      </c>
      <c r="C184" s="75">
        <v>482</v>
      </c>
      <c r="D184" s="75">
        <v>227</v>
      </c>
      <c r="E184" s="75">
        <v>121</v>
      </c>
      <c r="F184" s="75">
        <v>61</v>
      </c>
      <c r="G184" s="75">
        <v>6</v>
      </c>
      <c r="H184" s="75">
        <v>22728</v>
      </c>
      <c r="I184" s="75">
        <v>7750</v>
      </c>
      <c r="J184" s="75">
        <v>4834</v>
      </c>
      <c r="K184" s="75">
        <v>2590</v>
      </c>
      <c r="L184" s="75">
        <v>4713</v>
      </c>
      <c r="M184" s="75">
        <v>2840</v>
      </c>
    </row>
    <row r="185" spans="1:13" x14ac:dyDescent="0.35">
      <c r="A185" s="61" t="s">
        <v>2511</v>
      </c>
      <c r="B185" s="75">
        <v>2391</v>
      </c>
      <c r="C185" s="75">
        <v>1690</v>
      </c>
      <c r="D185" s="75">
        <v>492</v>
      </c>
      <c r="E185" s="75">
        <v>132</v>
      </c>
      <c r="F185" s="75">
        <v>72</v>
      </c>
      <c r="G185" s="75">
        <v>5</v>
      </c>
      <c r="H185" s="75">
        <v>37676</v>
      </c>
      <c r="I185" s="75">
        <v>16035</v>
      </c>
      <c r="J185" s="75">
        <v>8666</v>
      </c>
      <c r="K185" s="75">
        <v>3766</v>
      </c>
      <c r="L185" s="75">
        <v>6896</v>
      </c>
      <c r="M185" s="75">
        <v>2313</v>
      </c>
    </row>
    <row r="186" spans="1:13" ht="39.5" x14ac:dyDescent="0.35">
      <c r="A186" s="57" t="s">
        <v>2514</v>
      </c>
      <c r="B186" s="76" t="s">
        <v>33</v>
      </c>
      <c r="C186" s="76" t="s">
        <v>33</v>
      </c>
      <c r="D186" s="76" t="s">
        <v>33</v>
      </c>
      <c r="E186" s="76" t="s">
        <v>33</v>
      </c>
      <c r="F186" s="76" t="s">
        <v>33</v>
      </c>
      <c r="G186" s="76" t="s">
        <v>33</v>
      </c>
      <c r="H186" s="76" t="s">
        <v>33</v>
      </c>
      <c r="I186" s="76" t="s">
        <v>33</v>
      </c>
      <c r="J186" s="76" t="s">
        <v>33</v>
      </c>
      <c r="K186" s="76" t="s">
        <v>33</v>
      </c>
      <c r="L186" s="76" t="s">
        <v>33</v>
      </c>
      <c r="M186" s="76" t="s">
        <v>33</v>
      </c>
    </row>
    <row r="187" spans="1:13" x14ac:dyDescent="0.35">
      <c r="A187" s="54" t="s">
        <v>2515</v>
      </c>
      <c r="B187" s="75">
        <v>70</v>
      </c>
      <c r="C187" s="75">
        <v>64</v>
      </c>
      <c r="D187" s="75" t="s">
        <v>2357</v>
      </c>
      <c r="E187" s="75" t="s">
        <v>2357</v>
      </c>
      <c r="F187" s="75" t="s">
        <v>2357</v>
      </c>
      <c r="G187" s="75" t="s">
        <v>2447</v>
      </c>
      <c r="H187" s="75">
        <v>322</v>
      </c>
      <c r="I187" s="75">
        <v>288</v>
      </c>
      <c r="J187" s="75" t="s">
        <v>2357</v>
      </c>
      <c r="K187" s="75" t="s">
        <v>2357</v>
      </c>
      <c r="L187" s="75" t="s">
        <v>2357</v>
      </c>
      <c r="M187" s="75" t="s">
        <v>2447</v>
      </c>
    </row>
    <row r="188" spans="1:13" x14ac:dyDescent="0.35">
      <c r="A188" s="58" t="s">
        <v>2509</v>
      </c>
      <c r="B188" s="75">
        <v>1099</v>
      </c>
      <c r="C188" s="75">
        <v>647</v>
      </c>
      <c r="D188" s="75">
        <v>301</v>
      </c>
      <c r="E188" s="75">
        <v>110</v>
      </c>
      <c r="F188" s="75">
        <v>41</v>
      </c>
      <c r="G188" s="75" t="s">
        <v>2357</v>
      </c>
      <c r="H188" s="75">
        <v>12628</v>
      </c>
      <c r="I188" s="75">
        <v>5680</v>
      </c>
      <c r="J188" s="75">
        <v>3641</v>
      </c>
      <c r="K188" s="75">
        <v>1600</v>
      </c>
      <c r="L188" s="75">
        <v>1571</v>
      </c>
      <c r="M188" s="75" t="s">
        <v>2357</v>
      </c>
    </row>
    <row r="189" spans="1:13" x14ac:dyDescent="0.35">
      <c r="A189" s="58" t="s">
        <v>2510</v>
      </c>
      <c r="B189" s="75">
        <v>1666</v>
      </c>
      <c r="C189" s="75">
        <v>1042</v>
      </c>
      <c r="D189" s="75">
        <v>399</v>
      </c>
      <c r="E189" s="75">
        <v>144</v>
      </c>
      <c r="F189" s="75">
        <v>74</v>
      </c>
      <c r="G189" s="75">
        <v>7</v>
      </c>
      <c r="H189" s="75">
        <v>34814</v>
      </c>
      <c r="I189" s="75">
        <v>14604</v>
      </c>
      <c r="J189" s="75">
        <v>7751</v>
      </c>
      <c r="K189" s="75">
        <v>3465</v>
      </c>
      <c r="L189" s="75">
        <v>6414</v>
      </c>
      <c r="M189" s="75">
        <v>2579</v>
      </c>
    </row>
    <row r="190" spans="1:13" x14ac:dyDescent="0.35">
      <c r="A190" s="61" t="s">
        <v>2511</v>
      </c>
      <c r="B190" s="75">
        <v>2222</v>
      </c>
      <c r="C190" s="75">
        <v>1675</v>
      </c>
      <c r="D190" s="75">
        <v>386</v>
      </c>
      <c r="E190" s="75">
        <v>99</v>
      </c>
      <c r="F190" s="75">
        <v>56</v>
      </c>
      <c r="G190" s="75">
        <v>5</v>
      </c>
      <c r="H190" s="75">
        <v>35726</v>
      </c>
      <c r="I190" s="75">
        <v>16711</v>
      </c>
      <c r="J190" s="75">
        <v>8271</v>
      </c>
      <c r="K190" s="75">
        <v>2918</v>
      </c>
      <c r="L190" s="75">
        <v>5181</v>
      </c>
      <c r="M190" s="75">
        <v>2644</v>
      </c>
    </row>
    <row r="191" spans="1:13" ht="65.5" x14ac:dyDescent="0.35">
      <c r="A191" s="61" t="s">
        <v>2627</v>
      </c>
      <c r="B191" s="75">
        <v>501</v>
      </c>
      <c r="C191" s="75">
        <v>408</v>
      </c>
      <c r="D191" s="75">
        <v>68</v>
      </c>
      <c r="E191" s="75" t="s">
        <v>2357</v>
      </c>
      <c r="F191" s="75" t="s">
        <v>2357</v>
      </c>
      <c r="G191" s="75" t="s">
        <v>2357</v>
      </c>
      <c r="H191" s="75">
        <v>3603</v>
      </c>
      <c r="I191" s="75">
        <v>2526</v>
      </c>
      <c r="J191" s="75">
        <v>537</v>
      </c>
      <c r="K191" s="75" t="s">
        <v>2357</v>
      </c>
      <c r="L191" s="75" t="s">
        <v>2357</v>
      </c>
      <c r="M191" s="75" t="s">
        <v>2357</v>
      </c>
    </row>
    <row r="192" spans="1:13" ht="39.5" x14ac:dyDescent="0.35">
      <c r="A192" s="57" t="s">
        <v>2517</v>
      </c>
      <c r="B192" s="76" t="s">
        <v>33</v>
      </c>
      <c r="C192" s="76" t="s">
        <v>33</v>
      </c>
      <c r="D192" s="76" t="s">
        <v>33</v>
      </c>
      <c r="E192" s="76" t="s">
        <v>33</v>
      </c>
      <c r="F192" s="76" t="s">
        <v>33</v>
      </c>
      <c r="G192" s="76" t="s">
        <v>33</v>
      </c>
      <c r="H192" s="76" t="s">
        <v>33</v>
      </c>
      <c r="I192" s="76" t="s">
        <v>33</v>
      </c>
      <c r="J192" s="76" t="s">
        <v>33</v>
      </c>
      <c r="K192" s="76" t="s">
        <v>33</v>
      </c>
      <c r="L192" s="76" t="s">
        <v>33</v>
      </c>
      <c r="M192" s="76" t="s">
        <v>33</v>
      </c>
    </row>
    <row r="193" spans="1:13" x14ac:dyDescent="0.35">
      <c r="A193" s="54" t="s">
        <v>2515</v>
      </c>
      <c r="B193" s="75">
        <v>2489</v>
      </c>
      <c r="C193" s="75">
        <v>1794</v>
      </c>
      <c r="D193" s="75">
        <v>512</v>
      </c>
      <c r="E193" s="75">
        <v>145</v>
      </c>
      <c r="F193" s="75">
        <v>37</v>
      </c>
      <c r="G193" s="75">
        <v>1</v>
      </c>
      <c r="H193" s="75">
        <v>24746</v>
      </c>
      <c r="I193" s="75">
        <v>14152</v>
      </c>
      <c r="J193" s="75">
        <v>6327</v>
      </c>
      <c r="K193" s="75">
        <v>2230</v>
      </c>
      <c r="L193" s="75">
        <v>1788</v>
      </c>
      <c r="M193" s="75">
        <v>249</v>
      </c>
    </row>
    <row r="194" spans="1:13" x14ac:dyDescent="0.35">
      <c r="A194" s="58" t="s">
        <v>2509</v>
      </c>
      <c r="B194" s="75">
        <v>2441</v>
      </c>
      <c r="C194" s="75">
        <v>1545</v>
      </c>
      <c r="D194" s="75">
        <v>565</v>
      </c>
      <c r="E194" s="75">
        <v>201</v>
      </c>
      <c r="F194" s="75">
        <v>121</v>
      </c>
      <c r="G194" s="75">
        <v>9</v>
      </c>
      <c r="H194" s="75">
        <v>50753</v>
      </c>
      <c r="I194" s="75">
        <v>20673</v>
      </c>
      <c r="J194" s="75">
        <v>12052</v>
      </c>
      <c r="K194" s="75">
        <v>5255</v>
      </c>
      <c r="L194" s="75">
        <v>9034</v>
      </c>
      <c r="M194" s="75">
        <v>3740</v>
      </c>
    </row>
    <row r="195" spans="1:13" x14ac:dyDescent="0.35">
      <c r="A195" s="58" t="s">
        <v>2518</v>
      </c>
      <c r="B195" s="75">
        <v>202</v>
      </c>
      <c r="C195" s="75">
        <v>131</v>
      </c>
      <c r="D195" s="75">
        <v>41</v>
      </c>
      <c r="E195" s="75">
        <v>15</v>
      </c>
      <c r="F195" s="75">
        <v>13</v>
      </c>
      <c r="G195" s="75">
        <v>2</v>
      </c>
      <c r="H195" s="75">
        <v>6926</v>
      </c>
      <c r="I195" s="75">
        <v>1848</v>
      </c>
      <c r="J195" s="75">
        <v>1234</v>
      </c>
      <c r="K195" s="75">
        <v>518</v>
      </c>
      <c r="L195" s="75">
        <v>2118</v>
      </c>
      <c r="M195" s="75">
        <v>1208</v>
      </c>
    </row>
    <row r="196" spans="1:13" ht="65.5" x14ac:dyDescent="0.35">
      <c r="A196" s="61" t="s">
        <v>2519</v>
      </c>
      <c r="B196" s="75">
        <v>102</v>
      </c>
      <c r="C196" s="75">
        <v>85</v>
      </c>
      <c r="D196" s="75">
        <v>10</v>
      </c>
      <c r="E196" s="75" t="s">
        <v>2357</v>
      </c>
      <c r="F196" s="75">
        <v>3</v>
      </c>
      <c r="G196" s="75" t="s">
        <v>2628</v>
      </c>
      <c r="H196" s="75">
        <v>2443</v>
      </c>
      <c r="I196" s="75">
        <v>1380</v>
      </c>
      <c r="J196" s="75">
        <v>316</v>
      </c>
      <c r="K196" s="75" t="s">
        <v>2357</v>
      </c>
      <c r="L196" s="75">
        <v>477</v>
      </c>
      <c r="M196" s="75">
        <v>171</v>
      </c>
    </row>
    <row r="197" spans="1:13" ht="26.5" x14ac:dyDescent="0.35">
      <c r="A197" s="61" t="s">
        <v>2520</v>
      </c>
      <c r="B197" s="75">
        <v>323</v>
      </c>
      <c r="C197" s="75">
        <v>282</v>
      </c>
      <c r="D197" s="75">
        <v>30</v>
      </c>
      <c r="E197" s="75" t="s">
        <v>2357</v>
      </c>
      <c r="F197" s="75" t="s">
        <v>2357</v>
      </c>
      <c r="G197" s="75" t="s">
        <v>2357</v>
      </c>
      <c r="H197" s="75">
        <v>2225</v>
      </c>
      <c r="I197" s="75">
        <v>1756</v>
      </c>
      <c r="J197" s="75">
        <v>278</v>
      </c>
      <c r="K197" s="75" t="s">
        <v>2357</v>
      </c>
      <c r="L197" s="75" t="s">
        <v>2357</v>
      </c>
      <c r="M197" s="75" t="s">
        <v>2357</v>
      </c>
    </row>
    <row r="198" spans="1:13" ht="91.5" x14ac:dyDescent="0.35">
      <c r="A198" s="57" t="s">
        <v>2521</v>
      </c>
      <c r="B198" s="76" t="s">
        <v>33</v>
      </c>
      <c r="C198" s="76" t="s">
        <v>33</v>
      </c>
      <c r="D198" s="76" t="s">
        <v>33</v>
      </c>
      <c r="E198" s="76" t="s">
        <v>33</v>
      </c>
      <c r="F198" s="76" t="s">
        <v>33</v>
      </c>
      <c r="G198" s="76" t="s">
        <v>33</v>
      </c>
      <c r="H198" s="76" t="s">
        <v>33</v>
      </c>
      <c r="I198" s="76" t="s">
        <v>33</v>
      </c>
      <c r="J198" s="76" t="s">
        <v>33</v>
      </c>
      <c r="K198" s="76" t="s">
        <v>33</v>
      </c>
      <c r="L198" s="76" t="s">
        <v>33</v>
      </c>
      <c r="M198" s="76" t="s">
        <v>33</v>
      </c>
    </row>
    <row r="199" spans="1:13" ht="26.5" x14ac:dyDescent="0.35">
      <c r="A199" s="54" t="s">
        <v>2522</v>
      </c>
      <c r="B199" s="75">
        <v>628</v>
      </c>
      <c r="C199" s="75">
        <v>415</v>
      </c>
      <c r="D199" s="75">
        <v>146</v>
      </c>
      <c r="E199" s="75">
        <v>37</v>
      </c>
      <c r="F199" s="75">
        <v>28</v>
      </c>
      <c r="G199" s="75">
        <v>3</v>
      </c>
      <c r="H199" s="75">
        <v>11846</v>
      </c>
      <c r="I199" s="75">
        <v>4642</v>
      </c>
      <c r="J199" s="75">
        <v>2844</v>
      </c>
      <c r="K199" s="75">
        <v>1229</v>
      </c>
      <c r="L199" s="75">
        <v>2089</v>
      </c>
      <c r="M199" s="75">
        <v>1041</v>
      </c>
    </row>
    <row r="200" spans="1:13" x14ac:dyDescent="0.35">
      <c r="A200" s="58" t="s">
        <v>2523</v>
      </c>
      <c r="B200" s="74">
        <v>755</v>
      </c>
      <c r="C200" s="74">
        <v>471</v>
      </c>
      <c r="D200" s="74">
        <v>203</v>
      </c>
      <c r="E200" s="74">
        <v>61</v>
      </c>
      <c r="F200" s="74">
        <v>21</v>
      </c>
      <c r="G200" s="74" t="s">
        <v>2357</v>
      </c>
      <c r="H200" s="74">
        <v>8654</v>
      </c>
      <c r="I200" s="74">
        <v>4356</v>
      </c>
      <c r="J200" s="74">
        <v>2518</v>
      </c>
      <c r="K200" s="74">
        <v>857</v>
      </c>
      <c r="L200" s="74">
        <v>826</v>
      </c>
      <c r="M200" s="74" t="s">
        <v>2357</v>
      </c>
    </row>
    <row r="201" spans="1:13" ht="39.5" x14ac:dyDescent="0.35">
      <c r="A201" s="58" t="s">
        <v>2524</v>
      </c>
      <c r="B201" s="74">
        <v>1247</v>
      </c>
      <c r="C201" s="74">
        <v>818</v>
      </c>
      <c r="D201" s="74">
        <v>274</v>
      </c>
      <c r="E201" s="74">
        <v>106</v>
      </c>
      <c r="F201" s="74">
        <v>46</v>
      </c>
      <c r="G201" s="74">
        <v>3</v>
      </c>
      <c r="H201" s="74">
        <v>20766</v>
      </c>
      <c r="I201" s="74">
        <v>8857</v>
      </c>
      <c r="J201" s="74">
        <v>4987</v>
      </c>
      <c r="K201" s="74">
        <v>2150</v>
      </c>
      <c r="L201" s="74">
        <v>3398</v>
      </c>
      <c r="M201" s="74">
        <v>1374</v>
      </c>
    </row>
    <row r="202" spans="1:13" ht="26.5" x14ac:dyDescent="0.35">
      <c r="A202" s="58" t="s">
        <v>2492</v>
      </c>
      <c r="B202" s="74">
        <v>48</v>
      </c>
      <c r="C202" s="74" t="s">
        <v>2357</v>
      </c>
      <c r="D202" s="74">
        <v>11</v>
      </c>
      <c r="E202" s="74">
        <v>10</v>
      </c>
      <c r="F202" s="74">
        <v>18</v>
      </c>
      <c r="G202" s="74">
        <v>3</v>
      </c>
      <c r="H202" s="74">
        <v>5925</v>
      </c>
      <c r="I202" s="74" t="s">
        <v>2357</v>
      </c>
      <c r="J202" s="74" t="s">
        <v>2357</v>
      </c>
      <c r="K202" s="74">
        <v>544</v>
      </c>
      <c r="L202" s="74">
        <v>2791</v>
      </c>
      <c r="M202" s="74">
        <v>1900</v>
      </c>
    </row>
    <row r="203" spans="1:13" x14ac:dyDescent="0.35">
      <c r="A203" s="58" t="s">
        <v>2525</v>
      </c>
      <c r="B203" s="74">
        <v>544</v>
      </c>
      <c r="C203" s="74">
        <v>184</v>
      </c>
      <c r="D203" s="74">
        <v>164</v>
      </c>
      <c r="E203" s="74">
        <v>119</v>
      </c>
      <c r="F203" s="74">
        <v>71</v>
      </c>
      <c r="G203" s="74">
        <v>6</v>
      </c>
      <c r="H203" s="74">
        <v>22443</v>
      </c>
      <c r="I203" s="74">
        <v>4257</v>
      </c>
      <c r="J203" s="74">
        <v>5762</v>
      </c>
      <c r="K203" s="74">
        <v>3667</v>
      </c>
      <c r="L203" s="74">
        <v>6521</v>
      </c>
      <c r="M203" s="74">
        <v>2236</v>
      </c>
    </row>
    <row r="204" spans="1:13" ht="39.5" x14ac:dyDescent="0.35">
      <c r="A204" s="58" t="s">
        <v>2526</v>
      </c>
      <c r="B204" s="74">
        <v>2802</v>
      </c>
      <c r="C204" s="74">
        <v>1904</v>
      </c>
      <c r="D204" s="74">
        <v>655</v>
      </c>
      <c r="E204" s="74">
        <v>168</v>
      </c>
      <c r="F204" s="74">
        <v>71</v>
      </c>
      <c r="G204" s="74">
        <v>4</v>
      </c>
      <c r="H204" s="74">
        <v>49188</v>
      </c>
      <c r="I204" s="74">
        <v>24999</v>
      </c>
      <c r="J204" s="74">
        <v>13422</v>
      </c>
      <c r="K204" s="74">
        <v>3918</v>
      </c>
      <c r="L204" s="74">
        <v>5180</v>
      </c>
      <c r="M204" s="74">
        <v>1669</v>
      </c>
    </row>
    <row r="205" spans="1:13" x14ac:dyDescent="0.35">
      <c r="A205" s="58" t="s">
        <v>2428</v>
      </c>
      <c r="B205" s="74">
        <v>62</v>
      </c>
      <c r="C205" s="74">
        <v>42</v>
      </c>
      <c r="D205" s="74">
        <v>14</v>
      </c>
      <c r="E205" s="74" t="s">
        <v>2357</v>
      </c>
      <c r="F205" s="74" t="s">
        <v>2357</v>
      </c>
      <c r="G205" s="74" t="s">
        <v>2357</v>
      </c>
      <c r="H205" s="74">
        <v>1574</v>
      </c>
      <c r="I205" s="74">
        <v>1127</v>
      </c>
      <c r="J205" s="74">
        <v>297</v>
      </c>
      <c r="K205" s="74" t="s">
        <v>2357</v>
      </c>
      <c r="L205" s="74" t="s">
        <v>2357</v>
      </c>
      <c r="M205" s="74" t="s">
        <v>2357</v>
      </c>
    </row>
    <row r="206" spans="1:13" ht="91.5" x14ac:dyDescent="0.35">
      <c r="A206" s="57" t="s">
        <v>2629</v>
      </c>
      <c r="B206" s="76" t="s">
        <v>33</v>
      </c>
      <c r="C206" s="76" t="s">
        <v>33</v>
      </c>
      <c r="D206" s="76" t="s">
        <v>33</v>
      </c>
      <c r="E206" s="76" t="s">
        <v>33</v>
      </c>
      <c r="F206" s="76" t="s">
        <v>33</v>
      </c>
      <c r="G206" s="76" t="s">
        <v>33</v>
      </c>
      <c r="H206" s="76" t="s">
        <v>33</v>
      </c>
      <c r="I206" s="76" t="s">
        <v>33</v>
      </c>
      <c r="J206" s="76" t="s">
        <v>33</v>
      </c>
      <c r="K206" s="76" t="s">
        <v>33</v>
      </c>
      <c r="L206" s="76" t="s">
        <v>33</v>
      </c>
      <c r="M206" s="76" t="s">
        <v>33</v>
      </c>
    </row>
    <row r="207" spans="1:13" ht="65.5" x14ac:dyDescent="0.35">
      <c r="A207" s="54" t="s">
        <v>2630</v>
      </c>
      <c r="B207" s="75">
        <v>1546</v>
      </c>
      <c r="C207" s="75">
        <v>1027</v>
      </c>
      <c r="D207" s="75">
        <v>370</v>
      </c>
      <c r="E207" s="75">
        <v>120</v>
      </c>
      <c r="F207" s="75">
        <v>29</v>
      </c>
      <c r="G207" s="75" t="s">
        <v>2357</v>
      </c>
      <c r="H207" s="75">
        <v>14765</v>
      </c>
      <c r="I207" s="75">
        <v>8638</v>
      </c>
      <c r="J207" s="75">
        <v>4035</v>
      </c>
      <c r="K207" s="75">
        <v>1185</v>
      </c>
      <c r="L207" s="75">
        <v>816</v>
      </c>
      <c r="M207" s="75" t="s">
        <v>2357</v>
      </c>
    </row>
    <row r="208" spans="1:13" ht="26.5" x14ac:dyDescent="0.35">
      <c r="A208" s="54" t="s">
        <v>2522</v>
      </c>
      <c r="B208" s="75">
        <v>692</v>
      </c>
      <c r="C208" s="75">
        <v>465</v>
      </c>
      <c r="D208" s="75">
        <v>162</v>
      </c>
      <c r="E208" s="75">
        <v>35</v>
      </c>
      <c r="F208" s="75">
        <v>29</v>
      </c>
      <c r="G208" s="75">
        <v>2</v>
      </c>
      <c r="H208" s="75">
        <v>12538</v>
      </c>
      <c r="I208" s="75">
        <v>5319</v>
      </c>
      <c r="J208" s="75">
        <v>3056</v>
      </c>
      <c r="K208" s="75">
        <v>1155</v>
      </c>
      <c r="L208" s="75">
        <v>2029</v>
      </c>
      <c r="M208" s="75">
        <v>979</v>
      </c>
    </row>
    <row r="209" spans="1:13" ht="52.5" x14ac:dyDescent="0.35">
      <c r="A209" s="58" t="s">
        <v>2529</v>
      </c>
      <c r="B209" s="74">
        <v>709</v>
      </c>
      <c r="C209" s="74">
        <v>394</v>
      </c>
      <c r="D209" s="74">
        <v>163</v>
      </c>
      <c r="E209" s="74">
        <v>105</v>
      </c>
      <c r="F209" s="74">
        <v>44</v>
      </c>
      <c r="G209" s="74">
        <v>3</v>
      </c>
      <c r="H209" s="74">
        <v>12420</v>
      </c>
      <c r="I209" s="74">
        <v>3436</v>
      </c>
      <c r="J209" s="74">
        <v>3034</v>
      </c>
      <c r="K209" s="74">
        <v>1960</v>
      </c>
      <c r="L209" s="74">
        <v>2851</v>
      </c>
      <c r="M209" s="74">
        <v>1138</v>
      </c>
    </row>
    <row r="210" spans="1:13" ht="39.5" x14ac:dyDescent="0.35">
      <c r="A210" s="58" t="s">
        <v>2493</v>
      </c>
      <c r="B210" s="74">
        <v>54</v>
      </c>
      <c r="C210" s="74">
        <v>17</v>
      </c>
      <c r="D210" s="74">
        <v>13</v>
      </c>
      <c r="E210" s="74">
        <v>8</v>
      </c>
      <c r="F210" s="74">
        <v>15</v>
      </c>
      <c r="G210" s="74">
        <v>1</v>
      </c>
      <c r="H210" s="74">
        <v>4608</v>
      </c>
      <c r="I210" s="74">
        <v>219</v>
      </c>
      <c r="J210" s="74">
        <v>578</v>
      </c>
      <c r="K210" s="74">
        <v>404</v>
      </c>
      <c r="L210" s="74">
        <v>2523</v>
      </c>
      <c r="M210" s="74">
        <v>883</v>
      </c>
    </row>
    <row r="211" spans="1:13" ht="26.5" x14ac:dyDescent="0.35">
      <c r="A211" s="58" t="s">
        <v>2530</v>
      </c>
      <c r="B211" s="74">
        <v>163</v>
      </c>
      <c r="C211" s="74">
        <v>48</v>
      </c>
      <c r="D211" s="74">
        <v>40</v>
      </c>
      <c r="E211" s="74">
        <v>27</v>
      </c>
      <c r="F211" s="74">
        <v>39</v>
      </c>
      <c r="G211" s="74">
        <v>8</v>
      </c>
      <c r="H211" s="74">
        <v>17041</v>
      </c>
      <c r="I211" s="74">
        <v>2072</v>
      </c>
      <c r="J211" s="74">
        <v>3075</v>
      </c>
      <c r="K211" s="74">
        <v>2116</v>
      </c>
      <c r="L211" s="74">
        <v>5873</v>
      </c>
      <c r="M211" s="74">
        <v>3905</v>
      </c>
    </row>
    <row r="212" spans="1:13" ht="52.5" x14ac:dyDescent="0.35">
      <c r="A212" s="58" t="s">
        <v>2531</v>
      </c>
      <c r="B212" s="74">
        <v>1909</v>
      </c>
      <c r="C212" s="74">
        <v>1301</v>
      </c>
      <c r="D212" s="74">
        <v>419</v>
      </c>
      <c r="E212" s="74">
        <v>115</v>
      </c>
      <c r="F212" s="74">
        <v>69</v>
      </c>
      <c r="G212" s="74">
        <v>6</v>
      </c>
      <c r="H212" s="74">
        <v>45153</v>
      </c>
      <c r="I212" s="74">
        <v>21523</v>
      </c>
      <c r="J212" s="74">
        <v>11281</v>
      </c>
      <c r="K212" s="74">
        <v>3795</v>
      </c>
      <c r="L212" s="74">
        <v>6087</v>
      </c>
      <c r="M212" s="74">
        <v>2466</v>
      </c>
    </row>
    <row r="213" spans="1:13" ht="26.5" x14ac:dyDescent="0.35">
      <c r="A213" s="58" t="s">
        <v>2532</v>
      </c>
      <c r="B213" s="74">
        <v>109</v>
      </c>
      <c r="C213" s="74">
        <v>89</v>
      </c>
      <c r="D213" s="74">
        <v>13</v>
      </c>
      <c r="E213" s="74" t="s">
        <v>2357</v>
      </c>
      <c r="F213" s="74" t="s">
        <v>2357</v>
      </c>
      <c r="G213" s="74" t="s">
        <v>2357</v>
      </c>
      <c r="H213" s="74">
        <v>1918</v>
      </c>
      <c r="I213" s="74">
        <v>1161</v>
      </c>
      <c r="J213" s="74">
        <v>357</v>
      </c>
      <c r="K213" s="74" t="s">
        <v>2357</v>
      </c>
      <c r="L213" s="74" t="s">
        <v>2357</v>
      </c>
      <c r="M213" s="74" t="s">
        <v>2357</v>
      </c>
    </row>
    <row r="214" spans="1:13" x14ac:dyDescent="0.35">
      <c r="A214" s="58" t="s">
        <v>2428</v>
      </c>
      <c r="B214" s="74" t="s">
        <v>2357</v>
      </c>
      <c r="C214" s="74" t="s">
        <v>2357</v>
      </c>
      <c r="D214" s="74" t="s">
        <v>2357</v>
      </c>
      <c r="E214" s="74" t="s">
        <v>2357</v>
      </c>
      <c r="F214" s="74" t="s">
        <v>2357</v>
      </c>
      <c r="G214" s="74" t="s">
        <v>2357</v>
      </c>
      <c r="H214" s="74">
        <v>328</v>
      </c>
      <c r="I214" s="74" t="s">
        <v>2357</v>
      </c>
      <c r="J214" s="74" t="s">
        <v>2357</v>
      </c>
      <c r="K214" s="74" t="s">
        <v>2357</v>
      </c>
      <c r="L214" s="74" t="s">
        <v>2357</v>
      </c>
      <c r="M214" s="74" t="s">
        <v>2357</v>
      </c>
    </row>
    <row r="215" spans="1:13" ht="52.5" x14ac:dyDescent="0.35">
      <c r="A215" s="57" t="s">
        <v>2536</v>
      </c>
      <c r="B215" s="76" t="s">
        <v>33</v>
      </c>
      <c r="C215" s="76" t="s">
        <v>33</v>
      </c>
      <c r="D215" s="76" t="s">
        <v>33</v>
      </c>
      <c r="E215" s="76" t="s">
        <v>33</v>
      </c>
      <c r="F215" s="76" t="s">
        <v>33</v>
      </c>
      <c r="G215" s="76" t="s">
        <v>33</v>
      </c>
      <c r="H215" s="76" t="s">
        <v>33</v>
      </c>
      <c r="I215" s="76" t="s">
        <v>33</v>
      </c>
      <c r="J215" s="76" t="s">
        <v>33</v>
      </c>
      <c r="K215" s="76" t="s">
        <v>33</v>
      </c>
      <c r="L215" s="76" t="s">
        <v>33</v>
      </c>
      <c r="M215" s="76" t="s">
        <v>33</v>
      </c>
    </row>
    <row r="216" spans="1:13" ht="26.5" x14ac:dyDescent="0.35">
      <c r="A216" s="54" t="s">
        <v>2537</v>
      </c>
      <c r="B216" s="75">
        <v>3348</v>
      </c>
      <c r="C216" s="75">
        <v>2179</v>
      </c>
      <c r="D216" s="75">
        <v>786</v>
      </c>
      <c r="E216" s="75">
        <v>259</v>
      </c>
      <c r="F216" s="75">
        <v>118</v>
      </c>
      <c r="G216" s="75">
        <v>6</v>
      </c>
      <c r="H216" s="75">
        <v>47534</v>
      </c>
      <c r="I216" s="75">
        <v>20177</v>
      </c>
      <c r="J216" s="75">
        <v>11762</v>
      </c>
      <c r="K216" s="75">
        <v>5148</v>
      </c>
      <c r="L216" s="75">
        <v>7998</v>
      </c>
      <c r="M216" s="75">
        <v>2450</v>
      </c>
    </row>
    <row r="217" spans="1:13" ht="26.5" x14ac:dyDescent="0.35">
      <c r="A217" s="54" t="s">
        <v>2538</v>
      </c>
      <c r="B217" s="75">
        <v>690</v>
      </c>
      <c r="C217" s="75">
        <v>451</v>
      </c>
      <c r="D217" s="75">
        <v>156</v>
      </c>
      <c r="E217" s="75">
        <v>58</v>
      </c>
      <c r="F217" s="75">
        <v>23</v>
      </c>
      <c r="G217" s="75">
        <v>2</v>
      </c>
      <c r="H217" s="75">
        <v>12688</v>
      </c>
      <c r="I217" s="75">
        <v>6094</v>
      </c>
      <c r="J217" s="75">
        <v>3133</v>
      </c>
      <c r="K217" s="75">
        <v>1181</v>
      </c>
      <c r="L217" s="75">
        <v>1646</v>
      </c>
      <c r="M217" s="75">
        <v>635</v>
      </c>
    </row>
    <row r="218" spans="1:13" ht="78.5" x14ac:dyDescent="0.35">
      <c r="A218" s="58" t="s">
        <v>2631</v>
      </c>
      <c r="B218" s="75">
        <v>385</v>
      </c>
      <c r="C218" s="75">
        <v>231</v>
      </c>
      <c r="D218" s="75">
        <v>97</v>
      </c>
      <c r="E218" s="75">
        <v>26</v>
      </c>
      <c r="F218" s="75">
        <v>26</v>
      </c>
      <c r="G218" s="75">
        <v>5</v>
      </c>
      <c r="H218" s="75">
        <v>18793</v>
      </c>
      <c r="I218" s="75">
        <v>7321</v>
      </c>
      <c r="J218" s="75">
        <v>4194</v>
      </c>
      <c r="K218" s="75">
        <v>1602</v>
      </c>
      <c r="L218" s="75">
        <v>3497</v>
      </c>
      <c r="M218" s="75">
        <v>2179</v>
      </c>
    </row>
    <row r="219" spans="1:13" ht="91.5" x14ac:dyDescent="0.35">
      <c r="A219" s="57" t="s">
        <v>2540</v>
      </c>
      <c r="B219" s="76" t="s">
        <v>33</v>
      </c>
      <c r="C219" s="76" t="s">
        <v>33</v>
      </c>
      <c r="D219" s="76" t="s">
        <v>33</v>
      </c>
      <c r="E219" s="76" t="s">
        <v>33</v>
      </c>
      <c r="F219" s="76" t="s">
        <v>33</v>
      </c>
      <c r="G219" s="76" t="s">
        <v>33</v>
      </c>
      <c r="H219" s="76" t="s">
        <v>33</v>
      </c>
      <c r="I219" s="76" t="s">
        <v>33</v>
      </c>
      <c r="J219" s="76" t="s">
        <v>33</v>
      </c>
      <c r="K219" s="76" t="s">
        <v>33</v>
      </c>
      <c r="L219" s="76" t="s">
        <v>33</v>
      </c>
      <c r="M219" s="76" t="s">
        <v>33</v>
      </c>
    </row>
    <row r="220" spans="1:13" ht="26.5" x14ac:dyDescent="0.35">
      <c r="A220" s="54" t="s">
        <v>2541</v>
      </c>
      <c r="B220" s="75">
        <v>1826</v>
      </c>
      <c r="C220" s="75">
        <v>1071</v>
      </c>
      <c r="D220" s="75">
        <v>474</v>
      </c>
      <c r="E220" s="75">
        <v>171</v>
      </c>
      <c r="F220" s="75">
        <v>104</v>
      </c>
      <c r="G220" s="75">
        <v>7</v>
      </c>
      <c r="H220" s="75">
        <v>38406</v>
      </c>
      <c r="I220" s="75">
        <v>13966</v>
      </c>
      <c r="J220" s="75">
        <v>9208</v>
      </c>
      <c r="K220" s="75">
        <v>3886</v>
      </c>
      <c r="L220" s="75">
        <v>7842</v>
      </c>
      <c r="M220" s="75">
        <v>3504</v>
      </c>
    </row>
    <row r="221" spans="1:13" ht="39.5" x14ac:dyDescent="0.35">
      <c r="A221" s="54" t="s">
        <v>2542</v>
      </c>
      <c r="B221" s="75">
        <v>4649</v>
      </c>
      <c r="C221" s="75">
        <v>3120</v>
      </c>
      <c r="D221" s="75">
        <v>1022</v>
      </c>
      <c r="E221" s="75">
        <v>329</v>
      </c>
      <c r="F221" s="75">
        <v>166</v>
      </c>
      <c r="G221" s="75">
        <v>12</v>
      </c>
      <c r="H221" s="75">
        <v>80081</v>
      </c>
      <c r="I221" s="75">
        <v>34818</v>
      </c>
      <c r="J221" s="75">
        <v>19068</v>
      </c>
      <c r="K221" s="75">
        <v>7767</v>
      </c>
      <c r="L221" s="75">
        <v>13083</v>
      </c>
      <c r="M221" s="75">
        <v>5344</v>
      </c>
    </row>
    <row r="222" spans="1:13" ht="39.5" x14ac:dyDescent="0.35">
      <c r="A222" s="58" t="s">
        <v>2543</v>
      </c>
      <c r="B222" s="75">
        <v>2302</v>
      </c>
      <c r="C222" s="75">
        <v>1372</v>
      </c>
      <c r="D222" s="75">
        <v>577</v>
      </c>
      <c r="E222" s="75">
        <v>210</v>
      </c>
      <c r="F222" s="75">
        <v>132</v>
      </c>
      <c r="G222" s="75">
        <v>12</v>
      </c>
      <c r="H222" s="75">
        <v>53816</v>
      </c>
      <c r="I222" s="75">
        <v>18664</v>
      </c>
      <c r="J222" s="75">
        <v>12629</v>
      </c>
      <c r="K222" s="75">
        <v>5761</v>
      </c>
      <c r="L222" s="75">
        <v>11610</v>
      </c>
      <c r="M222" s="75">
        <v>5152</v>
      </c>
    </row>
    <row r="223" spans="1:13" ht="39.5" x14ac:dyDescent="0.35">
      <c r="A223" s="54" t="s">
        <v>2632</v>
      </c>
      <c r="B223" s="75">
        <v>525</v>
      </c>
      <c r="C223" s="75">
        <v>326</v>
      </c>
      <c r="D223" s="75">
        <v>130</v>
      </c>
      <c r="E223" s="75">
        <v>37</v>
      </c>
      <c r="F223" s="75">
        <v>28</v>
      </c>
      <c r="G223" s="75">
        <v>5</v>
      </c>
      <c r="H223" s="75">
        <v>23396</v>
      </c>
      <c r="I223" s="75">
        <v>8474</v>
      </c>
      <c r="J223" s="75">
        <v>5326</v>
      </c>
      <c r="K223" s="75">
        <v>2239</v>
      </c>
      <c r="L223" s="75">
        <v>4469</v>
      </c>
      <c r="M223" s="75">
        <v>2888</v>
      </c>
    </row>
    <row r="224" spans="1:13" x14ac:dyDescent="0.35">
      <c r="A224" s="54" t="s">
        <v>2545</v>
      </c>
      <c r="B224" s="75">
        <v>905</v>
      </c>
      <c r="C224" s="75">
        <v>506</v>
      </c>
      <c r="D224" s="75">
        <v>245</v>
      </c>
      <c r="E224" s="75">
        <v>85</v>
      </c>
      <c r="F224" s="75">
        <v>62</v>
      </c>
      <c r="G224" s="75">
        <v>7</v>
      </c>
      <c r="H224" s="75">
        <v>28059</v>
      </c>
      <c r="I224" s="75">
        <v>9952</v>
      </c>
      <c r="J224" s="75">
        <v>5781</v>
      </c>
      <c r="K224" s="75">
        <v>2789</v>
      </c>
      <c r="L224" s="75">
        <v>6053</v>
      </c>
      <c r="M224" s="75">
        <v>3484</v>
      </c>
    </row>
    <row r="225" spans="1:13" x14ac:dyDescent="0.35">
      <c r="A225" s="58" t="s">
        <v>2546</v>
      </c>
      <c r="B225" s="75">
        <v>473</v>
      </c>
      <c r="C225" s="75">
        <v>261</v>
      </c>
      <c r="D225" s="75">
        <v>113</v>
      </c>
      <c r="E225" s="75">
        <v>48</v>
      </c>
      <c r="F225" s="75">
        <v>45</v>
      </c>
      <c r="G225" s="75">
        <v>7</v>
      </c>
      <c r="H225" s="75">
        <v>22071</v>
      </c>
      <c r="I225" s="75">
        <v>6930</v>
      </c>
      <c r="J225" s="75">
        <v>3905</v>
      </c>
      <c r="K225" s="75">
        <v>1950</v>
      </c>
      <c r="L225" s="75">
        <v>5642</v>
      </c>
      <c r="M225" s="75">
        <v>3645</v>
      </c>
    </row>
    <row r="226" spans="1:13" x14ac:dyDescent="0.35">
      <c r="A226" s="58" t="s">
        <v>2428</v>
      </c>
      <c r="B226" s="75">
        <v>10</v>
      </c>
      <c r="C226" s="75" t="s">
        <v>2357</v>
      </c>
      <c r="D226" s="75" t="s">
        <v>2357</v>
      </c>
      <c r="E226" s="75" t="s">
        <v>2357</v>
      </c>
      <c r="F226" s="75" t="s">
        <v>2357</v>
      </c>
      <c r="G226" s="75" t="s">
        <v>2357</v>
      </c>
      <c r="H226" s="75">
        <v>446</v>
      </c>
      <c r="I226" s="75" t="s">
        <v>2357</v>
      </c>
      <c r="J226" s="75" t="s">
        <v>2357</v>
      </c>
      <c r="K226" s="75" t="s">
        <v>2357</v>
      </c>
      <c r="L226" s="75" t="s">
        <v>2357</v>
      </c>
      <c r="M226" s="75" t="s">
        <v>2357</v>
      </c>
    </row>
    <row r="227" spans="1:13" ht="104.5" x14ac:dyDescent="0.35">
      <c r="A227" s="57" t="s">
        <v>2547</v>
      </c>
      <c r="B227" s="76" t="s">
        <v>33</v>
      </c>
      <c r="C227" s="76" t="s">
        <v>33</v>
      </c>
      <c r="D227" s="76" t="s">
        <v>33</v>
      </c>
      <c r="E227" s="76" t="s">
        <v>33</v>
      </c>
      <c r="F227" s="76" t="s">
        <v>33</v>
      </c>
      <c r="G227" s="76" t="s">
        <v>33</v>
      </c>
      <c r="H227" s="76" t="s">
        <v>33</v>
      </c>
      <c r="I227" s="76" t="s">
        <v>33</v>
      </c>
      <c r="J227" s="76" t="s">
        <v>33</v>
      </c>
      <c r="K227" s="76" t="s">
        <v>33</v>
      </c>
      <c r="L227" s="76" t="s">
        <v>33</v>
      </c>
      <c r="M227" s="76" t="s">
        <v>33</v>
      </c>
    </row>
    <row r="228" spans="1:13" ht="39.5" x14ac:dyDescent="0.35">
      <c r="A228" s="54" t="s">
        <v>2548</v>
      </c>
      <c r="B228" s="75">
        <v>3984</v>
      </c>
      <c r="C228" s="75">
        <v>2602</v>
      </c>
      <c r="D228" s="75">
        <v>915</v>
      </c>
      <c r="E228" s="75">
        <v>301</v>
      </c>
      <c r="F228" s="75">
        <v>154</v>
      </c>
      <c r="G228" s="75">
        <v>12</v>
      </c>
      <c r="H228" s="75">
        <v>73645</v>
      </c>
      <c r="I228" s="75">
        <v>31001</v>
      </c>
      <c r="J228" s="75">
        <v>17915</v>
      </c>
      <c r="K228" s="75">
        <v>7152</v>
      </c>
      <c r="L228" s="75">
        <v>12368</v>
      </c>
      <c r="M228" s="75">
        <v>5209</v>
      </c>
    </row>
    <row r="229" spans="1:13" ht="26.5" x14ac:dyDescent="0.35">
      <c r="A229" s="56" t="s">
        <v>2549</v>
      </c>
      <c r="B229" s="75">
        <v>811</v>
      </c>
      <c r="C229" s="75">
        <v>553</v>
      </c>
      <c r="D229" s="75">
        <v>151</v>
      </c>
      <c r="E229" s="75">
        <v>59</v>
      </c>
      <c r="F229" s="75">
        <v>43</v>
      </c>
      <c r="G229" s="75">
        <v>6</v>
      </c>
      <c r="H229" s="75">
        <v>28361</v>
      </c>
      <c r="I229" s="75">
        <v>10649</v>
      </c>
      <c r="J229" s="75">
        <v>6100</v>
      </c>
      <c r="K229" s="75">
        <v>2393</v>
      </c>
      <c r="L229" s="75">
        <v>5897</v>
      </c>
      <c r="M229" s="75">
        <v>3322</v>
      </c>
    </row>
    <row r="230" spans="1:13" ht="26.5" x14ac:dyDescent="0.35">
      <c r="A230" s="56" t="s">
        <v>2550</v>
      </c>
      <c r="B230" s="75">
        <v>915</v>
      </c>
      <c r="C230" s="75">
        <v>605</v>
      </c>
      <c r="D230" s="75">
        <v>182</v>
      </c>
      <c r="E230" s="75">
        <v>77</v>
      </c>
      <c r="F230" s="75">
        <v>44</v>
      </c>
      <c r="G230" s="75">
        <v>7</v>
      </c>
      <c r="H230" s="75">
        <v>28719</v>
      </c>
      <c r="I230" s="75">
        <v>10961</v>
      </c>
      <c r="J230" s="75">
        <v>5918</v>
      </c>
      <c r="K230" s="75">
        <v>2625</v>
      </c>
      <c r="L230" s="75">
        <v>5730</v>
      </c>
      <c r="M230" s="75">
        <v>3485</v>
      </c>
    </row>
    <row r="231" spans="1:13" ht="52.5" x14ac:dyDescent="0.35">
      <c r="A231" s="56" t="s">
        <v>2551</v>
      </c>
      <c r="B231" s="75">
        <v>78</v>
      </c>
      <c r="C231" s="75">
        <v>50</v>
      </c>
      <c r="D231" s="75">
        <v>20</v>
      </c>
      <c r="E231" s="75" t="s">
        <v>2357</v>
      </c>
      <c r="F231" s="75">
        <v>4</v>
      </c>
      <c r="G231" s="75" t="s">
        <v>2628</v>
      </c>
      <c r="H231" s="75">
        <v>4171</v>
      </c>
      <c r="I231" s="75">
        <v>1931</v>
      </c>
      <c r="J231" s="75">
        <v>942</v>
      </c>
      <c r="K231" s="75" t="s">
        <v>2357</v>
      </c>
      <c r="L231" s="75">
        <v>751</v>
      </c>
      <c r="M231" s="75">
        <v>348</v>
      </c>
    </row>
    <row r="232" spans="1:13" ht="39.5" x14ac:dyDescent="0.35">
      <c r="A232" s="56" t="s">
        <v>2552</v>
      </c>
      <c r="B232" s="75">
        <v>846</v>
      </c>
      <c r="C232" s="75">
        <v>541</v>
      </c>
      <c r="D232" s="75">
        <v>183</v>
      </c>
      <c r="E232" s="75">
        <v>60</v>
      </c>
      <c r="F232" s="75">
        <v>54</v>
      </c>
      <c r="G232" s="75">
        <v>7</v>
      </c>
      <c r="H232" s="75">
        <v>32734</v>
      </c>
      <c r="I232" s="75">
        <v>11581</v>
      </c>
      <c r="J232" s="75">
        <v>6986</v>
      </c>
      <c r="K232" s="75">
        <v>2980</v>
      </c>
      <c r="L232" s="75">
        <v>7380</v>
      </c>
      <c r="M232" s="75">
        <v>3807</v>
      </c>
    </row>
    <row r="233" spans="1:13" ht="65.5" x14ac:dyDescent="0.35">
      <c r="A233" s="56" t="s">
        <v>2553</v>
      </c>
      <c r="B233" s="75">
        <v>3388</v>
      </c>
      <c r="C233" s="75">
        <v>2176</v>
      </c>
      <c r="D233" s="75">
        <v>800</v>
      </c>
      <c r="E233" s="75">
        <v>267</v>
      </c>
      <c r="F233" s="75">
        <v>135</v>
      </c>
      <c r="G233" s="75">
        <v>10</v>
      </c>
      <c r="H233" s="75">
        <v>62381</v>
      </c>
      <c r="I233" s="75">
        <v>25926</v>
      </c>
      <c r="J233" s="75">
        <v>15363</v>
      </c>
      <c r="K233" s="75">
        <v>6139</v>
      </c>
      <c r="L233" s="75">
        <v>10708</v>
      </c>
      <c r="M233" s="75">
        <v>4245</v>
      </c>
    </row>
    <row r="234" spans="1:13" ht="39.5" x14ac:dyDescent="0.35">
      <c r="A234" s="56" t="s">
        <v>2554</v>
      </c>
      <c r="B234" s="75">
        <v>960</v>
      </c>
      <c r="C234" s="75">
        <v>563</v>
      </c>
      <c r="D234" s="75">
        <v>235</v>
      </c>
      <c r="E234" s="75">
        <v>78</v>
      </c>
      <c r="F234" s="75">
        <v>75</v>
      </c>
      <c r="G234" s="75">
        <v>10</v>
      </c>
      <c r="H234" s="75">
        <v>43936</v>
      </c>
      <c r="I234" s="75">
        <v>15933</v>
      </c>
      <c r="J234" s="75">
        <v>9519</v>
      </c>
      <c r="K234" s="75">
        <v>4288</v>
      </c>
      <c r="L234" s="75">
        <v>9715</v>
      </c>
      <c r="M234" s="75">
        <v>4481</v>
      </c>
    </row>
    <row r="235" spans="1:13" ht="39.5" x14ac:dyDescent="0.35">
      <c r="A235" s="58" t="s">
        <v>2555</v>
      </c>
      <c r="B235" s="74">
        <v>1573</v>
      </c>
      <c r="C235" s="74">
        <v>1234</v>
      </c>
      <c r="D235" s="74">
        <v>242</v>
      </c>
      <c r="E235" s="74">
        <v>73</v>
      </c>
      <c r="F235" s="74">
        <v>23</v>
      </c>
      <c r="G235" s="74" t="s">
        <v>2357</v>
      </c>
      <c r="H235" s="74">
        <v>13448</v>
      </c>
      <c r="I235" s="74">
        <v>8809</v>
      </c>
      <c r="J235" s="74">
        <v>2290</v>
      </c>
      <c r="K235" s="74">
        <v>988</v>
      </c>
      <c r="L235" s="74">
        <v>1167</v>
      </c>
      <c r="M235" s="74" t="s">
        <v>2357</v>
      </c>
    </row>
    <row r="236" spans="1:13" ht="169.5" x14ac:dyDescent="0.35">
      <c r="A236" s="57" t="s">
        <v>2633</v>
      </c>
      <c r="B236" s="73" t="s">
        <v>33</v>
      </c>
      <c r="C236" s="73" t="s">
        <v>33</v>
      </c>
      <c r="D236" s="73" t="s">
        <v>33</v>
      </c>
      <c r="E236" s="73" t="s">
        <v>33</v>
      </c>
      <c r="F236" s="73" t="s">
        <v>33</v>
      </c>
      <c r="G236" s="73" t="s">
        <v>33</v>
      </c>
      <c r="H236" s="73" t="s">
        <v>33</v>
      </c>
      <c r="I236" s="73" t="s">
        <v>33</v>
      </c>
      <c r="J236" s="73" t="s">
        <v>33</v>
      </c>
      <c r="K236" s="73" t="s">
        <v>33</v>
      </c>
      <c r="L236" s="73" t="s">
        <v>33</v>
      </c>
      <c r="M236" s="73" t="s">
        <v>33</v>
      </c>
    </row>
    <row r="237" spans="1:13" ht="52.5" x14ac:dyDescent="0.35">
      <c r="A237" s="54" t="s">
        <v>2578</v>
      </c>
      <c r="B237" s="75">
        <v>153</v>
      </c>
      <c r="C237" s="75">
        <v>99</v>
      </c>
      <c r="D237" s="75">
        <v>34</v>
      </c>
      <c r="E237" s="75">
        <v>10</v>
      </c>
      <c r="F237" s="75">
        <v>8</v>
      </c>
      <c r="G237" s="75">
        <v>2</v>
      </c>
      <c r="H237" s="75">
        <v>9884</v>
      </c>
      <c r="I237" s="75">
        <v>2655</v>
      </c>
      <c r="J237" s="75">
        <v>2051</v>
      </c>
      <c r="K237" s="75">
        <v>1080</v>
      </c>
      <c r="L237" s="75">
        <v>2379</v>
      </c>
      <c r="M237" s="75">
        <v>1719</v>
      </c>
    </row>
    <row r="238" spans="1:13" ht="52.5" x14ac:dyDescent="0.35">
      <c r="A238" s="58" t="s">
        <v>2579</v>
      </c>
      <c r="B238" s="75">
        <v>173</v>
      </c>
      <c r="C238" s="75">
        <v>123</v>
      </c>
      <c r="D238" s="75">
        <v>33</v>
      </c>
      <c r="E238" s="75">
        <v>4</v>
      </c>
      <c r="F238" s="75">
        <v>9</v>
      </c>
      <c r="G238" s="75">
        <v>4</v>
      </c>
      <c r="H238" s="75">
        <v>9787</v>
      </c>
      <c r="I238" s="75">
        <v>4502</v>
      </c>
      <c r="J238" s="75">
        <v>1133</v>
      </c>
      <c r="K238" s="75">
        <v>308</v>
      </c>
      <c r="L238" s="75">
        <v>1803</v>
      </c>
      <c r="M238" s="75">
        <v>2041</v>
      </c>
    </row>
    <row r="239" spans="1:13" ht="52.5" x14ac:dyDescent="0.35">
      <c r="A239" s="58" t="s">
        <v>2580</v>
      </c>
      <c r="B239" s="75">
        <v>130</v>
      </c>
      <c r="C239" s="75">
        <v>56</v>
      </c>
      <c r="D239" s="75">
        <v>35</v>
      </c>
      <c r="E239" s="75">
        <v>14</v>
      </c>
      <c r="F239" s="75">
        <v>22</v>
      </c>
      <c r="G239" s="75">
        <v>3</v>
      </c>
      <c r="H239" s="75">
        <v>15222</v>
      </c>
      <c r="I239" s="75">
        <v>3435</v>
      </c>
      <c r="J239" s="75">
        <v>3686</v>
      </c>
      <c r="K239" s="75">
        <v>1563</v>
      </c>
      <c r="L239" s="75">
        <v>4054</v>
      </c>
      <c r="M239" s="75">
        <v>2483</v>
      </c>
    </row>
    <row r="240" spans="1:13" ht="78.5" x14ac:dyDescent="0.35">
      <c r="A240" s="58" t="s">
        <v>2581</v>
      </c>
      <c r="B240" s="75">
        <v>282</v>
      </c>
      <c r="C240" s="75">
        <v>149</v>
      </c>
      <c r="D240" s="75">
        <v>75</v>
      </c>
      <c r="E240" s="75">
        <v>31</v>
      </c>
      <c r="F240" s="75">
        <v>24</v>
      </c>
      <c r="G240" s="75">
        <v>3</v>
      </c>
      <c r="H240" s="75">
        <v>16150</v>
      </c>
      <c r="I240" s="75">
        <v>4853</v>
      </c>
      <c r="J240" s="75">
        <v>3907</v>
      </c>
      <c r="K240" s="75">
        <v>1638</v>
      </c>
      <c r="L240" s="75">
        <v>3890</v>
      </c>
      <c r="M240" s="75">
        <v>1862</v>
      </c>
    </row>
    <row r="241" spans="1:13" ht="39.5" x14ac:dyDescent="0.35">
      <c r="A241" s="58" t="s">
        <v>2582</v>
      </c>
      <c r="B241" s="75">
        <v>736</v>
      </c>
      <c r="C241" s="75">
        <v>401</v>
      </c>
      <c r="D241" s="75">
        <v>214</v>
      </c>
      <c r="E241" s="75">
        <v>76</v>
      </c>
      <c r="F241" s="75">
        <v>41</v>
      </c>
      <c r="G241" s="75">
        <v>3</v>
      </c>
      <c r="H241" s="75">
        <v>14054</v>
      </c>
      <c r="I241" s="75">
        <v>4414</v>
      </c>
      <c r="J241" s="75">
        <v>3629</v>
      </c>
      <c r="K241" s="75">
        <v>1621</v>
      </c>
      <c r="L241" s="75">
        <v>2942</v>
      </c>
      <c r="M241" s="75">
        <v>1448</v>
      </c>
    </row>
    <row r="242" spans="1:13" ht="117.5" x14ac:dyDescent="0.35">
      <c r="A242" s="57" t="s">
        <v>2634</v>
      </c>
      <c r="B242" s="76" t="s">
        <v>33</v>
      </c>
      <c r="C242" s="76" t="s">
        <v>33</v>
      </c>
      <c r="D242" s="76" t="s">
        <v>33</v>
      </c>
      <c r="E242" s="76" t="s">
        <v>33</v>
      </c>
      <c r="F242" s="76" t="s">
        <v>33</v>
      </c>
      <c r="G242" s="76" t="s">
        <v>33</v>
      </c>
      <c r="H242" s="76" t="s">
        <v>33</v>
      </c>
      <c r="I242" s="76" t="s">
        <v>33</v>
      </c>
      <c r="J242" s="76" t="s">
        <v>33</v>
      </c>
      <c r="K242" s="76" t="s">
        <v>33</v>
      </c>
      <c r="L242" s="76" t="s">
        <v>33</v>
      </c>
      <c r="M242" s="76" t="s">
        <v>33</v>
      </c>
    </row>
    <row r="243" spans="1:13" ht="39.5" x14ac:dyDescent="0.35">
      <c r="A243" s="54" t="s">
        <v>2592</v>
      </c>
      <c r="B243" s="75">
        <v>3012</v>
      </c>
      <c r="C243" s="75">
        <v>1914</v>
      </c>
      <c r="D243" s="75">
        <v>720</v>
      </c>
      <c r="E243" s="75">
        <v>250</v>
      </c>
      <c r="F243" s="75">
        <v>119</v>
      </c>
      <c r="G243" s="75">
        <v>9</v>
      </c>
      <c r="H243" s="75">
        <v>60362</v>
      </c>
      <c r="I243" s="75">
        <v>25811</v>
      </c>
      <c r="J243" s="75">
        <v>14300</v>
      </c>
      <c r="K243" s="75">
        <v>6199</v>
      </c>
      <c r="L243" s="75">
        <v>10016</v>
      </c>
      <c r="M243" s="75">
        <v>4036</v>
      </c>
    </row>
    <row r="244" spans="1:13" ht="39.5" x14ac:dyDescent="0.35">
      <c r="A244" s="54" t="s">
        <v>2593</v>
      </c>
      <c r="B244" s="75">
        <v>1875</v>
      </c>
      <c r="C244" s="75">
        <v>1284</v>
      </c>
      <c r="D244" s="75">
        <v>400</v>
      </c>
      <c r="E244" s="75">
        <v>116</v>
      </c>
      <c r="F244" s="75">
        <v>67</v>
      </c>
      <c r="G244" s="75">
        <v>8</v>
      </c>
      <c r="H244" s="75">
        <v>45025</v>
      </c>
      <c r="I244" s="75">
        <v>19777</v>
      </c>
      <c r="J244" s="75">
        <v>10137</v>
      </c>
      <c r="K244" s="75">
        <v>4063</v>
      </c>
      <c r="L244" s="75">
        <v>7385</v>
      </c>
      <c r="M244" s="75">
        <v>3663</v>
      </c>
    </row>
    <row r="245" spans="1:13" ht="39.5" x14ac:dyDescent="0.35">
      <c r="A245" s="54" t="s">
        <v>2594</v>
      </c>
      <c r="B245" s="75">
        <v>549</v>
      </c>
      <c r="C245" s="75">
        <v>344</v>
      </c>
      <c r="D245" s="75">
        <v>144</v>
      </c>
      <c r="E245" s="75">
        <v>32</v>
      </c>
      <c r="F245" s="75">
        <v>26</v>
      </c>
      <c r="G245" s="75">
        <v>4</v>
      </c>
      <c r="H245" s="75">
        <v>15908</v>
      </c>
      <c r="I245" s="75">
        <v>5890</v>
      </c>
      <c r="J245" s="75">
        <v>3716</v>
      </c>
      <c r="K245" s="75">
        <v>1461</v>
      </c>
      <c r="L245" s="75">
        <v>2919</v>
      </c>
      <c r="M245" s="75">
        <v>1922</v>
      </c>
    </row>
    <row r="246" spans="1:13" ht="52.5" x14ac:dyDescent="0.35">
      <c r="A246" s="58" t="s">
        <v>2595</v>
      </c>
      <c r="B246" s="75">
        <v>1867</v>
      </c>
      <c r="C246" s="75">
        <v>1283</v>
      </c>
      <c r="D246" s="75">
        <v>419</v>
      </c>
      <c r="E246" s="75">
        <v>113</v>
      </c>
      <c r="F246" s="75">
        <v>49</v>
      </c>
      <c r="G246" s="75">
        <v>4</v>
      </c>
      <c r="H246" s="75">
        <v>32188</v>
      </c>
      <c r="I246" s="75">
        <v>16607</v>
      </c>
      <c r="J246" s="75">
        <v>7423</v>
      </c>
      <c r="K246" s="75">
        <v>2367</v>
      </c>
      <c r="L246" s="75">
        <v>3976</v>
      </c>
      <c r="M246" s="75">
        <v>1815</v>
      </c>
    </row>
    <row r="247" spans="1:13" ht="26.5" x14ac:dyDescent="0.35">
      <c r="A247" s="58" t="s">
        <v>2596</v>
      </c>
      <c r="B247" s="75">
        <v>591</v>
      </c>
      <c r="C247" s="75">
        <v>338</v>
      </c>
      <c r="D247" s="75">
        <v>175</v>
      </c>
      <c r="E247" s="75">
        <v>42</v>
      </c>
      <c r="F247" s="75">
        <v>33</v>
      </c>
      <c r="G247" s="75">
        <v>3</v>
      </c>
      <c r="H247" s="75">
        <v>22261</v>
      </c>
      <c r="I247" s="75">
        <v>8545</v>
      </c>
      <c r="J247" s="75">
        <v>5864</v>
      </c>
      <c r="K247" s="75">
        <v>1980</v>
      </c>
      <c r="L247" s="75">
        <v>4066</v>
      </c>
      <c r="M247" s="75">
        <v>1805</v>
      </c>
    </row>
    <row r="248" spans="1:13" ht="39.5" x14ac:dyDescent="0.35">
      <c r="A248" s="58" t="s">
        <v>2597</v>
      </c>
      <c r="B248" s="75">
        <v>918</v>
      </c>
      <c r="C248" s="75">
        <v>598</v>
      </c>
      <c r="D248" s="75">
        <v>211</v>
      </c>
      <c r="E248" s="75">
        <v>59</v>
      </c>
      <c r="F248" s="75">
        <v>43</v>
      </c>
      <c r="G248" s="75">
        <v>7</v>
      </c>
      <c r="H248" s="75">
        <v>30263</v>
      </c>
      <c r="I248" s="75">
        <v>12166</v>
      </c>
      <c r="J248" s="75">
        <v>6418</v>
      </c>
      <c r="K248" s="75">
        <v>2568</v>
      </c>
      <c r="L248" s="75">
        <v>5639</v>
      </c>
      <c r="M248" s="75">
        <v>3473</v>
      </c>
    </row>
    <row r="249" spans="1:13" ht="26.5" x14ac:dyDescent="0.35">
      <c r="A249" s="54" t="s">
        <v>2598</v>
      </c>
      <c r="B249" s="75">
        <v>813</v>
      </c>
      <c r="C249" s="75">
        <v>467</v>
      </c>
      <c r="D249" s="75">
        <v>185</v>
      </c>
      <c r="E249" s="75">
        <v>84</v>
      </c>
      <c r="F249" s="75">
        <v>67</v>
      </c>
      <c r="G249" s="75">
        <v>9</v>
      </c>
      <c r="H249" s="75">
        <v>35871</v>
      </c>
      <c r="I249" s="75">
        <v>11946</v>
      </c>
      <c r="J249" s="75">
        <v>7593</v>
      </c>
      <c r="K249" s="75">
        <v>3829</v>
      </c>
      <c r="L249" s="75">
        <v>8000</v>
      </c>
      <c r="M249" s="75">
        <v>4502</v>
      </c>
    </row>
    <row r="250" spans="1:13" ht="52.5" x14ac:dyDescent="0.35">
      <c r="A250" s="54" t="s">
        <v>2599</v>
      </c>
      <c r="B250" s="75">
        <v>349</v>
      </c>
      <c r="C250" s="75">
        <v>199</v>
      </c>
      <c r="D250" s="75">
        <v>84</v>
      </c>
      <c r="E250" s="75">
        <v>34</v>
      </c>
      <c r="F250" s="75">
        <v>28</v>
      </c>
      <c r="G250" s="75">
        <v>4</v>
      </c>
      <c r="H250" s="75">
        <v>14534</v>
      </c>
      <c r="I250" s="75">
        <v>5358</v>
      </c>
      <c r="J250" s="75">
        <v>2657</v>
      </c>
      <c r="K250" s="75">
        <v>1381</v>
      </c>
      <c r="L250" s="75">
        <v>3136</v>
      </c>
      <c r="M250" s="75">
        <v>2002</v>
      </c>
    </row>
    <row r="251" spans="1:13" ht="26.5" x14ac:dyDescent="0.35">
      <c r="A251" s="58" t="s">
        <v>2600</v>
      </c>
      <c r="B251" s="75">
        <v>125</v>
      </c>
      <c r="C251" s="75">
        <v>79</v>
      </c>
      <c r="D251" s="75">
        <v>23</v>
      </c>
      <c r="E251" s="75">
        <v>15</v>
      </c>
      <c r="F251" s="75">
        <v>6</v>
      </c>
      <c r="G251" s="75">
        <v>1</v>
      </c>
      <c r="H251" s="75">
        <v>6114</v>
      </c>
      <c r="I251" s="75">
        <v>2552</v>
      </c>
      <c r="J251" s="75">
        <v>1041</v>
      </c>
      <c r="K251" s="75">
        <v>547</v>
      </c>
      <c r="L251" s="75">
        <v>1221</v>
      </c>
      <c r="M251" s="75">
        <v>754</v>
      </c>
    </row>
    <row r="252" spans="1:13" ht="39.5" x14ac:dyDescent="0.35">
      <c r="A252" s="58" t="s">
        <v>2601</v>
      </c>
      <c r="B252" s="75">
        <v>176</v>
      </c>
      <c r="C252" s="75">
        <v>120</v>
      </c>
      <c r="D252" s="75">
        <v>42</v>
      </c>
      <c r="E252" s="75" t="s">
        <v>2357</v>
      </c>
      <c r="F252" s="75">
        <v>3</v>
      </c>
      <c r="G252" s="75">
        <v>1</v>
      </c>
      <c r="H252" s="75">
        <v>4738</v>
      </c>
      <c r="I252" s="75">
        <v>2723</v>
      </c>
      <c r="J252" s="75">
        <v>1069</v>
      </c>
      <c r="K252" s="75" t="s">
        <v>2357</v>
      </c>
      <c r="L252" s="75">
        <v>468</v>
      </c>
      <c r="M252" s="75">
        <v>274</v>
      </c>
    </row>
    <row r="253" spans="1:13" ht="67" x14ac:dyDescent="0.35">
      <c r="A253" s="58" t="s">
        <v>2635</v>
      </c>
      <c r="B253" s="75">
        <v>208</v>
      </c>
      <c r="C253" s="75">
        <v>148</v>
      </c>
      <c r="D253" s="75">
        <v>38</v>
      </c>
      <c r="E253" s="75">
        <v>8</v>
      </c>
      <c r="F253" s="75">
        <v>12</v>
      </c>
      <c r="G253" s="75">
        <v>3</v>
      </c>
      <c r="H253" s="75">
        <v>12068</v>
      </c>
      <c r="I253" s="75">
        <v>5368</v>
      </c>
      <c r="J253" s="75">
        <v>2428</v>
      </c>
      <c r="K253" s="75">
        <v>602</v>
      </c>
      <c r="L253" s="75">
        <v>2276</v>
      </c>
      <c r="M253" s="75">
        <v>1394</v>
      </c>
    </row>
  </sheetData>
  <mergeCells count="3">
    <mergeCell ref="A2:M2"/>
    <mergeCell ref="B3:G3"/>
    <mergeCell ref="H3:M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9"/>
  <sheetViews>
    <sheetView workbookViewId="0">
      <selection activeCell="B61" sqref="B61"/>
    </sheetView>
  </sheetViews>
  <sheetFormatPr defaultRowHeight="14.5" x14ac:dyDescent="0.35"/>
  <sheetData>
    <row r="1" spans="1:10" x14ac:dyDescent="0.35">
      <c r="A1" s="108" t="s">
        <v>2637</v>
      </c>
      <c r="F1" s="80"/>
      <c r="G1" s="77"/>
    </row>
    <row r="2" spans="1:10" x14ac:dyDescent="0.35">
      <c r="A2" s="118" t="s">
        <v>2638</v>
      </c>
      <c r="B2" s="119"/>
      <c r="C2" s="119"/>
      <c r="D2" s="119"/>
      <c r="E2" s="119"/>
      <c r="F2" s="119"/>
      <c r="G2" s="119"/>
      <c r="H2" s="128"/>
      <c r="I2" s="128"/>
      <c r="J2" s="128"/>
    </row>
    <row r="3" spans="1:10" ht="15.5" x14ac:dyDescent="0.35">
      <c r="A3" s="46"/>
      <c r="B3" s="130" t="s">
        <v>2639</v>
      </c>
      <c r="C3" s="130"/>
      <c r="D3" s="130"/>
      <c r="E3" s="130"/>
      <c r="F3" s="130"/>
      <c r="G3" s="130"/>
      <c r="H3" s="126" t="s">
        <v>2640</v>
      </c>
      <c r="I3" s="127"/>
      <c r="J3" s="127"/>
    </row>
    <row r="4" spans="1:10" ht="15.5" x14ac:dyDescent="0.35">
      <c r="A4" s="46"/>
      <c r="B4" s="131" t="s">
        <v>2641</v>
      </c>
      <c r="C4" s="131" t="s">
        <v>2642</v>
      </c>
      <c r="D4" s="131" t="s">
        <v>2643</v>
      </c>
      <c r="E4" s="130" t="s">
        <v>2644</v>
      </c>
      <c r="F4" s="123"/>
      <c r="G4" s="123"/>
      <c r="H4" s="131" t="s">
        <v>2645</v>
      </c>
      <c r="I4" s="131" t="s">
        <v>2646</v>
      </c>
      <c r="J4" s="131" t="s">
        <v>2647</v>
      </c>
    </row>
    <row r="5" spans="1:10" ht="40" thickBot="1" x14ac:dyDescent="0.4">
      <c r="A5" s="48"/>
      <c r="B5" s="132"/>
      <c r="C5" s="133"/>
      <c r="D5" s="133"/>
      <c r="E5" s="81" t="s">
        <v>2648</v>
      </c>
      <c r="F5" s="81" t="s">
        <v>2649</v>
      </c>
      <c r="G5" s="81" t="s">
        <v>2650</v>
      </c>
      <c r="H5" s="133"/>
      <c r="I5" s="133"/>
      <c r="J5" s="133"/>
    </row>
    <row r="6" spans="1:10" ht="27" thickTop="1" x14ac:dyDescent="0.35">
      <c r="A6" s="50" t="s">
        <v>2347</v>
      </c>
      <c r="B6" s="72">
        <v>1253</v>
      </c>
      <c r="C6" s="82">
        <v>80</v>
      </c>
      <c r="D6" s="82">
        <v>79</v>
      </c>
      <c r="E6" s="82">
        <v>18.899999999999999</v>
      </c>
      <c r="F6" s="82">
        <v>45.9</v>
      </c>
      <c r="G6" s="82">
        <v>89</v>
      </c>
      <c r="H6" s="82">
        <v>26.8</v>
      </c>
      <c r="I6" s="82">
        <v>1.71</v>
      </c>
      <c r="J6" s="82">
        <v>21.41</v>
      </c>
    </row>
    <row r="7" spans="1:10" ht="52.5" x14ac:dyDescent="0.35">
      <c r="A7" s="52" t="s">
        <v>2348</v>
      </c>
      <c r="B7" s="73" t="s">
        <v>33</v>
      </c>
      <c r="C7" s="83" t="s">
        <v>33</v>
      </c>
      <c r="D7" s="83" t="s">
        <v>33</v>
      </c>
      <c r="E7" s="83" t="s">
        <v>33</v>
      </c>
      <c r="F7" s="83" t="s">
        <v>33</v>
      </c>
      <c r="G7" s="83" t="s">
        <v>33</v>
      </c>
      <c r="H7" s="83" t="s">
        <v>33</v>
      </c>
      <c r="I7" s="83" t="s">
        <v>33</v>
      </c>
      <c r="J7" s="83" t="s">
        <v>33</v>
      </c>
    </row>
    <row r="8" spans="1:10" ht="26.5" x14ac:dyDescent="0.35">
      <c r="A8" s="54" t="s">
        <v>2349</v>
      </c>
      <c r="B8" s="74">
        <v>260</v>
      </c>
      <c r="C8" s="84">
        <v>89.9</v>
      </c>
      <c r="D8" s="84">
        <v>70.599999999999994</v>
      </c>
      <c r="E8" s="84">
        <v>17.600000000000001</v>
      </c>
      <c r="F8" s="84">
        <v>46.4</v>
      </c>
      <c r="G8" s="84">
        <v>100</v>
      </c>
      <c r="H8" s="84">
        <v>5.9</v>
      </c>
      <c r="I8" s="84">
        <v>2.0299999999999998</v>
      </c>
      <c r="J8" s="84">
        <v>22.62</v>
      </c>
    </row>
    <row r="9" spans="1:10" ht="26.5" x14ac:dyDescent="0.35">
      <c r="A9" s="54" t="s">
        <v>2350</v>
      </c>
      <c r="B9" s="74">
        <v>526</v>
      </c>
      <c r="C9" s="84">
        <v>72.599999999999994</v>
      </c>
      <c r="D9" s="84">
        <v>70</v>
      </c>
      <c r="E9" s="84">
        <v>18.3</v>
      </c>
      <c r="F9" s="84">
        <v>40.1</v>
      </c>
      <c r="G9" s="84">
        <v>74.3</v>
      </c>
      <c r="H9" s="84">
        <v>11.6</v>
      </c>
      <c r="I9" s="84">
        <v>1.6</v>
      </c>
      <c r="J9" s="84">
        <v>22.02</v>
      </c>
    </row>
    <row r="10" spans="1:10" ht="26.5" x14ac:dyDescent="0.35">
      <c r="A10" s="54" t="s">
        <v>2351</v>
      </c>
      <c r="B10" s="74">
        <v>992</v>
      </c>
      <c r="C10" s="84">
        <v>62.1</v>
      </c>
      <c r="D10" s="84">
        <v>61.8</v>
      </c>
      <c r="E10" s="84">
        <v>18.7</v>
      </c>
      <c r="F10" s="84">
        <v>43.8</v>
      </c>
      <c r="G10" s="84">
        <v>81.5</v>
      </c>
      <c r="H10" s="84">
        <v>22.5</v>
      </c>
      <c r="I10" s="84">
        <v>1.41</v>
      </c>
      <c r="J10" s="84">
        <v>22.73</v>
      </c>
    </row>
    <row r="11" spans="1:10" ht="26.5" x14ac:dyDescent="0.35">
      <c r="A11" s="54" t="s">
        <v>2352</v>
      </c>
      <c r="B11" s="74">
        <v>2478</v>
      </c>
      <c r="C11" s="84">
        <v>69</v>
      </c>
      <c r="D11" s="84">
        <v>72.599999999999994</v>
      </c>
      <c r="E11" s="84">
        <v>24.6</v>
      </c>
      <c r="F11" s="84">
        <v>48.8</v>
      </c>
      <c r="G11" s="84">
        <v>88.8</v>
      </c>
      <c r="H11" s="84">
        <v>52.1</v>
      </c>
      <c r="I11" s="84">
        <v>1.45</v>
      </c>
      <c r="J11" s="84">
        <v>21.03</v>
      </c>
    </row>
    <row r="12" spans="1:10" ht="26.5" x14ac:dyDescent="0.35">
      <c r="A12" s="54" t="s">
        <v>2353</v>
      </c>
      <c r="B12" s="74">
        <v>5359</v>
      </c>
      <c r="C12" s="84">
        <v>76.7</v>
      </c>
      <c r="D12" s="84">
        <v>86.5</v>
      </c>
      <c r="E12" s="84">
        <v>33.700000000000003</v>
      </c>
      <c r="F12" s="84">
        <v>58.2</v>
      </c>
      <c r="G12" s="84">
        <v>93.4</v>
      </c>
      <c r="H12" s="84">
        <v>113.1</v>
      </c>
      <c r="I12" s="84">
        <v>1.62</v>
      </c>
      <c r="J12" s="84">
        <v>21.1</v>
      </c>
    </row>
    <row r="13" spans="1:10" ht="39.5" x14ac:dyDescent="0.35">
      <c r="A13" s="54" t="s">
        <v>2354</v>
      </c>
      <c r="B13" s="74">
        <v>11497</v>
      </c>
      <c r="C13" s="84">
        <v>83.4</v>
      </c>
      <c r="D13" s="84">
        <v>91.5</v>
      </c>
      <c r="E13" s="84">
        <v>39</v>
      </c>
      <c r="F13" s="84">
        <v>66.2</v>
      </c>
      <c r="G13" s="84">
        <v>101.1</v>
      </c>
      <c r="H13" s="84">
        <v>243.4</v>
      </c>
      <c r="I13" s="84">
        <v>1.76</v>
      </c>
      <c r="J13" s="84">
        <v>21.17</v>
      </c>
    </row>
    <row r="14" spans="1:10" ht="39.5" x14ac:dyDescent="0.35">
      <c r="A14" s="54" t="s">
        <v>2355</v>
      </c>
      <c r="B14" s="74">
        <v>27198</v>
      </c>
      <c r="C14" s="84">
        <v>95.7</v>
      </c>
      <c r="D14" s="84">
        <v>99.1</v>
      </c>
      <c r="E14" s="84">
        <v>47.4</v>
      </c>
      <c r="F14" s="84">
        <v>77.099999999999994</v>
      </c>
      <c r="G14" s="84">
        <v>114.8</v>
      </c>
      <c r="H14" s="84">
        <v>553.4</v>
      </c>
      <c r="I14" s="84">
        <v>1.95</v>
      </c>
      <c r="J14" s="84">
        <v>20.350000000000001</v>
      </c>
    </row>
    <row r="15" spans="1:10" ht="26.5" x14ac:dyDescent="0.35">
      <c r="A15" s="54" t="s">
        <v>2356</v>
      </c>
      <c r="B15" s="74">
        <v>95959</v>
      </c>
      <c r="C15" s="84">
        <v>108.4</v>
      </c>
      <c r="D15" s="84">
        <v>83.4</v>
      </c>
      <c r="E15" s="84">
        <v>42.9</v>
      </c>
      <c r="F15" s="84">
        <v>71.2</v>
      </c>
      <c r="G15" s="84">
        <v>124.3</v>
      </c>
      <c r="H15" s="84">
        <v>1996.3</v>
      </c>
      <c r="I15" s="84">
        <v>2.2599999999999998</v>
      </c>
      <c r="J15" s="84">
        <v>20.8</v>
      </c>
    </row>
    <row r="16" spans="1:10" ht="39.5" x14ac:dyDescent="0.35">
      <c r="A16" s="52" t="s">
        <v>2358</v>
      </c>
      <c r="B16" s="73" t="s">
        <v>33</v>
      </c>
      <c r="C16" s="83" t="s">
        <v>33</v>
      </c>
      <c r="D16" s="83" t="s">
        <v>33</v>
      </c>
      <c r="E16" s="83" t="s">
        <v>33</v>
      </c>
      <c r="F16" s="83" t="s">
        <v>33</v>
      </c>
      <c r="G16" s="83" t="s">
        <v>33</v>
      </c>
      <c r="H16" s="83" t="s">
        <v>33</v>
      </c>
      <c r="I16" s="83" t="s">
        <v>33</v>
      </c>
      <c r="J16" s="83" t="s">
        <v>33</v>
      </c>
    </row>
    <row r="17" spans="1:10" x14ac:dyDescent="0.35">
      <c r="A17" s="54" t="s">
        <v>2359</v>
      </c>
      <c r="B17" s="74">
        <v>2166</v>
      </c>
      <c r="C17" s="84">
        <v>68.8</v>
      </c>
      <c r="D17" s="84">
        <v>77.3</v>
      </c>
      <c r="E17" s="84">
        <v>31.1</v>
      </c>
      <c r="F17" s="84">
        <v>50.8</v>
      </c>
      <c r="G17" s="84">
        <v>81.099999999999994</v>
      </c>
      <c r="H17" s="84">
        <v>43.3</v>
      </c>
      <c r="I17" s="84">
        <v>1.37</v>
      </c>
      <c r="J17" s="84">
        <v>19.98</v>
      </c>
    </row>
    <row r="18" spans="1:10" ht="26.5" x14ac:dyDescent="0.35">
      <c r="A18" s="54" t="s">
        <v>2360</v>
      </c>
      <c r="B18" s="74">
        <v>1483</v>
      </c>
      <c r="C18" s="84">
        <v>209.5</v>
      </c>
      <c r="D18" s="84">
        <v>223.6</v>
      </c>
      <c r="E18" s="84">
        <v>128.1</v>
      </c>
      <c r="F18" s="84">
        <v>222.8</v>
      </c>
      <c r="G18" s="84">
        <v>321.60000000000002</v>
      </c>
      <c r="H18" s="84">
        <v>34.9</v>
      </c>
      <c r="I18" s="84">
        <v>4.93</v>
      </c>
      <c r="J18" s="84">
        <v>23.52</v>
      </c>
    </row>
    <row r="19" spans="1:10" ht="26.5" x14ac:dyDescent="0.35">
      <c r="A19" s="54" t="s">
        <v>2361</v>
      </c>
      <c r="B19" s="74">
        <v>1355</v>
      </c>
      <c r="C19" s="84">
        <v>282.7</v>
      </c>
      <c r="D19" s="84">
        <v>149.9</v>
      </c>
      <c r="E19" s="84">
        <v>94.4</v>
      </c>
      <c r="F19" s="84">
        <v>241.1</v>
      </c>
      <c r="G19" s="84">
        <v>449</v>
      </c>
      <c r="H19" s="84">
        <v>26.2</v>
      </c>
      <c r="I19" s="84">
        <v>5.47</v>
      </c>
      <c r="J19" s="84">
        <v>19.36</v>
      </c>
    </row>
    <row r="20" spans="1:10" ht="26.5" x14ac:dyDescent="0.35">
      <c r="A20" s="54" t="s">
        <v>2362</v>
      </c>
      <c r="B20" s="74">
        <v>4578</v>
      </c>
      <c r="C20" s="84">
        <v>172.7</v>
      </c>
      <c r="D20" s="84">
        <v>94.2</v>
      </c>
      <c r="E20" s="84">
        <v>42.4</v>
      </c>
      <c r="F20" s="84">
        <v>63.2</v>
      </c>
      <c r="G20" s="84">
        <v>90.9</v>
      </c>
      <c r="H20" s="84">
        <v>83.4</v>
      </c>
      <c r="I20" s="84">
        <v>3.15</v>
      </c>
      <c r="J20" s="84">
        <v>18.22</v>
      </c>
    </row>
    <row r="21" spans="1:10" ht="26.5" x14ac:dyDescent="0.35">
      <c r="A21" s="56" t="s">
        <v>2363</v>
      </c>
      <c r="B21" s="74">
        <v>57281</v>
      </c>
      <c r="C21" s="84">
        <v>231.1</v>
      </c>
      <c r="D21" s="84">
        <v>128.19999999999999</v>
      </c>
      <c r="E21" s="84">
        <v>163.80000000000001</v>
      </c>
      <c r="F21" s="84">
        <v>205.7</v>
      </c>
      <c r="G21" s="84">
        <v>272.60000000000002</v>
      </c>
      <c r="H21" s="84">
        <v>978.6</v>
      </c>
      <c r="I21" s="84">
        <v>3.95</v>
      </c>
      <c r="J21" s="84">
        <v>17.079999999999998</v>
      </c>
    </row>
    <row r="22" spans="1:10" ht="26.5" x14ac:dyDescent="0.35">
      <c r="A22" s="56" t="s">
        <v>2364</v>
      </c>
      <c r="B22" s="74">
        <v>1147</v>
      </c>
      <c r="C22" s="84">
        <v>94.8</v>
      </c>
      <c r="D22" s="84">
        <v>50.7</v>
      </c>
      <c r="E22" s="84">
        <v>33.5</v>
      </c>
      <c r="F22" s="84">
        <v>61.7</v>
      </c>
      <c r="G22" s="84">
        <v>82.1</v>
      </c>
      <c r="H22" s="84">
        <v>25.1</v>
      </c>
      <c r="I22" s="84">
        <v>2.08</v>
      </c>
      <c r="J22" s="84">
        <v>21.91</v>
      </c>
    </row>
    <row r="23" spans="1:10" x14ac:dyDescent="0.35">
      <c r="A23" s="54" t="s">
        <v>2365</v>
      </c>
      <c r="B23" s="74">
        <v>3574</v>
      </c>
      <c r="C23" s="84">
        <v>96.9</v>
      </c>
      <c r="D23" s="84">
        <v>184.1</v>
      </c>
      <c r="E23" s="84">
        <v>48.1</v>
      </c>
      <c r="F23" s="84">
        <v>69.099999999999994</v>
      </c>
      <c r="G23" s="84">
        <v>119.1</v>
      </c>
      <c r="H23" s="84">
        <v>69.599999999999994</v>
      </c>
      <c r="I23" s="84">
        <v>1.89</v>
      </c>
      <c r="J23" s="84">
        <v>19.48</v>
      </c>
    </row>
    <row r="24" spans="1:10" ht="26.5" x14ac:dyDescent="0.35">
      <c r="A24" s="54" t="s">
        <v>2366</v>
      </c>
      <c r="B24" s="74">
        <v>1673</v>
      </c>
      <c r="C24" s="84">
        <v>88.9</v>
      </c>
      <c r="D24" s="84">
        <v>110.5</v>
      </c>
      <c r="E24" s="84">
        <v>33.4</v>
      </c>
      <c r="F24" s="84">
        <v>63.6</v>
      </c>
      <c r="G24" s="84">
        <v>107.6</v>
      </c>
      <c r="H24" s="84">
        <v>37.700000000000003</v>
      </c>
      <c r="I24" s="84">
        <v>2</v>
      </c>
      <c r="J24" s="84">
        <v>22.53</v>
      </c>
    </row>
    <row r="25" spans="1:10" ht="52.5" x14ac:dyDescent="0.35">
      <c r="A25" s="56" t="s">
        <v>2367</v>
      </c>
      <c r="B25" s="74">
        <v>830</v>
      </c>
      <c r="C25" s="84">
        <v>66.900000000000006</v>
      </c>
      <c r="D25" s="84">
        <v>90.4</v>
      </c>
      <c r="E25" s="84">
        <v>25.6</v>
      </c>
      <c r="F25" s="84">
        <v>52.2</v>
      </c>
      <c r="G25" s="84">
        <v>88.3</v>
      </c>
      <c r="H25" s="84">
        <v>20.5</v>
      </c>
      <c r="I25" s="84">
        <v>1.65</v>
      </c>
      <c r="J25" s="84">
        <v>24.69</v>
      </c>
    </row>
    <row r="26" spans="1:10" ht="52.5" x14ac:dyDescent="0.35">
      <c r="A26" s="56" t="s">
        <v>2368</v>
      </c>
      <c r="B26" s="74">
        <v>3924</v>
      </c>
      <c r="C26" s="84">
        <v>109.3</v>
      </c>
      <c r="D26" s="84">
        <v>126.4</v>
      </c>
      <c r="E26" s="84">
        <v>59</v>
      </c>
      <c r="F26" s="84">
        <v>100.8</v>
      </c>
      <c r="G26" s="84">
        <v>177.3</v>
      </c>
      <c r="H26" s="84">
        <v>83.6</v>
      </c>
      <c r="I26" s="84">
        <v>2.33</v>
      </c>
      <c r="J26" s="84">
        <v>21.31</v>
      </c>
    </row>
    <row r="27" spans="1:10" x14ac:dyDescent="0.35">
      <c r="A27" s="54" t="s">
        <v>2369</v>
      </c>
      <c r="B27" s="74">
        <v>1226</v>
      </c>
      <c r="C27" s="84">
        <v>77.8</v>
      </c>
      <c r="D27" s="84">
        <v>36.799999999999997</v>
      </c>
      <c r="E27" s="84">
        <v>32.6</v>
      </c>
      <c r="F27" s="84">
        <v>52.7</v>
      </c>
      <c r="G27" s="84">
        <v>80.2</v>
      </c>
      <c r="H27" s="84">
        <v>30.4</v>
      </c>
      <c r="I27" s="84">
        <v>1.93</v>
      </c>
      <c r="J27" s="84">
        <v>24.8</v>
      </c>
    </row>
    <row r="28" spans="1:10" ht="26.5" x14ac:dyDescent="0.35">
      <c r="A28" s="54" t="s">
        <v>2370</v>
      </c>
      <c r="B28" s="74">
        <v>1363</v>
      </c>
      <c r="C28" s="84">
        <v>86.3</v>
      </c>
      <c r="D28" s="84">
        <v>154.4</v>
      </c>
      <c r="E28" s="84">
        <v>22.2</v>
      </c>
      <c r="F28" s="84">
        <v>49.3</v>
      </c>
      <c r="G28" s="84">
        <v>82.5</v>
      </c>
      <c r="H28" s="84">
        <v>29</v>
      </c>
      <c r="I28" s="84">
        <v>1.84</v>
      </c>
      <c r="J28" s="84">
        <v>21.29</v>
      </c>
    </row>
    <row r="29" spans="1:10" ht="39.5" x14ac:dyDescent="0.35">
      <c r="A29" s="54" t="s">
        <v>2371</v>
      </c>
      <c r="B29" s="74">
        <v>1583</v>
      </c>
      <c r="C29" s="84">
        <v>92.2</v>
      </c>
      <c r="D29" s="84">
        <v>71.599999999999994</v>
      </c>
      <c r="E29" s="84">
        <v>32.9</v>
      </c>
      <c r="F29" s="84">
        <v>62.1</v>
      </c>
      <c r="G29" s="84">
        <v>107.7</v>
      </c>
      <c r="H29" s="84">
        <v>33</v>
      </c>
      <c r="I29" s="84">
        <v>1.92</v>
      </c>
      <c r="J29" s="84">
        <v>20.84</v>
      </c>
    </row>
    <row r="30" spans="1:10" ht="26.5" x14ac:dyDescent="0.35">
      <c r="A30" s="54" t="s">
        <v>2372</v>
      </c>
      <c r="B30" s="74">
        <v>421</v>
      </c>
      <c r="C30" s="84">
        <v>38</v>
      </c>
      <c r="D30" s="84">
        <v>89.3</v>
      </c>
      <c r="E30" s="84">
        <v>12.5</v>
      </c>
      <c r="F30" s="84">
        <v>25.1</v>
      </c>
      <c r="G30" s="84">
        <v>49.8</v>
      </c>
      <c r="H30" s="84">
        <v>8.1</v>
      </c>
      <c r="I30" s="84">
        <v>0.73</v>
      </c>
      <c r="J30" s="84">
        <v>19.260000000000002</v>
      </c>
    </row>
    <row r="31" spans="1:10" x14ac:dyDescent="0.35">
      <c r="A31" s="54" t="s">
        <v>2373</v>
      </c>
      <c r="B31" s="74">
        <v>440</v>
      </c>
      <c r="C31" s="84">
        <v>58.7</v>
      </c>
      <c r="D31" s="84">
        <v>67.5</v>
      </c>
      <c r="E31" s="84">
        <v>18.5</v>
      </c>
      <c r="F31" s="84">
        <v>42.2</v>
      </c>
      <c r="G31" s="84">
        <v>83.7</v>
      </c>
      <c r="H31" s="84">
        <v>9.1</v>
      </c>
      <c r="I31" s="84">
        <v>1.21</v>
      </c>
      <c r="J31" s="84">
        <v>20.65</v>
      </c>
    </row>
    <row r="32" spans="1:10" ht="39.5" x14ac:dyDescent="0.35">
      <c r="A32" s="54" t="s">
        <v>2374</v>
      </c>
      <c r="B32" s="74">
        <v>539</v>
      </c>
      <c r="C32" s="84">
        <v>32.799999999999997</v>
      </c>
      <c r="D32" s="84">
        <v>67.400000000000006</v>
      </c>
      <c r="E32" s="84">
        <v>2.5</v>
      </c>
      <c r="F32" s="84">
        <v>13.8</v>
      </c>
      <c r="G32" s="84">
        <v>35.6</v>
      </c>
      <c r="H32" s="84">
        <v>12.2</v>
      </c>
      <c r="I32" s="84">
        <v>0.74</v>
      </c>
      <c r="J32" s="84">
        <v>22.61</v>
      </c>
    </row>
    <row r="33" spans="1:10" x14ac:dyDescent="0.35">
      <c r="A33" s="54" t="s">
        <v>2375</v>
      </c>
      <c r="B33" s="74">
        <v>2293</v>
      </c>
      <c r="C33" s="84">
        <v>142.9</v>
      </c>
      <c r="D33" s="84">
        <v>177.6</v>
      </c>
      <c r="E33" s="84">
        <v>16.5</v>
      </c>
      <c r="F33" s="84">
        <v>44.1</v>
      </c>
      <c r="G33" s="84">
        <v>126.5</v>
      </c>
      <c r="H33" s="84">
        <v>47.8</v>
      </c>
      <c r="I33" s="84">
        <v>2.98</v>
      </c>
      <c r="J33" s="84">
        <v>20.83</v>
      </c>
    </row>
    <row r="34" spans="1:10" x14ac:dyDescent="0.35">
      <c r="A34" s="54" t="s">
        <v>2376</v>
      </c>
      <c r="B34" s="74">
        <v>140</v>
      </c>
      <c r="C34" s="84">
        <v>12.7</v>
      </c>
      <c r="D34" s="84">
        <v>176</v>
      </c>
      <c r="E34" s="84">
        <v>0</v>
      </c>
      <c r="F34" s="84">
        <v>0</v>
      </c>
      <c r="G34" s="84">
        <v>6.4</v>
      </c>
      <c r="H34" s="84">
        <v>3.3</v>
      </c>
      <c r="I34" s="84">
        <v>0.3</v>
      </c>
      <c r="J34" s="84">
        <v>23.46</v>
      </c>
    </row>
    <row r="35" spans="1:10" ht="39.5" x14ac:dyDescent="0.35">
      <c r="A35" s="57" t="s">
        <v>2377</v>
      </c>
      <c r="B35" s="73" t="s">
        <v>33</v>
      </c>
      <c r="C35" s="83" t="s">
        <v>33</v>
      </c>
      <c r="D35" s="83" t="s">
        <v>33</v>
      </c>
      <c r="E35" s="83" t="s">
        <v>33</v>
      </c>
      <c r="F35" s="83" t="s">
        <v>33</v>
      </c>
      <c r="G35" s="83" t="s">
        <v>33</v>
      </c>
      <c r="H35" s="83" t="s">
        <v>33</v>
      </c>
      <c r="I35" s="83" t="s">
        <v>33</v>
      </c>
      <c r="J35" s="83" t="s">
        <v>33</v>
      </c>
    </row>
    <row r="36" spans="1:10" ht="26.5" x14ac:dyDescent="0.35">
      <c r="A36" s="54" t="s">
        <v>2378</v>
      </c>
      <c r="B36" s="74">
        <v>658</v>
      </c>
      <c r="C36" s="84">
        <v>59.8</v>
      </c>
      <c r="D36" s="84">
        <v>72</v>
      </c>
      <c r="E36" s="84">
        <v>16.399999999999999</v>
      </c>
      <c r="F36" s="84">
        <v>39</v>
      </c>
      <c r="G36" s="84">
        <v>81.8</v>
      </c>
      <c r="H36" s="84">
        <v>14.4</v>
      </c>
      <c r="I36" s="84">
        <v>1.3</v>
      </c>
      <c r="J36" s="84">
        <v>21.81</v>
      </c>
    </row>
    <row r="37" spans="1:10" ht="26.5" x14ac:dyDescent="0.35">
      <c r="A37" s="54" t="s">
        <v>2379</v>
      </c>
      <c r="B37" s="74">
        <v>857</v>
      </c>
      <c r="C37" s="84">
        <v>69.400000000000006</v>
      </c>
      <c r="D37" s="84">
        <v>69.7</v>
      </c>
      <c r="E37" s="84">
        <v>16.8</v>
      </c>
      <c r="F37" s="84">
        <v>46</v>
      </c>
      <c r="G37" s="84">
        <v>84</v>
      </c>
      <c r="H37" s="84">
        <v>19.899999999999999</v>
      </c>
      <c r="I37" s="84">
        <v>1.61</v>
      </c>
      <c r="J37" s="84">
        <v>23.19</v>
      </c>
    </row>
    <row r="38" spans="1:10" ht="26.5" x14ac:dyDescent="0.35">
      <c r="A38" s="54" t="s">
        <v>2380</v>
      </c>
      <c r="B38" s="74">
        <v>896</v>
      </c>
      <c r="C38" s="84">
        <v>72.7</v>
      </c>
      <c r="D38" s="84">
        <v>81.8</v>
      </c>
      <c r="E38" s="84">
        <v>20.2</v>
      </c>
      <c r="F38" s="84">
        <v>44.1</v>
      </c>
      <c r="G38" s="84">
        <v>85.9</v>
      </c>
      <c r="H38" s="84">
        <v>18.399999999999999</v>
      </c>
      <c r="I38" s="84">
        <v>1.49</v>
      </c>
      <c r="J38" s="84">
        <v>20.52</v>
      </c>
    </row>
    <row r="39" spans="1:10" ht="26.5" x14ac:dyDescent="0.35">
      <c r="A39" s="54" t="s">
        <v>2381</v>
      </c>
      <c r="B39" s="74">
        <v>1412</v>
      </c>
      <c r="C39" s="84">
        <v>87</v>
      </c>
      <c r="D39" s="84">
        <v>91.5</v>
      </c>
      <c r="E39" s="84">
        <v>28.4</v>
      </c>
      <c r="F39" s="84">
        <v>53.8</v>
      </c>
      <c r="G39" s="84">
        <v>107</v>
      </c>
      <c r="H39" s="84">
        <v>28.8</v>
      </c>
      <c r="I39" s="84">
        <v>1.77</v>
      </c>
      <c r="J39" s="84">
        <v>20.39</v>
      </c>
    </row>
    <row r="40" spans="1:10" ht="26.5" x14ac:dyDescent="0.35">
      <c r="A40" s="54" t="s">
        <v>2382</v>
      </c>
      <c r="B40" s="74">
        <v>1479</v>
      </c>
      <c r="C40" s="84">
        <v>93.3</v>
      </c>
      <c r="D40" s="84">
        <v>80.7</v>
      </c>
      <c r="E40" s="84">
        <v>18.8</v>
      </c>
      <c r="F40" s="84">
        <v>52.5</v>
      </c>
      <c r="G40" s="84">
        <v>104</v>
      </c>
      <c r="H40" s="84">
        <v>30.1</v>
      </c>
      <c r="I40" s="84">
        <v>1.9</v>
      </c>
      <c r="J40" s="84">
        <v>20.36</v>
      </c>
    </row>
    <row r="41" spans="1:10" ht="26.5" x14ac:dyDescent="0.35">
      <c r="A41" s="54" t="s">
        <v>2383</v>
      </c>
      <c r="B41" s="74">
        <v>1272</v>
      </c>
      <c r="C41" s="84">
        <v>76.400000000000006</v>
      </c>
      <c r="D41" s="84">
        <v>66.599999999999994</v>
      </c>
      <c r="E41" s="84">
        <v>17.600000000000001</v>
      </c>
      <c r="F41" s="84">
        <v>44.3</v>
      </c>
      <c r="G41" s="84">
        <v>82.5</v>
      </c>
      <c r="H41" s="84">
        <v>28.6</v>
      </c>
      <c r="I41" s="84">
        <v>1.72</v>
      </c>
      <c r="J41" s="84">
        <v>22.49</v>
      </c>
    </row>
    <row r="42" spans="1:10" ht="26.5" x14ac:dyDescent="0.35">
      <c r="A42" s="54" t="s">
        <v>2384</v>
      </c>
      <c r="B42" s="74">
        <v>1304</v>
      </c>
      <c r="C42" s="84">
        <v>79.8</v>
      </c>
      <c r="D42" s="84">
        <v>82</v>
      </c>
      <c r="E42" s="84">
        <v>16.8</v>
      </c>
      <c r="F42" s="84">
        <v>45</v>
      </c>
      <c r="G42" s="84">
        <v>87.2</v>
      </c>
      <c r="H42" s="84">
        <v>28.1</v>
      </c>
      <c r="I42" s="84">
        <v>1.72</v>
      </c>
      <c r="J42" s="84">
        <v>21.56</v>
      </c>
    </row>
    <row r="43" spans="1:10" ht="26.5" x14ac:dyDescent="0.35">
      <c r="A43" s="54" t="s">
        <v>2385</v>
      </c>
      <c r="B43" s="74">
        <v>1542</v>
      </c>
      <c r="C43" s="84">
        <v>80.2</v>
      </c>
      <c r="D43" s="84">
        <v>77.5</v>
      </c>
      <c r="E43" s="84">
        <v>22.6</v>
      </c>
      <c r="F43" s="84">
        <v>48.1</v>
      </c>
      <c r="G43" s="84">
        <v>100.3</v>
      </c>
      <c r="H43" s="84">
        <v>33.6</v>
      </c>
      <c r="I43" s="84">
        <v>1.75</v>
      </c>
      <c r="J43" s="84">
        <v>21.77</v>
      </c>
    </row>
    <row r="44" spans="1:10" ht="26.5" x14ac:dyDescent="0.35">
      <c r="A44" s="54" t="s">
        <v>2386</v>
      </c>
      <c r="B44" s="74">
        <v>1522</v>
      </c>
      <c r="C44" s="84">
        <v>80.900000000000006</v>
      </c>
      <c r="D44" s="84">
        <v>88.1</v>
      </c>
      <c r="E44" s="84">
        <v>18.600000000000001</v>
      </c>
      <c r="F44" s="84">
        <v>48.3</v>
      </c>
      <c r="G44" s="84">
        <v>82.1</v>
      </c>
      <c r="H44" s="84">
        <v>32.6</v>
      </c>
      <c r="I44" s="84">
        <v>1.73</v>
      </c>
      <c r="J44" s="84">
        <v>21.42</v>
      </c>
    </row>
    <row r="45" spans="1:10" ht="26.5" x14ac:dyDescent="0.35">
      <c r="A45" s="54" t="s">
        <v>2387</v>
      </c>
      <c r="B45" s="74">
        <v>1598</v>
      </c>
      <c r="C45" s="84">
        <v>84.5</v>
      </c>
      <c r="D45" s="84">
        <v>87.1</v>
      </c>
      <c r="E45" s="84">
        <v>16.899999999999999</v>
      </c>
      <c r="F45" s="84">
        <v>35.799999999999997</v>
      </c>
      <c r="G45" s="84">
        <v>79.8</v>
      </c>
      <c r="H45" s="84">
        <v>34.1</v>
      </c>
      <c r="I45" s="84">
        <v>1.8</v>
      </c>
      <c r="J45" s="84">
        <v>21.33</v>
      </c>
    </row>
    <row r="46" spans="1:10" ht="52.5" x14ac:dyDescent="0.35">
      <c r="A46" s="57" t="s">
        <v>2651</v>
      </c>
      <c r="B46" s="73" t="s">
        <v>33</v>
      </c>
      <c r="C46" s="83" t="s">
        <v>33</v>
      </c>
      <c r="D46" s="83" t="s">
        <v>33</v>
      </c>
      <c r="E46" s="83" t="s">
        <v>33</v>
      </c>
      <c r="F46" s="83" t="s">
        <v>33</v>
      </c>
      <c r="G46" s="83" t="s">
        <v>33</v>
      </c>
      <c r="H46" s="83" t="s">
        <v>33</v>
      </c>
      <c r="I46" s="83" t="s">
        <v>33</v>
      </c>
      <c r="J46" s="83" t="s">
        <v>33</v>
      </c>
    </row>
    <row r="47" spans="1:10" x14ac:dyDescent="0.35">
      <c r="A47" s="54" t="s">
        <v>2335</v>
      </c>
      <c r="B47" s="74">
        <v>1812</v>
      </c>
      <c r="C47" s="84">
        <v>93.9</v>
      </c>
      <c r="D47" s="84">
        <v>82.1</v>
      </c>
      <c r="E47" s="84">
        <v>24.7</v>
      </c>
      <c r="F47" s="84">
        <v>54.8</v>
      </c>
      <c r="G47" s="84">
        <v>104.6</v>
      </c>
      <c r="H47" s="84">
        <v>43.3</v>
      </c>
      <c r="I47" s="84">
        <v>2.25</v>
      </c>
      <c r="J47" s="84">
        <v>23.93</v>
      </c>
    </row>
    <row r="48" spans="1:10" ht="26.5" x14ac:dyDescent="0.35">
      <c r="A48" s="56" t="s">
        <v>2652</v>
      </c>
      <c r="B48" s="74">
        <v>1219</v>
      </c>
      <c r="C48" s="84">
        <v>85.5</v>
      </c>
      <c r="D48" s="84">
        <v>88.3</v>
      </c>
      <c r="E48" s="84">
        <v>18.3</v>
      </c>
      <c r="F48" s="84">
        <v>43.7</v>
      </c>
      <c r="G48" s="84">
        <v>92.4</v>
      </c>
      <c r="H48" s="84">
        <v>30.9</v>
      </c>
      <c r="I48" s="84">
        <v>2.17</v>
      </c>
      <c r="J48" s="84">
        <v>25.34</v>
      </c>
    </row>
    <row r="49" spans="1:10" ht="26.5" x14ac:dyDescent="0.35">
      <c r="A49" s="56" t="s">
        <v>2341</v>
      </c>
      <c r="B49" s="74">
        <v>2167</v>
      </c>
      <c r="C49" s="84">
        <v>97.2</v>
      </c>
      <c r="D49" s="84">
        <v>80.2</v>
      </c>
      <c r="E49" s="84">
        <v>30.9</v>
      </c>
      <c r="F49" s="84">
        <v>61.5</v>
      </c>
      <c r="G49" s="84">
        <v>119.6</v>
      </c>
      <c r="H49" s="84">
        <v>50.8</v>
      </c>
      <c r="I49" s="84">
        <v>2.2799999999999998</v>
      </c>
      <c r="J49" s="84">
        <v>23.45</v>
      </c>
    </row>
    <row r="50" spans="1:10" x14ac:dyDescent="0.35">
      <c r="A50" s="54" t="s">
        <v>2336</v>
      </c>
      <c r="B50" s="74">
        <v>1265</v>
      </c>
      <c r="C50" s="84">
        <v>82.8</v>
      </c>
      <c r="D50" s="84">
        <v>90.7</v>
      </c>
      <c r="E50" s="84">
        <v>23.5</v>
      </c>
      <c r="F50" s="84">
        <v>50.8</v>
      </c>
      <c r="G50" s="84">
        <v>93.7</v>
      </c>
      <c r="H50" s="84">
        <v>22.1</v>
      </c>
      <c r="I50" s="84">
        <v>1.45</v>
      </c>
      <c r="J50" s="84">
        <v>17.489999999999998</v>
      </c>
    </row>
    <row r="51" spans="1:10" ht="39.5" x14ac:dyDescent="0.35">
      <c r="A51" s="56" t="s">
        <v>2342</v>
      </c>
      <c r="B51" s="74">
        <v>1538</v>
      </c>
      <c r="C51" s="84">
        <v>88.7</v>
      </c>
      <c r="D51" s="84">
        <v>94.8</v>
      </c>
      <c r="E51" s="84">
        <v>32.299999999999997</v>
      </c>
      <c r="F51" s="84">
        <v>61.7</v>
      </c>
      <c r="G51" s="84">
        <v>109.2</v>
      </c>
      <c r="H51" s="84">
        <v>26.8</v>
      </c>
      <c r="I51" s="84">
        <v>1.55</v>
      </c>
      <c r="J51" s="84">
        <v>17.440000000000001</v>
      </c>
    </row>
    <row r="52" spans="1:10" ht="39.5" x14ac:dyDescent="0.35">
      <c r="A52" s="56" t="s">
        <v>2343</v>
      </c>
      <c r="B52" s="74">
        <v>866</v>
      </c>
      <c r="C52" s="84">
        <v>70.400000000000006</v>
      </c>
      <c r="D52" s="84">
        <v>81.599999999999994</v>
      </c>
      <c r="E52" s="84">
        <v>11.9</v>
      </c>
      <c r="F52" s="84">
        <v>35.1</v>
      </c>
      <c r="G52" s="84">
        <v>70</v>
      </c>
      <c r="H52" s="84">
        <v>15.3</v>
      </c>
      <c r="I52" s="84">
        <v>1.24</v>
      </c>
      <c r="J52" s="84">
        <v>17.62</v>
      </c>
    </row>
    <row r="53" spans="1:10" x14ac:dyDescent="0.35">
      <c r="A53" s="54" t="s">
        <v>2337</v>
      </c>
      <c r="B53" s="74">
        <v>1142</v>
      </c>
      <c r="C53" s="84">
        <v>74.900000000000006</v>
      </c>
      <c r="D53" s="84">
        <v>78.599999999999994</v>
      </c>
      <c r="E53" s="84">
        <v>17</v>
      </c>
      <c r="F53" s="84">
        <v>43.6</v>
      </c>
      <c r="G53" s="84">
        <v>85.7</v>
      </c>
      <c r="H53" s="84">
        <v>24.4</v>
      </c>
      <c r="I53" s="84">
        <v>1.6</v>
      </c>
      <c r="J53" s="84">
        <v>21.35</v>
      </c>
    </row>
    <row r="54" spans="1:10" ht="26.5" x14ac:dyDescent="0.35">
      <c r="A54" s="56" t="s">
        <v>2653</v>
      </c>
      <c r="B54" s="74">
        <v>1244</v>
      </c>
      <c r="C54" s="84">
        <v>75.5</v>
      </c>
      <c r="D54" s="84">
        <v>75</v>
      </c>
      <c r="E54" s="84">
        <v>18.399999999999999</v>
      </c>
      <c r="F54" s="84">
        <v>43.2</v>
      </c>
      <c r="G54" s="84">
        <v>94.2</v>
      </c>
      <c r="H54" s="84">
        <v>28.7</v>
      </c>
      <c r="I54" s="84">
        <v>1.74</v>
      </c>
      <c r="J54" s="84">
        <v>23.03</v>
      </c>
    </row>
    <row r="55" spans="1:10" ht="39.5" x14ac:dyDescent="0.35">
      <c r="A55" s="56" t="s">
        <v>2345</v>
      </c>
      <c r="B55" s="74">
        <v>999</v>
      </c>
      <c r="C55" s="84">
        <v>75.3</v>
      </c>
      <c r="D55" s="84">
        <v>86</v>
      </c>
      <c r="E55" s="84">
        <v>21.2</v>
      </c>
      <c r="F55" s="84">
        <v>51</v>
      </c>
      <c r="G55" s="84">
        <v>82.5</v>
      </c>
      <c r="H55" s="84">
        <v>20.2</v>
      </c>
      <c r="I55" s="84">
        <v>1.52</v>
      </c>
      <c r="J55" s="84">
        <v>20.260000000000002</v>
      </c>
    </row>
    <row r="56" spans="1:10" ht="39.5" x14ac:dyDescent="0.35">
      <c r="A56" s="56" t="s">
        <v>2346</v>
      </c>
      <c r="B56" s="74">
        <v>1068</v>
      </c>
      <c r="C56" s="84">
        <v>73.599999999999994</v>
      </c>
      <c r="D56" s="84">
        <v>81.7</v>
      </c>
      <c r="E56" s="84">
        <v>12.5</v>
      </c>
      <c r="F56" s="84">
        <v>39.200000000000003</v>
      </c>
      <c r="G56" s="84">
        <v>80.2</v>
      </c>
      <c r="H56" s="84">
        <v>20.399999999999999</v>
      </c>
      <c r="I56" s="84">
        <v>1.41</v>
      </c>
      <c r="J56" s="84">
        <v>19.09</v>
      </c>
    </row>
    <row r="57" spans="1:10" x14ac:dyDescent="0.35">
      <c r="A57" s="54" t="s">
        <v>2338</v>
      </c>
      <c r="B57" s="74">
        <v>1082</v>
      </c>
      <c r="C57" s="84">
        <v>74.7</v>
      </c>
      <c r="D57" s="84">
        <v>67</v>
      </c>
      <c r="E57" s="84">
        <v>17.5</v>
      </c>
      <c r="F57" s="84">
        <v>41.9</v>
      </c>
      <c r="G57" s="84">
        <v>79.599999999999994</v>
      </c>
      <c r="H57" s="84">
        <v>25.2</v>
      </c>
      <c r="I57" s="84">
        <v>1.74</v>
      </c>
      <c r="J57" s="84">
        <v>23.31</v>
      </c>
    </row>
    <row r="58" spans="1:10" ht="26.5" x14ac:dyDescent="0.35">
      <c r="A58" s="56" t="s">
        <v>2654</v>
      </c>
      <c r="B58" s="74">
        <v>1233</v>
      </c>
      <c r="C58" s="84">
        <v>83.8</v>
      </c>
      <c r="D58" s="84">
        <v>90.7</v>
      </c>
      <c r="E58" s="84">
        <v>20.399999999999999</v>
      </c>
      <c r="F58" s="84">
        <v>56.7</v>
      </c>
      <c r="G58" s="84">
        <v>90.6</v>
      </c>
      <c r="H58" s="84">
        <v>22.7</v>
      </c>
      <c r="I58" s="84">
        <v>1.54</v>
      </c>
      <c r="J58" s="84">
        <v>18.43</v>
      </c>
    </row>
    <row r="59" spans="1:10" x14ac:dyDescent="0.35">
      <c r="A59" s="56" t="s">
        <v>2256</v>
      </c>
      <c r="B59" s="74">
        <v>1027</v>
      </c>
      <c r="C59" s="84">
        <v>71.3</v>
      </c>
      <c r="D59" s="84">
        <v>60.1</v>
      </c>
      <c r="E59" s="84">
        <v>16.8</v>
      </c>
      <c r="F59" s="84">
        <v>37</v>
      </c>
      <c r="G59" s="84">
        <v>75.599999999999994</v>
      </c>
      <c r="H59" s="84">
        <v>26.1</v>
      </c>
      <c r="I59" s="84">
        <v>1.82</v>
      </c>
      <c r="J59" s="84">
        <v>25.45</v>
      </c>
    </row>
    <row r="60" spans="1:10" ht="28" x14ac:dyDescent="0.35">
      <c r="A60" s="57" t="s">
        <v>2621</v>
      </c>
      <c r="B60" s="73" t="s">
        <v>33</v>
      </c>
      <c r="C60" s="83" t="s">
        <v>33</v>
      </c>
      <c r="D60" s="83" t="s">
        <v>33</v>
      </c>
      <c r="E60" s="83" t="s">
        <v>33</v>
      </c>
      <c r="F60" s="83" t="s">
        <v>33</v>
      </c>
      <c r="G60" s="83" t="s">
        <v>33</v>
      </c>
      <c r="H60" s="83" t="s">
        <v>33</v>
      </c>
      <c r="I60" s="83" t="s">
        <v>33</v>
      </c>
      <c r="J60" s="83" t="s">
        <v>33</v>
      </c>
    </row>
    <row r="61" spans="1:10" ht="26.5" x14ac:dyDescent="0.35">
      <c r="A61" s="54" t="s">
        <v>2622</v>
      </c>
      <c r="B61" s="74">
        <v>1352</v>
      </c>
      <c r="C61" s="84">
        <v>86.1</v>
      </c>
      <c r="D61" s="84">
        <v>89.3</v>
      </c>
      <c r="E61" s="84">
        <v>22.6</v>
      </c>
      <c r="F61" s="84">
        <v>54</v>
      </c>
      <c r="G61" s="84">
        <v>98.7</v>
      </c>
      <c r="H61" s="84">
        <v>25.9</v>
      </c>
      <c r="I61" s="84">
        <v>1.65</v>
      </c>
      <c r="J61" s="84">
        <v>19.149999999999999</v>
      </c>
    </row>
    <row r="62" spans="1:10" ht="26.5" x14ac:dyDescent="0.35">
      <c r="A62" s="58" t="s">
        <v>2623</v>
      </c>
      <c r="B62" s="74">
        <v>1302</v>
      </c>
      <c r="C62" s="84">
        <v>81.400000000000006</v>
      </c>
      <c r="D62" s="84">
        <v>79.099999999999994</v>
      </c>
      <c r="E62" s="84">
        <v>21.5</v>
      </c>
      <c r="F62" s="84">
        <v>45.6</v>
      </c>
      <c r="G62" s="84">
        <v>90.3</v>
      </c>
      <c r="H62" s="84">
        <v>28.4</v>
      </c>
      <c r="I62" s="84">
        <v>1.77</v>
      </c>
      <c r="J62" s="84">
        <v>21.78</v>
      </c>
    </row>
    <row r="63" spans="1:10" ht="39.5" x14ac:dyDescent="0.35">
      <c r="A63" s="58" t="s">
        <v>2624</v>
      </c>
      <c r="B63" s="74">
        <v>960</v>
      </c>
      <c r="C63" s="84">
        <v>66.8</v>
      </c>
      <c r="D63" s="84">
        <v>61.6</v>
      </c>
      <c r="E63" s="84">
        <v>15</v>
      </c>
      <c r="F63" s="84">
        <v>31.6</v>
      </c>
      <c r="G63" s="84">
        <v>68.2</v>
      </c>
      <c r="H63" s="84">
        <v>24.5</v>
      </c>
      <c r="I63" s="84">
        <v>1.7</v>
      </c>
      <c r="J63" s="84">
        <v>25.48</v>
      </c>
    </row>
    <row r="64" spans="1:10" ht="26.5" x14ac:dyDescent="0.35">
      <c r="A64" s="54" t="s">
        <v>529</v>
      </c>
      <c r="B64" s="74">
        <v>1185</v>
      </c>
      <c r="C64" s="84">
        <v>73.8</v>
      </c>
      <c r="D64" s="84">
        <v>75.5</v>
      </c>
      <c r="E64" s="84">
        <v>16.7</v>
      </c>
      <c r="F64" s="84">
        <v>44.4</v>
      </c>
      <c r="G64" s="84">
        <v>86.6</v>
      </c>
      <c r="H64" s="84">
        <v>27.4</v>
      </c>
      <c r="I64" s="84">
        <v>1.71</v>
      </c>
      <c r="J64" s="84">
        <v>23.11</v>
      </c>
    </row>
    <row r="65" spans="1:10" x14ac:dyDescent="0.35">
      <c r="A65" s="58" t="s">
        <v>272</v>
      </c>
      <c r="B65" s="74">
        <v>1337</v>
      </c>
      <c r="C65" s="84">
        <v>80.2</v>
      </c>
      <c r="D65" s="84">
        <v>62.7</v>
      </c>
      <c r="E65" s="84">
        <v>21.2</v>
      </c>
      <c r="F65" s="84">
        <v>44.1</v>
      </c>
      <c r="G65" s="84">
        <v>92.1</v>
      </c>
      <c r="H65" s="84">
        <v>31.8</v>
      </c>
      <c r="I65" s="84">
        <v>1.91</v>
      </c>
      <c r="J65" s="84">
        <v>23.78</v>
      </c>
    </row>
    <row r="66" spans="1:10" ht="26.5" x14ac:dyDescent="0.35">
      <c r="A66" s="57" t="s">
        <v>2388</v>
      </c>
      <c r="B66" s="73" t="s">
        <v>33</v>
      </c>
      <c r="C66" s="83" t="s">
        <v>33</v>
      </c>
      <c r="D66" s="83" t="s">
        <v>33</v>
      </c>
      <c r="E66" s="83" t="s">
        <v>33</v>
      </c>
      <c r="F66" s="83" t="s">
        <v>33</v>
      </c>
      <c r="G66" s="83" t="s">
        <v>33</v>
      </c>
      <c r="H66" s="83" t="s">
        <v>33</v>
      </c>
      <c r="I66" s="83" t="s">
        <v>33</v>
      </c>
      <c r="J66" s="83" t="s">
        <v>33</v>
      </c>
    </row>
    <row r="67" spans="1:10" x14ac:dyDescent="0.35">
      <c r="A67" s="54" t="s">
        <v>2389</v>
      </c>
      <c r="B67" s="74">
        <v>738</v>
      </c>
      <c r="C67" s="84">
        <v>71.099999999999994</v>
      </c>
      <c r="D67" s="84">
        <v>80.8</v>
      </c>
      <c r="E67" s="84">
        <v>16.399999999999999</v>
      </c>
      <c r="F67" s="84">
        <v>42.2</v>
      </c>
      <c r="G67" s="84">
        <v>88.7</v>
      </c>
      <c r="H67" s="84">
        <v>16.3</v>
      </c>
      <c r="I67" s="84">
        <v>1.57</v>
      </c>
      <c r="J67" s="84">
        <v>22.05</v>
      </c>
    </row>
    <row r="68" spans="1:10" x14ac:dyDescent="0.35">
      <c r="A68" s="58" t="s">
        <v>2390</v>
      </c>
      <c r="B68" s="74">
        <v>1261</v>
      </c>
      <c r="C68" s="84">
        <v>72.3</v>
      </c>
      <c r="D68" s="84">
        <v>74</v>
      </c>
      <c r="E68" s="84">
        <v>23.2</v>
      </c>
      <c r="F68" s="84">
        <v>49.6</v>
      </c>
      <c r="G68" s="84">
        <v>85.5</v>
      </c>
      <c r="H68" s="84">
        <v>26.8</v>
      </c>
      <c r="I68" s="84">
        <v>1.54</v>
      </c>
      <c r="J68" s="84">
        <v>21.27</v>
      </c>
    </row>
    <row r="69" spans="1:10" x14ac:dyDescent="0.35">
      <c r="A69" s="58" t="s">
        <v>2391</v>
      </c>
      <c r="B69" s="74">
        <v>1787</v>
      </c>
      <c r="C69" s="84">
        <v>82.1</v>
      </c>
      <c r="D69" s="84">
        <v>85.4</v>
      </c>
      <c r="E69" s="84">
        <v>32.5</v>
      </c>
      <c r="F69" s="84">
        <v>56.4</v>
      </c>
      <c r="G69" s="84">
        <v>96</v>
      </c>
      <c r="H69" s="84">
        <v>37.6</v>
      </c>
      <c r="I69" s="84">
        <v>1.73</v>
      </c>
      <c r="J69" s="84">
        <v>21.03</v>
      </c>
    </row>
    <row r="70" spans="1:10" ht="26.5" x14ac:dyDescent="0.35">
      <c r="A70" s="54" t="s">
        <v>2392</v>
      </c>
      <c r="B70" s="74">
        <v>8102</v>
      </c>
      <c r="C70" s="84">
        <v>105.8</v>
      </c>
      <c r="D70" s="84">
        <v>88.1</v>
      </c>
      <c r="E70" s="84">
        <v>42.4</v>
      </c>
      <c r="F70" s="84">
        <v>66.8</v>
      </c>
      <c r="G70" s="84">
        <v>102.4</v>
      </c>
      <c r="H70" s="84">
        <v>160.19999999999999</v>
      </c>
      <c r="I70" s="84">
        <v>2.09</v>
      </c>
      <c r="J70" s="84">
        <v>19.77</v>
      </c>
    </row>
    <row r="71" spans="1:10" ht="26.5" x14ac:dyDescent="0.35">
      <c r="A71" s="58" t="s">
        <v>2393</v>
      </c>
      <c r="B71" s="74">
        <v>45392</v>
      </c>
      <c r="C71" s="84">
        <v>105.8</v>
      </c>
      <c r="D71" s="84">
        <v>61.2</v>
      </c>
      <c r="E71" s="84">
        <v>58.3</v>
      </c>
      <c r="F71" s="84">
        <v>82</v>
      </c>
      <c r="G71" s="84">
        <v>116.1</v>
      </c>
      <c r="H71" s="84">
        <v>1048.2</v>
      </c>
      <c r="I71" s="84">
        <v>2.44</v>
      </c>
      <c r="J71" s="84">
        <v>23.09</v>
      </c>
    </row>
    <row r="72" spans="1:10" ht="91.5" x14ac:dyDescent="0.35">
      <c r="A72" s="57" t="s">
        <v>2394</v>
      </c>
      <c r="B72" s="73" t="s">
        <v>33</v>
      </c>
      <c r="C72" s="83" t="s">
        <v>33</v>
      </c>
      <c r="D72" s="83" t="s">
        <v>33</v>
      </c>
      <c r="E72" s="83" t="s">
        <v>33</v>
      </c>
      <c r="F72" s="83" t="s">
        <v>33</v>
      </c>
      <c r="G72" s="83" t="s">
        <v>33</v>
      </c>
      <c r="H72" s="83" t="s">
        <v>33</v>
      </c>
      <c r="I72" s="83" t="s">
        <v>33</v>
      </c>
      <c r="J72" s="83" t="s">
        <v>33</v>
      </c>
    </row>
    <row r="73" spans="1:10" ht="26.5" x14ac:dyDescent="0.35">
      <c r="A73" s="54" t="s">
        <v>2395</v>
      </c>
      <c r="B73" s="74">
        <v>7855</v>
      </c>
      <c r="C73" s="84">
        <v>99.1</v>
      </c>
      <c r="D73" s="84">
        <v>79.599999999999994</v>
      </c>
      <c r="E73" s="84">
        <v>43.7</v>
      </c>
      <c r="F73" s="84">
        <v>69.900000000000006</v>
      </c>
      <c r="G73" s="84">
        <v>106.3</v>
      </c>
      <c r="H73" s="84">
        <v>163</v>
      </c>
      <c r="I73" s="84">
        <v>2.06</v>
      </c>
      <c r="J73" s="84">
        <v>20.76</v>
      </c>
    </row>
    <row r="74" spans="1:10" ht="39.5" x14ac:dyDescent="0.35">
      <c r="A74" s="58" t="s">
        <v>2396</v>
      </c>
      <c r="B74" s="74" t="s">
        <v>33</v>
      </c>
      <c r="C74" s="84" t="s">
        <v>33</v>
      </c>
      <c r="D74" s="84" t="s">
        <v>33</v>
      </c>
      <c r="E74" s="84" t="s">
        <v>33</v>
      </c>
      <c r="F74" s="84" t="s">
        <v>33</v>
      </c>
      <c r="G74" s="84" t="s">
        <v>33</v>
      </c>
      <c r="H74" s="84" t="s">
        <v>33</v>
      </c>
      <c r="I74" s="84" t="s">
        <v>33</v>
      </c>
      <c r="J74" s="84" t="s">
        <v>33</v>
      </c>
    </row>
    <row r="75" spans="1:10" x14ac:dyDescent="0.35">
      <c r="A75" s="56" t="s">
        <v>2389</v>
      </c>
      <c r="B75" s="74">
        <v>3253</v>
      </c>
      <c r="C75" s="84">
        <v>79.2</v>
      </c>
      <c r="D75" s="84">
        <v>77.900000000000006</v>
      </c>
      <c r="E75" s="84">
        <v>40.5</v>
      </c>
      <c r="F75" s="84">
        <v>65.7</v>
      </c>
      <c r="G75" s="84">
        <v>99.2</v>
      </c>
      <c r="H75" s="84">
        <v>65.7</v>
      </c>
      <c r="I75" s="84">
        <v>1.6</v>
      </c>
      <c r="J75" s="84">
        <v>20.21</v>
      </c>
    </row>
    <row r="76" spans="1:10" ht="26.5" x14ac:dyDescent="0.35">
      <c r="A76" s="56" t="s">
        <v>2397</v>
      </c>
      <c r="B76" s="74">
        <v>10565</v>
      </c>
      <c r="C76" s="84">
        <v>96.9</v>
      </c>
      <c r="D76" s="84">
        <v>80.2</v>
      </c>
      <c r="E76" s="84">
        <v>51.5</v>
      </c>
      <c r="F76" s="84">
        <v>75.8</v>
      </c>
      <c r="G76" s="84">
        <v>115.7</v>
      </c>
      <c r="H76" s="84">
        <v>222.1</v>
      </c>
      <c r="I76" s="84">
        <v>2.04</v>
      </c>
      <c r="J76" s="84">
        <v>21.02</v>
      </c>
    </row>
    <row r="77" spans="1:10" ht="26.5" x14ac:dyDescent="0.35">
      <c r="A77" s="56" t="s">
        <v>2398</v>
      </c>
      <c r="B77" s="74">
        <v>65801</v>
      </c>
      <c r="C77" s="84">
        <v>129.80000000000001</v>
      </c>
      <c r="D77" s="84">
        <v>80.5</v>
      </c>
      <c r="E77" s="84">
        <v>67.5</v>
      </c>
      <c r="F77" s="84">
        <v>96.9</v>
      </c>
      <c r="G77" s="84">
        <v>166.2</v>
      </c>
      <c r="H77" s="84">
        <v>1375.4</v>
      </c>
      <c r="I77" s="84">
        <v>2.71</v>
      </c>
      <c r="J77" s="84">
        <v>20.9</v>
      </c>
    </row>
    <row r="78" spans="1:10" ht="26.5" x14ac:dyDescent="0.35">
      <c r="A78" s="58" t="s">
        <v>2399</v>
      </c>
      <c r="B78" s="74">
        <v>38936</v>
      </c>
      <c r="C78" s="84">
        <v>103.1</v>
      </c>
      <c r="D78" s="84">
        <v>78.2</v>
      </c>
      <c r="E78" s="84">
        <v>65.7</v>
      </c>
      <c r="F78" s="84">
        <v>66.8</v>
      </c>
      <c r="G78" s="84">
        <v>115.4</v>
      </c>
      <c r="H78" s="84">
        <v>838.2</v>
      </c>
      <c r="I78" s="84">
        <v>2.2200000000000002</v>
      </c>
      <c r="J78" s="84">
        <v>21.53</v>
      </c>
    </row>
    <row r="79" spans="1:10" ht="65.5" x14ac:dyDescent="0.35">
      <c r="A79" s="57" t="s">
        <v>2400</v>
      </c>
      <c r="B79" s="73" t="s">
        <v>33</v>
      </c>
      <c r="C79" s="83" t="s">
        <v>33</v>
      </c>
      <c r="D79" s="83" t="s">
        <v>33</v>
      </c>
      <c r="E79" s="83" t="s">
        <v>33</v>
      </c>
      <c r="F79" s="83" t="s">
        <v>33</v>
      </c>
      <c r="G79" s="83" t="s">
        <v>33</v>
      </c>
      <c r="H79" s="83" t="s">
        <v>33</v>
      </c>
      <c r="I79" s="83" t="s">
        <v>33</v>
      </c>
      <c r="J79" s="83" t="s">
        <v>33</v>
      </c>
    </row>
    <row r="80" spans="1:10" ht="26.5" x14ac:dyDescent="0.35">
      <c r="A80" s="54" t="s">
        <v>2401</v>
      </c>
      <c r="B80" s="75">
        <v>261</v>
      </c>
      <c r="C80" s="85">
        <v>42.6</v>
      </c>
      <c r="D80" s="85">
        <v>149.30000000000001</v>
      </c>
      <c r="E80" s="85">
        <v>8.6</v>
      </c>
      <c r="F80" s="85">
        <v>32.1</v>
      </c>
      <c r="G80" s="85">
        <v>71.7</v>
      </c>
      <c r="H80" s="85">
        <v>5.8</v>
      </c>
      <c r="I80" s="85">
        <v>0.95</v>
      </c>
      <c r="J80" s="85">
        <v>22.33</v>
      </c>
    </row>
    <row r="81" spans="1:10" x14ac:dyDescent="0.35">
      <c r="A81" s="58" t="s">
        <v>2402</v>
      </c>
      <c r="B81" s="75">
        <v>551</v>
      </c>
      <c r="C81" s="85">
        <v>66.599999999999994</v>
      </c>
      <c r="D81" s="85">
        <v>85.2</v>
      </c>
      <c r="E81" s="85">
        <v>26.3</v>
      </c>
      <c r="F81" s="85">
        <v>48.7</v>
      </c>
      <c r="G81" s="85">
        <v>94.1</v>
      </c>
      <c r="H81" s="85">
        <v>12.6</v>
      </c>
      <c r="I81" s="85">
        <v>1.52</v>
      </c>
      <c r="J81" s="85">
        <v>22.8</v>
      </c>
    </row>
    <row r="82" spans="1:10" x14ac:dyDescent="0.35">
      <c r="A82" s="58" t="s">
        <v>2403</v>
      </c>
      <c r="B82" s="75">
        <v>1056</v>
      </c>
      <c r="C82" s="85">
        <v>80.3</v>
      </c>
      <c r="D82" s="85">
        <v>81.5</v>
      </c>
      <c r="E82" s="85">
        <v>36.4</v>
      </c>
      <c r="F82" s="85">
        <v>63.3</v>
      </c>
      <c r="G82" s="85">
        <v>119</v>
      </c>
      <c r="H82" s="85">
        <v>22.4</v>
      </c>
      <c r="I82" s="85">
        <v>1.7</v>
      </c>
      <c r="J82" s="85">
        <v>21.18</v>
      </c>
    </row>
    <row r="83" spans="1:10" x14ac:dyDescent="0.35">
      <c r="A83" s="54" t="s">
        <v>2404</v>
      </c>
      <c r="B83" s="75">
        <v>2316</v>
      </c>
      <c r="C83" s="85">
        <v>81.8</v>
      </c>
      <c r="D83" s="85">
        <v>79.8</v>
      </c>
      <c r="E83" s="85">
        <v>37.299999999999997</v>
      </c>
      <c r="F83" s="85">
        <v>63</v>
      </c>
      <c r="G83" s="85">
        <v>113.2</v>
      </c>
      <c r="H83" s="85">
        <v>49.6</v>
      </c>
      <c r="I83" s="85">
        <v>1.75</v>
      </c>
      <c r="J83" s="85">
        <v>21.39</v>
      </c>
    </row>
    <row r="84" spans="1:10" x14ac:dyDescent="0.35">
      <c r="A84" s="58" t="s">
        <v>2405</v>
      </c>
      <c r="B84" s="75">
        <v>5594</v>
      </c>
      <c r="C84" s="85">
        <v>85.3</v>
      </c>
      <c r="D84" s="85">
        <v>85.6</v>
      </c>
      <c r="E84" s="85">
        <v>48.1</v>
      </c>
      <c r="F84" s="85">
        <v>69.900000000000006</v>
      </c>
      <c r="G84" s="85">
        <v>112.2</v>
      </c>
      <c r="H84" s="85">
        <v>116.7</v>
      </c>
      <c r="I84" s="85">
        <v>1.78</v>
      </c>
      <c r="J84" s="85">
        <v>20.85</v>
      </c>
    </row>
    <row r="85" spans="1:10" ht="26.5" x14ac:dyDescent="0.35">
      <c r="A85" s="58" t="s">
        <v>2406</v>
      </c>
      <c r="B85" s="75">
        <v>11330</v>
      </c>
      <c r="C85" s="85">
        <v>96.7</v>
      </c>
      <c r="D85" s="85">
        <v>79.2</v>
      </c>
      <c r="E85" s="85">
        <v>57.9</v>
      </c>
      <c r="F85" s="85">
        <v>89</v>
      </c>
      <c r="G85" s="85">
        <v>127</v>
      </c>
      <c r="H85" s="85">
        <v>232.8</v>
      </c>
      <c r="I85" s="85">
        <v>1.99</v>
      </c>
      <c r="J85" s="85">
        <v>20.54</v>
      </c>
    </row>
    <row r="86" spans="1:10" ht="26.5" x14ac:dyDescent="0.35">
      <c r="A86" s="58" t="s">
        <v>2407</v>
      </c>
      <c r="B86" s="75">
        <v>38827</v>
      </c>
      <c r="C86" s="85">
        <v>122</v>
      </c>
      <c r="D86" s="85">
        <v>57.7</v>
      </c>
      <c r="E86" s="85">
        <v>62.3</v>
      </c>
      <c r="F86" s="85">
        <v>86.4</v>
      </c>
      <c r="G86" s="85">
        <v>151</v>
      </c>
      <c r="H86" s="85">
        <v>836.8</v>
      </c>
      <c r="I86" s="85">
        <v>2.63</v>
      </c>
      <c r="J86" s="85">
        <v>21.55</v>
      </c>
    </row>
    <row r="87" spans="1:10" ht="39.5" x14ac:dyDescent="0.35">
      <c r="A87" s="57" t="s">
        <v>2408</v>
      </c>
      <c r="B87" s="76" t="s">
        <v>33</v>
      </c>
      <c r="C87" s="86" t="s">
        <v>33</v>
      </c>
      <c r="D87" s="86" t="s">
        <v>33</v>
      </c>
      <c r="E87" s="86" t="s">
        <v>33</v>
      </c>
      <c r="F87" s="86" t="s">
        <v>33</v>
      </c>
      <c r="G87" s="86" t="s">
        <v>33</v>
      </c>
      <c r="H87" s="86" t="s">
        <v>33</v>
      </c>
      <c r="I87" s="86" t="s">
        <v>33</v>
      </c>
      <c r="J87" s="86" t="s">
        <v>33</v>
      </c>
    </row>
    <row r="88" spans="1:10" ht="26.5" x14ac:dyDescent="0.35">
      <c r="A88" s="54" t="s">
        <v>2409</v>
      </c>
      <c r="B88" s="75">
        <v>199</v>
      </c>
      <c r="C88" s="85">
        <v>27.8</v>
      </c>
      <c r="D88" s="85">
        <v>69.5</v>
      </c>
      <c r="E88" s="85">
        <v>2.4</v>
      </c>
      <c r="F88" s="85">
        <v>16.8</v>
      </c>
      <c r="G88" s="85">
        <v>42.4</v>
      </c>
      <c r="H88" s="85">
        <v>4.2</v>
      </c>
      <c r="I88" s="85">
        <v>0.57999999999999996</v>
      </c>
      <c r="J88" s="85">
        <v>20.97</v>
      </c>
    </row>
    <row r="89" spans="1:10" x14ac:dyDescent="0.35">
      <c r="A89" s="58" t="s">
        <v>2410</v>
      </c>
      <c r="B89" s="75">
        <v>618</v>
      </c>
      <c r="C89" s="85">
        <v>52.6</v>
      </c>
      <c r="D89" s="85">
        <v>47.4</v>
      </c>
      <c r="E89" s="85">
        <v>22.5</v>
      </c>
      <c r="F89" s="85">
        <v>42.9</v>
      </c>
      <c r="G89" s="85">
        <v>69</v>
      </c>
      <c r="H89" s="85">
        <v>14.2</v>
      </c>
      <c r="I89" s="85">
        <v>1.21</v>
      </c>
      <c r="J89" s="85">
        <v>23.05</v>
      </c>
    </row>
    <row r="90" spans="1:10" x14ac:dyDescent="0.35">
      <c r="A90" s="58" t="s">
        <v>2411</v>
      </c>
      <c r="B90" s="75">
        <v>1011</v>
      </c>
      <c r="C90" s="85">
        <v>61.3</v>
      </c>
      <c r="D90" s="85">
        <v>50.6</v>
      </c>
      <c r="E90" s="85">
        <v>25</v>
      </c>
      <c r="F90" s="85">
        <v>48.1</v>
      </c>
      <c r="G90" s="85">
        <v>83.2</v>
      </c>
      <c r="H90" s="85">
        <v>23.3</v>
      </c>
      <c r="I90" s="85">
        <v>1.41</v>
      </c>
      <c r="J90" s="85">
        <v>22.99</v>
      </c>
    </row>
    <row r="91" spans="1:10" x14ac:dyDescent="0.35">
      <c r="A91" s="54" t="s">
        <v>2412</v>
      </c>
      <c r="B91" s="75">
        <v>1792</v>
      </c>
      <c r="C91" s="85">
        <v>86.3</v>
      </c>
      <c r="D91" s="85">
        <v>82.1</v>
      </c>
      <c r="E91" s="85">
        <v>35.5</v>
      </c>
      <c r="F91" s="85">
        <v>72.400000000000006</v>
      </c>
      <c r="G91" s="85">
        <v>143.69999999999999</v>
      </c>
      <c r="H91" s="85">
        <v>39.4</v>
      </c>
      <c r="I91" s="85">
        <v>1.9</v>
      </c>
      <c r="J91" s="85">
        <v>21.95</v>
      </c>
    </row>
    <row r="92" spans="1:10" x14ac:dyDescent="0.35">
      <c r="A92" s="58" t="s">
        <v>2413</v>
      </c>
      <c r="B92" s="75">
        <v>2294</v>
      </c>
      <c r="C92" s="85">
        <v>116.9</v>
      </c>
      <c r="D92" s="85">
        <v>135.80000000000001</v>
      </c>
      <c r="E92" s="85">
        <v>59</v>
      </c>
      <c r="F92" s="85">
        <v>124.7</v>
      </c>
      <c r="G92" s="85">
        <v>265.2</v>
      </c>
      <c r="H92" s="85">
        <v>47.8</v>
      </c>
      <c r="I92" s="85">
        <v>2.4300000000000002</v>
      </c>
      <c r="J92" s="85">
        <v>20.83</v>
      </c>
    </row>
    <row r="93" spans="1:10" ht="39.5" x14ac:dyDescent="0.35">
      <c r="A93" s="58" t="s">
        <v>2414</v>
      </c>
      <c r="B93" s="74">
        <v>3783</v>
      </c>
      <c r="C93" s="84">
        <v>126.2</v>
      </c>
      <c r="D93" s="84">
        <v>122.7</v>
      </c>
      <c r="E93" s="84">
        <v>18.600000000000001</v>
      </c>
      <c r="F93" s="84">
        <v>62.7</v>
      </c>
      <c r="G93" s="84">
        <v>138.5</v>
      </c>
      <c r="H93" s="84">
        <v>75.099999999999994</v>
      </c>
      <c r="I93" s="84">
        <v>2.5099999999999998</v>
      </c>
      <c r="J93" s="84">
        <v>19.86</v>
      </c>
    </row>
    <row r="94" spans="1:10" ht="39.5" x14ac:dyDescent="0.35">
      <c r="A94" s="57" t="s">
        <v>2415</v>
      </c>
      <c r="B94" s="76" t="s">
        <v>33</v>
      </c>
      <c r="C94" s="86" t="s">
        <v>33</v>
      </c>
      <c r="D94" s="86" t="s">
        <v>33</v>
      </c>
      <c r="E94" s="86" t="s">
        <v>33</v>
      </c>
      <c r="F94" s="86" t="s">
        <v>33</v>
      </c>
      <c r="G94" s="86" t="s">
        <v>33</v>
      </c>
      <c r="H94" s="86" t="s">
        <v>33</v>
      </c>
      <c r="I94" s="86" t="s">
        <v>33</v>
      </c>
      <c r="J94" s="86" t="s">
        <v>33</v>
      </c>
    </row>
    <row r="95" spans="1:10" ht="39.5" x14ac:dyDescent="0.35">
      <c r="A95" s="54" t="s">
        <v>2416</v>
      </c>
      <c r="B95" s="75">
        <v>1124</v>
      </c>
      <c r="C95" s="85">
        <v>79.599999999999994</v>
      </c>
      <c r="D95" s="85">
        <v>78.5</v>
      </c>
      <c r="E95" s="85">
        <v>17.399999999999999</v>
      </c>
      <c r="F95" s="85">
        <v>44.5</v>
      </c>
      <c r="G95" s="85">
        <v>89.3</v>
      </c>
      <c r="H95" s="85">
        <v>24.4</v>
      </c>
      <c r="I95" s="85">
        <v>1.73</v>
      </c>
      <c r="J95" s="85">
        <v>21.7</v>
      </c>
    </row>
    <row r="96" spans="1:10" ht="39.5" x14ac:dyDescent="0.35">
      <c r="A96" s="56" t="s">
        <v>2417</v>
      </c>
      <c r="B96" s="75">
        <v>1060</v>
      </c>
      <c r="C96" s="85">
        <v>85.4</v>
      </c>
      <c r="D96" s="85">
        <v>101.1</v>
      </c>
      <c r="E96" s="85">
        <v>19.8</v>
      </c>
      <c r="F96" s="85">
        <v>45</v>
      </c>
      <c r="G96" s="85">
        <v>93.7</v>
      </c>
      <c r="H96" s="85">
        <v>21.6</v>
      </c>
      <c r="I96" s="85">
        <v>1.74</v>
      </c>
      <c r="J96" s="85">
        <v>20.37</v>
      </c>
    </row>
    <row r="97" spans="1:10" ht="52.5" x14ac:dyDescent="0.35">
      <c r="A97" s="56" t="s">
        <v>2418</v>
      </c>
      <c r="B97" s="75">
        <v>1170</v>
      </c>
      <c r="C97" s="85">
        <v>78.2</v>
      </c>
      <c r="D97" s="85">
        <v>63.7</v>
      </c>
      <c r="E97" s="85">
        <v>22.3</v>
      </c>
      <c r="F97" s="85">
        <v>51.3</v>
      </c>
      <c r="G97" s="85">
        <v>102.2</v>
      </c>
      <c r="H97" s="85">
        <v>27.2</v>
      </c>
      <c r="I97" s="85">
        <v>1.82</v>
      </c>
      <c r="J97" s="85">
        <v>23.25</v>
      </c>
    </row>
    <row r="98" spans="1:10" ht="52.5" x14ac:dyDescent="0.35">
      <c r="A98" s="56" t="s">
        <v>2419</v>
      </c>
      <c r="B98" s="75">
        <v>2032</v>
      </c>
      <c r="C98" s="85">
        <v>79.900000000000006</v>
      </c>
      <c r="D98" s="85">
        <v>66.900000000000006</v>
      </c>
      <c r="E98" s="85">
        <v>21.3</v>
      </c>
      <c r="F98" s="85">
        <v>42.6</v>
      </c>
      <c r="G98" s="85">
        <v>75.8</v>
      </c>
      <c r="H98" s="85">
        <v>44.9</v>
      </c>
      <c r="I98" s="85">
        <v>1.77</v>
      </c>
      <c r="J98" s="85">
        <v>22.11</v>
      </c>
    </row>
    <row r="99" spans="1:10" ht="26.5" x14ac:dyDescent="0.35">
      <c r="A99" s="56" t="s">
        <v>2420</v>
      </c>
      <c r="B99" s="75">
        <v>47</v>
      </c>
      <c r="C99" s="85">
        <v>5.4</v>
      </c>
      <c r="D99" s="85" t="s">
        <v>33</v>
      </c>
      <c r="E99" s="85">
        <v>0</v>
      </c>
      <c r="F99" s="85">
        <v>0</v>
      </c>
      <c r="G99" s="85">
        <v>2.8</v>
      </c>
      <c r="H99" s="85">
        <v>1.1000000000000001</v>
      </c>
      <c r="I99" s="85">
        <v>0.12</v>
      </c>
      <c r="J99" s="85">
        <v>22.65</v>
      </c>
    </row>
    <row r="100" spans="1:10" ht="26.5" x14ac:dyDescent="0.35">
      <c r="A100" s="58" t="s">
        <v>2421</v>
      </c>
      <c r="B100" s="75">
        <v>2046</v>
      </c>
      <c r="C100" s="85">
        <v>81.2</v>
      </c>
      <c r="D100" s="85">
        <v>80.7</v>
      </c>
      <c r="E100" s="85">
        <v>28.2</v>
      </c>
      <c r="F100" s="85">
        <v>53.4</v>
      </c>
      <c r="G100" s="85">
        <v>87.6</v>
      </c>
      <c r="H100" s="85">
        <v>41.8</v>
      </c>
      <c r="I100" s="85">
        <v>1.66</v>
      </c>
      <c r="J100" s="85">
        <v>20.41</v>
      </c>
    </row>
    <row r="101" spans="1:10" x14ac:dyDescent="0.35">
      <c r="A101" s="56" t="s">
        <v>2422</v>
      </c>
      <c r="B101" s="75">
        <v>4164</v>
      </c>
      <c r="C101" s="85">
        <v>87.3</v>
      </c>
      <c r="D101" s="85">
        <v>64.3</v>
      </c>
      <c r="E101" s="85">
        <v>32.700000000000003</v>
      </c>
      <c r="F101" s="85">
        <v>58.3</v>
      </c>
      <c r="G101" s="85">
        <v>67.5</v>
      </c>
      <c r="H101" s="85">
        <v>94</v>
      </c>
      <c r="I101" s="85">
        <v>1.97</v>
      </c>
      <c r="J101" s="85">
        <v>22.56</v>
      </c>
    </row>
    <row r="102" spans="1:10" x14ac:dyDescent="0.35">
      <c r="A102" s="56" t="s">
        <v>283</v>
      </c>
      <c r="B102" s="75">
        <v>3001</v>
      </c>
      <c r="C102" s="85">
        <v>100.1</v>
      </c>
      <c r="D102" s="85">
        <v>99.4</v>
      </c>
      <c r="E102" s="85">
        <v>35</v>
      </c>
      <c r="F102" s="85">
        <v>58.2</v>
      </c>
      <c r="G102" s="85">
        <v>88.8</v>
      </c>
      <c r="H102" s="85">
        <v>57.6</v>
      </c>
      <c r="I102" s="85">
        <v>1.92</v>
      </c>
      <c r="J102" s="85">
        <v>19.2</v>
      </c>
    </row>
    <row r="103" spans="1:10" x14ac:dyDescent="0.35">
      <c r="A103" s="56" t="s">
        <v>2423</v>
      </c>
      <c r="B103" s="75">
        <v>1605</v>
      </c>
      <c r="C103" s="85">
        <v>72.099999999999994</v>
      </c>
      <c r="D103" s="85">
        <v>74.900000000000006</v>
      </c>
      <c r="E103" s="85">
        <v>26.2</v>
      </c>
      <c r="F103" s="85">
        <v>52.3</v>
      </c>
      <c r="G103" s="85">
        <v>86.2</v>
      </c>
      <c r="H103" s="85">
        <v>33.4</v>
      </c>
      <c r="I103" s="85">
        <v>1.5</v>
      </c>
      <c r="J103" s="85">
        <v>20.83</v>
      </c>
    </row>
    <row r="104" spans="1:10" ht="117.5" x14ac:dyDescent="0.35">
      <c r="A104" s="57" t="s">
        <v>2424</v>
      </c>
      <c r="B104" s="76" t="s">
        <v>33</v>
      </c>
      <c r="C104" s="86" t="s">
        <v>33</v>
      </c>
      <c r="D104" s="86" t="s">
        <v>33</v>
      </c>
      <c r="E104" s="86" t="s">
        <v>33</v>
      </c>
      <c r="F104" s="86" t="s">
        <v>33</v>
      </c>
      <c r="G104" s="86" t="s">
        <v>33</v>
      </c>
      <c r="H104" s="86" t="s">
        <v>33</v>
      </c>
      <c r="I104" s="86" t="s">
        <v>33</v>
      </c>
      <c r="J104" s="86" t="s">
        <v>33</v>
      </c>
    </row>
    <row r="105" spans="1:10" ht="26.5" x14ac:dyDescent="0.35">
      <c r="A105" s="54" t="s">
        <v>2425</v>
      </c>
      <c r="B105" s="75">
        <v>1232</v>
      </c>
      <c r="C105" s="85">
        <v>78.8</v>
      </c>
      <c r="D105" s="85">
        <v>78</v>
      </c>
      <c r="E105" s="85">
        <v>18.2</v>
      </c>
      <c r="F105" s="85">
        <v>44.4</v>
      </c>
      <c r="G105" s="85">
        <v>84.7</v>
      </c>
      <c r="H105" s="85">
        <v>26.1</v>
      </c>
      <c r="I105" s="85">
        <v>1.67</v>
      </c>
      <c r="J105" s="85">
        <v>21.21</v>
      </c>
    </row>
    <row r="106" spans="1:10" ht="39.5" x14ac:dyDescent="0.35">
      <c r="A106" s="58" t="s">
        <v>2426</v>
      </c>
      <c r="B106" s="75">
        <v>1359</v>
      </c>
      <c r="C106" s="85">
        <v>87</v>
      </c>
      <c r="D106" s="85">
        <v>88.4</v>
      </c>
      <c r="E106" s="85">
        <v>26.2</v>
      </c>
      <c r="F106" s="85">
        <v>59.3</v>
      </c>
      <c r="G106" s="85">
        <v>123.4</v>
      </c>
      <c r="H106" s="85">
        <v>30.3</v>
      </c>
      <c r="I106" s="85">
        <v>1.94</v>
      </c>
      <c r="J106" s="85">
        <v>22.3</v>
      </c>
    </row>
    <row r="107" spans="1:10" ht="39.5" x14ac:dyDescent="0.35">
      <c r="A107" s="58" t="s">
        <v>2427</v>
      </c>
      <c r="B107" s="75">
        <v>1773</v>
      </c>
      <c r="C107" s="85">
        <v>77</v>
      </c>
      <c r="D107" s="85">
        <v>54.8</v>
      </c>
      <c r="E107" s="85">
        <v>16.3</v>
      </c>
      <c r="F107" s="85">
        <v>42.6</v>
      </c>
      <c r="G107" s="85">
        <v>88.7</v>
      </c>
      <c r="H107" s="85">
        <v>41</v>
      </c>
      <c r="I107" s="85">
        <v>1.78</v>
      </c>
      <c r="J107" s="85">
        <v>23.15</v>
      </c>
    </row>
    <row r="108" spans="1:10" x14ac:dyDescent="0.35">
      <c r="A108" s="54" t="s">
        <v>2428</v>
      </c>
      <c r="B108" s="75">
        <v>1172</v>
      </c>
      <c r="C108" s="85">
        <v>90.6</v>
      </c>
      <c r="D108" s="85">
        <v>87.3</v>
      </c>
      <c r="E108" s="85">
        <v>32.9</v>
      </c>
      <c r="F108" s="85">
        <v>68.3</v>
      </c>
      <c r="G108" s="85">
        <v>107</v>
      </c>
      <c r="H108" s="85">
        <v>26.6</v>
      </c>
      <c r="I108" s="85">
        <v>2.06</v>
      </c>
      <c r="J108" s="85">
        <v>22.74</v>
      </c>
    </row>
    <row r="109" spans="1:10" ht="104.5" x14ac:dyDescent="0.35">
      <c r="A109" s="57" t="s">
        <v>2429</v>
      </c>
      <c r="B109" s="76" t="s">
        <v>33</v>
      </c>
      <c r="C109" s="86" t="s">
        <v>33</v>
      </c>
      <c r="D109" s="86" t="s">
        <v>33</v>
      </c>
      <c r="E109" s="86" t="s">
        <v>33</v>
      </c>
      <c r="F109" s="86" t="s">
        <v>33</v>
      </c>
      <c r="G109" s="86" t="s">
        <v>33</v>
      </c>
      <c r="H109" s="86" t="s">
        <v>33</v>
      </c>
      <c r="I109" s="86" t="s">
        <v>33</v>
      </c>
      <c r="J109" s="86" t="s">
        <v>33</v>
      </c>
    </row>
    <row r="110" spans="1:10" ht="26.5" x14ac:dyDescent="0.35">
      <c r="A110" s="54" t="s">
        <v>2425</v>
      </c>
      <c r="B110" s="75">
        <v>1227</v>
      </c>
      <c r="C110" s="85">
        <v>78.5</v>
      </c>
      <c r="D110" s="85">
        <v>77.900000000000006</v>
      </c>
      <c r="E110" s="85">
        <v>18.3</v>
      </c>
      <c r="F110" s="85">
        <v>44.4</v>
      </c>
      <c r="G110" s="85">
        <v>85.3</v>
      </c>
      <c r="H110" s="85">
        <v>26.1</v>
      </c>
      <c r="I110" s="85">
        <v>1.67</v>
      </c>
      <c r="J110" s="85">
        <v>21.27</v>
      </c>
    </row>
    <row r="111" spans="1:10" ht="39.5" x14ac:dyDescent="0.35">
      <c r="A111" s="58" t="s">
        <v>2426</v>
      </c>
      <c r="B111" s="75">
        <v>1419</v>
      </c>
      <c r="C111" s="85">
        <v>92.8</v>
      </c>
      <c r="D111" s="85">
        <v>88.9</v>
      </c>
      <c r="E111" s="85">
        <v>26</v>
      </c>
      <c r="F111" s="85">
        <v>61.6</v>
      </c>
      <c r="G111" s="85">
        <v>135.19999999999999</v>
      </c>
      <c r="H111" s="85">
        <v>31.3</v>
      </c>
      <c r="I111" s="85">
        <v>2.0499999999999998</v>
      </c>
      <c r="J111" s="85">
        <v>22.05</v>
      </c>
    </row>
    <row r="112" spans="1:10" ht="39.5" x14ac:dyDescent="0.35">
      <c r="A112" s="58" t="s">
        <v>2427</v>
      </c>
      <c r="B112" s="75">
        <v>1755</v>
      </c>
      <c r="C112" s="85">
        <v>68.8</v>
      </c>
      <c r="D112" s="85">
        <v>63.5</v>
      </c>
      <c r="E112" s="85">
        <v>35.299999999999997</v>
      </c>
      <c r="F112" s="85">
        <v>64.099999999999994</v>
      </c>
      <c r="G112" s="85">
        <v>115.1</v>
      </c>
      <c r="H112" s="85">
        <v>43.4</v>
      </c>
      <c r="I112" s="85">
        <v>1.7</v>
      </c>
      <c r="J112" s="85">
        <v>24.73</v>
      </c>
    </row>
    <row r="113" spans="1:10" x14ac:dyDescent="0.35">
      <c r="A113" s="54" t="s">
        <v>2428</v>
      </c>
      <c r="B113" s="75">
        <v>1437</v>
      </c>
      <c r="C113" s="85">
        <v>90.6</v>
      </c>
      <c r="D113" s="85">
        <v>85.8</v>
      </c>
      <c r="E113" s="85">
        <v>32.9</v>
      </c>
      <c r="F113" s="85">
        <v>67.8</v>
      </c>
      <c r="G113" s="85">
        <v>104.5</v>
      </c>
      <c r="H113" s="85">
        <v>31.6</v>
      </c>
      <c r="I113" s="85">
        <v>1.99</v>
      </c>
      <c r="J113" s="85">
        <v>22</v>
      </c>
    </row>
    <row r="114" spans="1:10" ht="52.5" x14ac:dyDescent="0.35">
      <c r="A114" s="57" t="s">
        <v>2430</v>
      </c>
      <c r="B114" s="76" t="s">
        <v>33</v>
      </c>
      <c r="C114" s="86" t="s">
        <v>33</v>
      </c>
      <c r="D114" s="86" t="s">
        <v>33</v>
      </c>
      <c r="E114" s="86" t="s">
        <v>33</v>
      </c>
      <c r="F114" s="86" t="s">
        <v>33</v>
      </c>
      <c r="G114" s="86" t="s">
        <v>33</v>
      </c>
      <c r="H114" s="86" t="s">
        <v>33</v>
      </c>
      <c r="I114" s="86" t="s">
        <v>33</v>
      </c>
      <c r="J114" s="86" t="s">
        <v>33</v>
      </c>
    </row>
    <row r="115" spans="1:10" x14ac:dyDescent="0.35">
      <c r="A115" s="54" t="s">
        <v>2389</v>
      </c>
      <c r="B115" s="75">
        <v>1067</v>
      </c>
      <c r="C115" s="85">
        <v>81.599999999999994</v>
      </c>
      <c r="D115" s="85">
        <v>86.1</v>
      </c>
      <c r="E115" s="85">
        <v>21</v>
      </c>
      <c r="F115" s="85">
        <v>48.8</v>
      </c>
      <c r="G115" s="85">
        <v>93</v>
      </c>
      <c r="H115" s="85">
        <v>22.2</v>
      </c>
      <c r="I115" s="85">
        <v>1.7</v>
      </c>
      <c r="J115" s="85">
        <v>20.84</v>
      </c>
    </row>
    <row r="116" spans="1:10" x14ac:dyDescent="0.35">
      <c r="A116" s="58" t="s">
        <v>2431</v>
      </c>
      <c r="B116" s="75">
        <v>1624</v>
      </c>
      <c r="C116" s="85">
        <v>78.900000000000006</v>
      </c>
      <c r="D116" s="85">
        <v>74</v>
      </c>
      <c r="E116" s="85">
        <v>26.8</v>
      </c>
      <c r="F116" s="85">
        <v>49.3</v>
      </c>
      <c r="G116" s="85">
        <v>90.7</v>
      </c>
      <c r="H116" s="85">
        <v>35.4</v>
      </c>
      <c r="I116" s="85">
        <v>1.72</v>
      </c>
      <c r="J116" s="85">
        <v>21.81</v>
      </c>
    </row>
    <row r="117" spans="1:10" x14ac:dyDescent="0.35">
      <c r="A117" s="58" t="s">
        <v>2432</v>
      </c>
      <c r="B117" s="75">
        <v>2475</v>
      </c>
      <c r="C117" s="85">
        <v>82.2</v>
      </c>
      <c r="D117" s="85">
        <v>61.7</v>
      </c>
      <c r="E117" s="85">
        <v>23.9</v>
      </c>
      <c r="F117" s="85">
        <v>48.5</v>
      </c>
      <c r="G117" s="85">
        <v>88.7</v>
      </c>
      <c r="H117" s="85">
        <v>56</v>
      </c>
      <c r="I117" s="85">
        <v>1.86</v>
      </c>
      <c r="J117" s="85">
        <v>22.64</v>
      </c>
    </row>
    <row r="118" spans="1:10" x14ac:dyDescent="0.35">
      <c r="A118" s="54" t="s">
        <v>2433</v>
      </c>
      <c r="B118" s="75">
        <v>5251</v>
      </c>
      <c r="C118" s="85">
        <v>95.9</v>
      </c>
      <c r="D118" s="85">
        <v>67.3</v>
      </c>
      <c r="E118" s="85">
        <v>34.700000000000003</v>
      </c>
      <c r="F118" s="85">
        <v>68.8</v>
      </c>
      <c r="G118" s="85">
        <v>102.5</v>
      </c>
      <c r="H118" s="85">
        <v>119.5</v>
      </c>
      <c r="I118" s="85">
        <v>2.1800000000000002</v>
      </c>
      <c r="J118" s="85">
        <v>22.76</v>
      </c>
    </row>
    <row r="119" spans="1:10" ht="26.5" x14ac:dyDescent="0.35">
      <c r="A119" s="58" t="s">
        <v>2434</v>
      </c>
      <c r="B119" s="75">
        <v>12786</v>
      </c>
      <c r="C119" s="85">
        <v>90.7</v>
      </c>
      <c r="D119" s="85">
        <v>57.5</v>
      </c>
      <c r="E119" s="85">
        <v>0</v>
      </c>
      <c r="F119" s="85">
        <v>50.1</v>
      </c>
      <c r="G119" s="85">
        <v>86</v>
      </c>
      <c r="H119" s="85">
        <v>312.89999999999998</v>
      </c>
      <c r="I119" s="85">
        <v>2.2200000000000002</v>
      </c>
      <c r="J119" s="85">
        <v>24.47</v>
      </c>
    </row>
    <row r="120" spans="1:10" ht="39.5" x14ac:dyDescent="0.35">
      <c r="A120" s="58" t="s">
        <v>2435</v>
      </c>
      <c r="B120" s="74">
        <v>52</v>
      </c>
      <c r="C120" s="84">
        <v>5.4</v>
      </c>
      <c r="D120" s="84" t="s">
        <v>33</v>
      </c>
      <c r="E120" s="84">
        <v>0</v>
      </c>
      <c r="F120" s="84">
        <v>0</v>
      </c>
      <c r="G120" s="84">
        <v>1.3</v>
      </c>
      <c r="H120" s="84">
        <v>1.1000000000000001</v>
      </c>
      <c r="I120" s="84">
        <v>0.11</v>
      </c>
      <c r="J120" s="84">
        <v>20.68</v>
      </c>
    </row>
    <row r="121" spans="1:10" ht="65.5" x14ac:dyDescent="0.35">
      <c r="A121" s="57" t="s">
        <v>2449</v>
      </c>
      <c r="B121" s="76" t="s">
        <v>33</v>
      </c>
      <c r="C121" s="86" t="s">
        <v>33</v>
      </c>
      <c r="D121" s="86" t="s">
        <v>33</v>
      </c>
      <c r="E121" s="86" t="s">
        <v>33</v>
      </c>
      <c r="F121" s="86" t="s">
        <v>33</v>
      </c>
      <c r="G121" s="86" t="s">
        <v>33</v>
      </c>
      <c r="H121" s="86" t="s">
        <v>33</v>
      </c>
      <c r="I121" s="86" t="s">
        <v>33</v>
      </c>
      <c r="J121" s="86" t="s">
        <v>33</v>
      </c>
    </row>
    <row r="122" spans="1:10" ht="39.5" x14ac:dyDescent="0.35">
      <c r="A122" s="54" t="s">
        <v>2450</v>
      </c>
      <c r="B122" s="75">
        <v>1495</v>
      </c>
      <c r="C122" s="85">
        <v>85.4</v>
      </c>
      <c r="D122" s="85">
        <v>83</v>
      </c>
      <c r="E122" s="85">
        <v>24.3</v>
      </c>
      <c r="F122" s="85">
        <v>55.2</v>
      </c>
      <c r="G122" s="85">
        <v>103.9</v>
      </c>
      <c r="H122" s="85">
        <v>31.3</v>
      </c>
      <c r="I122" s="85">
        <v>1.79</v>
      </c>
      <c r="J122" s="85">
        <v>20.91</v>
      </c>
    </row>
    <row r="123" spans="1:10" ht="39.5" x14ac:dyDescent="0.35">
      <c r="A123" s="58" t="s">
        <v>2451</v>
      </c>
      <c r="B123" s="75">
        <v>1533</v>
      </c>
      <c r="C123" s="85">
        <v>83</v>
      </c>
      <c r="D123" s="85">
        <v>85.2</v>
      </c>
      <c r="E123" s="85">
        <v>23.6</v>
      </c>
      <c r="F123" s="85">
        <v>50.8</v>
      </c>
      <c r="G123" s="85">
        <v>101.4</v>
      </c>
      <c r="H123" s="85">
        <v>33.700000000000003</v>
      </c>
      <c r="I123" s="85">
        <v>1.82</v>
      </c>
      <c r="J123" s="85">
        <v>21.97</v>
      </c>
    </row>
    <row r="124" spans="1:10" ht="26.5" x14ac:dyDescent="0.35">
      <c r="A124" s="58" t="s">
        <v>2452</v>
      </c>
      <c r="B124" s="75">
        <v>3165</v>
      </c>
      <c r="C124" s="85">
        <v>76.400000000000006</v>
      </c>
      <c r="D124" s="85">
        <v>70.099999999999994</v>
      </c>
      <c r="E124" s="85">
        <v>15.8</v>
      </c>
      <c r="F124" s="85">
        <v>37.5</v>
      </c>
      <c r="G124" s="85">
        <v>83.4</v>
      </c>
      <c r="H124" s="85">
        <v>66.7</v>
      </c>
      <c r="I124" s="85">
        <v>1.61</v>
      </c>
      <c r="J124" s="85">
        <v>21.08</v>
      </c>
    </row>
    <row r="125" spans="1:10" ht="26.5" x14ac:dyDescent="0.35">
      <c r="A125" s="54" t="s">
        <v>2453</v>
      </c>
      <c r="B125" s="75">
        <v>442</v>
      </c>
      <c r="C125" s="85">
        <v>69.599999999999994</v>
      </c>
      <c r="D125" s="85">
        <v>66.5</v>
      </c>
      <c r="E125" s="85">
        <v>17</v>
      </c>
      <c r="F125" s="85">
        <v>43.1</v>
      </c>
      <c r="G125" s="85">
        <v>79.5</v>
      </c>
      <c r="H125" s="85">
        <v>10.4</v>
      </c>
      <c r="I125" s="85">
        <v>1.63</v>
      </c>
      <c r="J125" s="85">
        <v>23.47</v>
      </c>
    </row>
    <row r="126" spans="1:10" ht="26.5" x14ac:dyDescent="0.35">
      <c r="A126" s="58" t="s">
        <v>2454</v>
      </c>
      <c r="B126" s="75">
        <v>458</v>
      </c>
      <c r="C126" s="85">
        <v>49.3</v>
      </c>
      <c r="D126" s="85">
        <v>73.7</v>
      </c>
      <c r="E126" s="85">
        <v>5.9</v>
      </c>
      <c r="F126" s="85">
        <v>25.5</v>
      </c>
      <c r="G126" s="85">
        <v>58.4</v>
      </c>
      <c r="H126" s="85">
        <v>9.9</v>
      </c>
      <c r="I126" s="85">
        <v>1.06</v>
      </c>
      <c r="J126" s="85">
        <v>21.51</v>
      </c>
    </row>
    <row r="127" spans="1:10" ht="26.5" x14ac:dyDescent="0.35">
      <c r="A127" s="58" t="s">
        <v>2455</v>
      </c>
      <c r="B127" s="74">
        <v>9982</v>
      </c>
      <c r="C127" s="84">
        <v>127</v>
      </c>
      <c r="D127" s="84">
        <v>64.2</v>
      </c>
      <c r="E127" s="84">
        <v>55.6</v>
      </c>
      <c r="F127" s="84">
        <v>147.9</v>
      </c>
      <c r="G127" s="84">
        <v>668</v>
      </c>
      <c r="H127" s="84">
        <v>213.2</v>
      </c>
      <c r="I127" s="84">
        <v>2.71</v>
      </c>
      <c r="J127" s="84">
        <v>21.36</v>
      </c>
    </row>
    <row r="128" spans="1:10" x14ac:dyDescent="0.35">
      <c r="A128" s="58" t="s">
        <v>2428</v>
      </c>
      <c r="B128" s="74">
        <v>2131</v>
      </c>
      <c r="C128" s="84">
        <v>92.7</v>
      </c>
      <c r="D128" s="84">
        <v>94</v>
      </c>
      <c r="E128" s="84">
        <v>18.399999999999999</v>
      </c>
      <c r="F128" s="84">
        <v>45.1</v>
      </c>
      <c r="G128" s="84">
        <v>94.4</v>
      </c>
      <c r="H128" s="84">
        <v>48.7</v>
      </c>
      <c r="I128" s="84">
        <v>2.12</v>
      </c>
      <c r="J128" s="84">
        <v>22.85</v>
      </c>
    </row>
    <row r="129" spans="1:10" ht="39.5" x14ac:dyDescent="0.35">
      <c r="A129" s="58" t="s">
        <v>2456</v>
      </c>
      <c r="B129" s="74">
        <v>2101</v>
      </c>
      <c r="C129" s="84">
        <v>76.099999999999994</v>
      </c>
      <c r="D129" s="84" t="s">
        <v>2357</v>
      </c>
      <c r="E129" s="84">
        <v>24.6</v>
      </c>
      <c r="F129" s="84">
        <v>66.3</v>
      </c>
      <c r="G129" s="84">
        <v>96.4</v>
      </c>
      <c r="H129" s="84">
        <v>45</v>
      </c>
      <c r="I129" s="84">
        <v>1.63</v>
      </c>
      <c r="J129" s="84">
        <v>21.41</v>
      </c>
    </row>
    <row r="130" spans="1:10" ht="39.5" x14ac:dyDescent="0.35">
      <c r="A130" s="57" t="s">
        <v>2457</v>
      </c>
      <c r="B130" s="76" t="s">
        <v>33</v>
      </c>
      <c r="C130" s="86" t="s">
        <v>33</v>
      </c>
      <c r="D130" s="86" t="s">
        <v>33</v>
      </c>
      <c r="E130" s="86" t="s">
        <v>33</v>
      </c>
      <c r="F130" s="86" t="s">
        <v>33</v>
      </c>
      <c r="G130" s="86" t="s">
        <v>33</v>
      </c>
      <c r="H130" s="86" t="s">
        <v>33</v>
      </c>
      <c r="I130" s="86" t="s">
        <v>33</v>
      </c>
      <c r="J130" s="86" t="s">
        <v>33</v>
      </c>
    </row>
    <row r="131" spans="1:10" ht="26.5" x14ac:dyDescent="0.35">
      <c r="A131" s="58" t="s">
        <v>2458</v>
      </c>
      <c r="B131" s="75">
        <v>517</v>
      </c>
      <c r="C131" s="85">
        <v>54.3</v>
      </c>
      <c r="D131" s="85">
        <v>72</v>
      </c>
      <c r="E131" s="85">
        <v>8.8000000000000007</v>
      </c>
      <c r="F131" s="85">
        <v>31.4</v>
      </c>
      <c r="G131" s="85">
        <v>67.599999999999994</v>
      </c>
      <c r="H131" s="85">
        <v>11.6</v>
      </c>
      <c r="I131" s="85">
        <v>1.22</v>
      </c>
      <c r="J131" s="85">
        <v>22.41</v>
      </c>
    </row>
    <row r="132" spans="1:10" ht="26.5" x14ac:dyDescent="0.35">
      <c r="A132" s="54" t="s">
        <v>2459</v>
      </c>
      <c r="B132" s="74">
        <v>2681</v>
      </c>
      <c r="C132" s="84">
        <v>94.6</v>
      </c>
      <c r="D132" s="84">
        <v>88.6</v>
      </c>
      <c r="E132" s="84">
        <v>29.8</v>
      </c>
      <c r="F132" s="84">
        <v>64.400000000000006</v>
      </c>
      <c r="G132" s="84">
        <v>118.4</v>
      </c>
      <c r="H132" s="84">
        <v>54.9</v>
      </c>
      <c r="I132" s="84">
        <v>1.94</v>
      </c>
      <c r="J132" s="84">
        <v>20.47</v>
      </c>
    </row>
    <row r="133" spans="1:10" x14ac:dyDescent="0.35">
      <c r="A133" s="54" t="s">
        <v>2460</v>
      </c>
      <c r="B133" s="75">
        <v>2228</v>
      </c>
      <c r="C133" s="85">
        <v>85.3</v>
      </c>
      <c r="D133" s="85">
        <v>77.3</v>
      </c>
      <c r="E133" s="85">
        <v>25.8</v>
      </c>
      <c r="F133" s="85">
        <v>51</v>
      </c>
      <c r="G133" s="85">
        <v>97</v>
      </c>
      <c r="H133" s="85">
        <v>47.8</v>
      </c>
      <c r="I133" s="85">
        <v>1.83</v>
      </c>
      <c r="J133" s="85">
        <v>21.47</v>
      </c>
    </row>
    <row r="134" spans="1:10" ht="39.5" x14ac:dyDescent="0.35">
      <c r="A134" s="58" t="s">
        <v>2461</v>
      </c>
      <c r="B134" s="75">
        <v>913</v>
      </c>
      <c r="C134" s="85">
        <v>86.2</v>
      </c>
      <c r="D134" s="85">
        <v>87.8</v>
      </c>
      <c r="E134" s="85">
        <v>22</v>
      </c>
      <c r="F134" s="85">
        <v>52</v>
      </c>
      <c r="G134" s="85">
        <v>114.4</v>
      </c>
      <c r="H134" s="85">
        <v>20</v>
      </c>
      <c r="I134" s="85">
        <v>1.89</v>
      </c>
      <c r="J134" s="85">
        <v>21.91</v>
      </c>
    </row>
    <row r="135" spans="1:10" ht="52.5" x14ac:dyDescent="0.35">
      <c r="A135" s="58" t="s">
        <v>2462</v>
      </c>
      <c r="B135" s="75">
        <v>591</v>
      </c>
      <c r="C135" s="85">
        <v>81.2</v>
      </c>
      <c r="D135" s="85">
        <v>92.6</v>
      </c>
      <c r="E135" s="85">
        <v>16.600000000000001</v>
      </c>
      <c r="F135" s="85">
        <v>54</v>
      </c>
      <c r="G135" s="85">
        <v>126.1</v>
      </c>
      <c r="H135" s="85">
        <v>12</v>
      </c>
      <c r="I135" s="85">
        <v>1.66</v>
      </c>
      <c r="J135" s="85">
        <v>20.38</v>
      </c>
    </row>
    <row r="136" spans="1:10" ht="65.5" x14ac:dyDescent="0.35">
      <c r="A136" s="58" t="s">
        <v>2463</v>
      </c>
      <c r="B136" s="75">
        <v>745</v>
      </c>
      <c r="C136" s="85">
        <v>73.2</v>
      </c>
      <c r="D136" s="85">
        <v>67.8</v>
      </c>
      <c r="E136" s="85">
        <v>22.3</v>
      </c>
      <c r="F136" s="85">
        <v>46.9</v>
      </c>
      <c r="G136" s="85">
        <v>89.3</v>
      </c>
      <c r="H136" s="85">
        <v>16.399999999999999</v>
      </c>
      <c r="I136" s="85">
        <v>1.61</v>
      </c>
      <c r="J136" s="85">
        <v>22.05</v>
      </c>
    </row>
    <row r="137" spans="1:10" x14ac:dyDescent="0.35">
      <c r="A137" s="58" t="s">
        <v>2464</v>
      </c>
      <c r="B137" s="74">
        <v>2597</v>
      </c>
      <c r="C137" s="84">
        <v>80.7</v>
      </c>
      <c r="D137" s="84">
        <v>63.8</v>
      </c>
      <c r="E137" s="84">
        <v>29.5</v>
      </c>
      <c r="F137" s="84">
        <v>57.6</v>
      </c>
      <c r="G137" s="84">
        <v>112.8</v>
      </c>
      <c r="H137" s="84">
        <v>64.2</v>
      </c>
      <c r="I137" s="84">
        <v>2</v>
      </c>
      <c r="J137" s="84">
        <v>24.73</v>
      </c>
    </row>
    <row r="138" spans="1:10" x14ac:dyDescent="0.35">
      <c r="A138" s="58" t="s">
        <v>2428</v>
      </c>
      <c r="B138" s="74">
        <v>2447</v>
      </c>
      <c r="C138" s="84">
        <v>85.6</v>
      </c>
      <c r="D138" s="84">
        <v>102.3</v>
      </c>
      <c r="E138" s="84">
        <v>20.8</v>
      </c>
      <c r="F138" s="84">
        <v>46.6</v>
      </c>
      <c r="G138" s="84">
        <v>90.5</v>
      </c>
      <c r="H138" s="84">
        <v>53.1</v>
      </c>
      <c r="I138" s="84">
        <v>1.86</v>
      </c>
      <c r="J138" s="84">
        <v>21.7</v>
      </c>
    </row>
    <row r="139" spans="1:10" ht="39.5" x14ac:dyDescent="0.35">
      <c r="A139" s="58" t="s">
        <v>2456</v>
      </c>
      <c r="B139" s="74">
        <v>1957</v>
      </c>
      <c r="C139" s="84">
        <v>53.7</v>
      </c>
      <c r="D139" s="84">
        <v>105.9</v>
      </c>
      <c r="E139" s="84">
        <v>15</v>
      </c>
      <c r="F139" s="84">
        <v>42.4</v>
      </c>
      <c r="G139" s="84">
        <v>69.599999999999994</v>
      </c>
      <c r="H139" s="84">
        <v>43.6</v>
      </c>
      <c r="I139" s="84">
        <v>1.2</v>
      </c>
      <c r="J139" s="84">
        <v>22.28</v>
      </c>
    </row>
    <row r="140" spans="1:10" ht="39.5" x14ac:dyDescent="0.35">
      <c r="A140" s="57" t="s">
        <v>2465</v>
      </c>
      <c r="B140" s="76" t="s">
        <v>33</v>
      </c>
      <c r="C140" s="86" t="s">
        <v>33</v>
      </c>
      <c r="D140" s="86" t="s">
        <v>33</v>
      </c>
      <c r="E140" s="86" t="s">
        <v>33</v>
      </c>
      <c r="F140" s="86" t="s">
        <v>33</v>
      </c>
      <c r="G140" s="86" t="s">
        <v>33</v>
      </c>
      <c r="H140" s="86" t="s">
        <v>33</v>
      </c>
      <c r="I140" s="86" t="s">
        <v>33</v>
      </c>
      <c r="J140" s="86" t="s">
        <v>33</v>
      </c>
    </row>
    <row r="141" spans="1:10" x14ac:dyDescent="0.35">
      <c r="A141" s="54" t="s">
        <v>2466</v>
      </c>
      <c r="B141" s="75" t="s">
        <v>33</v>
      </c>
      <c r="C141" s="85" t="s">
        <v>33</v>
      </c>
      <c r="D141" s="85" t="s">
        <v>33</v>
      </c>
      <c r="E141" s="85" t="s">
        <v>33</v>
      </c>
      <c r="F141" s="85" t="s">
        <v>33</v>
      </c>
      <c r="G141" s="85" t="s">
        <v>33</v>
      </c>
      <c r="H141" s="85" t="s">
        <v>33</v>
      </c>
      <c r="I141" s="85" t="s">
        <v>33</v>
      </c>
      <c r="J141" s="85" t="s">
        <v>33</v>
      </c>
    </row>
    <row r="142" spans="1:10" x14ac:dyDescent="0.35">
      <c r="A142" s="56" t="s">
        <v>2467</v>
      </c>
      <c r="B142" s="75">
        <v>2283</v>
      </c>
      <c r="C142" s="85">
        <v>90.2</v>
      </c>
      <c r="D142" s="85">
        <v>78.3</v>
      </c>
      <c r="E142" s="85">
        <v>25.8</v>
      </c>
      <c r="F142" s="85">
        <v>57.4</v>
      </c>
      <c r="G142" s="85">
        <v>115.7</v>
      </c>
      <c r="H142" s="85">
        <v>48.3</v>
      </c>
      <c r="I142" s="85">
        <v>1.91</v>
      </c>
      <c r="J142" s="85">
        <v>21.14</v>
      </c>
    </row>
    <row r="143" spans="1:10" ht="26.5" x14ac:dyDescent="0.35">
      <c r="A143" s="56" t="s">
        <v>2468</v>
      </c>
      <c r="B143" s="75">
        <v>743</v>
      </c>
      <c r="C143" s="85">
        <v>66.900000000000006</v>
      </c>
      <c r="D143" s="85">
        <v>81.7</v>
      </c>
      <c r="E143" s="85">
        <v>14.5</v>
      </c>
      <c r="F143" s="85">
        <v>38.4</v>
      </c>
      <c r="G143" s="85">
        <v>80.2</v>
      </c>
      <c r="H143" s="85">
        <v>16.399999999999999</v>
      </c>
      <c r="I143" s="85">
        <v>1.48</v>
      </c>
      <c r="J143" s="85">
        <v>22.08</v>
      </c>
    </row>
    <row r="144" spans="1:10" ht="26.5" x14ac:dyDescent="0.35">
      <c r="A144" s="56" t="s">
        <v>2469</v>
      </c>
      <c r="B144" s="75">
        <v>615</v>
      </c>
      <c r="C144" s="85">
        <v>65.400000000000006</v>
      </c>
      <c r="D144" s="85">
        <v>77.5</v>
      </c>
      <c r="E144" s="85">
        <v>19.600000000000001</v>
      </c>
      <c r="F144" s="85">
        <v>43.6</v>
      </c>
      <c r="G144" s="85">
        <v>77</v>
      </c>
      <c r="H144" s="85">
        <v>13.2</v>
      </c>
      <c r="I144" s="85">
        <v>1.41</v>
      </c>
      <c r="J144" s="85">
        <v>21.51</v>
      </c>
    </row>
    <row r="145" spans="1:10" x14ac:dyDescent="0.35">
      <c r="A145" s="58" t="s">
        <v>2470</v>
      </c>
      <c r="B145" s="75">
        <v>2482</v>
      </c>
      <c r="C145" s="85">
        <v>93.6</v>
      </c>
      <c r="D145" s="85">
        <v>84.9</v>
      </c>
      <c r="E145" s="85">
        <v>25.5</v>
      </c>
      <c r="F145" s="85">
        <v>57.5</v>
      </c>
      <c r="G145" s="85">
        <v>114.9</v>
      </c>
      <c r="H145" s="85">
        <v>52.2</v>
      </c>
      <c r="I145" s="85">
        <v>1.97</v>
      </c>
      <c r="J145" s="85">
        <v>21.03</v>
      </c>
    </row>
    <row r="146" spans="1:10" ht="130.5" x14ac:dyDescent="0.35">
      <c r="A146" s="57" t="s">
        <v>2471</v>
      </c>
      <c r="B146" s="76" t="s">
        <v>33</v>
      </c>
      <c r="C146" s="86" t="s">
        <v>33</v>
      </c>
      <c r="D146" s="86" t="s">
        <v>33</v>
      </c>
      <c r="E146" s="86" t="s">
        <v>33</v>
      </c>
      <c r="F146" s="86" t="s">
        <v>33</v>
      </c>
      <c r="G146" s="86" t="s">
        <v>33</v>
      </c>
      <c r="H146" s="86" t="s">
        <v>33</v>
      </c>
      <c r="I146" s="86" t="s">
        <v>33</v>
      </c>
      <c r="J146" s="86" t="s">
        <v>33</v>
      </c>
    </row>
    <row r="147" spans="1:10" ht="52.5" x14ac:dyDescent="0.35">
      <c r="A147" s="54" t="s">
        <v>2472</v>
      </c>
      <c r="B147" s="75">
        <v>1796</v>
      </c>
      <c r="C147" s="85">
        <v>89.1</v>
      </c>
      <c r="D147" s="85">
        <v>81</v>
      </c>
      <c r="E147" s="85">
        <v>27.7</v>
      </c>
      <c r="F147" s="85">
        <v>55.8</v>
      </c>
      <c r="G147" s="85">
        <v>100.1</v>
      </c>
      <c r="H147" s="85">
        <v>37.799999999999997</v>
      </c>
      <c r="I147" s="85">
        <v>1.87</v>
      </c>
      <c r="J147" s="85">
        <v>21.04</v>
      </c>
    </row>
    <row r="148" spans="1:10" ht="39.5" x14ac:dyDescent="0.35">
      <c r="A148" s="56" t="s">
        <v>2473</v>
      </c>
      <c r="B148" s="75">
        <v>2908</v>
      </c>
      <c r="C148" s="85">
        <v>99.2</v>
      </c>
      <c r="D148" s="85">
        <v>103.6</v>
      </c>
      <c r="E148" s="85">
        <v>30.7</v>
      </c>
      <c r="F148" s="85">
        <v>57.3</v>
      </c>
      <c r="G148" s="85">
        <v>99.7</v>
      </c>
      <c r="H148" s="85">
        <v>55.9</v>
      </c>
      <c r="I148" s="85">
        <v>1.91</v>
      </c>
      <c r="J148" s="85">
        <v>19.22</v>
      </c>
    </row>
    <row r="149" spans="1:10" ht="52.5" x14ac:dyDescent="0.35">
      <c r="A149" s="56" t="s">
        <v>2474</v>
      </c>
      <c r="B149" s="75">
        <v>3165</v>
      </c>
      <c r="C149" s="85">
        <v>128.69999999999999</v>
      </c>
      <c r="D149" s="85">
        <v>87.8</v>
      </c>
      <c r="E149" s="85">
        <v>18.3</v>
      </c>
      <c r="F149" s="85">
        <v>69.099999999999994</v>
      </c>
      <c r="G149" s="85">
        <v>143.4</v>
      </c>
      <c r="H149" s="85">
        <v>66</v>
      </c>
      <c r="I149" s="85">
        <v>2.69</v>
      </c>
      <c r="J149" s="85">
        <v>20.86</v>
      </c>
    </row>
    <row r="150" spans="1:10" ht="39.5" x14ac:dyDescent="0.35">
      <c r="A150" s="56" t="s">
        <v>2475</v>
      </c>
      <c r="B150" s="75">
        <v>2013</v>
      </c>
      <c r="C150" s="85">
        <v>95</v>
      </c>
      <c r="D150" s="85">
        <v>86.8</v>
      </c>
      <c r="E150" s="85">
        <v>29.1</v>
      </c>
      <c r="F150" s="85">
        <v>54.7</v>
      </c>
      <c r="G150" s="85">
        <v>96.4</v>
      </c>
      <c r="H150" s="85">
        <v>41.4</v>
      </c>
      <c r="I150" s="85">
        <v>1.95</v>
      </c>
      <c r="J150" s="85">
        <v>20.55</v>
      </c>
    </row>
    <row r="151" spans="1:10" ht="52.5" x14ac:dyDescent="0.35">
      <c r="A151" s="56" t="s">
        <v>2476</v>
      </c>
      <c r="B151" s="74">
        <v>2052</v>
      </c>
      <c r="C151" s="84">
        <v>94.2</v>
      </c>
      <c r="D151" s="84">
        <v>87.5</v>
      </c>
      <c r="E151" s="84">
        <v>21.3</v>
      </c>
      <c r="F151" s="84">
        <v>50.1</v>
      </c>
      <c r="G151" s="84">
        <v>93.6</v>
      </c>
      <c r="H151" s="84">
        <v>41.9</v>
      </c>
      <c r="I151" s="84">
        <v>1.93</v>
      </c>
      <c r="J151" s="84">
        <v>20.43</v>
      </c>
    </row>
    <row r="152" spans="1:10" ht="52.5" x14ac:dyDescent="0.35">
      <c r="A152" s="56" t="s">
        <v>2477</v>
      </c>
      <c r="B152" s="74">
        <v>2312</v>
      </c>
      <c r="C152" s="84">
        <v>96.4</v>
      </c>
      <c r="D152" s="84">
        <v>74.400000000000006</v>
      </c>
      <c r="E152" s="84">
        <v>29.7</v>
      </c>
      <c r="F152" s="84">
        <v>57.2</v>
      </c>
      <c r="G152" s="84">
        <v>98.1</v>
      </c>
      <c r="H152" s="84">
        <v>48.7</v>
      </c>
      <c r="I152" s="84">
        <v>2.0299999999999998</v>
      </c>
      <c r="J152" s="84">
        <v>21.08</v>
      </c>
    </row>
    <row r="153" spans="1:10" ht="39.5" x14ac:dyDescent="0.35">
      <c r="A153" s="56" t="s">
        <v>2478</v>
      </c>
      <c r="B153" s="74">
        <v>1947</v>
      </c>
      <c r="C153" s="84">
        <v>88.9</v>
      </c>
      <c r="D153" s="84">
        <v>77.2</v>
      </c>
      <c r="E153" s="84">
        <v>28.6</v>
      </c>
      <c r="F153" s="84">
        <v>56.1</v>
      </c>
      <c r="G153" s="84">
        <v>100.2</v>
      </c>
      <c r="H153" s="84">
        <v>40.4</v>
      </c>
      <c r="I153" s="84">
        <v>1.85</v>
      </c>
      <c r="J153" s="84">
        <v>20.77</v>
      </c>
    </row>
    <row r="154" spans="1:10" ht="52.5" x14ac:dyDescent="0.35">
      <c r="A154" s="56" t="s">
        <v>2479</v>
      </c>
      <c r="B154" s="74">
        <v>2312</v>
      </c>
      <c r="C154" s="84">
        <v>95</v>
      </c>
      <c r="D154" s="84">
        <v>84.4</v>
      </c>
      <c r="E154" s="84">
        <v>30.6</v>
      </c>
      <c r="F154" s="84">
        <v>56.8</v>
      </c>
      <c r="G154" s="84">
        <v>103.5</v>
      </c>
      <c r="H154" s="84">
        <v>48.4</v>
      </c>
      <c r="I154" s="84">
        <v>1.99</v>
      </c>
      <c r="J154" s="84">
        <v>20.95</v>
      </c>
    </row>
    <row r="155" spans="1:10" ht="26.5" x14ac:dyDescent="0.35">
      <c r="A155" s="56" t="s">
        <v>2480</v>
      </c>
      <c r="B155" s="74">
        <v>2484</v>
      </c>
      <c r="C155" s="84">
        <v>95.7</v>
      </c>
      <c r="D155" s="84">
        <v>86.3</v>
      </c>
      <c r="E155" s="84">
        <v>32.1</v>
      </c>
      <c r="F155" s="84">
        <v>58.9</v>
      </c>
      <c r="G155" s="84">
        <v>112.3</v>
      </c>
      <c r="H155" s="84">
        <v>50.9</v>
      </c>
      <c r="I155" s="84">
        <v>1.96</v>
      </c>
      <c r="J155" s="84">
        <v>20.51</v>
      </c>
    </row>
    <row r="156" spans="1:10" ht="39.5" x14ac:dyDescent="0.35">
      <c r="A156" s="56" t="s">
        <v>2481</v>
      </c>
      <c r="B156" s="74">
        <v>2152</v>
      </c>
      <c r="C156" s="84">
        <v>99.5</v>
      </c>
      <c r="D156" s="84">
        <v>90.7</v>
      </c>
      <c r="E156" s="84">
        <v>28.5</v>
      </c>
      <c r="F156" s="84">
        <v>54.9</v>
      </c>
      <c r="G156" s="84">
        <v>106.7</v>
      </c>
      <c r="H156" s="84">
        <v>44.3</v>
      </c>
      <c r="I156" s="84">
        <v>2.0499999999999998</v>
      </c>
      <c r="J156" s="84">
        <v>20.58</v>
      </c>
    </row>
    <row r="157" spans="1:10" ht="39.5" x14ac:dyDescent="0.35">
      <c r="A157" s="56" t="s">
        <v>2482</v>
      </c>
      <c r="B157" s="74">
        <v>2169</v>
      </c>
      <c r="C157" s="84">
        <v>101</v>
      </c>
      <c r="D157" s="84">
        <v>86.9</v>
      </c>
      <c r="E157" s="84">
        <v>30.6</v>
      </c>
      <c r="F157" s="84">
        <v>57.3</v>
      </c>
      <c r="G157" s="84">
        <v>111.3</v>
      </c>
      <c r="H157" s="84">
        <v>44.3</v>
      </c>
      <c r="I157" s="84">
        <v>2.06</v>
      </c>
      <c r="J157" s="84">
        <v>20.440000000000001</v>
      </c>
    </row>
    <row r="158" spans="1:10" ht="39.5" x14ac:dyDescent="0.35">
      <c r="A158" s="56" t="s">
        <v>2483</v>
      </c>
      <c r="B158" s="74">
        <v>2019</v>
      </c>
      <c r="C158" s="84">
        <v>101.4</v>
      </c>
      <c r="D158" s="84">
        <v>92</v>
      </c>
      <c r="E158" s="84">
        <v>27.6</v>
      </c>
      <c r="F158" s="84">
        <v>56</v>
      </c>
      <c r="G158" s="84">
        <v>98.1</v>
      </c>
      <c r="H158" s="84">
        <v>39.9</v>
      </c>
      <c r="I158" s="84">
        <v>2</v>
      </c>
      <c r="J158" s="84">
        <v>19.760000000000002</v>
      </c>
    </row>
    <row r="159" spans="1:10" ht="65.5" x14ac:dyDescent="0.35">
      <c r="A159" s="56" t="s">
        <v>2484</v>
      </c>
      <c r="B159" s="74">
        <v>2737</v>
      </c>
      <c r="C159" s="84">
        <v>98</v>
      </c>
      <c r="D159" s="84">
        <v>84</v>
      </c>
      <c r="E159" s="84">
        <v>31.9</v>
      </c>
      <c r="F159" s="84">
        <v>58.7</v>
      </c>
      <c r="G159" s="84">
        <v>109.8</v>
      </c>
      <c r="H159" s="84">
        <v>56.9</v>
      </c>
      <c r="I159" s="84">
        <v>2.04</v>
      </c>
      <c r="J159" s="84">
        <v>20.79</v>
      </c>
    </row>
    <row r="160" spans="1:10" ht="39.5" x14ac:dyDescent="0.35">
      <c r="A160" s="56" t="s">
        <v>2485</v>
      </c>
      <c r="B160" s="74">
        <v>2798</v>
      </c>
      <c r="C160" s="84">
        <v>108.4</v>
      </c>
      <c r="D160" s="84">
        <v>113.9</v>
      </c>
      <c r="E160" s="84">
        <v>32.1</v>
      </c>
      <c r="F160" s="84">
        <v>53.2</v>
      </c>
      <c r="G160" s="84">
        <v>92.8</v>
      </c>
      <c r="H160" s="84">
        <v>54.5</v>
      </c>
      <c r="I160" s="84">
        <v>2.11</v>
      </c>
      <c r="J160" s="84">
        <v>19.47</v>
      </c>
    </row>
    <row r="161" spans="1:10" x14ac:dyDescent="0.35">
      <c r="A161" s="56" t="s">
        <v>2428</v>
      </c>
      <c r="B161" s="74">
        <v>1771</v>
      </c>
      <c r="C161" s="84">
        <v>81.7</v>
      </c>
      <c r="D161" s="84">
        <v>68.5</v>
      </c>
      <c r="E161" s="84">
        <v>35.1</v>
      </c>
      <c r="F161" s="84">
        <v>62.4</v>
      </c>
      <c r="G161" s="84">
        <v>137.6</v>
      </c>
      <c r="H161" s="84">
        <v>43.5</v>
      </c>
      <c r="I161" s="84">
        <v>2.0099999999999998</v>
      </c>
      <c r="J161" s="84">
        <v>24.56</v>
      </c>
    </row>
    <row r="162" spans="1:10" ht="39.5" x14ac:dyDescent="0.35">
      <c r="A162" s="58" t="s">
        <v>2486</v>
      </c>
      <c r="B162" s="74">
        <v>860</v>
      </c>
      <c r="C162" s="84">
        <v>69.400000000000006</v>
      </c>
      <c r="D162" s="84">
        <v>75.099999999999994</v>
      </c>
      <c r="E162" s="84">
        <v>14.8</v>
      </c>
      <c r="F162" s="84">
        <v>39.6</v>
      </c>
      <c r="G162" s="84">
        <v>81.2</v>
      </c>
      <c r="H162" s="84">
        <v>18.899999999999999</v>
      </c>
      <c r="I162" s="84">
        <v>1.52</v>
      </c>
      <c r="J162" s="84">
        <v>21.93</v>
      </c>
    </row>
    <row r="163" spans="1:10" ht="52.5" x14ac:dyDescent="0.35">
      <c r="A163" s="58" t="s">
        <v>2487</v>
      </c>
      <c r="B163" s="74">
        <v>1598</v>
      </c>
      <c r="C163" s="84">
        <v>84.5</v>
      </c>
      <c r="D163" s="84">
        <v>87.1</v>
      </c>
      <c r="E163" s="84">
        <v>16.899999999999999</v>
      </c>
      <c r="F163" s="84">
        <v>35.799999999999997</v>
      </c>
      <c r="G163" s="84">
        <v>79.8</v>
      </c>
      <c r="H163" s="84">
        <v>34.1</v>
      </c>
      <c r="I163" s="84">
        <v>1.8</v>
      </c>
      <c r="J163" s="84">
        <v>21.33</v>
      </c>
    </row>
    <row r="164" spans="1:10" ht="78.5" x14ac:dyDescent="0.35">
      <c r="A164" s="57" t="s">
        <v>2488</v>
      </c>
      <c r="B164" s="76" t="s">
        <v>33</v>
      </c>
      <c r="C164" s="86" t="s">
        <v>33</v>
      </c>
      <c r="D164" s="86" t="s">
        <v>33</v>
      </c>
      <c r="E164" s="86" t="s">
        <v>33</v>
      </c>
      <c r="F164" s="86" t="s">
        <v>33</v>
      </c>
      <c r="G164" s="86" t="s">
        <v>33</v>
      </c>
      <c r="H164" s="86" t="s">
        <v>33</v>
      </c>
      <c r="I164" s="86" t="s">
        <v>33</v>
      </c>
      <c r="J164" s="86" t="s">
        <v>33</v>
      </c>
    </row>
    <row r="165" spans="1:10" x14ac:dyDescent="0.35">
      <c r="A165" s="54" t="s">
        <v>2489</v>
      </c>
      <c r="B165" s="75">
        <v>1330</v>
      </c>
      <c r="C165" s="85">
        <v>82</v>
      </c>
      <c r="D165" s="85">
        <v>79</v>
      </c>
      <c r="E165" s="85">
        <v>23</v>
      </c>
      <c r="F165" s="85">
        <v>50</v>
      </c>
      <c r="G165" s="85">
        <v>93.7</v>
      </c>
      <c r="H165" s="85">
        <v>28.5</v>
      </c>
      <c r="I165" s="85">
        <v>1.76</v>
      </c>
      <c r="J165" s="85">
        <v>21.41</v>
      </c>
    </row>
    <row r="166" spans="1:10" ht="26.5" x14ac:dyDescent="0.35">
      <c r="A166" s="58" t="s">
        <v>2490</v>
      </c>
      <c r="B166" s="75">
        <v>1890</v>
      </c>
      <c r="C166" s="85">
        <v>94.4</v>
      </c>
      <c r="D166" s="85">
        <v>88.9</v>
      </c>
      <c r="E166" s="85">
        <v>37.5</v>
      </c>
      <c r="F166" s="85">
        <v>65.8</v>
      </c>
      <c r="G166" s="85">
        <v>122.3</v>
      </c>
      <c r="H166" s="85">
        <v>37.4</v>
      </c>
      <c r="I166" s="85">
        <v>1.87</v>
      </c>
      <c r="J166" s="85">
        <v>19.78</v>
      </c>
    </row>
    <row r="167" spans="1:10" x14ac:dyDescent="0.35">
      <c r="A167" s="58" t="s">
        <v>2491</v>
      </c>
      <c r="B167" s="75">
        <v>4780</v>
      </c>
      <c r="C167" s="85">
        <v>110.5</v>
      </c>
      <c r="D167" s="85">
        <v>87.1</v>
      </c>
      <c r="E167" s="85">
        <v>35.6</v>
      </c>
      <c r="F167" s="85">
        <v>69.2</v>
      </c>
      <c r="G167" s="85">
        <v>124.3</v>
      </c>
      <c r="H167" s="85">
        <v>101.5</v>
      </c>
      <c r="I167" s="85">
        <v>2.34</v>
      </c>
      <c r="J167" s="85">
        <v>21.22</v>
      </c>
    </row>
    <row r="168" spans="1:10" ht="26.5" x14ac:dyDescent="0.35">
      <c r="A168" s="54" t="s">
        <v>2492</v>
      </c>
      <c r="B168" s="75">
        <v>16919</v>
      </c>
      <c r="C168" s="85">
        <v>135.5</v>
      </c>
      <c r="D168" s="85">
        <v>98.2</v>
      </c>
      <c r="E168" s="85">
        <v>74</v>
      </c>
      <c r="F168" s="85">
        <v>113.2</v>
      </c>
      <c r="G168" s="85">
        <v>162.80000000000001</v>
      </c>
      <c r="H168" s="85">
        <v>362.8</v>
      </c>
      <c r="I168" s="85">
        <v>2.91</v>
      </c>
      <c r="J168" s="85">
        <v>21.44</v>
      </c>
    </row>
    <row r="169" spans="1:10" ht="39.5" x14ac:dyDescent="0.35">
      <c r="A169" s="58" t="s">
        <v>2493</v>
      </c>
      <c r="B169" s="75">
        <v>12331</v>
      </c>
      <c r="C169" s="85">
        <v>144.4</v>
      </c>
      <c r="D169" s="85">
        <v>115.9</v>
      </c>
      <c r="E169" s="85">
        <v>48.2</v>
      </c>
      <c r="F169" s="85">
        <v>70.900000000000006</v>
      </c>
      <c r="G169" s="85">
        <v>138.80000000000001</v>
      </c>
      <c r="H169" s="85">
        <v>235.8</v>
      </c>
      <c r="I169" s="85">
        <v>2.76</v>
      </c>
      <c r="J169" s="85">
        <v>19.12</v>
      </c>
    </row>
    <row r="170" spans="1:10" x14ac:dyDescent="0.35">
      <c r="A170" s="58" t="s">
        <v>2494</v>
      </c>
      <c r="B170" s="74">
        <v>1143</v>
      </c>
      <c r="C170" s="84">
        <v>75.7</v>
      </c>
      <c r="D170" s="84">
        <v>98.8</v>
      </c>
      <c r="E170" s="84">
        <v>11.6</v>
      </c>
      <c r="F170" s="84">
        <v>28.3</v>
      </c>
      <c r="G170" s="84">
        <v>62.6</v>
      </c>
      <c r="H170" s="84">
        <v>25.8</v>
      </c>
      <c r="I170" s="84">
        <v>1.71</v>
      </c>
      <c r="J170" s="84">
        <v>22.6</v>
      </c>
    </row>
    <row r="171" spans="1:10" x14ac:dyDescent="0.35">
      <c r="A171" s="58" t="s">
        <v>2428</v>
      </c>
      <c r="B171" s="74">
        <v>1750</v>
      </c>
      <c r="C171" s="84">
        <v>78.7</v>
      </c>
      <c r="D171" s="84">
        <v>79.599999999999994</v>
      </c>
      <c r="E171" s="84">
        <v>20.399999999999999</v>
      </c>
      <c r="F171" s="84">
        <v>37.5</v>
      </c>
      <c r="G171" s="84">
        <v>72.7</v>
      </c>
      <c r="H171" s="84">
        <v>37.5</v>
      </c>
      <c r="I171" s="84">
        <v>1.69</v>
      </c>
      <c r="J171" s="84">
        <v>21.42</v>
      </c>
    </row>
    <row r="172" spans="1:10" ht="104.5" x14ac:dyDescent="0.35">
      <c r="A172" s="57" t="s">
        <v>2495</v>
      </c>
      <c r="B172" s="76" t="s">
        <v>33</v>
      </c>
      <c r="C172" s="86" t="s">
        <v>33</v>
      </c>
      <c r="D172" s="86" t="s">
        <v>33</v>
      </c>
      <c r="E172" s="86" t="s">
        <v>33</v>
      </c>
      <c r="F172" s="86" t="s">
        <v>33</v>
      </c>
      <c r="G172" s="86" t="s">
        <v>33</v>
      </c>
      <c r="H172" s="86" t="s">
        <v>33</v>
      </c>
      <c r="I172" s="86" t="s">
        <v>33</v>
      </c>
      <c r="J172" s="86" t="s">
        <v>33</v>
      </c>
    </row>
    <row r="173" spans="1:10" x14ac:dyDescent="0.35">
      <c r="A173" s="54" t="s">
        <v>2489</v>
      </c>
      <c r="B173" s="75">
        <v>1364</v>
      </c>
      <c r="C173" s="85">
        <v>79.5</v>
      </c>
      <c r="D173" s="85">
        <v>72.400000000000006</v>
      </c>
      <c r="E173" s="85">
        <v>25</v>
      </c>
      <c r="F173" s="85">
        <v>50.1</v>
      </c>
      <c r="G173" s="85">
        <v>93.6</v>
      </c>
      <c r="H173" s="85">
        <v>30.2</v>
      </c>
      <c r="I173" s="85">
        <v>1.76</v>
      </c>
      <c r="J173" s="85">
        <v>22.15</v>
      </c>
    </row>
    <row r="174" spans="1:10" ht="26.5" x14ac:dyDescent="0.35">
      <c r="A174" s="58" t="s">
        <v>2490</v>
      </c>
      <c r="B174" s="75">
        <v>1702</v>
      </c>
      <c r="C174" s="85">
        <v>89.8</v>
      </c>
      <c r="D174" s="85">
        <v>85.9</v>
      </c>
      <c r="E174" s="85">
        <v>36.5</v>
      </c>
      <c r="F174" s="85">
        <v>64.099999999999994</v>
      </c>
      <c r="G174" s="85">
        <v>112.7</v>
      </c>
      <c r="H174" s="85">
        <v>32.9</v>
      </c>
      <c r="I174" s="85">
        <v>1.74</v>
      </c>
      <c r="J174" s="85">
        <v>19.329999999999998</v>
      </c>
    </row>
    <row r="175" spans="1:10" x14ac:dyDescent="0.35">
      <c r="A175" s="58" t="s">
        <v>2491</v>
      </c>
      <c r="B175" s="75">
        <v>1333</v>
      </c>
      <c r="C175" s="85">
        <v>82.7</v>
      </c>
      <c r="D175" s="85">
        <v>86.5</v>
      </c>
      <c r="E175" s="85">
        <v>30.6</v>
      </c>
      <c r="F175" s="85">
        <v>54.6</v>
      </c>
      <c r="G175" s="85">
        <v>97.9</v>
      </c>
      <c r="H175" s="85">
        <v>31.4</v>
      </c>
      <c r="I175" s="85">
        <v>1.95</v>
      </c>
      <c r="J175" s="85">
        <v>23.54</v>
      </c>
    </row>
    <row r="176" spans="1:10" ht="26.5" x14ac:dyDescent="0.35">
      <c r="A176" s="54" t="s">
        <v>2492</v>
      </c>
      <c r="B176" s="75">
        <v>16859</v>
      </c>
      <c r="C176" s="85">
        <v>135.69999999999999</v>
      </c>
      <c r="D176" s="85">
        <v>98.5</v>
      </c>
      <c r="E176" s="85">
        <v>74</v>
      </c>
      <c r="F176" s="85">
        <v>113.2</v>
      </c>
      <c r="G176" s="85">
        <v>162.80000000000001</v>
      </c>
      <c r="H176" s="85">
        <v>361.4</v>
      </c>
      <c r="I176" s="85">
        <v>2.91</v>
      </c>
      <c r="J176" s="85">
        <v>21.44</v>
      </c>
    </row>
    <row r="177" spans="1:10" x14ac:dyDescent="0.35">
      <c r="A177" s="58" t="s">
        <v>2494</v>
      </c>
      <c r="B177" s="74">
        <v>443</v>
      </c>
      <c r="C177" s="84">
        <v>49.3</v>
      </c>
      <c r="D177" s="84">
        <v>60.3</v>
      </c>
      <c r="E177" s="84">
        <v>8.8000000000000007</v>
      </c>
      <c r="F177" s="84">
        <v>19.399999999999999</v>
      </c>
      <c r="G177" s="84">
        <v>39.6</v>
      </c>
      <c r="H177" s="84">
        <v>10.5</v>
      </c>
      <c r="I177" s="84">
        <v>1.18</v>
      </c>
      <c r="J177" s="84">
        <v>23.82</v>
      </c>
    </row>
    <row r="178" spans="1:10" x14ac:dyDescent="0.35">
      <c r="A178" s="58" t="s">
        <v>2428</v>
      </c>
      <c r="B178" s="74">
        <v>481</v>
      </c>
      <c r="C178" s="84">
        <v>48</v>
      </c>
      <c r="D178" s="84">
        <v>64.7</v>
      </c>
      <c r="E178" s="84">
        <v>16.7</v>
      </c>
      <c r="F178" s="84">
        <v>31.2</v>
      </c>
      <c r="G178" s="84">
        <v>52.9</v>
      </c>
      <c r="H178" s="84">
        <v>11.5</v>
      </c>
      <c r="I178" s="84">
        <v>1.1499999999999999</v>
      </c>
      <c r="J178" s="84">
        <v>24</v>
      </c>
    </row>
    <row r="179" spans="1:10" ht="65.5" x14ac:dyDescent="0.35">
      <c r="A179" s="57" t="s">
        <v>2496</v>
      </c>
      <c r="B179" s="76" t="s">
        <v>33</v>
      </c>
      <c r="C179" s="86" t="s">
        <v>33</v>
      </c>
      <c r="D179" s="86" t="s">
        <v>33</v>
      </c>
      <c r="E179" s="86" t="s">
        <v>33</v>
      </c>
      <c r="F179" s="86" t="s">
        <v>33</v>
      </c>
      <c r="G179" s="86" t="s">
        <v>33</v>
      </c>
      <c r="H179" s="86" t="s">
        <v>33</v>
      </c>
      <c r="I179" s="86" t="s">
        <v>33</v>
      </c>
      <c r="J179" s="86" t="s">
        <v>33</v>
      </c>
    </row>
    <row r="180" spans="1:10" x14ac:dyDescent="0.35">
      <c r="A180" s="54" t="s">
        <v>2489</v>
      </c>
      <c r="B180" s="75">
        <v>1014</v>
      </c>
      <c r="C180" s="85">
        <v>70.400000000000006</v>
      </c>
      <c r="D180" s="85">
        <v>63.7</v>
      </c>
      <c r="E180" s="85">
        <v>21.9</v>
      </c>
      <c r="F180" s="85">
        <v>44.6</v>
      </c>
      <c r="G180" s="85">
        <v>84.1</v>
      </c>
      <c r="H180" s="85">
        <v>24.7</v>
      </c>
      <c r="I180" s="85">
        <v>1.72</v>
      </c>
      <c r="J180" s="85">
        <v>24.39</v>
      </c>
    </row>
    <row r="181" spans="1:10" ht="26.5" x14ac:dyDescent="0.35">
      <c r="A181" s="58" t="s">
        <v>2490</v>
      </c>
      <c r="B181" s="75">
        <v>1667</v>
      </c>
      <c r="C181" s="85">
        <v>90.1</v>
      </c>
      <c r="D181" s="85">
        <v>86.7</v>
      </c>
      <c r="E181" s="85">
        <v>36.799999999999997</v>
      </c>
      <c r="F181" s="85">
        <v>63.7</v>
      </c>
      <c r="G181" s="85">
        <v>112.7</v>
      </c>
      <c r="H181" s="85">
        <v>32</v>
      </c>
      <c r="I181" s="85">
        <v>1.73</v>
      </c>
      <c r="J181" s="85">
        <v>19.190000000000001</v>
      </c>
    </row>
    <row r="182" spans="1:10" x14ac:dyDescent="0.35">
      <c r="A182" s="58" t="s">
        <v>2491</v>
      </c>
      <c r="B182" s="75">
        <v>912</v>
      </c>
      <c r="C182" s="85">
        <v>73.7</v>
      </c>
      <c r="D182" s="85">
        <v>93.6</v>
      </c>
      <c r="E182" s="85">
        <v>33.6</v>
      </c>
      <c r="F182" s="85">
        <v>60.2</v>
      </c>
      <c r="G182" s="85">
        <v>116</v>
      </c>
      <c r="H182" s="85">
        <v>24.5</v>
      </c>
      <c r="I182" s="85">
        <v>1.98</v>
      </c>
      <c r="J182" s="85">
        <v>26.82</v>
      </c>
    </row>
    <row r="183" spans="1:10" ht="26.5" x14ac:dyDescent="0.35">
      <c r="A183" s="54" t="s">
        <v>2492</v>
      </c>
      <c r="B183" s="75">
        <v>16834</v>
      </c>
      <c r="C183" s="85">
        <v>137</v>
      </c>
      <c r="D183" s="85">
        <v>98.7</v>
      </c>
      <c r="E183" s="85">
        <v>74</v>
      </c>
      <c r="F183" s="85">
        <v>113.6</v>
      </c>
      <c r="G183" s="85">
        <v>163.19999999999999</v>
      </c>
      <c r="H183" s="85">
        <v>361.4</v>
      </c>
      <c r="I183" s="85">
        <v>2.94</v>
      </c>
      <c r="J183" s="85">
        <v>21.47</v>
      </c>
    </row>
    <row r="184" spans="1:10" x14ac:dyDescent="0.35">
      <c r="A184" s="58" t="s">
        <v>2494</v>
      </c>
      <c r="B184" s="74">
        <v>241</v>
      </c>
      <c r="C184" s="84">
        <v>32.299999999999997</v>
      </c>
      <c r="D184" s="84">
        <v>42.8</v>
      </c>
      <c r="E184" s="84">
        <v>8.1</v>
      </c>
      <c r="F184" s="84">
        <v>15.8</v>
      </c>
      <c r="G184" s="84">
        <v>33</v>
      </c>
      <c r="H184" s="84">
        <v>6.4</v>
      </c>
      <c r="I184" s="84">
        <v>0.85</v>
      </c>
      <c r="J184" s="84">
        <v>26.44</v>
      </c>
    </row>
    <row r="185" spans="1:10" x14ac:dyDescent="0.35">
      <c r="A185" s="58" t="s">
        <v>2428</v>
      </c>
      <c r="B185" s="74">
        <v>310</v>
      </c>
      <c r="C185" s="84">
        <v>34.799999999999997</v>
      </c>
      <c r="D185" s="84">
        <v>40.700000000000003</v>
      </c>
      <c r="E185" s="84">
        <v>8.1</v>
      </c>
      <c r="F185" s="84">
        <v>22.5</v>
      </c>
      <c r="G185" s="84">
        <v>43.6</v>
      </c>
      <c r="H185" s="84">
        <v>8.6999999999999993</v>
      </c>
      <c r="I185" s="84">
        <v>0.97</v>
      </c>
      <c r="J185" s="84">
        <v>28.02</v>
      </c>
    </row>
    <row r="186" spans="1:10" ht="91.5" x14ac:dyDescent="0.35">
      <c r="A186" s="57" t="s">
        <v>2497</v>
      </c>
      <c r="B186" s="76" t="s">
        <v>33</v>
      </c>
      <c r="C186" s="86" t="s">
        <v>33</v>
      </c>
      <c r="D186" s="86" t="s">
        <v>33</v>
      </c>
      <c r="E186" s="86" t="s">
        <v>33</v>
      </c>
      <c r="F186" s="86" t="s">
        <v>33</v>
      </c>
      <c r="G186" s="86" t="s">
        <v>33</v>
      </c>
      <c r="H186" s="86" t="s">
        <v>33</v>
      </c>
      <c r="I186" s="86" t="s">
        <v>33</v>
      </c>
      <c r="J186" s="86" t="s">
        <v>33</v>
      </c>
    </row>
    <row r="187" spans="1:10" x14ac:dyDescent="0.35">
      <c r="A187" s="54" t="s">
        <v>2489</v>
      </c>
      <c r="B187" s="75">
        <v>1433</v>
      </c>
      <c r="C187" s="85">
        <v>83.1</v>
      </c>
      <c r="D187" s="85">
        <v>76.8</v>
      </c>
      <c r="E187" s="85">
        <v>28.2</v>
      </c>
      <c r="F187" s="85">
        <v>55.3</v>
      </c>
      <c r="G187" s="85">
        <v>100.8</v>
      </c>
      <c r="H187" s="85">
        <v>30.9</v>
      </c>
      <c r="I187" s="85">
        <v>1.79</v>
      </c>
      <c r="J187" s="85">
        <v>21.56</v>
      </c>
    </row>
    <row r="188" spans="1:10" ht="26.5" x14ac:dyDescent="0.35">
      <c r="A188" s="58" t="s">
        <v>2490</v>
      </c>
      <c r="B188" s="75">
        <v>8190</v>
      </c>
      <c r="C188" s="85">
        <v>133.19999999999999</v>
      </c>
      <c r="D188" s="85">
        <v>93</v>
      </c>
      <c r="E188" s="85">
        <v>51.3</v>
      </c>
      <c r="F188" s="85">
        <v>66.3</v>
      </c>
      <c r="G188" s="85">
        <v>72.2</v>
      </c>
      <c r="H188" s="85">
        <v>136.69999999999999</v>
      </c>
      <c r="I188" s="85">
        <v>2.2200000000000002</v>
      </c>
      <c r="J188" s="85">
        <v>16.690000000000001</v>
      </c>
    </row>
    <row r="189" spans="1:10" ht="39.5" x14ac:dyDescent="0.35">
      <c r="A189" s="58" t="s">
        <v>2493</v>
      </c>
      <c r="B189" s="75">
        <v>12331</v>
      </c>
      <c r="C189" s="85">
        <v>144.4</v>
      </c>
      <c r="D189" s="85">
        <v>115.9</v>
      </c>
      <c r="E189" s="85">
        <v>48.2</v>
      </c>
      <c r="F189" s="85">
        <v>70.900000000000006</v>
      </c>
      <c r="G189" s="85">
        <v>138.80000000000001</v>
      </c>
      <c r="H189" s="85">
        <v>235.8</v>
      </c>
      <c r="I189" s="85">
        <v>2.76</v>
      </c>
      <c r="J189" s="85">
        <v>19.12</v>
      </c>
    </row>
    <row r="190" spans="1:10" ht="104.5" x14ac:dyDescent="0.35">
      <c r="A190" s="57" t="s">
        <v>2498</v>
      </c>
      <c r="B190" s="76" t="s">
        <v>33</v>
      </c>
      <c r="C190" s="86" t="s">
        <v>33</v>
      </c>
      <c r="D190" s="86" t="s">
        <v>33</v>
      </c>
      <c r="E190" s="86" t="s">
        <v>33</v>
      </c>
      <c r="F190" s="86" t="s">
        <v>33</v>
      </c>
      <c r="G190" s="86" t="s">
        <v>33</v>
      </c>
      <c r="H190" s="86" t="s">
        <v>33</v>
      </c>
      <c r="I190" s="86" t="s">
        <v>33</v>
      </c>
      <c r="J190" s="86" t="s">
        <v>33</v>
      </c>
    </row>
    <row r="191" spans="1:10" x14ac:dyDescent="0.35">
      <c r="A191" s="54" t="s">
        <v>2489</v>
      </c>
      <c r="B191" s="75">
        <v>1167</v>
      </c>
      <c r="C191" s="85">
        <v>72.5</v>
      </c>
      <c r="D191" s="85">
        <v>66.3</v>
      </c>
      <c r="E191" s="85">
        <v>24.1</v>
      </c>
      <c r="F191" s="85">
        <v>47.9</v>
      </c>
      <c r="G191" s="85">
        <v>87.5</v>
      </c>
      <c r="H191" s="85">
        <v>27.2</v>
      </c>
      <c r="I191" s="85">
        <v>1.69</v>
      </c>
      <c r="J191" s="85">
        <v>23.35</v>
      </c>
    </row>
    <row r="192" spans="1:10" ht="26.5" x14ac:dyDescent="0.35">
      <c r="A192" s="58" t="s">
        <v>2490</v>
      </c>
      <c r="B192" s="75">
        <v>2292</v>
      </c>
      <c r="C192" s="85">
        <v>101.9</v>
      </c>
      <c r="D192" s="85">
        <v>96.1</v>
      </c>
      <c r="E192" s="85">
        <v>43.3</v>
      </c>
      <c r="F192" s="85">
        <v>72.900000000000006</v>
      </c>
      <c r="G192" s="85">
        <v>147.30000000000001</v>
      </c>
      <c r="H192" s="85">
        <v>44.1</v>
      </c>
      <c r="I192" s="85">
        <v>1.96</v>
      </c>
      <c r="J192" s="85">
        <v>19.239999999999998</v>
      </c>
    </row>
    <row r="193" spans="1:10" x14ac:dyDescent="0.35">
      <c r="A193" s="58" t="s">
        <v>2491</v>
      </c>
      <c r="B193" s="75">
        <v>2247</v>
      </c>
      <c r="C193" s="85">
        <v>91.1</v>
      </c>
      <c r="D193" s="85">
        <v>107</v>
      </c>
      <c r="E193" s="85">
        <v>42.4</v>
      </c>
      <c r="F193" s="85">
        <v>64</v>
      </c>
      <c r="G193" s="85">
        <v>106.5</v>
      </c>
      <c r="H193" s="85">
        <v>56.1</v>
      </c>
      <c r="I193" s="85">
        <v>2.2799999999999998</v>
      </c>
      <c r="J193" s="85">
        <v>24.98</v>
      </c>
    </row>
    <row r="194" spans="1:10" ht="26.5" x14ac:dyDescent="0.35">
      <c r="A194" s="54" t="s">
        <v>2492</v>
      </c>
      <c r="B194" s="75">
        <v>25765</v>
      </c>
      <c r="C194" s="85">
        <v>143.30000000000001</v>
      </c>
      <c r="D194" s="85">
        <v>102.5</v>
      </c>
      <c r="E194" s="85">
        <v>79.5</v>
      </c>
      <c r="F194" s="85">
        <v>113.6</v>
      </c>
      <c r="G194" s="85">
        <v>166.2</v>
      </c>
      <c r="H194" s="85">
        <v>543.20000000000005</v>
      </c>
      <c r="I194" s="85">
        <v>3.02</v>
      </c>
      <c r="J194" s="85">
        <v>21.08</v>
      </c>
    </row>
    <row r="195" spans="1:10" x14ac:dyDescent="0.35">
      <c r="A195" s="58" t="s">
        <v>2494</v>
      </c>
      <c r="B195" s="74">
        <v>613</v>
      </c>
      <c r="C195" s="84">
        <v>55.1</v>
      </c>
      <c r="D195" s="84">
        <v>69</v>
      </c>
      <c r="E195" s="84">
        <v>13.3</v>
      </c>
      <c r="F195" s="84">
        <v>31.1</v>
      </c>
      <c r="G195" s="84">
        <v>65.900000000000006</v>
      </c>
      <c r="H195" s="84">
        <v>18.100000000000001</v>
      </c>
      <c r="I195" s="84">
        <v>1.63</v>
      </c>
      <c r="J195" s="84">
        <v>29.51</v>
      </c>
    </row>
    <row r="196" spans="1:10" ht="91.5" x14ac:dyDescent="0.35">
      <c r="A196" s="57" t="s">
        <v>2499</v>
      </c>
      <c r="B196" s="76" t="s">
        <v>33</v>
      </c>
      <c r="C196" s="86" t="s">
        <v>33</v>
      </c>
      <c r="D196" s="86" t="s">
        <v>33</v>
      </c>
      <c r="E196" s="86" t="s">
        <v>33</v>
      </c>
      <c r="F196" s="86" t="s">
        <v>33</v>
      </c>
      <c r="G196" s="86" t="s">
        <v>33</v>
      </c>
      <c r="H196" s="86" t="s">
        <v>33</v>
      </c>
      <c r="I196" s="86" t="s">
        <v>33</v>
      </c>
      <c r="J196" s="86" t="s">
        <v>33</v>
      </c>
    </row>
    <row r="197" spans="1:10" x14ac:dyDescent="0.35">
      <c r="A197" s="54" t="s">
        <v>2489</v>
      </c>
      <c r="B197" s="75">
        <v>2485</v>
      </c>
      <c r="C197" s="85">
        <v>99.8</v>
      </c>
      <c r="D197" s="85">
        <v>91.9</v>
      </c>
      <c r="E197" s="85">
        <v>31.4</v>
      </c>
      <c r="F197" s="85">
        <v>64.8</v>
      </c>
      <c r="G197" s="85">
        <v>148.69999999999999</v>
      </c>
      <c r="H197" s="85">
        <v>51.8</v>
      </c>
      <c r="I197" s="85">
        <v>2.08</v>
      </c>
      <c r="J197" s="85">
        <v>20.83</v>
      </c>
    </row>
    <row r="198" spans="1:10" ht="26.5" x14ac:dyDescent="0.35">
      <c r="A198" s="58" t="s">
        <v>2490</v>
      </c>
      <c r="B198" s="75">
        <v>4074</v>
      </c>
      <c r="C198" s="85">
        <v>121.7</v>
      </c>
      <c r="D198" s="85">
        <v>116.6</v>
      </c>
      <c r="E198" s="85">
        <v>58.3</v>
      </c>
      <c r="F198" s="85">
        <v>121.6</v>
      </c>
      <c r="G198" s="85">
        <v>277</v>
      </c>
      <c r="H198" s="85">
        <v>78.400000000000006</v>
      </c>
      <c r="I198" s="85">
        <v>2.34</v>
      </c>
      <c r="J198" s="85">
        <v>19.239999999999998</v>
      </c>
    </row>
    <row r="199" spans="1:10" x14ac:dyDescent="0.35">
      <c r="A199" s="58" t="s">
        <v>2494</v>
      </c>
      <c r="B199" s="75">
        <v>1159</v>
      </c>
      <c r="C199" s="85">
        <v>83.4</v>
      </c>
      <c r="D199" s="85">
        <v>84.7</v>
      </c>
      <c r="E199" s="85">
        <v>19.399999999999999</v>
      </c>
      <c r="F199" s="85">
        <v>48.1</v>
      </c>
      <c r="G199" s="85">
        <v>105.9</v>
      </c>
      <c r="H199" s="85">
        <v>31.3</v>
      </c>
      <c r="I199" s="85">
        <v>2.25</v>
      </c>
      <c r="J199" s="85">
        <v>27.03</v>
      </c>
    </row>
    <row r="200" spans="1:10" ht="78.5" x14ac:dyDescent="0.35">
      <c r="A200" s="57" t="s">
        <v>2500</v>
      </c>
      <c r="B200" s="76" t="s">
        <v>33</v>
      </c>
      <c r="C200" s="86" t="s">
        <v>33</v>
      </c>
      <c r="D200" s="86" t="s">
        <v>33</v>
      </c>
      <c r="E200" s="86" t="s">
        <v>33</v>
      </c>
      <c r="F200" s="86" t="s">
        <v>33</v>
      </c>
      <c r="G200" s="86" t="s">
        <v>33</v>
      </c>
      <c r="H200" s="86" t="s">
        <v>33</v>
      </c>
      <c r="I200" s="86" t="s">
        <v>33</v>
      </c>
      <c r="J200" s="86" t="s">
        <v>33</v>
      </c>
    </row>
    <row r="201" spans="1:10" ht="52.5" x14ac:dyDescent="0.35">
      <c r="A201" s="54" t="s">
        <v>2501</v>
      </c>
      <c r="B201" s="75">
        <v>1436</v>
      </c>
      <c r="C201" s="85">
        <v>84.7</v>
      </c>
      <c r="D201" s="85">
        <v>79.2</v>
      </c>
      <c r="E201" s="85">
        <v>27.2</v>
      </c>
      <c r="F201" s="85">
        <v>53.6</v>
      </c>
      <c r="G201" s="85">
        <v>98.7</v>
      </c>
      <c r="H201" s="85">
        <v>30.4</v>
      </c>
      <c r="I201" s="85">
        <v>1.79</v>
      </c>
      <c r="J201" s="85">
        <v>21.17</v>
      </c>
    </row>
    <row r="202" spans="1:10" ht="39.5" x14ac:dyDescent="0.35">
      <c r="A202" s="58" t="s">
        <v>2502</v>
      </c>
      <c r="B202" s="75">
        <v>1518</v>
      </c>
      <c r="C202" s="85">
        <v>85.4</v>
      </c>
      <c r="D202" s="85">
        <v>79</v>
      </c>
      <c r="E202" s="85">
        <v>28.3</v>
      </c>
      <c r="F202" s="85">
        <v>55.5</v>
      </c>
      <c r="G202" s="85">
        <v>101</v>
      </c>
      <c r="H202" s="85">
        <v>32.5</v>
      </c>
      <c r="I202" s="85">
        <v>1.83</v>
      </c>
      <c r="J202" s="85">
        <v>21.37</v>
      </c>
    </row>
    <row r="203" spans="1:10" ht="52.5" x14ac:dyDescent="0.35">
      <c r="A203" s="58" t="s">
        <v>2503</v>
      </c>
      <c r="B203" s="75">
        <v>1537</v>
      </c>
      <c r="C203" s="85">
        <v>86</v>
      </c>
      <c r="D203" s="85">
        <v>79.599999999999994</v>
      </c>
      <c r="E203" s="85">
        <v>28.5</v>
      </c>
      <c r="F203" s="85">
        <v>56.4</v>
      </c>
      <c r="G203" s="85">
        <v>103.5</v>
      </c>
      <c r="H203" s="85">
        <v>32.700000000000003</v>
      </c>
      <c r="I203" s="85">
        <v>1.83</v>
      </c>
      <c r="J203" s="85">
        <v>21.28</v>
      </c>
    </row>
    <row r="204" spans="1:10" ht="39.5" x14ac:dyDescent="0.35">
      <c r="A204" s="54" t="s">
        <v>2504</v>
      </c>
      <c r="B204" s="75">
        <v>2567</v>
      </c>
      <c r="C204" s="85">
        <v>105.8</v>
      </c>
      <c r="D204" s="85">
        <v>99</v>
      </c>
      <c r="E204" s="85">
        <v>35.799999999999997</v>
      </c>
      <c r="F204" s="85">
        <v>75.400000000000006</v>
      </c>
      <c r="G204" s="85">
        <v>173.7</v>
      </c>
      <c r="H204" s="85">
        <v>52.5</v>
      </c>
      <c r="I204" s="85">
        <v>2.17</v>
      </c>
      <c r="J204" s="85">
        <v>20.47</v>
      </c>
    </row>
    <row r="205" spans="1:10" ht="52.5" x14ac:dyDescent="0.35">
      <c r="A205" s="58" t="s">
        <v>2505</v>
      </c>
      <c r="B205" s="74">
        <v>1393</v>
      </c>
      <c r="C205" s="84">
        <v>71</v>
      </c>
      <c r="D205" s="84">
        <v>71.599999999999994</v>
      </c>
      <c r="E205" s="84">
        <v>17.899999999999999</v>
      </c>
      <c r="F205" s="84">
        <v>42.2</v>
      </c>
      <c r="G205" s="84">
        <v>77.599999999999994</v>
      </c>
      <c r="H205" s="84">
        <v>30.5</v>
      </c>
      <c r="I205" s="84">
        <v>1.55</v>
      </c>
      <c r="J205" s="84">
        <v>21.89</v>
      </c>
    </row>
    <row r="206" spans="1:10" ht="65.5" x14ac:dyDescent="0.35">
      <c r="A206" s="58" t="s">
        <v>2506</v>
      </c>
      <c r="B206" s="74">
        <v>6833</v>
      </c>
      <c r="C206" s="84">
        <v>109.3</v>
      </c>
      <c r="D206" s="84">
        <v>90.6</v>
      </c>
      <c r="E206" s="84">
        <v>45</v>
      </c>
      <c r="F206" s="84">
        <v>74.2</v>
      </c>
      <c r="G206" s="84">
        <v>136.6</v>
      </c>
      <c r="H206" s="84">
        <v>141.1</v>
      </c>
      <c r="I206" s="84">
        <v>2.2599999999999998</v>
      </c>
      <c r="J206" s="84">
        <v>20.65</v>
      </c>
    </row>
    <row r="207" spans="1:10" ht="39.5" x14ac:dyDescent="0.35">
      <c r="A207" s="57" t="s">
        <v>2507</v>
      </c>
      <c r="B207" s="76" t="s">
        <v>33</v>
      </c>
      <c r="C207" s="86" t="s">
        <v>33</v>
      </c>
      <c r="D207" s="86" t="s">
        <v>33</v>
      </c>
      <c r="E207" s="86" t="s">
        <v>33</v>
      </c>
      <c r="F207" s="86" t="s">
        <v>33</v>
      </c>
      <c r="G207" s="86" t="s">
        <v>33</v>
      </c>
      <c r="H207" s="86" t="s">
        <v>33</v>
      </c>
      <c r="I207" s="86" t="s">
        <v>33</v>
      </c>
      <c r="J207" s="86" t="s">
        <v>33</v>
      </c>
    </row>
    <row r="208" spans="1:10" ht="26.5" x14ac:dyDescent="0.35">
      <c r="A208" s="54" t="s">
        <v>2508</v>
      </c>
      <c r="B208" s="75">
        <v>217</v>
      </c>
      <c r="C208" s="85">
        <v>25.8</v>
      </c>
      <c r="D208" s="85">
        <v>70.8</v>
      </c>
      <c r="E208" s="85">
        <v>0</v>
      </c>
      <c r="F208" s="85">
        <v>2.2999999999999998</v>
      </c>
      <c r="G208" s="85">
        <v>18.399999999999999</v>
      </c>
      <c r="H208" s="85">
        <v>6.5</v>
      </c>
      <c r="I208" s="85">
        <v>0.78</v>
      </c>
      <c r="J208" s="85">
        <v>30.1</v>
      </c>
    </row>
    <row r="209" spans="1:10" x14ac:dyDescent="0.35">
      <c r="A209" s="58" t="s">
        <v>2509</v>
      </c>
      <c r="B209" s="75">
        <v>671</v>
      </c>
      <c r="C209" s="85">
        <v>46.2</v>
      </c>
      <c r="D209" s="85">
        <v>72.900000000000006</v>
      </c>
      <c r="E209" s="85">
        <v>13</v>
      </c>
      <c r="F209" s="85">
        <v>27.1</v>
      </c>
      <c r="G209" s="85">
        <v>53.9</v>
      </c>
      <c r="H209" s="85">
        <v>16.600000000000001</v>
      </c>
      <c r="I209" s="85">
        <v>1.1399999999999999</v>
      </c>
      <c r="J209" s="85">
        <v>24.74</v>
      </c>
    </row>
    <row r="210" spans="1:10" x14ac:dyDescent="0.35">
      <c r="A210" s="58" t="s">
        <v>2510</v>
      </c>
      <c r="B210" s="75">
        <v>1787</v>
      </c>
      <c r="C210" s="85">
        <v>88.6</v>
      </c>
      <c r="D210" s="85">
        <v>83.5</v>
      </c>
      <c r="E210" s="85">
        <v>25.8</v>
      </c>
      <c r="F210" s="85">
        <v>53.9</v>
      </c>
      <c r="G210" s="85">
        <v>98.9</v>
      </c>
      <c r="H210" s="85">
        <v>39</v>
      </c>
      <c r="I210" s="85">
        <v>1.94</v>
      </c>
      <c r="J210" s="85">
        <v>21.84</v>
      </c>
    </row>
    <row r="211" spans="1:10" x14ac:dyDescent="0.35">
      <c r="A211" s="61" t="s">
        <v>2511</v>
      </c>
      <c r="B211" s="75">
        <v>1521</v>
      </c>
      <c r="C211" s="85">
        <v>90.7</v>
      </c>
      <c r="D211" s="85">
        <v>78.8</v>
      </c>
      <c r="E211" s="85">
        <v>32.9</v>
      </c>
      <c r="F211" s="85">
        <v>59.7</v>
      </c>
      <c r="G211" s="85">
        <v>106.9</v>
      </c>
      <c r="H211" s="85">
        <v>31.4</v>
      </c>
      <c r="I211" s="85">
        <v>1.87</v>
      </c>
      <c r="J211" s="85">
        <v>20.67</v>
      </c>
    </row>
    <row r="212" spans="1:10" ht="39.5" x14ac:dyDescent="0.35">
      <c r="A212" s="57" t="s">
        <v>2512</v>
      </c>
      <c r="B212" s="76" t="s">
        <v>33</v>
      </c>
      <c r="C212" s="86" t="s">
        <v>33</v>
      </c>
      <c r="D212" s="86" t="s">
        <v>33</v>
      </c>
      <c r="E212" s="86" t="s">
        <v>33</v>
      </c>
      <c r="F212" s="86" t="s">
        <v>33</v>
      </c>
      <c r="G212" s="86" t="s">
        <v>33</v>
      </c>
      <c r="H212" s="86" t="s">
        <v>33</v>
      </c>
      <c r="I212" s="86" t="s">
        <v>33</v>
      </c>
      <c r="J212" s="86" t="s">
        <v>33</v>
      </c>
    </row>
    <row r="213" spans="1:10" ht="26.5" x14ac:dyDescent="0.35">
      <c r="A213" s="54" t="s">
        <v>2513</v>
      </c>
      <c r="B213" s="75">
        <v>173</v>
      </c>
      <c r="C213" s="85">
        <v>24.3</v>
      </c>
      <c r="D213" s="85">
        <v>78.7</v>
      </c>
      <c r="E213" s="85">
        <v>0</v>
      </c>
      <c r="F213" s="85">
        <v>6.5</v>
      </c>
      <c r="G213" s="85">
        <v>32.299999999999997</v>
      </c>
      <c r="H213" s="85">
        <v>3.9</v>
      </c>
      <c r="I213" s="85">
        <v>0.55000000000000004</v>
      </c>
      <c r="J213" s="85">
        <v>22.66</v>
      </c>
    </row>
    <row r="214" spans="1:10" x14ac:dyDescent="0.35">
      <c r="A214" s="58" t="s">
        <v>2509</v>
      </c>
      <c r="B214" s="75">
        <v>843</v>
      </c>
      <c r="C214" s="85">
        <v>52.3</v>
      </c>
      <c r="D214" s="85">
        <v>78.2</v>
      </c>
      <c r="E214" s="85">
        <v>19.600000000000001</v>
      </c>
      <c r="F214" s="85">
        <v>37</v>
      </c>
      <c r="G214" s="85">
        <v>75.400000000000006</v>
      </c>
      <c r="H214" s="85">
        <v>17.399999999999999</v>
      </c>
      <c r="I214" s="85">
        <v>1.08</v>
      </c>
      <c r="J214" s="85">
        <v>20.63</v>
      </c>
    </row>
    <row r="215" spans="1:10" x14ac:dyDescent="0.35">
      <c r="A215" s="58" t="s">
        <v>2510</v>
      </c>
      <c r="B215" s="75">
        <v>2388</v>
      </c>
      <c r="C215" s="85">
        <v>94.3</v>
      </c>
      <c r="D215" s="85">
        <v>84.8</v>
      </c>
      <c r="E215" s="85">
        <v>33.9</v>
      </c>
      <c r="F215" s="85">
        <v>61.5</v>
      </c>
      <c r="G215" s="85">
        <v>116.3</v>
      </c>
      <c r="H215" s="85">
        <v>51.8</v>
      </c>
      <c r="I215" s="85">
        <v>2.0499999999999998</v>
      </c>
      <c r="J215" s="85">
        <v>21.71</v>
      </c>
    </row>
    <row r="216" spans="1:10" x14ac:dyDescent="0.35">
      <c r="A216" s="61" t="s">
        <v>2511</v>
      </c>
      <c r="B216" s="75">
        <v>1523</v>
      </c>
      <c r="C216" s="85">
        <v>96.7</v>
      </c>
      <c r="D216" s="85">
        <v>76.099999999999994</v>
      </c>
      <c r="E216" s="85">
        <v>33.200000000000003</v>
      </c>
      <c r="F216" s="85">
        <v>61.3</v>
      </c>
      <c r="G216" s="85">
        <v>113.9</v>
      </c>
      <c r="H216" s="85">
        <v>32.6</v>
      </c>
      <c r="I216" s="85">
        <v>2.0699999999999998</v>
      </c>
      <c r="J216" s="85">
        <v>21.38</v>
      </c>
    </row>
    <row r="217" spans="1:10" ht="39.5" x14ac:dyDescent="0.35">
      <c r="A217" s="57" t="s">
        <v>2514</v>
      </c>
      <c r="B217" s="76" t="s">
        <v>33</v>
      </c>
      <c r="C217" s="86" t="s">
        <v>33</v>
      </c>
      <c r="D217" s="86" t="s">
        <v>33</v>
      </c>
      <c r="E217" s="86" t="s">
        <v>33</v>
      </c>
      <c r="F217" s="86" t="s">
        <v>33</v>
      </c>
      <c r="G217" s="86" t="s">
        <v>33</v>
      </c>
      <c r="H217" s="86" t="s">
        <v>33</v>
      </c>
      <c r="I217" s="86" t="s">
        <v>33</v>
      </c>
      <c r="J217" s="86" t="s">
        <v>33</v>
      </c>
    </row>
    <row r="218" spans="1:10" x14ac:dyDescent="0.35">
      <c r="A218" s="54" t="s">
        <v>2515</v>
      </c>
      <c r="B218" s="75">
        <v>62</v>
      </c>
      <c r="C218" s="85">
        <v>13.5</v>
      </c>
      <c r="D218" s="85">
        <v>74.2</v>
      </c>
      <c r="E218" s="85">
        <v>1.9</v>
      </c>
      <c r="F218" s="85">
        <v>8.1999999999999993</v>
      </c>
      <c r="G218" s="85">
        <v>12.5</v>
      </c>
      <c r="H218" s="85">
        <v>1.9</v>
      </c>
      <c r="I218" s="85">
        <v>0.42</v>
      </c>
      <c r="J218" s="85">
        <v>31.1</v>
      </c>
    </row>
    <row r="219" spans="1:10" x14ac:dyDescent="0.35">
      <c r="A219" s="58" t="s">
        <v>2509</v>
      </c>
      <c r="B219" s="75">
        <v>585</v>
      </c>
      <c r="C219" s="85">
        <v>50.9</v>
      </c>
      <c r="D219" s="85">
        <v>95.7</v>
      </c>
      <c r="E219" s="85">
        <v>16.8</v>
      </c>
      <c r="F219" s="85">
        <v>35.5</v>
      </c>
      <c r="G219" s="85">
        <v>67.599999999999994</v>
      </c>
      <c r="H219" s="85">
        <v>12.6</v>
      </c>
      <c r="I219" s="85">
        <v>1.1000000000000001</v>
      </c>
      <c r="J219" s="85">
        <v>21.62</v>
      </c>
    </row>
    <row r="220" spans="1:10" x14ac:dyDescent="0.35">
      <c r="A220" s="58" t="s">
        <v>2510</v>
      </c>
      <c r="B220" s="75">
        <v>1830</v>
      </c>
      <c r="C220" s="85">
        <v>87.6</v>
      </c>
      <c r="D220" s="85">
        <v>83.8</v>
      </c>
      <c r="E220" s="85">
        <v>30.9</v>
      </c>
      <c r="F220" s="85">
        <v>56.8</v>
      </c>
      <c r="G220" s="85">
        <v>102</v>
      </c>
      <c r="H220" s="85">
        <v>38.299999999999997</v>
      </c>
      <c r="I220" s="85">
        <v>1.83</v>
      </c>
      <c r="J220" s="85">
        <v>20.91</v>
      </c>
    </row>
    <row r="221" spans="1:10" x14ac:dyDescent="0.35">
      <c r="A221" s="61" t="s">
        <v>2511</v>
      </c>
      <c r="B221" s="75">
        <v>1460</v>
      </c>
      <c r="C221" s="85">
        <v>90.8</v>
      </c>
      <c r="D221" s="85">
        <v>72.3</v>
      </c>
      <c r="E221" s="85">
        <v>28.4</v>
      </c>
      <c r="F221" s="85">
        <v>57.7</v>
      </c>
      <c r="G221" s="85">
        <v>113.9</v>
      </c>
      <c r="H221" s="85">
        <v>31.9</v>
      </c>
      <c r="I221" s="85">
        <v>1.98</v>
      </c>
      <c r="J221" s="85">
        <v>21.82</v>
      </c>
    </row>
    <row r="222" spans="1:10" ht="65.5" x14ac:dyDescent="0.35">
      <c r="A222" s="61" t="s">
        <v>2516</v>
      </c>
      <c r="B222" s="75">
        <v>48</v>
      </c>
      <c r="C222" s="85">
        <v>6.6</v>
      </c>
      <c r="D222" s="85" t="s">
        <v>2357</v>
      </c>
      <c r="E222" s="85">
        <v>0</v>
      </c>
      <c r="F222" s="85">
        <v>0</v>
      </c>
      <c r="G222" s="85">
        <v>2.5</v>
      </c>
      <c r="H222" s="85">
        <v>1</v>
      </c>
      <c r="I222" s="85">
        <v>0.13</v>
      </c>
      <c r="J222" s="85">
        <v>20.11</v>
      </c>
    </row>
    <row r="223" spans="1:10" ht="39.5" x14ac:dyDescent="0.35">
      <c r="A223" s="57" t="s">
        <v>2517</v>
      </c>
      <c r="B223" s="76" t="s">
        <v>33</v>
      </c>
      <c r="C223" s="86" t="s">
        <v>33</v>
      </c>
      <c r="D223" s="86" t="s">
        <v>33</v>
      </c>
      <c r="E223" s="86" t="s">
        <v>33</v>
      </c>
      <c r="F223" s="86" t="s">
        <v>33</v>
      </c>
      <c r="G223" s="86" t="s">
        <v>33</v>
      </c>
      <c r="H223" s="86" t="s">
        <v>33</v>
      </c>
      <c r="I223" s="86" t="s">
        <v>33</v>
      </c>
      <c r="J223" s="86" t="s">
        <v>33</v>
      </c>
    </row>
    <row r="224" spans="1:10" x14ac:dyDescent="0.35">
      <c r="A224" s="54" t="s">
        <v>2515</v>
      </c>
      <c r="B224" s="75">
        <v>520</v>
      </c>
      <c r="C224" s="85">
        <v>52.3</v>
      </c>
      <c r="D224" s="85">
        <v>55.8</v>
      </c>
      <c r="E224" s="85">
        <v>16.3</v>
      </c>
      <c r="F224" s="85">
        <v>34.6</v>
      </c>
      <c r="G224" s="85">
        <v>69.099999999999994</v>
      </c>
      <c r="H224" s="85">
        <v>12.2</v>
      </c>
      <c r="I224" s="85">
        <v>1.23</v>
      </c>
      <c r="J224" s="85">
        <v>23.53</v>
      </c>
    </row>
    <row r="225" spans="1:10" x14ac:dyDescent="0.35">
      <c r="A225" s="58" t="s">
        <v>2509</v>
      </c>
      <c r="B225" s="75">
        <v>1780</v>
      </c>
      <c r="C225" s="85">
        <v>85.6</v>
      </c>
      <c r="D225" s="85">
        <v>79.7</v>
      </c>
      <c r="E225" s="85">
        <v>34.1</v>
      </c>
      <c r="F225" s="85">
        <v>61.5</v>
      </c>
      <c r="G225" s="85">
        <v>113.9</v>
      </c>
      <c r="H225" s="85">
        <v>37.700000000000003</v>
      </c>
      <c r="I225" s="85">
        <v>1.81</v>
      </c>
      <c r="J225" s="85">
        <v>21.17</v>
      </c>
    </row>
    <row r="226" spans="1:10" x14ac:dyDescent="0.35">
      <c r="A226" s="58" t="s">
        <v>2518</v>
      </c>
      <c r="B226" s="75">
        <v>5043</v>
      </c>
      <c r="C226" s="85">
        <v>146.9</v>
      </c>
      <c r="D226" s="85">
        <v>130.19999999999999</v>
      </c>
      <c r="E226" s="85">
        <v>51.3</v>
      </c>
      <c r="F226" s="85">
        <v>100.8</v>
      </c>
      <c r="G226" s="85">
        <v>209.5</v>
      </c>
      <c r="H226" s="85">
        <v>98.7</v>
      </c>
      <c r="I226" s="85">
        <v>2.88</v>
      </c>
      <c r="J226" s="85">
        <v>19.579999999999998</v>
      </c>
    </row>
    <row r="227" spans="1:10" ht="65.5" x14ac:dyDescent="0.35">
      <c r="A227" s="61" t="s">
        <v>2519</v>
      </c>
      <c r="B227" s="75">
        <v>2996</v>
      </c>
      <c r="C227" s="85">
        <v>125.3</v>
      </c>
      <c r="D227" s="85">
        <v>118.8</v>
      </c>
      <c r="E227" s="85">
        <v>12.5</v>
      </c>
      <c r="F227" s="85">
        <v>109.2</v>
      </c>
      <c r="G227" s="85">
        <v>241.2</v>
      </c>
      <c r="H227" s="85">
        <v>65.599999999999994</v>
      </c>
      <c r="I227" s="85">
        <v>2.74</v>
      </c>
      <c r="J227" s="85">
        <v>21.9</v>
      </c>
    </row>
    <row r="228" spans="1:10" ht="26.5" x14ac:dyDescent="0.35">
      <c r="A228" s="61" t="s">
        <v>2520</v>
      </c>
      <c r="B228" s="75">
        <v>0</v>
      </c>
      <c r="C228" s="85">
        <v>0</v>
      </c>
      <c r="D228" s="85">
        <v>0</v>
      </c>
      <c r="E228" s="85">
        <v>0</v>
      </c>
      <c r="F228" s="85">
        <v>0</v>
      </c>
      <c r="G228" s="85">
        <v>0</v>
      </c>
      <c r="H228" s="85">
        <v>0</v>
      </c>
      <c r="I228" s="85">
        <v>0</v>
      </c>
      <c r="J228" s="85" t="s">
        <v>33</v>
      </c>
    </row>
    <row r="229" spans="1:10" ht="91.5" x14ac:dyDescent="0.35">
      <c r="A229" s="57" t="s">
        <v>2521</v>
      </c>
      <c r="B229" s="76" t="s">
        <v>33</v>
      </c>
      <c r="C229" s="86" t="s">
        <v>33</v>
      </c>
      <c r="D229" s="86" t="s">
        <v>33</v>
      </c>
      <c r="E229" s="86" t="s">
        <v>33</v>
      </c>
      <c r="F229" s="86" t="s">
        <v>33</v>
      </c>
      <c r="G229" s="86" t="s">
        <v>33</v>
      </c>
      <c r="H229" s="86" t="s">
        <v>33</v>
      </c>
      <c r="I229" s="86" t="s">
        <v>33</v>
      </c>
      <c r="J229" s="86" t="s">
        <v>33</v>
      </c>
    </row>
    <row r="230" spans="1:10" ht="26.5" x14ac:dyDescent="0.35">
      <c r="A230" s="54" t="s">
        <v>2522</v>
      </c>
      <c r="B230" s="75">
        <v>1432</v>
      </c>
      <c r="C230" s="85">
        <v>75.900000000000006</v>
      </c>
      <c r="D230" s="85">
        <v>67.8</v>
      </c>
      <c r="E230" s="85">
        <v>25.2</v>
      </c>
      <c r="F230" s="85">
        <v>44.7</v>
      </c>
      <c r="G230" s="85">
        <v>78</v>
      </c>
      <c r="H230" s="85">
        <v>32.5</v>
      </c>
      <c r="I230" s="85">
        <v>1.72</v>
      </c>
      <c r="J230" s="85">
        <v>22.68</v>
      </c>
    </row>
    <row r="231" spans="1:10" x14ac:dyDescent="0.35">
      <c r="A231" s="58" t="s">
        <v>2523</v>
      </c>
      <c r="B231" s="75">
        <v>815</v>
      </c>
      <c r="C231" s="85">
        <v>71.099999999999994</v>
      </c>
      <c r="D231" s="85">
        <v>71.900000000000006</v>
      </c>
      <c r="E231" s="85">
        <v>30.5</v>
      </c>
      <c r="F231" s="85">
        <v>53.1</v>
      </c>
      <c r="G231" s="85">
        <v>92</v>
      </c>
      <c r="H231" s="85">
        <v>16.7</v>
      </c>
      <c r="I231" s="85">
        <v>1.46</v>
      </c>
      <c r="J231" s="85">
        <v>20.5</v>
      </c>
    </row>
    <row r="232" spans="1:10" ht="39.5" x14ac:dyDescent="0.35">
      <c r="A232" s="58" t="s">
        <v>2524</v>
      </c>
      <c r="B232" s="75">
        <v>1260</v>
      </c>
      <c r="C232" s="85">
        <v>75.7</v>
      </c>
      <c r="D232" s="85">
        <v>81.2</v>
      </c>
      <c r="E232" s="85">
        <v>23.2</v>
      </c>
      <c r="F232" s="85">
        <v>45.6</v>
      </c>
      <c r="G232" s="85">
        <v>82.3</v>
      </c>
      <c r="H232" s="85">
        <v>26.5</v>
      </c>
      <c r="I232" s="85">
        <v>1.59</v>
      </c>
      <c r="J232" s="85">
        <v>21.01</v>
      </c>
    </row>
    <row r="233" spans="1:10" ht="26.5" x14ac:dyDescent="0.35">
      <c r="A233" s="58" t="s">
        <v>2492</v>
      </c>
      <c r="B233" s="75">
        <v>16859</v>
      </c>
      <c r="C233" s="85">
        <v>135.69999999999999</v>
      </c>
      <c r="D233" s="85">
        <v>98.5</v>
      </c>
      <c r="E233" s="85">
        <v>74</v>
      </c>
      <c r="F233" s="85">
        <v>113.2</v>
      </c>
      <c r="G233" s="85">
        <v>162.80000000000001</v>
      </c>
      <c r="H233" s="85">
        <v>361.4</v>
      </c>
      <c r="I233" s="85">
        <v>2.91</v>
      </c>
      <c r="J233" s="85">
        <v>21.44</v>
      </c>
    </row>
    <row r="234" spans="1:10" x14ac:dyDescent="0.35">
      <c r="A234" s="58" t="s">
        <v>2525</v>
      </c>
      <c r="B234" s="75">
        <v>4157</v>
      </c>
      <c r="C234" s="85">
        <v>100.8</v>
      </c>
      <c r="D234" s="85">
        <v>89.9</v>
      </c>
      <c r="E234" s="85">
        <v>44.4</v>
      </c>
      <c r="F234" s="85">
        <v>66.8</v>
      </c>
      <c r="G234" s="85">
        <v>122</v>
      </c>
      <c r="H234" s="85">
        <v>79.8</v>
      </c>
      <c r="I234" s="85">
        <v>1.93</v>
      </c>
      <c r="J234" s="85">
        <v>19.190000000000001</v>
      </c>
    </row>
    <row r="235" spans="1:10" ht="39.5" x14ac:dyDescent="0.35">
      <c r="A235" s="58" t="s">
        <v>2526</v>
      </c>
      <c r="B235" s="75">
        <v>1457</v>
      </c>
      <c r="C235" s="85">
        <v>83</v>
      </c>
      <c r="D235" s="85">
        <v>79.900000000000006</v>
      </c>
      <c r="E235" s="85">
        <v>29.3</v>
      </c>
      <c r="F235" s="85">
        <v>57.4</v>
      </c>
      <c r="G235" s="85">
        <v>107.1</v>
      </c>
      <c r="H235" s="85">
        <v>31</v>
      </c>
      <c r="I235" s="85">
        <v>1.77</v>
      </c>
      <c r="J235" s="85">
        <v>21.27</v>
      </c>
    </row>
    <row r="236" spans="1:10" x14ac:dyDescent="0.35">
      <c r="A236" s="58" t="s">
        <v>2428</v>
      </c>
      <c r="B236" s="75">
        <v>3101</v>
      </c>
      <c r="C236" s="85">
        <v>121.6</v>
      </c>
      <c r="D236" s="85">
        <v>159.19999999999999</v>
      </c>
      <c r="E236" s="85">
        <v>28.2</v>
      </c>
      <c r="F236" s="85">
        <v>70.5</v>
      </c>
      <c r="G236" s="85">
        <v>165.1</v>
      </c>
      <c r="H236" s="85">
        <v>63.6</v>
      </c>
      <c r="I236" s="85">
        <v>2.4900000000000002</v>
      </c>
      <c r="J236" s="85">
        <v>20.5</v>
      </c>
    </row>
    <row r="237" spans="1:10" ht="91.5" x14ac:dyDescent="0.35">
      <c r="A237" s="57" t="s">
        <v>2527</v>
      </c>
      <c r="B237" s="76" t="s">
        <v>33</v>
      </c>
      <c r="C237" s="86" t="s">
        <v>33</v>
      </c>
      <c r="D237" s="86" t="s">
        <v>33</v>
      </c>
      <c r="E237" s="86" t="s">
        <v>33</v>
      </c>
      <c r="F237" s="86" t="s">
        <v>33</v>
      </c>
      <c r="G237" s="86" t="s">
        <v>33</v>
      </c>
      <c r="H237" s="86" t="s">
        <v>33</v>
      </c>
      <c r="I237" s="86" t="s">
        <v>33</v>
      </c>
      <c r="J237" s="86" t="s">
        <v>33</v>
      </c>
    </row>
    <row r="238" spans="1:10" ht="65.5" x14ac:dyDescent="0.35">
      <c r="A238" s="54" t="s">
        <v>2528</v>
      </c>
      <c r="B238" s="75">
        <v>702</v>
      </c>
      <c r="C238" s="85">
        <v>73.599999999999994</v>
      </c>
      <c r="D238" s="85">
        <v>71.900000000000006</v>
      </c>
      <c r="E238" s="85">
        <v>27.1</v>
      </c>
      <c r="F238" s="85">
        <v>52.6</v>
      </c>
      <c r="G238" s="85">
        <v>93.7</v>
      </c>
      <c r="H238" s="85">
        <v>15</v>
      </c>
      <c r="I238" s="85">
        <v>1.57</v>
      </c>
      <c r="J238" s="85">
        <v>21.32</v>
      </c>
    </row>
    <row r="239" spans="1:10" ht="26.5" x14ac:dyDescent="0.35">
      <c r="A239" s="54" t="s">
        <v>2522</v>
      </c>
      <c r="B239" s="75">
        <v>1357</v>
      </c>
      <c r="C239" s="85">
        <v>74.900000000000006</v>
      </c>
      <c r="D239" s="85">
        <v>65.8</v>
      </c>
      <c r="E239" s="85">
        <v>25.3</v>
      </c>
      <c r="F239" s="85">
        <v>45.2</v>
      </c>
      <c r="G239" s="85">
        <v>84.1</v>
      </c>
      <c r="H239" s="85">
        <v>30.8</v>
      </c>
      <c r="I239" s="85">
        <v>1.7</v>
      </c>
      <c r="J239" s="85">
        <v>22.7</v>
      </c>
    </row>
    <row r="240" spans="1:10" ht="52.5" x14ac:dyDescent="0.35">
      <c r="A240" s="58" t="s">
        <v>2529</v>
      </c>
      <c r="B240" s="75">
        <v>1429</v>
      </c>
      <c r="C240" s="85">
        <v>81.599999999999994</v>
      </c>
      <c r="D240" s="85">
        <v>82.1</v>
      </c>
      <c r="E240" s="85">
        <v>23.7</v>
      </c>
      <c r="F240" s="85">
        <v>48.2</v>
      </c>
      <c r="G240" s="85">
        <v>88.8</v>
      </c>
      <c r="H240" s="85">
        <v>30.4</v>
      </c>
      <c r="I240" s="85">
        <v>1.74</v>
      </c>
      <c r="J240" s="85">
        <v>21.28</v>
      </c>
    </row>
    <row r="241" spans="1:10" ht="39.5" x14ac:dyDescent="0.35">
      <c r="A241" s="58" t="s">
        <v>2493</v>
      </c>
      <c r="B241" s="74">
        <v>12331</v>
      </c>
      <c r="C241" s="84">
        <v>144.4</v>
      </c>
      <c r="D241" s="84">
        <v>115.9</v>
      </c>
      <c r="E241" s="84">
        <v>48.2</v>
      </c>
      <c r="F241" s="84">
        <v>70.900000000000006</v>
      </c>
      <c r="G241" s="84">
        <v>138.80000000000001</v>
      </c>
      <c r="H241" s="84">
        <v>235.8</v>
      </c>
      <c r="I241" s="84">
        <v>2.76</v>
      </c>
      <c r="J241" s="84">
        <v>19.12</v>
      </c>
    </row>
    <row r="242" spans="1:10" ht="26.5" x14ac:dyDescent="0.35">
      <c r="A242" s="58" t="s">
        <v>2530</v>
      </c>
      <c r="B242" s="74">
        <v>11374</v>
      </c>
      <c r="C242" s="84">
        <v>108.7</v>
      </c>
      <c r="D242" s="84">
        <v>84.4</v>
      </c>
      <c r="E242" s="84">
        <v>55.6</v>
      </c>
      <c r="F242" s="84">
        <v>80.599999999999994</v>
      </c>
      <c r="G242" s="84">
        <v>134.80000000000001</v>
      </c>
      <c r="H242" s="84">
        <v>233.7</v>
      </c>
      <c r="I242" s="84">
        <v>2.23</v>
      </c>
      <c r="J242" s="84">
        <v>20.55</v>
      </c>
    </row>
    <row r="243" spans="1:10" ht="52.5" x14ac:dyDescent="0.35">
      <c r="A243" s="58" t="s">
        <v>2531</v>
      </c>
      <c r="B243" s="74">
        <v>2080</v>
      </c>
      <c r="C243" s="84">
        <v>88</v>
      </c>
      <c r="D243" s="84">
        <v>84.6</v>
      </c>
      <c r="E243" s="84">
        <v>34.9</v>
      </c>
      <c r="F243" s="84">
        <v>64</v>
      </c>
      <c r="G243" s="84">
        <v>123.1</v>
      </c>
      <c r="H243" s="84">
        <v>44.5</v>
      </c>
      <c r="I243" s="84">
        <v>1.88</v>
      </c>
      <c r="J243" s="84">
        <v>21.37</v>
      </c>
    </row>
    <row r="244" spans="1:10" ht="26.5" x14ac:dyDescent="0.35">
      <c r="A244" s="58" t="s">
        <v>2532</v>
      </c>
      <c r="B244" s="74">
        <v>1604</v>
      </c>
      <c r="C244" s="84">
        <v>91.5</v>
      </c>
      <c r="D244" s="84">
        <v>100</v>
      </c>
      <c r="E244" s="84">
        <v>30.9</v>
      </c>
      <c r="F244" s="84">
        <v>64.900000000000006</v>
      </c>
      <c r="G244" s="84">
        <v>148.69999999999999</v>
      </c>
      <c r="H244" s="84">
        <v>33.1</v>
      </c>
      <c r="I244" s="84">
        <v>1.89</v>
      </c>
      <c r="J244" s="84">
        <v>20.62</v>
      </c>
    </row>
    <row r="245" spans="1:10" x14ac:dyDescent="0.35">
      <c r="A245" s="58" t="s">
        <v>2428</v>
      </c>
      <c r="B245" s="74" t="s">
        <v>2357</v>
      </c>
      <c r="C245" s="84">
        <v>137.4</v>
      </c>
      <c r="D245" s="84">
        <v>95.1</v>
      </c>
      <c r="E245" s="84">
        <v>16.7</v>
      </c>
      <c r="F245" s="84">
        <v>56.1</v>
      </c>
      <c r="G245" s="84">
        <v>102</v>
      </c>
      <c r="H245" s="84" t="s">
        <v>2357</v>
      </c>
      <c r="I245" s="84">
        <v>3.07</v>
      </c>
      <c r="J245" s="84">
        <v>22.36</v>
      </c>
    </row>
    <row r="246" spans="1:10" ht="117.5" x14ac:dyDescent="0.35">
      <c r="A246" s="57" t="s">
        <v>2533</v>
      </c>
      <c r="B246" s="76" t="s">
        <v>33</v>
      </c>
      <c r="C246" s="86" t="s">
        <v>33</v>
      </c>
      <c r="D246" s="86" t="s">
        <v>33</v>
      </c>
      <c r="E246" s="86" t="s">
        <v>33</v>
      </c>
      <c r="F246" s="86" t="s">
        <v>33</v>
      </c>
      <c r="G246" s="86" t="s">
        <v>33</v>
      </c>
      <c r="H246" s="86" t="s">
        <v>33</v>
      </c>
      <c r="I246" s="86" t="s">
        <v>33</v>
      </c>
      <c r="J246" s="86" t="s">
        <v>33</v>
      </c>
    </row>
    <row r="247" spans="1:10" x14ac:dyDescent="0.35">
      <c r="A247" s="54" t="s">
        <v>2534</v>
      </c>
      <c r="B247" s="75">
        <v>1155</v>
      </c>
      <c r="C247" s="85">
        <v>78.5</v>
      </c>
      <c r="D247" s="85">
        <v>75.5</v>
      </c>
      <c r="E247" s="85">
        <v>28.5</v>
      </c>
      <c r="F247" s="85">
        <v>55.9</v>
      </c>
      <c r="G247" s="85">
        <v>99.9</v>
      </c>
      <c r="H247" s="85">
        <v>24.3</v>
      </c>
      <c r="I247" s="85">
        <v>1.65</v>
      </c>
      <c r="J247" s="85">
        <v>21.05</v>
      </c>
    </row>
    <row r="248" spans="1:10" x14ac:dyDescent="0.35">
      <c r="A248" s="54" t="s">
        <v>2535</v>
      </c>
      <c r="B248" s="75">
        <v>1279</v>
      </c>
      <c r="C248" s="85">
        <v>82.1</v>
      </c>
      <c r="D248" s="85">
        <v>75.5</v>
      </c>
      <c r="E248" s="85">
        <v>30.6</v>
      </c>
      <c r="F248" s="85">
        <v>57.5</v>
      </c>
      <c r="G248" s="85">
        <v>101.9</v>
      </c>
      <c r="H248" s="85">
        <v>27.5</v>
      </c>
      <c r="I248" s="85">
        <v>1.77</v>
      </c>
      <c r="J248" s="85">
        <v>21.51</v>
      </c>
    </row>
    <row r="249" spans="1:10" ht="52.5" x14ac:dyDescent="0.35">
      <c r="A249" s="57" t="s">
        <v>2536</v>
      </c>
      <c r="B249" s="76" t="s">
        <v>33</v>
      </c>
      <c r="C249" s="86" t="s">
        <v>33</v>
      </c>
      <c r="D249" s="86" t="s">
        <v>33</v>
      </c>
      <c r="E249" s="86" t="s">
        <v>33</v>
      </c>
      <c r="F249" s="86" t="s">
        <v>33</v>
      </c>
      <c r="G249" s="86" t="s">
        <v>33</v>
      </c>
      <c r="H249" s="86" t="s">
        <v>33</v>
      </c>
      <c r="I249" s="86" t="s">
        <v>33</v>
      </c>
      <c r="J249" s="86" t="s">
        <v>33</v>
      </c>
    </row>
    <row r="250" spans="1:10" ht="26.5" x14ac:dyDescent="0.35">
      <c r="A250" s="54" t="s">
        <v>2537</v>
      </c>
      <c r="B250" s="75">
        <v>1257</v>
      </c>
      <c r="C250" s="85">
        <v>88.6</v>
      </c>
      <c r="D250" s="85">
        <v>83.9</v>
      </c>
      <c r="E250" s="85">
        <v>29.1</v>
      </c>
      <c r="F250" s="85">
        <v>57.5</v>
      </c>
      <c r="G250" s="85">
        <v>105.1</v>
      </c>
      <c r="H250" s="85">
        <v>26.3</v>
      </c>
      <c r="I250" s="85">
        <v>1.85</v>
      </c>
      <c r="J250" s="85">
        <v>20.94</v>
      </c>
    </row>
    <row r="251" spans="1:10" ht="26.5" x14ac:dyDescent="0.35">
      <c r="A251" s="54" t="s">
        <v>2538</v>
      </c>
      <c r="B251" s="75">
        <v>1206</v>
      </c>
      <c r="C251" s="85">
        <v>65.599999999999994</v>
      </c>
      <c r="D251" s="85">
        <v>58.5</v>
      </c>
      <c r="E251" s="85">
        <v>22.7</v>
      </c>
      <c r="F251" s="85">
        <v>45.1</v>
      </c>
      <c r="G251" s="85">
        <v>82.7</v>
      </c>
      <c r="H251" s="85">
        <v>28.1</v>
      </c>
      <c r="I251" s="85">
        <v>1.53</v>
      </c>
      <c r="J251" s="85">
        <v>23.26</v>
      </c>
    </row>
    <row r="252" spans="1:10" ht="78.5" x14ac:dyDescent="0.35">
      <c r="A252" s="58" t="s">
        <v>2539</v>
      </c>
      <c r="B252" s="75">
        <v>4563</v>
      </c>
      <c r="C252" s="85">
        <v>93.4</v>
      </c>
      <c r="D252" s="85">
        <v>83.3</v>
      </c>
      <c r="E252" s="85">
        <v>37.799999999999997</v>
      </c>
      <c r="F252" s="85">
        <v>66.3</v>
      </c>
      <c r="G252" s="85">
        <v>123.1</v>
      </c>
      <c r="H252" s="85">
        <v>96.5</v>
      </c>
      <c r="I252" s="85">
        <v>1.97</v>
      </c>
      <c r="J252" s="85">
        <v>21.14</v>
      </c>
    </row>
    <row r="253" spans="1:10" ht="91.5" x14ac:dyDescent="0.35">
      <c r="A253" s="57" t="s">
        <v>2540</v>
      </c>
      <c r="B253" s="76" t="s">
        <v>33</v>
      </c>
      <c r="C253" s="86" t="s">
        <v>33</v>
      </c>
      <c r="D253" s="86" t="s">
        <v>33</v>
      </c>
      <c r="E253" s="86" t="s">
        <v>33</v>
      </c>
      <c r="F253" s="86" t="s">
        <v>33</v>
      </c>
      <c r="G253" s="86" t="s">
        <v>33</v>
      </c>
      <c r="H253" s="86" t="s">
        <v>33</v>
      </c>
      <c r="I253" s="86" t="s">
        <v>33</v>
      </c>
      <c r="J253" s="86" t="s">
        <v>33</v>
      </c>
    </row>
    <row r="254" spans="1:10" ht="26.5" x14ac:dyDescent="0.35">
      <c r="A254" s="54" t="s">
        <v>2541</v>
      </c>
      <c r="B254" s="75">
        <v>1939</v>
      </c>
      <c r="C254" s="85">
        <v>92.2</v>
      </c>
      <c r="D254" s="85">
        <v>85.1</v>
      </c>
      <c r="E254" s="85">
        <v>28.3</v>
      </c>
      <c r="F254" s="85">
        <v>57.5</v>
      </c>
      <c r="G254" s="85">
        <v>104</v>
      </c>
      <c r="H254" s="85">
        <v>39.9</v>
      </c>
      <c r="I254" s="85">
        <v>1.9</v>
      </c>
      <c r="J254" s="85">
        <v>20.58</v>
      </c>
    </row>
    <row r="255" spans="1:10" ht="39.5" x14ac:dyDescent="0.35">
      <c r="A255" s="54" t="s">
        <v>2542</v>
      </c>
      <c r="B255" s="75">
        <v>1444</v>
      </c>
      <c r="C255" s="85">
        <v>83.8</v>
      </c>
      <c r="D255" s="85">
        <v>78.400000000000006</v>
      </c>
      <c r="E255" s="85">
        <v>26.2</v>
      </c>
      <c r="F255" s="85">
        <v>53.1</v>
      </c>
      <c r="G255" s="85">
        <v>99.6</v>
      </c>
      <c r="H255" s="85">
        <v>30.8</v>
      </c>
      <c r="I255" s="85">
        <v>1.79</v>
      </c>
      <c r="J255" s="85">
        <v>21.34</v>
      </c>
    </row>
    <row r="256" spans="1:10" ht="39.5" x14ac:dyDescent="0.35">
      <c r="A256" s="58" t="s">
        <v>2543</v>
      </c>
      <c r="B256" s="75">
        <v>2213</v>
      </c>
      <c r="C256" s="85">
        <v>94.7</v>
      </c>
      <c r="D256" s="85">
        <v>85</v>
      </c>
      <c r="E256" s="85">
        <v>31.2</v>
      </c>
      <c r="F256" s="85">
        <v>59.7</v>
      </c>
      <c r="G256" s="85">
        <v>113.6</v>
      </c>
      <c r="H256" s="85">
        <v>46.3</v>
      </c>
      <c r="I256" s="85">
        <v>1.98</v>
      </c>
      <c r="J256" s="85">
        <v>20.92</v>
      </c>
    </row>
    <row r="257" spans="1:10" ht="52.5" x14ac:dyDescent="0.35">
      <c r="A257" s="54" t="s">
        <v>2544</v>
      </c>
      <c r="B257" s="75">
        <v>4163</v>
      </c>
      <c r="C257" s="85">
        <v>93.5</v>
      </c>
      <c r="D257" s="85">
        <v>91.8</v>
      </c>
      <c r="E257" s="85">
        <v>31.8</v>
      </c>
      <c r="F257" s="85">
        <v>61.2</v>
      </c>
      <c r="G257" s="85">
        <v>109.8</v>
      </c>
      <c r="H257" s="85">
        <v>86.4</v>
      </c>
      <c r="I257" s="85">
        <v>1.94</v>
      </c>
      <c r="J257" s="85">
        <v>20.74</v>
      </c>
    </row>
    <row r="258" spans="1:10" x14ac:dyDescent="0.35">
      <c r="A258" s="54" t="s">
        <v>2545</v>
      </c>
      <c r="B258" s="75">
        <v>2978</v>
      </c>
      <c r="C258" s="85">
        <v>96</v>
      </c>
      <c r="D258" s="85">
        <v>88.4</v>
      </c>
      <c r="E258" s="85">
        <v>33.700000000000003</v>
      </c>
      <c r="F258" s="85">
        <v>61.5</v>
      </c>
      <c r="G258" s="85">
        <v>110.2</v>
      </c>
      <c r="H258" s="85">
        <v>62.2</v>
      </c>
      <c r="I258" s="85">
        <v>2.0099999999999998</v>
      </c>
      <c r="J258" s="85">
        <v>20.9</v>
      </c>
    </row>
    <row r="259" spans="1:10" x14ac:dyDescent="0.35">
      <c r="A259" s="58" t="s">
        <v>2546</v>
      </c>
      <c r="B259" s="75">
        <v>4993</v>
      </c>
      <c r="C259" s="85">
        <v>107.1</v>
      </c>
      <c r="D259" s="85">
        <v>91.2</v>
      </c>
      <c r="E259" s="85">
        <v>41.7</v>
      </c>
      <c r="F259" s="85">
        <v>71.400000000000006</v>
      </c>
      <c r="G259" s="85">
        <v>143.69999999999999</v>
      </c>
      <c r="H259" s="85">
        <v>104.7</v>
      </c>
      <c r="I259" s="85">
        <v>2.2400000000000002</v>
      </c>
      <c r="J259" s="85">
        <v>20.96</v>
      </c>
    </row>
    <row r="260" spans="1:10" x14ac:dyDescent="0.35">
      <c r="A260" s="58" t="s">
        <v>2428</v>
      </c>
      <c r="B260" s="75">
        <v>5924</v>
      </c>
      <c r="C260" s="85">
        <v>131.1</v>
      </c>
      <c r="D260" s="85">
        <v>105.4</v>
      </c>
      <c r="E260" s="85">
        <v>86.3</v>
      </c>
      <c r="F260" s="85">
        <v>162.4</v>
      </c>
      <c r="G260" s="85">
        <v>165.5</v>
      </c>
      <c r="H260" s="85">
        <v>130.5</v>
      </c>
      <c r="I260" s="85">
        <v>2.89</v>
      </c>
      <c r="J260" s="85">
        <v>22.02</v>
      </c>
    </row>
    <row r="261" spans="1:10" ht="104.5" x14ac:dyDescent="0.35">
      <c r="A261" s="57" t="s">
        <v>2547</v>
      </c>
      <c r="B261" s="76" t="s">
        <v>33</v>
      </c>
      <c r="C261" s="86" t="s">
        <v>33</v>
      </c>
      <c r="D261" s="86" t="s">
        <v>33</v>
      </c>
      <c r="E261" s="86" t="s">
        <v>33</v>
      </c>
      <c r="F261" s="86" t="s">
        <v>33</v>
      </c>
      <c r="G261" s="86" t="s">
        <v>33</v>
      </c>
      <c r="H261" s="86" t="s">
        <v>33</v>
      </c>
      <c r="I261" s="86" t="s">
        <v>33</v>
      </c>
      <c r="J261" s="86" t="s">
        <v>33</v>
      </c>
    </row>
    <row r="262" spans="1:10" ht="39.5" x14ac:dyDescent="0.35">
      <c r="A262" s="54" t="s">
        <v>2548</v>
      </c>
      <c r="B262" s="75">
        <v>1624</v>
      </c>
      <c r="C262" s="85">
        <v>87.9</v>
      </c>
      <c r="D262" s="85">
        <v>82</v>
      </c>
      <c r="E262" s="85">
        <v>28.6</v>
      </c>
      <c r="F262" s="85">
        <v>56.7</v>
      </c>
      <c r="G262" s="85">
        <v>105.5</v>
      </c>
      <c r="H262" s="85">
        <v>34.4</v>
      </c>
      <c r="I262" s="85">
        <v>1.86</v>
      </c>
      <c r="J262" s="85">
        <v>21.18</v>
      </c>
    </row>
    <row r="263" spans="1:10" ht="26.5" x14ac:dyDescent="0.35">
      <c r="A263" s="56" t="s">
        <v>2549</v>
      </c>
      <c r="B263" s="75">
        <v>4345</v>
      </c>
      <c r="C263" s="85">
        <v>124.3</v>
      </c>
      <c r="D263" s="85">
        <v>113.2</v>
      </c>
      <c r="E263" s="85">
        <v>73.099999999999994</v>
      </c>
      <c r="F263" s="85">
        <v>161.19999999999999</v>
      </c>
      <c r="G263" s="85">
        <v>310.2</v>
      </c>
      <c r="H263" s="85">
        <v>87.9</v>
      </c>
      <c r="I263" s="85">
        <v>2.5099999999999998</v>
      </c>
      <c r="J263" s="85">
        <v>20.22</v>
      </c>
    </row>
    <row r="264" spans="1:10" ht="26.5" x14ac:dyDescent="0.35">
      <c r="A264" s="56" t="s">
        <v>2550</v>
      </c>
      <c r="B264" s="75">
        <v>3622</v>
      </c>
      <c r="C264" s="85">
        <v>115.5</v>
      </c>
      <c r="D264" s="85">
        <v>105.2</v>
      </c>
      <c r="E264" s="85">
        <v>56.6</v>
      </c>
      <c r="F264" s="85">
        <v>112.3</v>
      </c>
      <c r="G264" s="85">
        <v>244.7</v>
      </c>
      <c r="H264" s="85">
        <v>75.2</v>
      </c>
      <c r="I264" s="85">
        <v>2.4</v>
      </c>
      <c r="J264" s="85">
        <v>20.77</v>
      </c>
    </row>
    <row r="265" spans="1:10" ht="52.5" x14ac:dyDescent="0.35">
      <c r="A265" s="56" t="s">
        <v>2551</v>
      </c>
      <c r="B265" s="75">
        <v>6779</v>
      </c>
      <c r="C265" s="85">
        <v>127</v>
      </c>
      <c r="D265" s="85">
        <v>143.5</v>
      </c>
      <c r="E265" s="85">
        <v>74.3</v>
      </c>
      <c r="F265" s="85">
        <v>150.80000000000001</v>
      </c>
      <c r="G265" s="85">
        <v>246.2</v>
      </c>
      <c r="H265" s="85">
        <v>137.4</v>
      </c>
      <c r="I265" s="85">
        <v>2.57</v>
      </c>
      <c r="J265" s="85">
        <v>20.27</v>
      </c>
    </row>
    <row r="266" spans="1:10" ht="39.5" x14ac:dyDescent="0.35">
      <c r="A266" s="56" t="s">
        <v>2552</v>
      </c>
      <c r="B266" s="75">
        <v>4411</v>
      </c>
      <c r="C266" s="85">
        <v>114</v>
      </c>
      <c r="D266" s="85">
        <v>102.2</v>
      </c>
      <c r="E266" s="85">
        <v>57.1</v>
      </c>
      <c r="F266" s="85">
        <v>112.7</v>
      </c>
      <c r="G266" s="85">
        <v>246.2</v>
      </c>
      <c r="H266" s="85">
        <v>89.7</v>
      </c>
      <c r="I266" s="85">
        <v>2.3199999999999998</v>
      </c>
      <c r="J266" s="85">
        <v>20.329999999999998</v>
      </c>
    </row>
    <row r="267" spans="1:10" ht="65.5" x14ac:dyDescent="0.35">
      <c r="A267" s="56" t="s">
        <v>2553</v>
      </c>
      <c r="B267" s="75">
        <v>1530</v>
      </c>
      <c r="C267" s="85">
        <v>83.1</v>
      </c>
      <c r="D267" s="85">
        <v>76.599999999999994</v>
      </c>
      <c r="E267" s="85">
        <v>27.2</v>
      </c>
      <c r="F267" s="85">
        <v>51.4</v>
      </c>
      <c r="G267" s="85">
        <v>88.7</v>
      </c>
      <c r="H267" s="85">
        <v>32.299999999999997</v>
      </c>
      <c r="I267" s="85">
        <v>1.76</v>
      </c>
      <c r="J267" s="85">
        <v>21.13</v>
      </c>
    </row>
    <row r="268" spans="1:10" ht="39.5" x14ac:dyDescent="0.35">
      <c r="A268" s="56" t="s">
        <v>2554</v>
      </c>
      <c r="B268" s="75">
        <v>4354</v>
      </c>
      <c r="C268" s="85">
        <v>95.1</v>
      </c>
      <c r="D268" s="85">
        <v>84.1</v>
      </c>
      <c r="E268" s="85">
        <v>39.700000000000003</v>
      </c>
      <c r="F268" s="85">
        <v>67.900000000000006</v>
      </c>
      <c r="G268" s="85">
        <v>117.8</v>
      </c>
      <c r="H268" s="85">
        <v>90.7</v>
      </c>
      <c r="I268" s="85">
        <v>1.98</v>
      </c>
      <c r="J268" s="85">
        <v>20.83</v>
      </c>
    </row>
    <row r="269" spans="1:10" ht="39.5" x14ac:dyDescent="0.35">
      <c r="A269" s="58" t="s">
        <v>2555</v>
      </c>
      <c r="B269" s="74">
        <v>313</v>
      </c>
      <c r="C269" s="84">
        <v>36.6</v>
      </c>
      <c r="D269" s="84">
        <v>53.2</v>
      </c>
      <c r="E269" s="84">
        <v>1.2</v>
      </c>
      <c r="F269" s="84">
        <v>18.2</v>
      </c>
      <c r="G269" s="84">
        <v>51.3</v>
      </c>
      <c r="H269" s="84">
        <v>7.6</v>
      </c>
      <c r="I269" s="84">
        <v>0.89</v>
      </c>
      <c r="J269" s="84">
        <v>24.37</v>
      </c>
    </row>
    <row r="270" spans="1:10" ht="91.5" x14ac:dyDescent="0.35">
      <c r="A270" s="57" t="s">
        <v>2556</v>
      </c>
      <c r="B270" s="76" t="s">
        <v>33</v>
      </c>
      <c r="C270" s="86" t="s">
        <v>33</v>
      </c>
      <c r="D270" s="86" t="s">
        <v>33</v>
      </c>
      <c r="E270" s="86" t="s">
        <v>33</v>
      </c>
      <c r="F270" s="86" t="s">
        <v>33</v>
      </c>
      <c r="G270" s="86" t="s">
        <v>33</v>
      </c>
      <c r="H270" s="86" t="s">
        <v>33</v>
      </c>
      <c r="I270" s="86" t="s">
        <v>33</v>
      </c>
      <c r="J270" s="86" t="s">
        <v>33</v>
      </c>
    </row>
    <row r="271" spans="1:10" ht="39.5" x14ac:dyDescent="0.35">
      <c r="A271" s="54" t="s">
        <v>2557</v>
      </c>
      <c r="B271" s="75">
        <v>1656</v>
      </c>
      <c r="C271" s="85">
        <v>85.5</v>
      </c>
      <c r="D271" s="85">
        <v>78.099999999999994</v>
      </c>
      <c r="E271" s="85">
        <v>29.1</v>
      </c>
      <c r="F271" s="85">
        <v>56.2</v>
      </c>
      <c r="G271" s="85">
        <v>101.1</v>
      </c>
      <c r="H271" s="85">
        <v>35.4</v>
      </c>
      <c r="I271" s="85">
        <v>1.83</v>
      </c>
      <c r="J271" s="85">
        <v>21.35</v>
      </c>
    </row>
    <row r="272" spans="1:10" ht="65.5" x14ac:dyDescent="0.35">
      <c r="A272" s="56" t="s">
        <v>2558</v>
      </c>
      <c r="B272" s="75">
        <v>1696</v>
      </c>
      <c r="C272" s="85">
        <v>85.7</v>
      </c>
      <c r="D272" s="85">
        <v>77.8</v>
      </c>
      <c r="E272" s="85">
        <v>29.7</v>
      </c>
      <c r="F272" s="85">
        <v>56.4</v>
      </c>
      <c r="G272" s="85">
        <v>101.6</v>
      </c>
      <c r="H272" s="85">
        <v>36.200000000000003</v>
      </c>
      <c r="I272" s="85">
        <v>1.83</v>
      </c>
      <c r="J272" s="85">
        <v>21.36</v>
      </c>
    </row>
    <row r="273" spans="1:10" ht="52.5" x14ac:dyDescent="0.35">
      <c r="A273" s="56" t="s">
        <v>2559</v>
      </c>
      <c r="B273" s="75">
        <v>3230</v>
      </c>
      <c r="C273" s="85">
        <v>95.1</v>
      </c>
      <c r="D273" s="85">
        <v>67.8</v>
      </c>
      <c r="E273" s="85">
        <v>34.5</v>
      </c>
      <c r="F273" s="85">
        <v>59</v>
      </c>
      <c r="G273" s="85">
        <v>105.5</v>
      </c>
      <c r="H273" s="85">
        <v>68.599999999999994</v>
      </c>
      <c r="I273" s="85">
        <v>2.02</v>
      </c>
      <c r="J273" s="85">
        <v>21.24</v>
      </c>
    </row>
    <row r="274" spans="1:10" ht="39.5" x14ac:dyDescent="0.35">
      <c r="A274" s="62" t="s">
        <v>2560</v>
      </c>
      <c r="B274" s="75">
        <v>2002</v>
      </c>
      <c r="C274" s="85">
        <v>86.1</v>
      </c>
      <c r="D274" s="85">
        <v>74.5</v>
      </c>
      <c r="E274" s="85">
        <v>30</v>
      </c>
      <c r="F274" s="85">
        <v>54.8</v>
      </c>
      <c r="G274" s="85">
        <v>94.8</v>
      </c>
      <c r="H274" s="85">
        <v>42.5</v>
      </c>
      <c r="I274" s="85">
        <v>1.83</v>
      </c>
      <c r="J274" s="85">
        <v>21.23</v>
      </c>
    </row>
    <row r="275" spans="1:10" ht="26.5" x14ac:dyDescent="0.35">
      <c r="A275" s="62" t="s">
        <v>2561</v>
      </c>
      <c r="B275" s="75">
        <v>2737</v>
      </c>
      <c r="C275" s="85">
        <v>89.6</v>
      </c>
      <c r="D275" s="85">
        <v>75.400000000000006</v>
      </c>
      <c r="E275" s="85">
        <v>34.5</v>
      </c>
      <c r="F275" s="85">
        <v>60.4</v>
      </c>
      <c r="G275" s="85">
        <v>104.3</v>
      </c>
      <c r="H275" s="85">
        <v>58.6</v>
      </c>
      <c r="I275" s="85">
        <v>1.92</v>
      </c>
      <c r="J275" s="85">
        <v>21.4</v>
      </c>
    </row>
    <row r="276" spans="1:10" ht="26.5" x14ac:dyDescent="0.35">
      <c r="A276" s="62" t="s">
        <v>2562</v>
      </c>
      <c r="B276" s="75">
        <v>2050</v>
      </c>
      <c r="C276" s="85">
        <v>88.4</v>
      </c>
      <c r="D276" s="85">
        <v>75.599999999999994</v>
      </c>
      <c r="E276" s="85">
        <v>32.4</v>
      </c>
      <c r="F276" s="85">
        <v>57.9</v>
      </c>
      <c r="G276" s="85">
        <v>101.6</v>
      </c>
      <c r="H276" s="85">
        <v>43.6</v>
      </c>
      <c r="I276" s="85">
        <v>1.88</v>
      </c>
      <c r="J276" s="85">
        <v>21.26</v>
      </c>
    </row>
    <row r="277" spans="1:10" ht="26.5" x14ac:dyDescent="0.35">
      <c r="A277" s="62" t="s">
        <v>2563</v>
      </c>
      <c r="B277" s="75">
        <v>1327</v>
      </c>
      <c r="C277" s="85">
        <v>80.099999999999994</v>
      </c>
      <c r="D277" s="85">
        <v>76.900000000000006</v>
      </c>
      <c r="E277" s="85">
        <v>27.4</v>
      </c>
      <c r="F277" s="85">
        <v>53.6</v>
      </c>
      <c r="G277" s="85">
        <v>96.4</v>
      </c>
      <c r="H277" s="85">
        <v>28.9</v>
      </c>
      <c r="I277" s="85">
        <v>1.74</v>
      </c>
      <c r="J277" s="85">
        <v>21.77</v>
      </c>
    </row>
    <row r="278" spans="1:10" ht="26.5" x14ac:dyDescent="0.35">
      <c r="A278" s="62" t="s">
        <v>2564</v>
      </c>
      <c r="B278" s="75">
        <v>1792</v>
      </c>
      <c r="C278" s="85">
        <v>85.6</v>
      </c>
      <c r="D278" s="85">
        <v>77.3</v>
      </c>
      <c r="E278" s="85">
        <v>29.8</v>
      </c>
      <c r="F278" s="85">
        <v>57</v>
      </c>
      <c r="G278" s="85">
        <v>100.3</v>
      </c>
      <c r="H278" s="85">
        <v>38.4</v>
      </c>
      <c r="I278" s="85">
        <v>1.83</v>
      </c>
      <c r="J278" s="85">
        <v>21.43</v>
      </c>
    </row>
    <row r="279" spans="1:10" ht="26.5" x14ac:dyDescent="0.35">
      <c r="A279" s="62" t="s">
        <v>2565</v>
      </c>
      <c r="B279" s="75">
        <v>2362</v>
      </c>
      <c r="C279" s="85">
        <v>86.2</v>
      </c>
      <c r="D279" s="85">
        <v>74.599999999999994</v>
      </c>
      <c r="E279" s="85">
        <v>31.5</v>
      </c>
      <c r="F279" s="85">
        <v>54.8</v>
      </c>
      <c r="G279" s="85">
        <v>88.6</v>
      </c>
      <c r="H279" s="85">
        <v>50.4</v>
      </c>
      <c r="I279" s="85">
        <v>1.84</v>
      </c>
      <c r="J279" s="85">
        <v>21.33</v>
      </c>
    </row>
    <row r="280" spans="1:10" ht="65.5" x14ac:dyDescent="0.35">
      <c r="A280" s="57" t="s">
        <v>2566</v>
      </c>
      <c r="B280" s="73" t="s">
        <v>33</v>
      </c>
      <c r="C280" s="83" t="s">
        <v>33</v>
      </c>
      <c r="D280" s="83" t="s">
        <v>33</v>
      </c>
      <c r="E280" s="83" t="s">
        <v>33</v>
      </c>
      <c r="F280" s="83" t="s">
        <v>33</v>
      </c>
      <c r="G280" s="83" t="s">
        <v>33</v>
      </c>
      <c r="H280" s="83" t="s">
        <v>33</v>
      </c>
      <c r="I280" s="83" t="s">
        <v>33</v>
      </c>
      <c r="J280" s="83" t="s">
        <v>33</v>
      </c>
    </row>
    <row r="281" spans="1:10" x14ac:dyDescent="0.35">
      <c r="A281" s="54" t="s">
        <v>2567</v>
      </c>
      <c r="B281" s="75">
        <v>238</v>
      </c>
      <c r="C281" s="85">
        <v>37.6</v>
      </c>
      <c r="D281" s="85">
        <v>98</v>
      </c>
      <c r="E281" s="85">
        <v>1.2</v>
      </c>
      <c r="F281" s="85">
        <v>16.600000000000001</v>
      </c>
      <c r="G281" s="85">
        <v>53.1</v>
      </c>
      <c r="H281" s="85">
        <v>5.3</v>
      </c>
      <c r="I281" s="85">
        <v>0.84</v>
      </c>
      <c r="J281" s="85">
        <v>22.33</v>
      </c>
    </row>
    <row r="282" spans="1:10" x14ac:dyDescent="0.35">
      <c r="A282" s="58" t="s">
        <v>2568</v>
      </c>
      <c r="B282" s="75">
        <v>581</v>
      </c>
      <c r="C282" s="85">
        <v>75.599999999999994</v>
      </c>
      <c r="D282" s="85">
        <v>104.8</v>
      </c>
      <c r="E282" s="85">
        <v>25</v>
      </c>
      <c r="F282" s="85">
        <v>52</v>
      </c>
      <c r="G282" s="85">
        <v>111.3</v>
      </c>
      <c r="H282" s="85">
        <v>12.4</v>
      </c>
      <c r="I282" s="85">
        <v>1.61</v>
      </c>
      <c r="J282" s="85">
        <v>21.35</v>
      </c>
    </row>
    <row r="283" spans="1:10" x14ac:dyDescent="0.35">
      <c r="A283" s="58" t="s">
        <v>2402</v>
      </c>
      <c r="B283" s="75">
        <v>899</v>
      </c>
      <c r="C283" s="85">
        <v>78.3</v>
      </c>
      <c r="D283" s="85">
        <v>76.900000000000006</v>
      </c>
      <c r="E283" s="85">
        <v>29.7</v>
      </c>
      <c r="F283" s="85">
        <v>53.7</v>
      </c>
      <c r="G283" s="85">
        <v>93.2</v>
      </c>
      <c r="H283" s="85">
        <v>19.100000000000001</v>
      </c>
      <c r="I283" s="85">
        <v>1.66</v>
      </c>
      <c r="J283" s="85">
        <v>21.21</v>
      </c>
    </row>
    <row r="284" spans="1:10" x14ac:dyDescent="0.35">
      <c r="A284" s="58" t="s">
        <v>2403</v>
      </c>
      <c r="B284" s="75">
        <v>1402</v>
      </c>
      <c r="C284" s="85">
        <v>72</v>
      </c>
      <c r="D284" s="85">
        <v>78.099999999999994</v>
      </c>
      <c r="E284" s="85">
        <v>34.9</v>
      </c>
      <c r="F284" s="85">
        <v>58.5</v>
      </c>
      <c r="G284" s="85">
        <v>84.1</v>
      </c>
      <c r="H284" s="85">
        <v>32.200000000000003</v>
      </c>
      <c r="I284" s="85">
        <v>1.65</v>
      </c>
      <c r="J284" s="85">
        <v>22.94</v>
      </c>
    </row>
    <row r="285" spans="1:10" x14ac:dyDescent="0.35">
      <c r="A285" s="54" t="s">
        <v>2404</v>
      </c>
      <c r="B285" s="75">
        <v>3159</v>
      </c>
      <c r="C285" s="85">
        <v>85.6</v>
      </c>
      <c r="D285" s="85">
        <v>87.7</v>
      </c>
      <c r="E285" s="85">
        <v>38.799999999999997</v>
      </c>
      <c r="F285" s="85">
        <v>63.9</v>
      </c>
      <c r="G285" s="85">
        <v>111.6</v>
      </c>
      <c r="H285" s="85">
        <v>67</v>
      </c>
      <c r="I285" s="85">
        <v>1.81</v>
      </c>
      <c r="J285" s="85">
        <v>21.2</v>
      </c>
    </row>
    <row r="286" spans="1:10" x14ac:dyDescent="0.35">
      <c r="A286" s="58" t="s">
        <v>2405</v>
      </c>
      <c r="B286" s="75">
        <v>4504</v>
      </c>
      <c r="C286" s="85">
        <v>77.900000000000006</v>
      </c>
      <c r="D286" s="85">
        <v>69.5</v>
      </c>
      <c r="E286" s="85">
        <v>39.700000000000003</v>
      </c>
      <c r="F286" s="85">
        <v>64.8</v>
      </c>
      <c r="G286" s="85">
        <v>94.6</v>
      </c>
      <c r="H286" s="85">
        <v>97.6</v>
      </c>
      <c r="I286" s="85">
        <v>1.69</v>
      </c>
      <c r="J286" s="85">
        <v>21.67</v>
      </c>
    </row>
    <row r="287" spans="1:10" ht="26.5" x14ac:dyDescent="0.35">
      <c r="A287" s="58" t="s">
        <v>2406</v>
      </c>
      <c r="B287" s="75">
        <v>10432</v>
      </c>
      <c r="C287" s="85">
        <v>98.8</v>
      </c>
      <c r="D287" s="85">
        <v>76.8</v>
      </c>
      <c r="E287" s="85">
        <v>49.4</v>
      </c>
      <c r="F287" s="85">
        <v>70.900000000000006</v>
      </c>
      <c r="G287" s="85">
        <v>106.6</v>
      </c>
      <c r="H287" s="85">
        <v>214.5</v>
      </c>
      <c r="I287" s="85">
        <v>2.0299999999999998</v>
      </c>
      <c r="J287" s="85">
        <v>20.56</v>
      </c>
    </row>
    <row r="288" spans="1:10" ht="26.5" x14ac:dyDescent="0.35">
      <c r="A288" s="58" t="s">
        <v>2407</v>
      </c>
      <c r="B288" s="75">
        <v>28387</v>
      </c>
      <c r="C288" s="85">
        <v>109.9</v>
      </c>
      <c r="D288" s="85">
        <v>62.5</v>
      </c>
      <c r="E288" s="85">
        <v>51.3</v>
      </c>
      <c r="F288" s="85">
        <v>74</v>
      </c>
      <c r="G288" s="85">
        <v>120.2</v>
      </c>
      <c r="H288" s="85">
        <v>600.9</v>
      </c>
      <c r="I288" s="85">
        <v>2.33</v>
      </c>
      <c r="J288" s="85">
        <v>21.17</v>
      </c>
    </row>
    <row r="289" spans="1:10" ht="52.5" x14ac:dyDescent="0.35">
      <c r="A289" s="57" t="s">
        <v>2569</v>
      </c>
      <c r="B289" s="73" t="s">
        <v>33</v>
      </c>
      <c r="C289" s="83" t="s">
        <v>33</v>
      </c>
      <c r="D289" s="83" t="s">
        <v>33</v>
      </c>
      <c r="E289" s="83" t="s">
        <v>33</v>
      </c>
      <c r="F289" s="83" t="s">
        <v>33</v>
      </c>
      <c r="G289" s="83" t="s">
        <v>33</v>
      </c>
      <c r="H289" s="83" t="s">
        <v>33</v>
      </c>
      <c r="I289" s="83" t="s">
        <v>33</v>
      </c>
      <c r="J289" s="83" t="s">
        <v>33</v>
      </c>
    </row>
    <row r="290" spans="1:10" x14ac:dyDescent="0.35">
      <c r="A290" s="54" t="s">
        <v>2567</v>
      </c>
      <c r="B290" s="75">
        <v>530</v>
      </c>
      <c r="C290" s="85">
        <v>63.4</v>
      </c>
      <c r="D290" s="85">
        <v>100.9</v>
      </c>
      <c r="E290" s="85">
        <v>8.6</v>
      </c>
      <c r="F290" s="85">
        <v>34</v>
      </c>
      <c r="G290" s="85">
        <v>84</v>
      </c>
      <c r="H290" s="85">
        <v>11.7</v>
      </c>
      <c r="I290" s="85">
        <v>1.4</v>
      </c>
      <c r="J290" s="85">
        <v>22.06</v>
      </c>
    </row>
    <row r="291" spans="1:10" x14ac:dyDescent="0.35">
      <c r="A291" s="58" t="s">
        <v>2568</v>
      </c>
      <c r="B291" s="75">
        <v>780</v>
      </c>
      <c r="C291" s="85">
        <v>71.7</v>
      </c>
      <c r="D291" s="85">
        <v>85.4</v>
      </c>
      <c r="E291" s="85">
        <v>27</v>
      </c>
      <c r="F291" s="85">
        <v>51.3</v>
      </c>
      <c r="G291" s="85">
        <v>91.5</v>
      </c>
      <c r="H291" s="85">
        <v>16.7</v>
      </c>
      <c r="I291" s="85">
        <v>1.54</v>
      </c>
      <c r="J291" s="85">
        <v>21.47</v>
      </c>
    </row>
    <row r="292" spans="1:10" x14ac:dyDescent="0.35">
      <c r="A292" s="58" t="s">
        <v>2402</v>
      </c>
      <c r="B292" s="75">
        <v>1994</v>
      </c>
      <c r="C292" s="85">
        <v>83.6</v>
      </c>
      <c r="D292" s="85">
        <v>78.7</v>
      </c>
      <c r="E292" s="85">
        <v>35.5</v>
      </c>
      <c r="F292" s="85">
        <v>56.1</v>
      </c>
      <c r="G292" s="85">
        <v>86.6</v>
      </c>
      <c r="H292" s="85">
        <v>42.6</v>
      </c>
      <c r="I292" s="85">
        <v>1.79</v>
      </c>
      <c r="J292" s="85">
        <v>21.36</v>
      </c>
    </row>
    <row r="293" spans="1:10" x14ac:dyDescent="0.35">
      <c r="A293" s="58" t="s">
        <v>2403</v>
      </c>
      <c r="B293" s="75">
        <v>3965</v>
      </c>
      <c r="C293" s="85">
        <v>86.1</v>
      </c>
      <c r="D293" s="85">
        <v>77.5</v>
      </c>
      <c r="E293" s="85">
        <v>40.6</v>
      </c>
      <c r="F293" s="85">
        <v>63.2</v>
      </c>
      <c r="G293" s="85">
        <v>107.2</v>
      </c>
      <c r="H293" s="85">
        <v>85.3</v>
      </c>
      <c r="I293" s="85">
        <v>1.85</v>
      </c>
      <c r="J293" s="85">
        <v>21.5</v>
      </c>
    </row>
    <row r="294" spans="1:10" x14ac:dyDescent="0.35">
      <c r="A294" s="54" t="s">
        <v>2404</v>
      </c>
      <c r="B294" s="75">
        <v>6318</v>
      </c>
      <c r="C294" s="85">
        <v>94.1</v>
      </c>
      <c r="D294" s="85">
        <v>77.8</v>
      </c>
      <c r="E294" s="85">
        <v>42</v>
      </c>
      <c r="F294" s="85">
        <v>65.099999999999994</v>
      </c>
      <c r="G294" s="85">
        <v>105.4</v>
      </c>
      <c r="H294" s="85">
        <v>129.80000000000001</v>
      </c>
      <c r="I294" s="85">
        <v>1.93</v>
      </c>
      <c r="J294" s="85">
        <v>20.55</v>
      </c>
    </row>
    <row r="295" spans="1:10" x14ac:dyDescent="0.35">
      <c r="A295" s="58" t="s">
        <v>2405</v>
      </c>
      <c r="B295" s="75">
        <v>8795</v>
      </c>
      <c r="C295" s="85">
        <v>96.7</v>
      </c>
      <c r="D295" s="85">
        <v>61.4</v>
      </c>
      <c r="E295" s="85">
        <v>50.3</v>
      </c>
      <c r="F295" s="85">
        <v>70.400000000000006</v>
      </c>
      <c r="G295" s="85">
        <v>102</v>
      </c>
      <c r="H295" s="85">
        <v>185.8</v>
      </c>
      <c r="I295" s="85">
        <v>2.04</v>
      </c>
      <c r="J295" s="85">
        <v>21.13</v>
      </c>
    </row>
    <row r="296" spans="1:10" ht="26.5" x14ac:dyDescent="0.35">
      <c r="A296" s="58" t="s">
        <v>2406</v>
      </c>
      <c r="B296" s="75">
        <v>15188</v>
      </c>
      <c r="C296" s="85">
        <v>100.6</v>
      </c>
      <c r="D296" s="85">
        <v>79.400000000000006</v>
      </c>
      <c r="E296" s="85">
        <v>46.5</v>
      </c>
      <c r="F296" s="85">
        <v>61.3</v>
      </c>
      <c r="G296" s="85">
        <v>90.1</v>
      </c>
      <c r="H296" s="85">
        <v>307.60000000000002</v>
      </c>
      <c r="I296" s="85">
        <v>2.04</v>
      </c>
      <c r="J296" s="85">
        <v>20.25</v>
      </c>
    </row>
    <row r="297" spans="1:10" ht="26.5" x14ac:dyDescent="0.35">
      <c r="A297" s="58" t="s">
        <v>2407</v>
      </c>
      <c r="B297" s="75">
        <v>30170</v>
      </c>
      <c r="C297" s="85">
        <v>107.4</v>
      </c>
      <c r="D297" s="85">
        <v>54.4</v>
      </c>
      <c r="E297" s="85">
        <v>55.8</v>
      </c>
      <c r="F297" s="85">
        <v>77.7</v>
      </c>
      <c r="G297" s="85">
        <v>126.1</v>
      </c>
      <c r="H297" s="85">
        <v>667</v>
      </c>
      <c r="I297" s="85">
        <v>2.38</v>
      </c>
      <c r="J297" s="85">
        <v>22.11</v>
      </c>
    </row>
    <row r="298" spans="1:10" ht="52.5" x14ac:dyDescent="0.35">
      <c r="A298" s="57" t="s">
        <v>2570</v>
      </c>
      <c r="B298" s="73" t="s">
        <v>33</v>
      </c>
      <c r="C298" s="83" t="s">
        <v>33</v>
      </c>
      <c r="D298" s="83" t="s">
        <v>33</v>
      </c>
      <c r="E298" s="83" t="s">
        <v>33</v>
      </c>
      <c r="F298" s="83" t="s">
        <v>33</v>
      </c>
      <c r="G298" s="83" t="s">
        <v>33</v>
      </c>
      <c r="H298" s="83" t="s">
        <v>33</v>
      </c>
      <c r="I298" s="83" t="s">
        <v>33</v>
      </c>
      <c r="J298" s="83" t="s">
        <v>33</v>
      </c>
    </row>
    <row r="299" spans="1:10" x14ac:dyDescent="0.35">
      <c r="A299" s="54" t="s">
        <v>2567</v>
      </c>
      <c r="B299" s="75">
        <v>572</v>
      </c>
      <c r="C299" s="85">
        <v>64.599999999999994</v>
      </c>
      <c r="D299" s="85">
        <v>88</v>
      </c>
      <c r="E299" s="85">
        <v>13.3</v>
      </c>
      <c r="F299" s="85">
        <v>36.9</v>
      </c>
      <c r="G299" s="85">
        <v>81.099999999999994</v>
      </c>
      <c r="H299" s="85">
        <v>12.3</v>
      </c>
      <c r="I299" s="85">
        <v>1.38</v>
      </c>
      <c r="J299" s="85">
        <v>21.42</v>
      </c>
    </row>
    <row r="300" spans="1:10" x14ac:dyDescent="0.35">
      <c r="A300" s="58" t="s">
        <v>2568</v>
      </c>
      <c r="B300" s="75">
        <v>1740</v>
      </c>
      <c r="C300" s="85">
        <v>79.7</v>
      </c>
      <c r="D300" s="85">
        <v>79.2</v>
      </c>
      <c r="E300" s="85">
        <v>33.9</v>
      </c>
      <c r="F300" s="85">
        <v>59.6</v>
      </c>
      <c r="G300" s="85">
        <v>100.3</v>
      </c>
      <c r="H300" s="85">
        <v>37.5</v>
      </c>
      <c r="I300" s="85">
        <v>1.72</v>
      </c>
      <c r="J300" s="85">
        <v>21.54</v>
      </c>
    </row>
    <row r="301" spans="1:10" x14ac:dyDescent="0.35">
      <c r="A301" s="58" t="s">
        <v>2402</v>
      </c>
      <c r="B301" s="75">
        <v>5820</v>
      </c>
      <c r="C301" s="85">
        <v>90.5</v>
      </c>
      <c r="D301" s="85">
        <v>72</v>
      </c>
      <c r="E301" s="85">
        <v>40.1</v>
      </c>
      <c r="F301" s="85">
        <v>62.4</v>
      </c>
      <c r="G301" s="85">
        <v>110.2</v>
      </c>
      <c r="H301" s="85">
        <v>120.5</v>
      </c>
      <c r="I301" s="85">
        <v>1.87</v>
      </c>
      <c r="J301" s="85">
        <v>20.71</v>
      </c>
    </row>
    <row r="302" spans="1:10" x14ac:dyDescent="0.35">
      <c r="A302" s="58" t="s">
        <v>2403</v>
      </c>
      <c r="B302" s="75">
        <v>11797</v>
      </c>
      <c r="C302" s="85">
        <v>103.8</v>
      </c>
      <c r="D302" s="85">
        <v>78.5</v>
      </c>
      <c r="E302" s="85">
        <v>46.8</v>
      </c>
      <c r="F302" s="85">
        <v>75.900000000000006</v>
      </c>
      <c r="G302" s="85">
        <v>119.5</v>
      </c>
      <c r="H302" s="85">
        <v>260.3</v>
      </c>
      <c r="I302" s="85">
        <v>2.29</v>
      </c>
      <c r="J302" s="85">
        <v>22.07</v>
      </c>
    </row>
    <row r="303" spans="1:10" x14ac:dyDescent="0.35">
      <c r="A303" s="54" t="s">
        <v>2404</v>
      </c>
      <c r="B303" s="75">
        <v>15550</v>
      </c>
      <c r="C303" s="85">
        <v>105.5</v>
      </c>
      <c r="D303" s="85">
        <v>59.3</v>
      </c>
      <c r="E303" s="85">
        <v>50.7</v>
      </c>
      <c r="F303" s="85">
        <v>89</v>
      </c>
      <c r="G303" s="85">
        <v>171.7</v>
      </c>
      <c r="H303" s="85">
        <v>316.7</v>
      </c>
      <c r="I303" s="85">
        <v>2.15</v>
      </c>
      <c r="J303" s="85">
        <v>20.37</v>
      </c>
    </row>
    <row r="304" spans="1:10" ht="26.5" x14ac:dyDescent="0.35">
      <c r="A304" s="54" t="s">
        <v>2571</v>
      </c>
      <c r="B304" s="75">
        <v>38977</v>
      </c>
      <c r="C304" s="85">
        <v>143.6</v>
      </c>
      <c r="D304" s="85">
        <v>73</v>
      </c>
      <c r="E304" s="85">
        <v>64.7</v>
      </c>
      <c r="F304" s="85">
        <v>102.2</v>
      </c>
      <c r="G304" s="85">
        <v>208.9</v>
      </c>
      <c r="H304" s="85">
        <v>836.2</v>
      </c>
      <c r="I304" s="85">
        <v>3.08</v>
      </c>
      <c r="J304" s="85">
        <v>21.45</v>
      </c>
    </row>
    <row r="305" spans="1:10" ht="52.5" x14ac:dyDescent="0.35">
      <c r="A305" s="57" t="s">
        <v>2572</v>
      </c>
      <c r="B305" s="73" t="s">
        <v>33</v>
      </c>
      <c r="C305" s="83" t="s">
        <v>33</v>
      </c>
      <c r="D305" s="83" t="s">
        <v>33</v>
      </c>
      <c r="E305" s="83" t="s">
        <v>33</v>
      </c>
      <c r="F305" s="83" t="s">
        <v>33</v>
      </c>
      <c r="G305" s="83" t="s">
        <v>33</v>
      </c>
      <c r="H305" s="83" t="s">
        <v>33</v>
      </c>
      <c r="I305" s="83" t="s">
        <v>33</v>
      </c>
      <c r="J305" s="83" t="s">
        <v>33</v>
      </c>
    </row>
    <row r="306" spans="1:10" x14ac:dyDescent="0.35">
      <c r="A306" s="54" t="s">
        <v>2567</v>
      </c>
      <c r="B306" s="75">
        <v>546</v>
      </c>
      <c r="C306" s="85">
        <v>66.599999999999994</v>
      </c>
      <c r="D306" s="85">
        <v>94.2</v>
      </c>
      <c r="E306" s="85">
        <v>11.7</v>
      </c>
      <c r="F306" s="85">
        <v>37.1</v>
      </c>
      <c r="G306" s="85">
        <v>89.5</v>
      </c>
      <c r="H306" s="85">
        <v>11.8</v>
      </c>
      <c r="I306" s="85">
        <v>1.44</v>
      </c>
      <c r="J306" s="85">
        <v>21.62</v>
      </c>
    </row>
    <row r="307" spans="1:10" x14ac:dyDescent="0.35">
      <c r="A307" s="58" t="s">
        <v>2389</v>
      </c>
      <c r="B307" s="75">
        <v>907</v>
      </c>
      <c r="C307" s="85">
        <v>70.400000000000006</v>
      </c>
      <c r="D307" s="85">
        <v>90</v>
      </c>
      <c r="E307" s="85">
        <v>27.6</v>
      </c>
      <c r="F307" s="85">
        <v>49.7</v>
      </c>
      <c r="G307" s="85">
        <v>81.099999999999994</v>
      </c>
      <c r="H307" s="85">
        <v>19.3</v>
      </c>
      <c r="I307" s="85">
        <v>1.5</v>
      </c>
      <c r="J307" s="85">
        <v>21.32</v>
      </c>
    </row>
    <row r="308" spans="1:10" x14ac:dyDescent="0.35">
      <c r="A308" s="58" t="s">
        <v>2573</v>
      </c>
      <c r="B308" s="75">
        <v>2465</v>
      </c>
      <c r="C308" s="85">
        <v>78.599999999999994</v>
      </c>
      <c r="D308" s="85">
        <v>74.099999999999994</v>
      </c>
      <c r="E308" s="85">
        <v>36.4</v>
      </c>
      <c r="F308" s="85">
        <v>59.7</v>
      </c>
      <c r="G308" s="85">
        <v>96</v>
      </c>
      <c r="H308" s="85">
        <v>52.8</v>
      </c>
      <c r="I308" s="85">
        <v>1.68</v>
      </c>
      <c r="J308" s="85">
        <v>21.43</v>
      </c>
    </row>
    <row r="309" spans="1:10" x14ac:dyDescent="0.35">
      <c r="A309" s="58" t="s">
        <v>2402</v>
      </c>
      <c r="B309" s="75">
        <v>6782</v>
      </c>
      <c r="C309" s="85">
        <v>88.5</v>
      </c>
      <c r="D309" s="85">
        <v>74.7</v>
      </c>
      <c r="E309" s="85">
        <v>44.3</v>
      </c>
      <c r="F309" s="85">
        <v>62.7</v>
      </c>
      <c r="G309" s="85">
        <v>96.5</v>
      </c>
      <c r="H309" s="85">
        <v>143.30000000000001</v>
      </c>
      <c r="I309" s="85">
        <v>1.87</v>
      </c>
      <c r="J309" s="85">
        <v>21.13</v>
      </c>
    </row>
    <row r="310" spans="1:10" ht="26.5" x14ac:dyDescent="0.35">
      <c r="A310" s="58" t="s">
        <v>2574</v>
      </c>
      <c r="B310" s="75">
        <v>20490</v>
      </c>
      <c r="C310" s="85">
        <v>117.3</v>
      </c>
      <c r="D310" s="85">
        <v>66.099999999999994</v>
      </c>
      <c r="E310" s="85">
        <v>61.3</v>
      </c>
      <c r="F310" s="85">
        <v>80.3</v>
      </c>
      <c r="G310" s="85">
        <v>113.9</v>
      </c>
      <c r="H310" s="85">
        <v>437.3</v>
      </c>
      <c r="I310" s="85">
        <v>2.5</v>
      </c>
      <c r="J310" s="85">
        <v>21.34</v>
      </c>
    </row>
    <row r="311" spans="1:10" ht="52.5" x14ac:dyDescent="0.35">
      <c r="A311" s="57" t="s">
        <v>2575</v>
      </c>
      <c r="B311" s="73" t="s">
        <v>33</v>
      </c>
      <c r="C311" s="83" t="s">
        <v>33</v>
      </c>
      <c r="D311" s="83" t="s">
        <v>33</v>
      </c>
      <c r="E311" s="83" t="s">
        <v>33</v>
      </c>
      <c r="F311" s="83" t="s">
        <v>33</v>
      </c>
      <c r="G311" s="83" t="s">
        <v>33</v>
      </c>
      <c r="H311" s="83" t="s">
        <v>33</v>
      </c>
      <c r="I311" s="83" t="s">
        <v>33</v>
      </c>
      <c r="J311" s="83" t="s">
        <v>33</v>
      </c>
    </row>
    <row r="312" spans="1:10" x14ac:dyDescent="0.35">
      <c r="A312" s="54" t="s">
        <v>2567</v>
      </c>
      <c r="B312" s="75">
        <v>447</v>
      </c>
      <c r="C312" s="85">
        <v>49.9</v>
      </c>
      <c r="D312" s="85">
        <v>68.2</v>
      </c>
      <c r="E312" s="85">
        <v>8</v>
      </c>
      <c r="F312" s="85">
        <v>29.6</v>
      </c>
      <c r="G312" s="85">
        <v>67</v>
      </c>
      <c r="H312" s="85">
        <v>10.199999999999999</v>
      </c>
      <c r="I312" s="85">
        <v>1.1399999999999999</v>
      </c>
      <c r="J312" s="85">
        <v>22.84</v>
      </c>
    </row>
    <row r="313" spans="1:10" x14ac:dyDescent="0.35">
      <c r="A313" s="58" t="s">
        <v>2389</v>
      </c>
      <c r="B313" s="75">
        <v>609</v>
      </c>
      <c r="C313" s="85">
        <v>69.8</v>
      </c>
      <c r="D313" s="85">
        <v>69.599999999999994</v>
      </c>
      <c r="E313" s="85">
        <v>27.3</v>
      </c>
      <c r="F313" s="85">
        <v>54.2</v>
      </c>
      <c r="G313" s="85">
        <v>99.6</v>
      </c>
      <c r="H313" s="85">
        <v>12.8</v>
      </c>
      <c r="I313" s="85">
        <v>1.47</v>
      </c>
      <c r="J313" s="85">
        <v>21.05</v>
      </c>
    </row>
    <row r="314" spans="1:10" x14ac:dyDescent="0.35">
      <c r="A314" s="58" t="s">
        <v>2573</v>
      </c>
      <c r="B314" s="75">
        <v>1266</v>
      </c>
      <c r="C314" s="85">
        <v>79.599999999999994</v>
      </c>
      <c r="D314" s="85">
        <v>74.099999999999994</v>
      </c>
      <c r="E314" s="85">
        <v>32.9</v>
      </c>
      <c r="F314" s="85">
        <v>57.6</v>
      </c>
      <c r="G314" s="85">
        <v>107</v>
      </c>
      <c r="H314" s="85">
        <v>27.6</v>
      </c>
      <c r="I314" s="85">
        <v>1.74</v>
      </c>
      <c r="J314" s="85">
        <v>21.83</v>
      </c>
    </row>
    <row r="315" spans="1:10" x14ac:dyDescent="0.35">
      <c r="A315" s="58" t="s">
        <v>2402</v>
      </c>
      <c r="B315" s="75">
        <v>2471</v>
      </c>
      <c r="C315" s="85">
        <v>95.3</v>
      </c>
      <c r="D315" s="85">
        <v>76.900000000000006</v>
      </c>
      <c r="E315" s="85">
        <v>43.4</v>
      </c>
      <c r="F315" s="85">
        <v>74.5</v>
      </c>
      <c r="G315" s="85">
        <v>170.2</v>
      </c>
      <c r="H315" s="85">
        <v>54.1</v>
      </c>
      <c r="I315" s="85">
        <v>2.09</v>
      </c>
      <c r="J315" s="85">
        <v>21.91</v>
      </c>
    </row>
    <row r="316" spans="1:10" x14ac:dyDescent="0.35">
      <c r="A316" s="58" t="s">
        <v>2403</v>
      </c>
      <c r="B316" s="75">
        <v>5264</v>
      </c>
      <c r="C316" s="85">
        <v>99.1</v>
      </c>
      <c r="D316" s="85">
        <v>78.3</v>
      </c>
      <c r="E316" s="85">
        <v>48.4</v>
      </c>
      <c r="F316" s="85">
        <v>80</v>
      </c>
      <c r="G316" s="85">
        <v>138.5</v>
      </c>
      <c r="H316" s="85">
        <v>110.4</v>
      </c>
      <c r="I316" s="85">
        <v>2.08</v>
      </c>
      <c r="J316" s="85">
        <v>20.98</v>
      </c>
    </row>
    <row r="317" spans="1:10" x14ac:dyDescent="0.35">
      <c r="A317" s="58" t="s">
        <v>2404</v>
      </c>
      <c r="B317" s="75">
        <v>6774</v>
      </c>
      <c r="C317" s="85">
        <v>89</v>
      </c>
      <c r="D317" s="85">
        <v>80.3</v>
      </c>
      <c r="E317" s="85">
        <v>52.9</v>
      </c>
      <c r="F317" s="85">
        <v>73.400000000000006</v>
      </c>
      <c r="G317" s="85">
        <v>128</v>
      </c>
      <c r="H317" s="85">
        <v>151.4</v>
      </c>
      <c r="I317" s="85">
        <v>1.99</v>
      </c>
      <c r="J317" s="85">
        <v>22.35</v>
      </c>
    </row>
    <row r="318" spans="1:10" x14ac:dyDescent="0.35">
      <c r="A318" s="58" t="s">
        <v>2405</v>
      </c>
      <c r="B318" s="75">
        <v>8961</v>
      </c>
      <c r="C318" s="85">
        <v>98.6</v>
      </c>
      <c r="D318" s="85">
        <v>98.4</v>
      </c>
      <c r="E318" s="85">
        <v>56.7</v>
      </c>
      <c r="F318" s="85">
        <v>86.8</v>
      </c>
      <c r="G318" s="85">
        <v>144.1</v>
      </c>
      <c r="H318" s="85">
        <v>186.2</v>
      </c>
      <c r="I318" s="85">
        <v>2.0499999999999998</v>
      </c>
      <c r="J318" s="85">
        <v>20.78</v>
      </c>
    </row>
    <row r="319" spans="1:10" ht="26.5" x14ac:dyDescent="0.35">
      <c r="A319" s="58" t="s">
        <v>2576</v>
      </c>
      <c r="B319" s="75">
        <v>26874</v>
      </c>
      <c r="C319" s="85">
        <v>133.4</v>
      </c>
      <c r="D319" s="85">
        <v>113</v>
      </c>
      <c r="E319" s="85">
        <v>62.6</v>
      </c>
      <c r="F319" s="85">
        <v>93.4</v>
      </c>
      <c r="G319" s="85">
        <v>143</v>
      </c>
      <c r="H319" s="85">
        <v>508.6</v>
      </c>
      <c r="I319" s="85">
        <v>2.52</v>
      </c>
      <c r="J319" s="85">
        <v>18.920000000000002</v>
      </c>
    </row>
    <row r="320" spans="1:10" ht="169.5" x14ac:dyDescent="0.35">
      <c r="A320" s="57" t="s">
        <v>2577</v>
      </c>
      <c r="B320" s="73" t="s">
        <v>33</v>
      </c>
      <c r="C320" s="83" t="s">
        <v>33</v>
      </c>
      <c r="D320" s="83" t="s">
        <v>33</v>
      </c>
      <c r="E320" s="83" t="s">
        <v>33</v>
      </c>
      <c r="F320" s="83" t="s">
        <v>33</v>
      </c>
      <c r="G320" s="83" t="s">
        <v>33</v>
      </c>
      <c r="H320" s="83" t="s">
        <v>33</v>
      </c>
      <c r="I320" s="83" t="s">
        <v>33</v>
      </c>
      <c r="J320" s="83" t="s">
        <v>33</v>
      </c>
    </row>
    <row r="321" spans="1:10" ht="52.5" x14ac:dyDescent="0.35">
      <c r="A321" s="54" t="s">
        <v>2578</v>
      </c>
      <c r="B321" s="75">
        <v>7264</v>
      </c>
      <c r="C321" s="85">
        <v>112.5</v>
      </c>
      <c r="D321" s="85">
        <v>108.4</v>
      </c>
      <c r="E321" s="85">
        <v>50.3</v>
      </c>
      <c r="F321" s="85">
        <v>88.6</v>
      </c>
      <c r="G321" s="85">
        <v>218</v>
      </c>
      <c r="H321" s="85">
        <v>148.1</v>
      </c>
      <c r="I321" s="85">
        <v>2.29</v>
      </c>
      <c r="J321" s="85">
        <v>20.38</v>
      </c>
    </row>
    <row r="322" spans="1:10" ht="52.5" x14ac:dyDescent="0.35">
      <c r="A322" s="58" t="s">
        <v>2579</v>
      </c>
      <c r="B322" s="75">
        <v>6957</v>
      </c>
      <c r="C322" s="85">
        <v>123.2</v>
      </c>
      <c r="D322" s="85">
        <v>110</v>
      </c>
      <c r="E322" s="85">
        <v>86.1</v>
      </c>
      <c r="F322" s="85">
        <v>136.6</v>
      </c>
      <c r="G322" s="85">
        <v>220.7</v>
      </c>
      <c r="H322" s="85">
        <v>146.5</v>
      </c>
      <c r="I322" s="85">
        <v>2.59</v>
      </c>
      <c r="J322" s="85">
        <v>21.05</v>
      </c>
    </row>
    <row r="323" spans="1:10" ht="52.5" x14ac:dyDescent="0.35">
      <c r="A323" s="58" t="s">
        <v>2580</v>
      </c>
      <c r="B323" s="75">
        <v>12491</v>
      </c>
      <c r="C323" s="85">
        <v>106.7</v>
      </c>
      <c r="D323" s="85">
        <v>92.2</v>
      </c>
      <c r="E323" s="85">
        <v>47.1</v>
      </c>
      <c r="F323" s="85">
        <v>71.900000000000006</v>
      </c>
      <c r="G323" s="85">
        <v>110.2</v>
      </c>
      <c r="H323" s="85">
        <v>246.9</v>
      </c>
      <c r="I323" s="85">
        <v>2.11</v>
      </c>
      <c r="J323" s="85">
        <v>19.760000000000002</v>
      </c>
    </row>
    <row r="324" spans="1:10" ht="78.5" x14ac:dyDescent="0.35">
      <c r="A324" s="58" t="s">
        <v>2581</v>
      </c>
      <c r="B324" s="75">
        <v>6372</v>
      </c>
      <c r="C324" s="85">
        <v>111.4</v>
      </c>
      <c r="D324" s="85">
        <v>117.2</v>
      </c>
      <c r="E324" s="85">
        <v>36.6</v>
      </c>
      <c r="F324" s="85">
        <v>68.8</v>
      </c>
      <c r="G324" s="85">
        <v>132.5</v>
      </c>
      <c r="H324" s="85">
        <v>124.4</v>
      </c>
      <c r="I324" s="85">
        <v>2.17</v>
      </c>
      <c r="J324" s="85">
        <v>19.53</v>
      </c>
    </row>
    <row r="325" spans="1:10" ht="39.5" x14ac:dyDescent="0.35">
      <c r="A325" s="58" t="s">
        <v>2582</v>
      </c>
      <c r="B325" s="75">
        <v>1614</v>
      </c>
      <c r="C325" s="85">
        <v>84.5</v>
      </c>
      <c r="D325" s="85">
        <v>87.2</v>
      </c>
      <c r="E325" s="85">
        <v>22.2</v>
      </c>
      <c r="F325" s="85">
        <v>46</v>
      </c>
      <c r="G325" s="85">
        <v>86.5</v>
      </c>
      <c r="H325" s="85">
        <v>33.5</v>
      </c>
      <c r="I325" s="85">
        <v>1.76</v>
      </c>
      <c r="J325" s="85">
        <v>20.78</v>
      </c>
    </row>
    <row r="326" spans="1:10" ht="91.5" x14ac:dyDescent="0.35">
      <c r="A326" s="57" t="s">
        <v>2583</v>
      </c>
      <c r="B326" s="73" t="s">
        <v>33</v>
      </c>
      <c r="C326" s="83" t="s">
        <v>33</v>
      </c>
      <c r="D326" s="83" t="s">
        <v>33</v>
      </c>
      <c r="E326" s="83" t="s">
        <v>33</v>
      </c>
      <c r="F326" s="83" t="s">
        <v>33</v>
      </c>
      <c r="G326" s="83" t="s">
        <v>33</v>
      </c>
      <c r="H326" s="83" t="s">
        <v>33</v>
      </c>
      <c r="I326" s="83" t="s">
        <v>33</v>
      </c>
      <c r="J326" s="83" t="s">
        <v>33</v>
      </c>
    </row>
    <row r="327" spans="1:10" ht="52.5" x14ac:dyDescent="0.35">
      <c r="A327" s="54" t="s">
        <v>2584</v>
      </c>
      <c r="B327" s="75">
        <v>14047</v>
      </c>
      <c r="C327" s="85">
        <v>122.1</v>
      </c>
      <c r="D327" s="85">
        <v>75.2</v>
      </c>
      <c r="E327" s="85">
        <v>50.9</v>
      </c>
      <c r="F327" s="85">
        <v>85.7</v>
      </c>
      <c r="G327" s="85">
        <v>129.4</v>
      </c>
      <c r="H327" s="85">
        <v>294.5</v>
      </c>
      <c r="I327" s="85">
        <v>2.56</v>
      </c>
      <c r="J327" s="85">
        <v>20.96</v>
      </c>
    </row>
    <row r="328" spans="1:10" ht="52.5" x14ac:dyDescent="0.35">
      <c r="A328" s="58" t="s">
        <v>2585</v>
      </c>
      <c r="B328" s="75">
        <v>6956</v>
      </c>
      <c r="C328" s="85">
        <v>95.7</v>
      </c>
      <c r="D328" s="85">
        <v>76.3</v>
      </c>
      <c r="E328" s="85">
        <v>42</v>
      </c>
      <c r="F328" s="85">
        <v>67.8</v>
      </c>
      <c r="G328" s="85">
        <v>111.5</v>
      </c>
      <c r="H328" s="85">
        <v>143.80000000000001</v>
      </c>
      <c r="I328" s="85">
        <v>1.98</v>
      </c>
      <c r="J328" s="85">
        <v>20.67</v>
      </c>
    </row>
    <row r="329" spans="1:10" ht="52.5" x14ac:dyDescent="0.35">
      <c r="A329" s="58" t="s">
        <v>2586</v>
      </c>
      <c r="B329" s="75">
        <v>5346</v>
      </c>
      <c r="C329" s="85">
        <v>88.9</v>
      </c>
      <c r="D329" s="85">
        <v>101.9</v>
      </c>
      <c r="E329" s="85">
        <v>39.700000000000003</v>
      </c>
      <c r="F329" s="85">
        <v>59.7</v>
      </c>
      <c r="G329" s="85">
        <v>86.6</v>
      </c>
      <c r="H329" s="85">
        <v>103.4</v>
      </c>
      <c r="I329" s="85">
        <v>1.72</v>
      </c>
      <c r="J329" s="85">
        <v>19.329999999999998</v>
      </c>
    </row>
    <row r="330" spans="1:10" ht="104.5" x14ac:dyDescent="0.35">
      <c r="A330" s="57" t="s">
        <v>2587</v>
      </c>
      <c r="B330" s="76" t="s">
        <v>33</v>
      </c>
      <c r="C330" s="86" t="s">
        <v>33</v>
      </c>
      <c r="D330" s="86" t="s">
        <v>33</v>
      </c>
      <c r="E330" s="86" t="s">
        <v>33</v>
      </c>
      <c r="F330" s="86" t="s">
        <v>33</v>
      </c>
      <c r="G330" s="86" t="s">
        <v>33</v>
      </c>
      <c r="H330" s="86" t="s">
        <v>33</v>
      </c>
      <c r="I330" s="86" t="s">
        <v>33</v>
      </c>
      <c r="J330" s="86" t="s">
        <v>33</v>
      </c>
    </row>
    <row r="331" spans="1:10" ht="26.5" x14ac:dyDescent="0.35">
      <c r="A331" s="58" t="s">
        <v>2588</v>
      </c>
      <c r="B331" s="75">
        <v>5228</v>
      </c>
      <c r="C331" s="85">
        <v>102.2</v>
      </c>
      <c r="D331" s="85">
        <v>88.8</v>
      </c>
      <c r="E331" s="85">
        <v>38.6</v>
      </c>
      <c r="F331" s="85">
        <v>66.8</v>
      </c>
      <c r="G331" s="85">
        <v>123.8</v>
      </c>
      <c r="H331" s="85">
        <v>108</v>
      </c>
      <c r="I331" s="85">
        <v>2.11</v>
      </c>
      <c r="J331" s="85">
        <v>20.67</v>
      </c>
    </row>
    <row r="332" spans="1:10" ht="52.5" x14ac:dyDescent="0.35">
      <c r="A332" s="58" t="s">
        <v>2589</v>
      </c>
      <c r="B332" s="75">
        <v>1952</v>
      </c>
      <c r="C332" s="85">
        <v>89.6</v>
      </c>
      <c r="D332" s="85">
        <v>79.7</v>
      </c>
      <c r="E332" s="85">
        <v>32.799999999999997</v>
      </c>
      <c r="F332" s="85">
        <v>60.3</v>
      </c>
      <c r="G332" s="85">
        <v>110.2</v>
      </c>
      <c r="H332" s="85">
        <v>41.5</v>
      </c>
      <c r="I332" s="85">
        <v>1.9</v>
      </c>
      <c r="J332" s="85">
        <v>21.24</v>
      </c>
    </row>
    <row r="333" spans="1:10" ht="54" x14ac:dyDescent="0.35">
      <c r="A333" s="58" t="s">
        <v>2655</v>
      </c>
      <c r="B333" s="75">
        <v>4752</v>
      </c>
      <c r="C333" s="85">
        <v>100.1</v>
      </c>
      <c r="D333" s="85">
        <v>87.6</v>
      </c>
      <c r="E333" s="85">
        <v>37.1</v>
      </c>
      <c r="F333" s="85">
        <v>65.8</v>
      </c>
      <c r="G333" s="85">
        <v>111.6</v>
      </c>
      <c r="H333" s="85">
        <v>100.3</v>
      </c>
      <c r="I333" s="85">
        <v>2.11</v>
      </c>
      <c r="J333" s="85">
        <v>21.11</v>
      </c>
    </row>
    <row r="334" spans="1:10" ht="117.5" x14ac:dyDescent="0.35">
      <c r="A334" s="57" t="s">
        <v>2591</v>
      </c>
      <c r="B334" s="76" t="s">
        <v>33</v>
      </c>
      <c r="C334" s="86" t="s">
        <v>33</v>
      </c>
      <c r="D334" s="86" t="s">
        <v>33</v>
      </c>
      <c r="E334" s="86" t="s">
        <v>33</v>
      </c>
      <c r="F334" s="86" t="s">
        <v>33</v>
      </c>
      <c r="G334" s="86" t="s">
        <v>33</v>
      </c>
      <c r="H334" s="86" t="s">
        <v>33</v>
      </c>
      <c r="I334" s="86" t="s">
        <v>33</v>
      </c>
      <c r="J334" s="86" t="s">
        <v>33</v>
      </c>
    </row>
    <row r="335" spans="1:10" ht="39.5" x14ac:dyDescent="0.35">
      <c r="A335" s="54" t="s">
        <v>2592</v>
      </c>
      <c r="B335" s="75">
        <v>1743</v>
      </c>
      <c r="C335" s="85">
        <v>87</v>
      </c>
      <c r="D335" s="85">
        <v>84.3</v>
      </c>
      <c r="E335" s="85">
        <v>27.5</v>
      </c>
      <c r="F335" s="85">
        <v>54.4</v>
      </c>
      <c r="G335" s="85">
        <v>99.6</v>
      </c>
      <c r="H335" s="85">
        <v>36.200000000000003</v>
      </c>
      <c r="I335" s="85">
        <v>1.81</v>
      </c>
      <c r="J335" s="85">
        <v>20.79</v>
      </c>
    </row>
    <row r="336" spans="1:10" ht="39.5" x14ac:dyDescent="0.35">
      <c r="A336" s="54" t="s">
        <v>2593</v>
      </c>
      <c r="B336" s="75">
        <v>2118</v>
      </c>
      <c r="C336" s="85">
        <v>88.2</v>
      </c>
      <c r="D336" s="85">
        <v>78.2</v>
      </c>
      <c r="E336" s="85">
        <v>27.1</v>
      </c>
      <c r="F336" s="85">
        <v>55.9</v>
      </c>
      <c r="G336" s="85">
        <v>106.1</v>
      </c>
      <c r="H336" s="85">
        <v>44.5</v>
      </c>
      <c r="I336" s="85">
        <v>1.85</v>
      </c>
      <c r="J336" s="85">
        <v>20.99</v>
      </c>
    </row>
    <row r="337" spans="1:10" ht="39.5" x14ac:dyDescent="0.35">
      <c r="A337" s="54" t="s">
        <v>2594</v>
      </c>
      <c r="B337" s="75">
        <v>3013</v>
      </c>
      <c r="C337" s="85">
        <v>103.9</v>
      </c>
      <c r="D337" s="85">
        <v>87</v>
      </c>
      <c r="E337" s="85">
        <v>30.6</v>
      </c>
      <c r="F337" s="85">
        <v>58.6</v>
      </c>
      <c r="G337" s="85">
        <v>116.1</v>
      </c>
      <c r="H337" s="85">
        <v>62.6</v>
      </c>
      <c r="I337" s="85">
        <v>2.16</v>
      </c>
      <c r="J337" s="85">
        <v>20.77</v>
      </c>
    </row>
    <row r="338" spans="1:10" ht="52.5" x14ac:dyDescent="0.35">
      <c r="A338" s="58" t="s">
        <v>2595</v>
      </c>
      <c r="B338" s="75">
        <v>1654</v>
      </c>
      <c r="C338" s="85">
        <v>96</v>
      </c>
      <c r="D338" s="85">
        <v>91.5</v>
      </c>
      <c r="E338" s="85">
        <v>30.3</v>
      </c>
      <c r="F338" s="85">
        <v>60.3</v>
      </c>
      <c r="G338" s="85">
        <v>120.3</v>
      </c>
      <c r="H338" s="85">
        <v>34.5</v>
      </c>
      <c r="I338" s="85">
        <v>2</v>
      </c>
      <c r="J338" s="85">
        <v>20.86</v>
      </c>
    </row>
    <row r="339" spans="1:10" ht="26.5" x14ac:dyDescent="0.35">
      <c r="A339" s="58" t="s">
        <v>2596</v>
      </c>
      <c r="B339" s="75">
        <v>3400</v>
      </c>
      <c r="C339" s="85">
        <v>90.3</v>
      </c>
      <c r="D339" s="85">
        <v>91.7</v>
      </c>
      <c r="E339" s="85">
        <v>24.6</v>
      </c>
      <c r="F339" s="85">
        <v>49.7</v>
      </c>
      <c r="G339" s="85">
        <v>84.1</v>
      </c>
      <c r="H339" s="85">
        <v>69.400000000000006</v>
      </c>
      <c r="I339" s="85">
        <v>1.84</v>
      </c>
      <c r="J339" s="85">
        <v>20.399999999999999</v>
      </c>
    </row>
    <row r="340" spans="1:10" ht="39.5" x14ac:dyDescent="0.35">
      <c r="A340" s="58" t="s">
        <v>2597</v>
      </c>
      <c r="B340" s="75">
        <v>3193</v>
      </c>
      <c r="C340" s="85">
        <v>96.8</v>
      </c>
      <c r="D340" s="85">
        <v>83.8</v>
      </c>
      <c r="E340" s="85">
        <v>35.6</v>
      </c>
      <c r="F340" s="85">
        <v>64.099999999999994</v>
      </c>
      <c r="G340" s="85">
        <v>122.8</v>
      </c>
      <c r="H340" s="85">
        <v>69.099999999999994</v>
      </c>
      <c r="I340" s="85">
        <v>2.09</v>
      </c>
      <c r="J340" s="85">
        <v>21.63</v>
      </c>
    </row>
    <row r="341" spans="1:10" ht="26.5" x14ac:dyDescent="0.35">
      <c r="A341" s="54" t="s">
        <v>2598</v>
      </c>
      <c r="B341" s="75">
        <v>4225</v>
      </c>
      <c r="C341" s="85">
        <v>95.7</v>
      </c>
      <c r="D341" s="85">
        <v>83.8</v>
      </c>
      <c r="E341" s="85">
        <v>37.700000000000003</v>
      </c>
      <c r="F341" s="85">
        <v>68.099999999999994</v>
      </c>
      <c r="G341" s="85">
        <v>117.1</v>
      </c>
      <c r="H341" s="85">
        <v>89.4</v>
      </c>
      <c r="I341" s="85">
        <v>2.0299999999999998</v>
      </c>
      <c r="J341" s="85">
        <v>21.16</v>
      </c>
    </row>
    <row r="342" spans="1:10" ht="52.5" x14ac:dyDescent="0.35">
      <c r="A342" s="54" t="s">
        <v>2599</v>
      </c>
      <c r="B342" s="75">
        <v>4637</v>
      </c>
      <c r="C342" s="85">
        <v>111.3</v>
      </c>
      <c r="D342" s="85">
        <v>100.3</v>
      </c>
      <c r="E342" s="85">
        <v>43.7</v>
      </c>
      <c r="F342" s="85">
        <v>80.099999999999994</v>
      </c>
      <c r="G342" s="85">
        <v>162.4</v>
      </c>
      <c r="H342" s="85">
        <v>94.3</v>
      </c>
      <c r="I342" s="85">
        <v>2.2599999999999998</v>
      </c>
      <c r="J342" s="85">
        <v>20.34</v>
      </c>
    </row>
    <row r="343" spans="1:10" ht="26.5" x14ac:dyDescent="0.35">
      <c r="A343" s="58" t="s">
        <v>2600</v>
      </c>
      <c r="B343" s="75">
        <v>4942</v>
      </c>
      <c r="C343" s="85">
        <v>101.3</v>
      </c>
      <c r="D343" s="85">
        <v>80.5</v>
      </c>
      <c r="E343" s="85">
        <v>24.4</v>
      </c>
      <c r="F343" s="85">
        <v>62.4</v>
      </c>
      <c r="G343" s="85">
        <v>122.8</v>
      </c>
      <c r="H343" s="85">
        <v>104</v>
      </c>
      <c r="I343" s="85">
        <v>2.13</v>
      </c>
      <c r="J343" s="85">
        <v>21.05</v>
      </c>
    </row>
    <row r="344" spans="1:10" ht="39.5" x14ac:dyDescent="0.35">
      <c r="A344" s="58" t="s">
        <v>2601</v>
      </c>
      <c r="B344" s="75">
        <v>2326</v>
      </c>
      <c r="C344" s="85">
        <v>86.5</v>
      </c>
      <c r="D344" s="85">
        <v>83.6</v>
      </c>
      <c r="E344" s="85">
        <v>30.9</v>
      </c>
      <c r="F344" s="85">
        <v>55.9</v>
      </c>
      <c r="G344" s="85">
        <v>110.2</v>
      </c>
      <c r="H344" s="85">
        <v>54.7</v>
      </c>
      <c r="I344" s="85">
        <v>2.0299999999999998</v>
      </c>
      <c r="J344" s="85">
        <v>23.51</v>
      </c>
    </row>
    <row r="345" spans="1:10" ht="67" x14ac:dyDescent="0.35">
      <c r="A345" s="58" t="s">
        <v>2635</v>
      </c>
      <c r="B345" s="75">
        <v>5762</v>
      </c>
      <c r="C345" s="85">
        <v>99.5</v>
      </c>
      <c r="D345" s="85">
        <v>90.8</v>
      </c>
      <c r="E345" s="85">
        <v>47.5</v>
      </c>
      <c r="F345" s="85">
        <v>78.2</v>
      </c>
      <c r="G345" s="85">
        <v>126.5</v>
      </c>
      <c r="H345" s="85">
        <v>127.5</v>
      </c>
      <c r="I345" s="85">
        <v>2.2000000000000002</v>
      </c>
      <c r="J345" s="85">
        <v>22.13</v>
      </c>
    </row>
    <row r="346" spans="1:10" ht="143.5" x14ac:dyDescent="0.35">
      <c r="A346" s="57" t="s">
        <v>2603</v>
      </c>
      <c r="B346" s="76" t="s">
        <v>33</v>
      </c>
      <c r="C346" s="86" t="s">
        <v>33</v>
      </c>
      <c r="D346" s="86" t="s">
        <v>33</v>
      </c>
      <c r="E346" s="86" t="s">
        <v>33</v>
      </c>
      <c r="F346" s="86" t="s">
        <v>33</v>
      </c>
      <c r="G346" s="86" t="s">
        <v>33</v>
      </c>
      <c r="H346" s="86" t="s">
        <v>33</v>
      </c>
      <c r="I346" s="86" t="s">
        <v>33</v>
      </c>
      <c r="J346" s="86" t="s">
        <v>33</v>
      </c>
    </row>
    <row r="347" spans="1:10" x14ac:dyDescent="0.35">
      <c r="A347" s="54" t="s">
        <v>2534</v>
      </c>
      <c r="B347" s="75">
        <v>1358</v>
      </c>
      <c r="C347" s="85">
        <v>79.5</v>
      </c>
      <c r="D347" s="85">
        <v>73.400000000000006</v>
      </c>
      <c r="E347" s="85">
        <v>26.8</v>
      </c>
      <c r="F347" s="85">
        <v>52</v>
      </c>
      <c r="G347" s="85">
        <v>92.2</v>
      </c>
      <c r="H347" s="85">
        <v>29.3</v>
      </c>
      <c r="I347" s="85">
        <v>1.72</v>
      </c>
      <c r="J347" s="85">
        <v>21.59</v>
      </c>
    </row>
    <row r="348" spans="1:10" x14ac:dyDescent="0.35">
      <c r="A348" s="54" t="s">
        <v>2535</v>
      </c>
      <c r="B348" s="75">
        <v>1424</v>
      </c>
      <c r="C348" s="85">
        <v>80.099999999999994</v>
      </c>
      <c r="D348" s="85">
        <v>73.3</v>
      </c>
      <c r="E348" s="85">
        <v>27.4</v>
      </c>
      <c r="F348" s="85">
        <v>53</v>
      </c>
      <c r="G348" s="85">
        <v>94.1</v>
      </c>
      <c r="H348" s="85">
        <v>31</v>
      </c>
      <c r="I348" s="85">
        <v>1.74</v>
      </c>
      <c r="J348" s="85">
        <v>21.74</v>
      </c>
    </row>
    <row r="349" spans="1:10" x14ac:dyDescent="0.35">
      <c r="A349" s="54" t="s">
        <v>2604</v>
      </c>
      <c r="B349" s="75">
        <v>1351</v>
      </c>
      <c r="C349" s="85">
        <v>81.8</v>
      </c>
      <c r="D349" s="85">
        <v>76.7</v>
      </c>
      <c r="E349" s="85">
        <v>25.6</v>
      </c>
      <c r="F349" s="85">
        <v>51.4</v>
      </c>
      <c r="G349" s="85">
        <v>95.1</v>
      </c>
      <c r="H349" s="85">
        <v>28.9</v>
      </c>
      <c r="I349" s="85">
        <v>1.75</v>
      </c>
      <c r="J349" s="85">
        <v>21.39</v>
      </c>
    </row>
  </sheetData>
  <mergeCells count="10">
    <mergeCell ref="A2:J2"/>
    <mergeCell ref="B3:G3"/>
    <mergeCell ref="H3:J3"/>
    <mergeCell ref="B4:B5"/>
    <mergeCell ref="C4:C5"/>
    <mergeCell ref="D4:D5"/>
    <mergeCell ref="E4:G4"/>
    <mergeCell ref="H4:H5"/>
    <mergeCell ref="I4:I5"/>
    <mergeCell ref="J4: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0"/>
  <sheetViews>
    <sheetView workbookViewId="0">
      <selection activeCell="G25" sqref="G25"/>
    </sheetView>
  </sheetViews>
  <sheetFormatPr defaultRowHeight="12.5" x14ac:dyDescent="0.25"/>
  <cols>
    <col min="1" max="1" width="11" style="31" customWidth="1"/>
    <col min="2" max="2" width="10.81640625" style="32" customWidth="1"/>
    <col min="3" max="3" width="14.1796875" style="32" customWidth="1"/>
    <col min="4" max="4" width="29.7265625" style="31" customWidth="1"/>
    <col min="5" max="256" width="9.1796875" style="31"/>
    <col min="257" max="257" width="11" style="31" customWidth="1"/>
    <col min="258" max="258" width="10.81640625" style="31" customWidth="1"/>
    <col min="259" max="259" width="14.1796875" style="31" customWidth="1"/>
    <col min="260" max="260" width="29.7265625" style="31" customWidth="1"/>
    <col min="261" max="512" width="9.1796875" style="31"/>
    <col min="513" max="513" width="11" style="31" customWidth="1"/>
    <col min="514" max="514" width="10.81640625" style="31" customWidth="1"/>
    <col min="515" max="515" width="14.1796875" style="31" customWidth="1"/>
    <col min="516" max="516" width="29.7265625" style="31" customWidth="1"/>
    <col min="517" max="768" width="9.1796875" style="31"/>
    <col min="769" max="769" width="11" style="31" customWidth="1"/>
    <col min="770" max="770" width="10.81640625" style="31" customWidth="1"/>
    <col min="771" max="771" width="14.1796875" style="31" customWidth="1"/>
    <col min="772" max="772" width="29.7265625" style="31" customWidth="1"/>
    <col min="773" max="1024" width="9.1796875" style="31"/>
    <col min="1025" max="1025" width="11" style="31" customWidth="1"/>
    <col min="1026" max="1026" width="10.81640625" style="31" customWidth="1"/>
    <col min="1027" max="1027" width="14.1796875" style="31" customWidth="1"/>
    <col min="1028" max="1028" width="29.7265625" style="31" customWidth="1"/>
    <col min="1029" max="1280" width="9.1796875" style="31"/>
    <col min="1281" max="1281" width="11" style="31" customWidth="1"/>
    <col min="1282" max="1282" width="10.81640625" style="31" customWidth="1"/>
    <col min="1283" max="1283" width="14.1796875" style="31" customWidth="1"/>
    <col min="1284" max="1284" width="29.7265625" style="31" customWidth="1"/>
    <col min="1285" max="1536" width="9.1796875" style="31"/>
    <col min="1537" max="1537" width="11" style="31" customWidth="1"/>
    <col min="1538" max="1538" width="10.81640625" style="31" customWidth="1"/>
    <col min="1539" max="1539" width="14.1796875" style="31" customWidth="1"/>
    <col min="1540" max="1540" width="29.7265625" style="31" customWidth="1"/>
    <col min="1541" max="1792" width="9.1796875" style="31"/>
    <col min="1793" max="1793" width="11" style="31" customWidth="1"/>
    <col min="1794" max="1794" width="10.81640625" style="31" customWidth="1"/>
    <col min="1795" max="1795" width="14.1796875" style="31" customWidth="1"/>
    <col min="1796" max="1796" width="29.7265625" style="31" customWidth="1"/>
    <col min="1797" max="2048" width="9.1796875" style="31"/>
    <col min="2049" max="2049" width="11" style="31" customWidth="1"/>
    <col min="2050" max="2050" width="10.81640625" style="31" customWidth="1"/>
    <col min="2051" max="2051" width="14.1796875" style="31" customWidth="1"/>
    <col min="2052" max="2052" width="29.7265625" style="31" customWidth="1"/>
    <col min="2053" max="2304" width="9.1796875" style="31"/>
    <col min="2305" max="2305" width="11" style="31" customWidth="1"/>
    <col min="2306" max="2306" width="10.81640625" style="31" customWidth="1"/>
    <col min="2307" max="2307" width="14.1796875" style="31" customWidth="1"/>
    <col min="2308" max="2308" width="29.7265625" style="31" customWidth="1"/>
    <col min="2309" max="2560" width="9.1796875" style="31"/>
    <col min="2561" max="2561" width="11" style="31" customWidth="1"/>
    <col min="2562" max="2562" width="10.81640625" style="31" customWidth="1"/>
    <col min="2563" max="2563" width="14.1796875" style="31" customWidth="1"/>
    <col min="2564" max="2564" width="29.7265625" style="31" customWidth="1"/>
    <col min="2565" max="2816" width="9.1796875" style="31"/>
    <col min="2817" max="2817" width="11" style="31" customWidth="1"/>
    <col min="2818" max="2818" width="10.81640625" style="31" customWidth="1"/>
    <col min="2819" max="2819" width="14.1796875" style="31" customWidth="1"/>
    <col min="2820" max="2820" width="29.7265625" style="31" customWidth="1"/>
    <col min="2821" max="3072" width="9.1796875" style="31"/>
    <col min="3073" max="3073" width="11" style="31" customWidth="1"/>
    <col min="3074" max="3074" width="10.81640625" style="31" customWidth="1"/>
    <col min="3075" max="3075" width="14.1796875" style="31" customWidth="1"/>
    <col min="3076" max="3076" width="29.7265625" style="31" customWidth="1"/>
    <col min="3077" max="3328" width="9.1796875" style="31"/>
    <col min="3329" max="3329" width="11" style="31" customWidth="1"/>
    <col min="3330" max="3330" width="10.81640625" style="31" customWidth="1"/>
    <col min="3331" max="3331" width="14.1796875" style="31" customWidth="1"/>
    <col min="3332" max="3332" width="29.7265625" style="31" customWidth="1"/>
    <col min="3333" max="3584" width="9.1796875" style="31"/>
    <col min="3585" max="3585" width="11" style="31" customWidth="1"/>
    <col min="3586" max="3586" width="10.81640625" style="31" customWidth="1"/>
    <col min="3587" max="3587" width="14.1796875" style="31" customWidth="1"/>
    <col min="3588" max="3588" width="29.7265625" style="31" customWidth="1"/>
    <col min="3589" max="3840" width="9.1796875" style="31"/>
    <col min="3841" max="3841" width="11" style="31" customWidth="1"/>
    <col min="3842" max="3842" width="10.81640625" style="31" customWidth="1"/>
    <col min="3843" max="3843" width="14.1796875" style="31" customWidth="1"/>
    <col min="3844" max="3844" width="29.7265625" style="31" customWidth="1"/>
    <col min="3845" max="4096" width="9.1796875" style="31"/>
    <col min="4097" max="4097" width="11" style="31" customWidth="1"/>
    <col min="4098" max="4098" width="10.81640625" style="31" customWidth="1"/>
    <col min="4099" max="4099" width="14.1796875" style="31" customWidth="1"/>
    <col min="4100" max="4100" width="29.7265625" style="31" customWidth="1"/>
    <col min="4101" max="4352" width="9.1796875" style="31"/>
    <col min="4353" max="4353" width="11" style="31" customWidth="1"/>
    <col min="4354" max="4354" width="10.81640625" style="31" customWidth="1"/>
    <col min="4355" max="4355" width="14.1796875" style="31" customWidth="1"/>
    <col min="4356" max="4356" width="29.7265625" style="31" customWidth="1"/>
    <col min="4357" max="4608" width="9.1796875" style="31"/>
    <col min="4609" max="4609" width="11" style="31" customWidth="1"/>
    <col min="4610" max="4610" width="10.81640625" style="31" customWidth="1"/>
    <col min="4611" max="4611" width="14.1796875" style="31" customWidth="1"/>
    <col min="4612" max="4612" width="29.7265625" style="31" customWidth="1"/>
    <col min="4613" max="4864" width="9.1796875" style="31"/>
    <col min="4865" max="4865" width="11" style="31" customWidth="1"/>
    <col min="4866" max="4866" width="10.81640625" style="31" customWidth="1"/>
    <col min="4867" max="4867" width="14.1796875" style="31" customWidth="1"/>
    <col min="4868" max="4868" width="29.7265625" style="31" customWidth="1"/>
    <col min="4869" max="5120" width="9.1796875" style="31"/>
    <col min="5121" max="5121" width="11" style="31" customWidth="1"/>
    <col min="5122" max="5122" width="10.81640625" style="31" customWidth="1"/>
    <col min="5123" max="5123" width="14.1796875" style="31" customWidth="1"/>
    <col min="5124" max="5124" width="29.7265625" style="31" customWidth="1"/>
    <col min="5125" max="5376" width="9.1796875" style="31"/>
    <col min="5377" max="5377" width="11" style="31" customWidth="1"/>
    <col min="5378" max="5378" width="10.81640625" style="31" customWidth="1"/>
    <col min="5379" max="5379" width="14.1796875" style="31" customWidth="1"/>
    <col min="5380" max="5380" width="29.7265625" style="31" customWidth="1"/>
    <col min="5381" max="5632" width="9.1796875" style="31"/>
    <col min="5633" max="5633" width="11" style="31" customWidth="1"/>
    <col min="5634" max="5634" width="10.81640625" style="31" customWidth="1"/>
    <col min="5635" max="5635" width="14.1796875" style="31" customWidth="1"/>
    <col min="5636" max="5636" width="29.7265625" style="31" customWidth="1"/>
    <col min="5637" max="5888" width="9.1796875" style="31"/>
    <col min="5889" max="5889" width="11" style="31" customWidth="1"/>
    <col min="5890" max="5890" width="10.81640625" style="31" customWidth="1"/>
    <col min="5891" max="5891" width="14.1796875" style="31" customWidth="1"/>
    <col min="5892" max="5892" width="29.7265625" style="31" customWidth="1"/>
    <col min="5893" max="6144" width="9.1796875" style="31"/>
    <col min="6145" max="6145" width="11" style="31" customWidth="1"/>
    <col min="6146" max="6146" width="10.81640625" style="31" customWidth="1"/>
    <col min="6147" max="6147" width="14.1796875" style="31" customWidth="1"/>
    <col min="6148" max="6148" width="29.7265625" style="31" customWidth="1"/>
    <col min="6149" max="6400" width="9.1796875" style="31"/>
    <col min="6401" max="6401" width="11" style="31" customWidth="1"/>
    <col min="6402" max="6402" width="10.81640625" style="31" customWidth="1"/>
    <col min="6403" max="6403" width="14.1796875" style="31" customWidth="1"/>
    <col min="6404" max="6404" width="29.7265625" style="31" customWidth="1"/>
    <col min="6405" max="6656" width="9.1796875" style="31"/>
    <col min="6657" max="6657" width="11" style="31" customWidth="1"/>
    <col min="6658" max="6658" width="10.81640625" style="31" customWidth="1"/>
    <col min="6659" max="6659" width="14.1796875" style="31" customWidth="1"/>
    <col min="6660" max="6660" width="29.7265625" style="31" customWidth="1"/>
    <col min="6661" max="6912" width="9.1796875" style="31"/>
    <col min="6913" max="6913" width="11" style="31" customWidth="1"/>
    <col min="6914" max="6914" width="10.81640625" style="31" customWidth="1"/>
    <col min="6915" max="6915" width="14.1796875" style="31" customWidth="1"/>
    <col min="6916" max="6916" width="29.7265625" style="31" customWidth="1"/>
    <col min="6917" max="7168" width="9.1796875" style="31"/>
    <col min="7169" max="7169" width="11" style="31" customWidth="1"/>
    <col min="7170" max="7170" width="10.81640625" style="31" customWidth="1"/>
    <col min="7171" max="7171" width="14.1796875" style="31" customWidth="1"/>
    <col min="7172" max="7172" width="29.7265625" style="31" customWidth="1"/>
    <col min="7173" max="7424" width="9.1796875" style="31"/>
    <col min="7425" max="7425" width="11" style="31" customWidth="1"/>
    <col min="7426" max="7426" width="10.81640625" style="31" customWidth="1"/>
    <col min="7427" max="7427" width="14.1796875" style="31" customWidth="1"/>
    <col min="7428" max="7428" width="29.7265625" style="31" customWidth="1"/>
    <col min="7429" max="7680" width="9.1796875" style="31"/>
    <col min="7681" max="7681" width="11" style="31" customWidth="1"/>
    <col min="7682" max="7682" width="10.81640625" style="31" customWidth="1"/>
    <col min="7683" max="7683" width="14.1796875" style="31" customWidth="1"/>
    <col min="7684" max="7684" width="29.7265625" style="31" customWidth="1"/>
    <col min="7685" max="7936" width="9.1796875" style="31"/>
    <col min="7937" max="7937" width="11" style="31" customWidth="1"/>
    <col min="7938" max="7938" width="10.81640625" style="31" customWidth="1"/>
    <col min="7939" max="7939" width="14.1796875" style="31" customWidth="1"/>
    <col min="7940" max="7940" width="29.7265625" style="31" customWidth="1"/>
    <col min="7941" max="8192" width="9.1796875" style="31"/>
    <col min="8193" max="8193" width="11" style="31" customWidth="1"/>
    <col min="8194" max="8194" width="10.81640625" style="31" customWidth="1"/>
    <col min="8195" max="8195" width="14.1796875" style="31" customWidth="1"/>
    <col min="8196" max="8196" width="29.7265625" style="31" customWidth="1"/>
    <col min="8197" max="8448" width="9.1796875" style="31"/>
    <col min="8449" max="8449" width="11" style="31" customWidth="1"/>
    <col min="8450" max="8450" width="10.81640625" style="31" customWidth="1"/>
    <col min="8451" max="8451" width="14.1796875" style="31" customWidth="1"/>
    <col min="8452" max="8452" width="29.7265625" style="31" customWidth="1"/>
    <col min="8453" max="8704" width="9.1796875" style="31"/>
    <col min="8705" max="8705" width="11" style="31" customWidth="1"/>
    <col min="8706" max="8706" width="10.81640625" style="31" customWidth="1"/>
    <col min="8707" max="8707" width="14.1796875" style="31" customWidth="1"/>
    <col min="8708" max="8708" width="29.7265625" style="31" customWidth="1"/>
    <col min="8709" max="8960" width="9.1796875" style="31"/>
    <col min="8961" max="8961" width="11" style="31" customWidth="1"/>
    <col min="8962" max="8962" width="10.81640625" style="31" customWidth="1"/>
    <col min="8963" max="8963" width="14.1796875" style="31" customWidth="1"/>
    <col min="8964" max="8964" width="29.7265625" style="31" customWidth="1"/>
    <col min="8965" max="9216" width="9.1796875" style="31"/>
    <col min="9217" max="9217" width="11" style="31" customWidth="1"/>
    <col min="9218" max="9218" width="10.81640625" style="31" customWidth="1"/>
    <col min="9219" max="9219" width="14.1796875" style="31" customWidth="1"/>
    <col min="9220" max="9220" width="29.7265625" style="31" customWidth="1"/>
    <col min="9221" max="9472" width="9.1796875" style="31"/>
    <col min="9473" max="9473" width="11" style="31" customWidth="1"/>
    <col min="9474" max="9474" width="10.81640625" style="31" customWidth="1"/>
    <col min="9475" max="9475" width="14.1796875" style="31" customWidth="1"/>
    <col min="9476" max="9476" width="29.7265625" style="31" customWidth="1"/>
    <col min="9477" max="9728" width="9.1796875" style="31"/>
    <col min="9729" max="9729" width="11" style="31" customWidth="1"/>
    <col min="9730" max="9730" width="10.81640625" style="31" customWidth="1"/>
    <col min="9731" max="9731" width="14.1796875" style="31" customWidth="1"/>
    <col min="9732" max="9732" width="29.7265625" style="31" customWidth="1"/>
    <col min="9733" max="9984" width="9.1796875" style="31"/>
    <col min="9985" max="9985" width="11" style="31" customWidth="1"/>
    <col min="9986" max="9986" width="10.81640625" style="31" customWidth="1"/>
    <col min="9987" max="9987" width="14.1796875" style="31" customWidth="1"/>
    <col min="9988" max="9988" width="29.7265625" style="31" customWidth="1"/>
    <col min="9989" max="10240" width="9.1796875" style="31"/>
    <col min="10241" max="10241" width="11" style="31" customWidth="1"/>
    <col min="10242" max="10242" width="10.81640625" style="31" customWidth="1"/>
    <col min="10243" max="10243" width="14.1796875" style="31" customWidth="1"/>
    <col min="10244" max="10244" width="29.7265625" style="31" customWidth="1"/>
    <col min="10245" max="10496" width="9.1796875" style="31"/>
    <col min="10497" max="10497" width="11" style="31" customWidth="1"/>
    <col min="10498" max="10498" width="10.81640625" style="31" customWidth="1"/>
    <col min="10499" max="10499" width="14.1796875" style="31" customWidth="1"/>
    <col min="10500" max="10500" width="29.7265625" style="31" customWidth="1"/>
    <col min="10501" max="10752" width="9.1796875" style="31"/>
    <col min="10753" max="10753" width="11" style="31" customWidth="1"/>
    <col min="10754" max="10754" width="10.81640625" style="31" customWidth="1"/>
    <col min="10755" max="10755" width="14.1796875" style="31" customWidth="1"/>
    <col min="10756" max="10756" width="29.7265625" style="31" customWidth="1"/>
    <col min="10757" max="11008" width="9.1796875" style="31"/>
    <col min="11009" max="11009" width="11" style="31" customWidth="1"/>
    <col min="11010" max="11010" width="10.81640625" style="31" customWidth="1"/>
    <col min="11011" max="11011" width="14.1796875" style="31" customWidth="1"/>
    <col min="11012" max="11012" width="29.7265625" style="31" customWidth="1"/>
    <col min="11013" max="11264" width="9.1796875" style="31"/>
    <col min="11265" max="11265" width="11" style="31" customWidth="1"/>
    <col min="11266" max="11266" width="10.81640625" style="31" customWidth="1"/>
    <col min="11267" max="11267" width="14.1796875" style="31" customWidth="1"/>
    <col min="11268" max="11268" width="29.7265625" style="31" customWidth="1"/>
    <col min="11269" max="11520" width="9.1796875" style="31"/>
    <col min="11521" max="11521" width="11" style="31" customWidth="1"/>
    <col min="11522" max="11522" width="10.81640625" style="31" customWidth="1"/>
    <col min="11523" max="11523" width="14.1796875" style="31" customWidth="1"/>
    <col min="11524" max="11524" width="29.7265625" style="31" customWidth="1"/>
    <col min="11525" max="11776" width="9.1796875" style="31"/>
    <col min="11777" max="11777" width="11" style="31" customWidth="1"/>
    <col min="11778" max="11778" width="10.81640625" style="31" customWidth="1"/>
    <col min="11779" max="11779" width="14.1796875" style="31" customWidth="1"/>
    <col min="11780" max="11780" width="29.7265625" style="31" customWidth="1"/>
    <col min="11781" max="12032" width="9.1796875" style="31"/>
    <col min="12033" max="12033" width="11" style="31" customWidth="1"/>
    <col min="12034" max="12034" width="10.81640625" style="31" customWidth="1"/>
    <col min="12035" max="12035" width="14.1796875" style="31" customWidth="1"/>
    <col min="12036" max="12036" width="29.7265625" style="31" customWidth="1"/>
    <col min="12037" max="12288" width="9.1796875" style="31"/>
    <col min="12289" max="12289" width="11" style="31" customWidth="1"/>
    <col min="12290" max="12290" width="10.81640625" style="31" customWidth="1"/>
    <col min="12291" max="12291" width="14.1796875" style="31" customWidth="1"/>
    <col min="12292" max="12292" width="29.7265625" style="31" customWidth="1"/>
    <col min="12293" max="12544" width="9.1796875" style="31"/>
    <col min="12545" max="12545" width="11" style="31" customWidth="1"/>
    <col min="12546" max="12546" width="10.81640625" style="31" customWidth="1"/>
    <col min="12547" max="12547" width="14.1796875" style="31" customWidth="1"/>
    <col min="12548" max="12548" width="29.7265625" style="31" customWidth="1"/>
    <col min="12549" max="12800" width="9.1796875" style="31"/>
    <col min="12801" max="12801" width="11" style="31" customWidth="1"/>
    <col min="12802" max="12802" width="10.81640625" style="31" customWidth="1"/>
    <col min="12803" max="12803" width="14.1796875" style="31" customWidth="1"/>
    <col min="12804" max="12804" width="29.7265625" style="31" customWidth="1"/>
    <col min="12805" max="13056" width="9.1796875" style="31"/>
    <col min="13057" max="13057" width="11" style="31" customWidth="1"/>
    <col min="13058" max="13058" width="10.81640625" style="31" customWidth="1"/>
    <col min="13059" max="13059" width="14.1796875" style="31" customWidth="1"/>
    <col min="13060" max="13060" width="29.7265625" style="31" customWidth="1"/>
    <col min="13061" max="13312" width="9.1796875" style="31"/>
    <col min="13313" max="13313" width="11" style="31" customWidth="1"/>
    <col min="13314" max="13314" width="10.81640625" style="31" customWidth="1"/>
    <col min="13315" max="13315" width="14.1796875" style="31" customWidth="1"/>
    <col min="13316" max="13316" width="29.7265625" style="31" customWidth="1"/>
    <col min="13317" max="13568" width="9.1796875" style="31"/>
    <col min="13569" max="13569" width="11" style="31" customWidth="1"/>
    <col min="13570" max="13570" width="10.81640625" style="31" customWidth="1"/>
    <col min="13571" max="13571" width="14.1796875" style="31" customWidth="1"/>
    <col min="13572" max="13572" width="29.7265625" style="31" customWidth="1"/>
    <col min="13573" max="13824" width="9.1796875" style="31"/>
    <col min="13825" max="13825" width="11" style="31" customWidth="1"/>
    <col min="13826" max="13826" width="10.81640625" style="31" customWidth="1"/>
    <col min="13827" max="13827" width="14.1796875" style="31" customWidth="1"/>
    <col min="13828" max="13828" width="29.7265625" style="31" customWidth="1"/>
    <col min="13829" max="14080" width="9.1796875" style="31"/>
    <col min="14081" max="14081" width="11" style="31" customWidth="1"/>
    <col min="14082" max="14082" width="10.81640625" style="31" customWidth="1"/>
    <col min="14083" max="14083" width="14.1796875" style="31" customWidth="1"/>
    <col min="14084" max="14084" width="29.7265625" style="31" customWidth="1"/>
    <col min="14085" max="14336" width="9.1796875" style="31"/>
    <col min="14337" max="14337" width="11" style="31" customWidth="1"/>
    <col min="14338" max="14338" width="10.81640625" style="31" customWidth="1"/>
    <col min="14339" max="14339" width="14.1796875" style="31" customWidth="1"/>
    <col min="14340" max="14340" width="29.7265625" style="31" customWidth="1"/>
    <col min="14341" max="14592" width="9.1796875" style="31"/>
    <col min="14593" max="14593" width="11" style="31" customWidth="1"/>
    <col min="14594" max="14594" width="10.81640625" style="31" customWidth="1"/>
    <col min="14595" max="14595" width="14.1796875" style="31" customWidth="1"/>
    <col min="14596" max="14596" width="29.7265625" style="31" customWidth="1"/>
    <col min="14597" max="14848" width="9.1796875" style="31"/>
    <col min="14849" max="14849" width="11" style="31" customWidth="1"/>
    <col min="14850" max="14850" width="10.81640625" style="31" customWidth="1"/>
    <col min="14851" max="14851" width="14.1796875" style="31" customWidth="1"/>
    <col min="14852" max="14852" width="29.7265625" style="31" customWidth="1"/>
    <col min="14853" max="15104" width="9.1796875" style="31"/>
    <col min="15105" max="15105" width="11" style="31" customWidth="1"/>
    <col min="15106" max="15106" width="10.81640625" style="31" customWidth="1"/>
    <col min="15107" max="15107" width="14.1796875" style="31" customWidth="1"/>
    <col min="15108" max="15108" width="29.7265625" style="31" customWidth="1"/>
    <col min="15109" max="15360" width="9.1796875" style="31"/>
    <col min="15361" max="15361" width="11" style="31" customWidth="1"/>
    <col min="15362" max="15362" width="10.81640625" style="31" customWidth="1"/>
    <col min="15363" max="15363" width="14.1796875" style="31" customWidth="1"/>
    <col min="15364" max="15364" width="29.7265625" style="31" customWidth="1"/>
    <col min="15365" max="15616" width="9.1796875" style="31"/>
    <col min="15617" max="15617" width="11" style="31" customWidth="1"/>
    <col min="15618" max="15618" width="10.81640625" style="31" customWidth="1"/>
    <col min="15619" max="15619" width="14.1796875" style="31" customWidth="1"/>
    <col min="15620" max="15620" width="29.7265625" style="31" customWidth="1"/>
    <col min="15621" max="15872" width="9.1796875" style="31"/>
    <col min="15873" max="15873" width="11" style="31" customWidth="1"/>
    <col min="15874" max="15874" width="10.81640625" style="31" customWidth="1"/>
    <col min="15875" max="15875" width="14.1796875" style="31" customWidth="1"/>
    <col min="15876" max="15876" width="29.7265625" style="31" customWidth="1"/>
    <col min="15877" max="16128" width="9.1796875" style="31"/>
    <col min="16129" max="16129" width="11" style="31" customWidth="1"/>
    <col min="16130" max="16130" width="10.81640625" style="31" customWidth="1"/>
    <col min="16131" max="16131" width="14.1796875" style="31" customWidth="1"/>
    <col min="16132" max="16132" width="29.7265625" style="31" customWidth="1"/>
    <col min="16133" max="16384" width="9.1796875" style="31"/>
  </cols>
  <sheetData>
    <row r="1" spans="1:5" ht="51" customHeight="1" x14ac:dyDescent="0.35">
      <c r="A1" s="134" t="s">
        <v>2297</v>
      </c>
      <c r="B1" s="135"/>
      <c r="C1" s="135"/>
      <c r="D1" s="135"/>
    </row>
    <row r="3" spans="1:5" x14ac:dyDescent="0.25">
      <c r="A3" s="31" t="s">
        <v>2298</v>
      </c>
    </row>
    <row r="4" spans="1:5" x14ac:dyDescent="0.25">
      <c r="A4" s="31" t="s">
        <v>2299</v>
      </c>
    </row>
    <row r="6" spans="1:5" s="35" customFormat="1" ht="13" x14ac:dyDescent="0.35">
      <c r="A6" s="33" t="s">
        <v>2300</v>
      </c>
      <c r="B6" s="34" t="s">
        <v>2301</v>
      </c>
      <c r="C6" s="33" t="s">
        <v>2302</v>
      </c>
      <c r="D6" s="33" t="s">
        <v>2303</v>
      </c>
      <c r="E6" s="41" t="s">
        <v>2301</v>
      </c>
    </row>
    <row r="7" spans="1:5" x14ac:dyDescent="0.25">
      <c r="A7" s="36" t="s">
        <v>2304</v>
      </c>
      <c r="B7" s="37">
        <v>0</v>
      </c>
      <c r="C7" s="42">
        <v>0</v>
      </c>
      <c r="D7" s="36" t="s">
        <v>2305</v>
      </c>
      <c r="E7" s="31" t="str">
        <f>IF(B7=0,"",IF(COUNTIF($B$7:B7,B7)=1,D7,E6))</f>
        <v/>
      </c>
    </row>
    <row r="8" spans="1:5" x14ac:dyDescent="0.25">
      <c r="A8" s="36" t="s">
        <v>2304</v>
      </c>
      <c r="B8" s="38" t="s">
        <v>2304</v>
      </c>
      <c r="C8" s="42">
        <v>0</v>
      </c>
      <c r="D8" s="39" t="s">
        <v>2306</v>
      </c>
      <c r="E8" s="31" t="str">
        <f>IF(B8=0,"",IF(COUNTIF($B$7:B8,B8)=1,D8,E7))</f>
        <v>New England Division</v>
      </c>
    </row>
    <row r="9" spans="1:5" x14ac:dyDescent="0.25">
      <c r="A9" s="36" t="s">
        <v>2304</v>
      </c>
      <c r="B9" s="38" t="s">
        <v>2304</v>
      </c>
      <c r="C9" s="36">
        <v>9</v>
      </c>
      <c r="D9" s="40" t="s">
        <v>2307</v>
      </c>
      <c r="E9" s="31" t="str">
        <f>IF(B9=0,"",IF(COUNTIF($B$7:B9,B9)=1,D9,E8))</f>
        <v>New England Division</v>
      </c>
    </row>
    <row r="10" spans="1:5" x14ac:dyDescent="0.25">
      <c r="A10" s="36" t="s">
        <v>2304</v>
      </c>
      <c r="B10" s="38" t="s">
        <v>2304</v>
      </c>
      <c r="C10" s="36">
        <v>23</v>
      </c>
      <c r="D10" s="40" t="s">
        <v>2308</v>
      </c>
      <c r="E10" s="31" t="str">
        <f>IF(B10=0,"",IF(COUNTIF($B$7:B10,B10)=1,D10,E9))</f>
        <v>New England Division</v>
      </c>
    </row>
    <row r="11" spans="1:5" x14ac:dyDescent="0.25">
      <c r="A11" s="36" t="s">
        <v>2304</v>
      </c>
      <c r="B11" s="38" t="s">
        <v>2304</v>
      </c>
      <c r="C11" s="36">
        <v>25</v>
      </c>
      <c r="D11" s="40" t="s">
        <v>2309</v>
      </c>
      <c r="E11" s="31" t="str">
        <f>IF(B11=0,"",IF(COUNTIF($B$7:B11,B11)=1,D11,E10))</f>
        <v>New England Division</v>
      </c>
    </row>
    <row r="12" spans="1:5" x14ac:dyDescent="0.25">
      <c r="A12" s="36" t="s">
        <v>2304</v>
      </c>
      <c r="B12" s="38" t="s">
        <v>2304</v>
      </c>
      <c r="C12" s="36">
        <v>33</v>
      </c>
      <c r="D12" s="40" t="s">
        <v>1895</v>
      </c>
      <c r="E12" s="31" t="str">
        <f>IF(B12=0,"",IF(COUNTIF($B$7:B12,B12)=1,D12,E11))</f>
        <v>New England Division</v>
      </c>
    </row>
    <row r="13" spans="1:5" x14ac:dyDescent="0.25">
      <c r="A13" s="36" t="s">
        <v>2304</v>
      </c>
      <c r="B13" s="38" t="s">
        <v>2304</v>
      </c>
      <c r="C13" s="36">
        <v>44</v>
      </c>
      <c r="D13" s="40" t="s">
        <v>2051</v>
      </c>
      <c r="E13" s="31" t="str">
        <f>IF(B13=0,"",IF(COUNTIF($B$7:B13,B13)=1,D13,E12))</f>
        <v>New England Division</v>
      </c>
    </row>
    <row r="14" spans="1:5" x14ac:dyDescent="0.25">
      <c r="A14" s="36" t="s">
        <v>2304</v>
      </c>
      <c r="B14" s="38" t="s">
        <v>2304</v>
      </c>
      <c r="C14" s="36">
        <v>50</v>
      </c>
      <c r="D14" s="40" t="s">
        <v>2190</v>
      </c>
      <c r="E14" s="31" t="str">
        <f>IF(B14=0,"",IF(COUNTIF($B$7:B14,B14)=1,D14,E13))</f>
        <v>New England Division</v>
      </c>
    </row>
    <row r="15" spans="1:5" x14ac:dyDescent="0.25">
      <c r="A15" s="36" t="s">
        <v>2304</v>
      </c>
      <c r="B15" s="38" t="s">
        <v>2310</v>
      </c>
      <c r="C15" s="42">
        <v>0</v>
      </c>
      <c r="D15" s="39" t="s">
        <v>2311</v>
      </c>
      <c r="E15" s="31" t="str">
        <f>IF(B15=0,"",IF(COUNTIF($B$7:B15,B15)=1,D15,E14))</f>
        <v>Middle Atlantic Division</v>
      </c>
    </row>
    <row r="16" spans="1:5" x14ac:dyDescent="0.25">
      <c r="A16" s="36" t="s">
        <v>2304</v>
      </c>
      <c r="B16" s="38" t="s">
        <v>2310</v>
      </c>
      <c r="C16" s="36">
        <v>34</v>
      </c>
      <c r="D16" s="40" t="s">
        <v>1902</v>
      </c>
      <c r="E16" s="31" t="str">
        <f>IF(B16=0,"",IF(COUNTIF($B$7:B16,B16)=1,D16,E15))</f>
        <v>Middle Atlantic Division</v>
      </c>
    </row>
    <row r="17" spans="1:5" x14ac:dyDescent="0.25">
      <c r="A17" s="36" t="s">
        <v>2304</v>
      </c>
      <c r="B17" s="38" t="s">
        <v>2310</v>
      </c>
      <c r="C17" s="36">
        <v>36</v>
      </c>
      <c r="D17" s="40" t="s">
        <v>1006</v>
      </c>
      <c r="E17" s="31" t="str">
        <f>IF(B17=0,"",IF(COUNTIF($B$7:B17,B17)=1,D17,E16))</f>
        <v>Middle Atlantic Division</v>
      </c>
    </row>
    <row r="18" spans="1:5" x14ac:dyDescent="0.25">
      <c r="A18" s="36" t="s">
        <v>2304</v>
      </c>
      <c r="B18" s="38" t="s">
        <v>2310</v>
      </c>
      <c r="C18" s="36">
        <v>42</v>
      </c>
      <c r="D18" s="40" t="s">
        <v>2033</v>
      </c>
      <c r="E18" s="31" t="str">
        <f>IF(B18=0,"",IF(COUNTIF($B$7:B18,B18)=1,D18,E17))</f>
        <v>Middle Atlantic Division</v>
      </c>
    </row>
    <row r="19" spans="1:5" x14ac:dyDescent="0.25">
      <c r="A19" s="36" t="s">
        <v>2310</v>
      </c>
      <c r="B19" s="37" t="s">
        <v>2312</v>
      </c>
      <c r="C19" s="42">
        <v>0</v>
      </c>
      <c r="D19" s="36" t="s">
        <v>2313</v>
      </c>
      <c r="E19" s="31" t="str">
        <f>IF(B19=0,"",IF(COUNTIF($B$7:B19,B19)=1,D19,E18))</f>
        <v>Middle Atlantic Division</v>
      </c>
    </row>
    <row r="20" spans="1:5" x14ac:dyDescent="0.25">
      <c r="A20" s="36" t="s">
        <v>2310</v>
      </c>
      <c r="B20" s="38" t="s">
        <v>2314</v>
      </c>
      <c r="C20" s="42">
        <v>0</v>
      </c>
      <c r="D20" s="39" t="s">
        <v>2315</v>
      </c>
      <c r="E20" s="31" t="str">
        <f>IF(B20=0,"",IF(COUNTIF($B$7:B20,B20)=1,D20,E19))</f>
        <v>East North Central Division</v>
      </c>
    </row>
    <row r="21" spans="1:5" x14ac:dyDescent="0.25">
      <c r="A21" s="36" t="s">
        <v>2310</v>
      </c>
      <c r="B21" s="38" t="s">
        <v>2314</v>
      </c>
      <c r="C21" s="36">
        <v>17</v>
      </c>
      <c r="D21" s="40" t="s">
        <v>1609</v>
      </c>
      <c r="E21" s="31" t="str">
        <f>IF(B21=0,"",IF(COUNTIF($B$7:B21,B21)=1,D21,E20))</f>
        <v>East North Central Division</v>
      </c>
    </row>
    <row r="22" spans="1:5" x14ac:dyDescent="0.25">
      <c r="A22" s="36" t="s">
        <v>2310</v>
      </c>
      <c r="B22" s="38" t="s">
        <v>2314</v>
      </c>
      <c r="C22" s="36">
        <v>18</v>
      </c>
      <c r="D22" s="40" t="s">
        <v>1624</v>
      </c>
      <c r="E22" s="31" t="str">
        <f>IF(B22=0,"",IF(COUNTIF($B$7:B22,B22)=1,D22,E21))</f>
        <v>East North Central Division</v>
      </c>
    </row>
    <row r="23" spans="1:5" x14ac:dyDescent="0.25">
      <c r="A23" s="36" t="s">
        <v>2310</v>
      </c>
      <c r="B23" s="38" t="s">
        <v>2314</v>
      </c>
      <c r="C23" s="36">
        <v>26</v>
      </c>
      <c r="D23" s="40" t="s">
        <v>1743</v>
      </c>
      <c r="E23" s="31" t="str">
        <f>IF(B23=0,"",IF(COUNTIF($B$7:B23,B23)=1,D23,E22))</f>
        <v>East North Central Division</v>
      </c>
    </row>
    <row r="24" spans="1:5" x14ac:dyDescent="0.25">
      <c r="A24" s="36" t="s">
        <v>2310</v>
      </c>
      <c r="B24" s="38" t="s">
        <v>2314</v>
      </c>
      <c r="C24" s="36">
        <v>39</v>
      </c>
      <c r="D24" s="40" t="s">
        <v>739</v>
      </c>
      <c r="E24" s="31" t="str">
        <f>IF(B24=0,"",IF(COUNTIF($B$7:B24,B24)=1,D24,E23))</f>
        <v>East North Central Division</v>
      </c>
    </row>
    <row r="25" spans="1:5" x14ac:dyDescent="0.25">
      <c r="A25" s="36" t="s">
        <v>2310</v>
      </c>
      <c r="B25" s="38" t="s">
        <v>2314</v>
      </c>
      <c r="C25" s="36">
        <v>55</v>
      </c>
      <c r="D25" s="40" t="s">
        <v>2264</v>
      </c>
      <c r="E25" s="31" t="str">
        <f>IF(B25=0,"",IF(COUNTIF($B$7:B25,B25)=1,D25,E24))</f>
        <v>East North Central Division</v>
      </c>
    </row>
    <row r="26" spans="1:5" x14ac:dyDescent="0.25">
      <c r="A26" s="36" t="s">
        <v>2310</v>
      </c>
      <c r="B26" s="38" t="s">
        <v>2316</v>
      </c>
      <c r="C26" s="42">
        <v>0</v>
      </c>
      <c r="D26" s="39" t="s">
        <v>2317</v>
      </c>
      <c r="E26" s="31" t="str">
        <f>IF(B26=0,"",IF(COUNTIF($B$7:B26,B26)=1,D26,E25))</f>
        <v>West North Central Division</v>
      </c>
    </row>
    <row r="27" spans="1:5" x14ac:dyDescent="0.25">
      <c r="A27" s="36" t="s">
        <v>2310</v>
      </c>
      <c r="B27" s="38" t="s">
        <v>2316</v>
      </c>
      <c r="C27" s="36">
        <v>19</v>
      </c>
      <c r="D27" s="40" t="s">
        <v>660</v>
      </c>
      <c r="E27" s="31" t="str">
        <f>IF(B27=0,"",IF(COUNTIF($B$7:B27,B27)=1,D27,E26))</f>
        <v>West North Central Division</v>
      </c>
    </row>
    <row r="28" spans="1:5" x14ac:dyDescent="0.25">
      <c r="A28" s="36" t="s">
        <v>2310</v>
      </c>
      <c r="B28" s="38" t="s">
        <v>2316</v>
      </c>
      <c r="C28" s="36">
        <v>20</v>
      </c>
      <c r="D28" s="40" t="s">
        <v>1661</v>
      </c>
      <c r="E28" s="31" t="str">
        <f>IF(B28=0,"",IF(COUNTIF($B$7:B28,B28)=1,D28,E27))</f>
        <v>West North Central Division</v>
      </c>
    </row>
    <row r="29" spans="1:5" x14ac:dyDescent="0.25">
      <c r="A29" s="36" t="s">
        <v>2310</v>
      </c>
      <c r="B29" s="38" t="s">
        <v>2316</v>
      </c>
      <c r="C29" s="36">
        <v>27</v>
      </c>
      <c r="D29" s="40" t="s">
        <v>1788</v>
      </c>
      <c r="E29" s="31" t="str">
        <f>IF(B29=0,"",IF(COUNTIF($B$7:B29,B29)=1,D29,E28))</f>
        <v>West North Central Division</v>
      </c>
    </row>
    <row r="30" spans="1:5" x14ac:dyDescent="0.25">
      <c r="A30" s="36" t="s">
        <v>2310</v>
      </c>
      <c r="B30" s="38" t="s">
        <v>2316</v>
      </c>
      <c r="C30" s="36">
        <v>29</v>
      </c>
      <c r="D30" s="40" t="s">
        <v>1829</v>
      </c>
      <c r="E30" s="31" t="str">
        <f>IF(B30=0,"",IF(COUNTIF($B$7:B30,B30)=1,D30,E29))</f>
        <v>West North Central Division</v>
      </c>
    </row>
    <row r="31" spans="1:5" x14ac:dyDescent="0.25">
      <c r="A31" s="36" t="s">
        <v>2310</v>
      </c>
      <c r="B31" s="38" t="s">
        <v>2316</v>
      </c>
      <c r="C31" s="36">
        <v>31</v>
      </c>
      <c r="D31" s="40" t="s">
        <v>1871</v>
      </c>
      <c r="E31" s="31" t="str">
        <f>IF(B31=0,"",IF(COUNTIF($B$7:B31,B31)=1,D31,E30))</f>
        <v>West North Central Division</v>
      </c>
    </row>
    <row r="32" spans="1:5" x14ac:dyDescent="0.25">
      <c r="A32" s="36" t="s">
        <v>2310</v>
      </c>
      <c r="B32" s="38" t="s">
        <v>2316</v>
      </c>
      <c r="C32" s="36">
        <v>38</v>
      </c>
      <c r="D32" s="40" t="s">
        <v>1969</v>
      </c>
      <c r="E32" s="31" t="str">
        <f>IF(B32=0,"",IF(COUNTIF($B$7:B32,B32)=1,D32,E31))</f>
        <v>West North Central Division</v>
      </c>
    </row>
    <row r="33" spans="1:5" x14ac:dyDescent="0.25">
      <c r="A33" s="36" t="s">
        <v>2310</v>
      </c>
      <c r="B33" s="38" t="s">
        <v>2316</v>
      </c>
      <c r="C33" s="36">
        <v>46</v>
      </c>
      <c r="D33" s="40" t="s">
        <v>2072</v>
      </c>
      <c r="E33" s="31" t="str">
        <f>IF(B33=0,"",IF(COUNTIF($B$7:B33,B33)=1,D33,E32))</f>
        <v>West North Central Division</v>
      </c>
    </row>
    <row r="34" spans="1:5" x14ac:dyDescent="0.25">
      <c r="A34" s="36" t="s">
        <v>2314</v>
      </c>
      <c r="B34" s="37" t="s">
        <v>2312</v>
      </c>
      <c r="C34" s="42">
        <v>0</v>
      </c>
      <c r="D34" s="36" t="s">
        <v>2318</v>
      </c>
      <c r="E34" s="31" t="str">
        <f>IF(B34=0,"",IF(COUNTIF($B$7:B34,B34)=1,D34,E33))</f>
        <v>West North Central Division</v>
      </c>
    </row>
    <row r="35" spans="1:5" x14ac:dyDescent="0.25">
      <c r="A35" s="36" t="s">
        <v>2314</v>
      </c>
      <c r="B35" s="38" t="s">
        <v>2319</v>
      </c>
      <c r="C35" s="42">
        <v>0</v>
      </c>
      <c r="D35" s="39" t="s">
        <v>2320</v>
      </c>
      <c r="E35" s="31" t="str">
        <f>IF(B35=0,"",IF(COUNTIF($B$7:B35,B35)=1,D35,E34))</f>
        <v>South Atlantic Division</v>
      </c>
    </row>
    <row r="36" spans="1:5" x14ac:dyDescent="0.25">
      <c r="A36" s="36" t="s">
        <v>2314</v>
      </c>
      <c r="B36" s="38" t="s">
        <v>2319</v>
      </c>
      <c r="C36" s="36">
        <v>10</v>
      </c>
      <c r="D36" s="40" t="s">
        <v>629</v>
      </c>
      <c r="E36" s="31" t="str">
        <f>IF(B36=0,"",IF(COUNTIF($B$7:B36,B36)=1,D36,E35))</f>
        <v>South Atlantic Division</v>
      </c>
    </row>
    <row r="37" spans="1:5" x14ac:dyDescent="0.25">
      <c r="A37" s="36" t="s">
        <v>2314</v>
      </c>
      <c r="B37" s="38" t="s">
        <v>2319</v>
      </c>
      <c r="C37" s="36">
        <v>11</v>
      </c>
      <c r="D37" s="40" t="s">
        <v>468</v>
      </c>
      <c r="E37" s="31" t="str">
        <f>IF(B37=0,"",IF(COUNTIF($B$7:B37,B37)=1,D37,E36))</f>
        <v>South Atlantic Division</v>
      </c>
    </row>
    <row r="38" spans="1:5" x14ac:dyDescent="0.25">
      <c r="A38" s="36" t="s">
        <v>2314</v>
      </c>
      <c r="B38" s="38" t="s">
        <v>2319</v>
      </c>
      <c r="C38" s="36">
        <v>12</v>
      </c>
      <c r="D38" s="40" t="s">
        <v>1539</v>
      </c>
      <c r="E38" s="31" t="str">
        <f>IF(B38=0,"",IF(COUNTIF($B$7:B38,B38)=1,D38,E37))</f>
        <v>South Atlantic Division</v>
      </c>
    </row>
    <row r="39" spans="1:5" x14ac:dyDescent="0.25">
      <c r="A39" s="36" t="s">
        <v>2314</v>
      </c>
      <c r="B39" s="38" t="s">
        <v>2319</v>
      </c>
      <c r="C39" s="36">
        <v>13</v>
      </c>
      <c r="D39" s="40" t="s">
        <v>1577</v>
      </c>
      <c r="E39" s="31" t="str">
        <f>IF(B39=0,"",IF(COUNTIF($B$7:B39,B39)=1,D39,E38))</f>
        <v>South Atlantic Division</v>
      </c>
    </row>
    <row r="40" spans="1:5" x14ac:dyDescent="0.25">
      <c r="A40" s="36" t="s">
        <v>2314</v>
      </c>
      <c r="B40" s="38" t="s">
        <v>2319</v>
      </c>
      <c r="C40" s="36">
        <v>24</v>
      </c>
      <c r="D40" s="40" t="s">
        <v>2321</v>
      </c>
      <c r="E40" s="31" t="str">
        <f>IF(B40=0,"",IF(COUNTIF($B$7:B40,B40)=1,D40,E39))</f>
        <v>South Atlantic Division</v>
      </c>
    </row>
    <row r="41" spans="1:5" x14ac:dyDescent="0.25">
      <c r="A41" s="36" t="s">
        <v>2314</v>
      </c>
      <c r="B41" s="38" t="s">
        <v>2319</v>
      </c>
      <c r="C41" s="36">
        <v>37</v>
      </c>
      <c r="D41" s="40" t="s">
        <v>1932</v>
      </c>
      <c r="E41" s="31" t="str">
        <f>IF(B41=0,"",IF(COUNTIF($B$7:B41,B41)=1,D41,E40))</f>
        <v>South Atlantic Division</v>
      </c>
    </row>
    <row r="42" spans="1:5" x14ac:dyDescent="0.25">
      <c r="A42" s="36" t="s">
        <v>2314</v>
      </c>
      <c r="B42" s="38" t="s">
        <v>2319</v>
      </c>
      <c r="C42" s="36">
        <v>45</v>
      </c>
      <c r="D42" s="40" t="s">
        <v>2055</v>
      </c>
      <c r="E42" s="31" t="str">
        <f>IF(B42=0,"",IF(COUNTIF($B$7:B42,B42)=1,D42,E41))</f>
        <v>South Atlantic Division</v>
      </c>
    </row>
    <row r="43" spans="1:5" x14ac:dyDescent="0.25">
      <c r="A43" s="36" t="s">
        <v>2314</v>
      </c>
      <c r="B43" s="38" t="s">
        <v>2319</v>
      </c>
      <c r="C43" s="36">
        <v>51</v>
      </c>
      <c r="D43" s="40" t="s">
        <v>2200</v>
      </c>
      <c r="E43" s="31" t="str">
        <f>IF(B43=0,"",IF(COUNTIF($B$7:B43,B43)=1,D43,E42))</f>
        <v>South Atlantic Division</v>
      </c>
    </row>
    <row r="44" spans="1:5" x14ac:dyDescent="0.25">
      <c r="A44" s="36" t="s">
        <v>2314</v>
      </c>
      <c r="B44" s="38" t="s">
        <v>2319</v>
      </c>
      <c r="C44" s="36">
        <v>54</v>
      </c>
      <c r="D44" s="40" t="s">
        <v>2322</v>
      </c>
      <c r="E44" s="31" t="str">
        <f>IF(B44=0,"",IF(COUNTIF($B$7:B44,B44)=1,D44,E43))</f>
        <v>South Atlantic Division</v>
      </c>
    </row>
    <row r="45" spans="1:5" x14ac:dyDescent="0.25">
      <c r="A45" s="36" t="s">
        <v>2314</v>
      </c>
      <c r="B45" s="38" t="s">
        <v>2323</v>
      </c>
      <c r="C45" s="42">
        <v>0</v>
      </c>
      <c r="D45" s="39" t="s">
        <v>2324</v>
      </c>
      <c r="E45" s="31" t="str">
        <f>IF(B45=0,"",IF(COUNTIF($B$7:B45,B45)=1,D45,E44))</f>
        <v>East South Central Division</v>
      </c>
    </row>
    <row r="46" spans="1:5" x14ac:dyDescent="0.25">
      <c r="A46" s="36" t="s">
        <v>2314</v>
      </c>
      <c r="B46" s="38" t="s">
        <v>2323</v>
      </c>
      <c r="C46" s="36">
        <v>1</v>
      </c>
      <c r="D46" s="40" t="s">
        <v>1424</v>
      </c>
      <c r="E46" s="31" t="str">
        <f>IF(B46=0,"",IF(COUNTIF($B$7:B46,B46)=1,D46,E45))</f>
        <v>East South Central Division</v>
      </c>
    </row>
    <row r="47" spans="1:5" x14ac:dyDescent="0.25">
      <c r="A47" s="36" t="s">
        <v>2314</v>
      </c>
      <c r="B47" s="38" t="s">
        <v>2323</v>
      </c>
      <c r="C47" s="36">
        <v>21</v>
      </c>
      <c r="D47" s="40" t="s">
        <v>1679</v>
      </c>
      <c r="E47" s="31" t="str">
        <f>IF(B47=0,"",IF(COUNTIF($B$7:B47,B47)=1,D47,E46))</f>
        <v>East South Central Division</v>
      </c>
    </row>
    <row r="48" spans="1:5" x14ac:dyDescent="0.25">
      <c r="A48" s="36" t="s">
        <v>2314</v>
      </c>
      <c r="B48" s="38" t="s">
        <v>2323</v>
      </c>
      <c r="C48" s="36">
        <v>28</v>
      </c>
      <c r="D48" s="40" t="s">
        <v>374</v>
      </c>
      <c r="E48" s="31" t="str">
        <f>IF(B48=0,"",IF(COUNTIF($B$7:B48,B48)=1,D48,E47))</f>
        <v>East South Central Division</v>
      </c>
    </row>
    <row r="49" spans="1:5" x14ac:dyDescent="0.25">
      <c r="A49" s="36" t="s">
        <v>2314</v>
      </c>
      <c r="B49" s="38" t="s">
        <v>2323</v>
      </c>
      <c r="C49" s="36">
        <v>47</v>
      </c>
      <c r="D49" s="40" t="s">
        <v>2088</v>
      </c>
      <c r="E49" s="31" t="str">
        <f>IF(B49=0,"",IF(COUNTIF($B$7:B49,B49)=1,D49,E48))</f>
        <v>East South Central Division</v>
      </c>
    </row>
    <row r="50" spans="1:5" x14ac:dyDescent="0.25">
      <c r="A50" s="36" t="s">
        <v>2314</v>
      </c>
      <c r="B50" s="38" t="s">
        <v>2325</v>
      </c>
      <c r="C50" s="42">
        <v>0</v>
      </c>
      <c r="D50" s="39" t="s">
        <v>2326</v>
      </c>
      <c r="E50" s="31" t="str">
        <f>IF(B50=0,"",IF(COUNTIF($B$7:B50,B50)=1,D50,E49))</f>
        <v>West South Central Division</v>
      </c>
    </row>
    <row r="51" spans="1:5" x14ac:dyDescent="0.25">
      <c r="A51" s="36" t="s">
        <v>2314</v>
      </c>
      <c r="B51" s="38" t="s">
        <v>2325</v>
      </c>
      <c r="C51" s="36">
        <v>5</v>
      </c>
      <c r="D51" s="40" t="s">
        <v>1470</v>
      </c>
      <c r="E51" s="31" t="str">
        <f>IF(B51=0,"",IF(COUNTIF($B$7:B51,B51)=1,D51,E50))</f>
        <v>West South Central Division</v>
      </c>
    </row>
    <row r="52" spans="1:5" x14ac:dyDescent="0.25">
      <c r="A52" s="36" t="s">
        <v>2314</v>
      </c>
      <c r="B52" s="38" t="s">
        <v>2325</v>
      </c>
      <c r="C52" s="36">
        <v>22</v>
      </c>
      <c r="D52" s="40" t="s">
        <v>1704</v>
      </c>
      <c r="E52" s="31" t="str">
        <f>IF(B52=0,"",IF(COUNTIF($B$7:B52,B52)=1,D52,E51))</f>
        <v>West South Central Division</v>
      </c>
    </row>
    <row r="53" spans="1:5" x14ac:dyDescent="0.25">
      <c r="A53" s="36" t="s">
        <v>2314</v>
      </c>
      <c r="B53" s="38" t="s">
        <v>2325</v>
      </c>
      <c r="C53" s="36">
        <v>40</v>
      </c>
      <c r="D53" s="40" t="s">
        <v>1998</v>
      </c>
      <c r="E53" s="31" t="str">
        <f>IF(B53=0,"",IF(COUNTIF($B$7:B53,B53)=1,D53,E52))</f>
        <v>West South Central Division</v>
      </c>
    </row>
    <row r="54" spans="1:5" x14ac:dyDescent="0.25">
      <c r="A54" s="36" t="s">
        <v>2314</v>
      </c>
      <c r="B54" s="38" t="s">
        <v>2325</v>
      </c>
      <c r="C54" s="36">
        <v>48</v>
      </c>
      <c r="D54" s="40" t="s">
        <v>914</v>
      </c>
      <c r="E54" s="31" t="str">
        <f>IF(B54=0,"",IF(COUNTIF($B$7:B54,B54)=1,D54,E53))</f>
        <v>West South Central Division</v>
      </c>
    </row>
    <row r="55" spans="1:5" x14ac:dyDescent="0.25">
      <c r="A55" s="36" t="s">
        <v>2316</v>
      </c>
      <c r="B55" s="37" t="s">
        <v>2312</v>
      </c>
      <c r="C55" s="42">
        <v>0</v>
      </c>
      <c r="D55" s="36" t="s">
        <v>2327</v>
      </c>
      <c r="E55" s="31" t="str">
        <f>IF(B55=0,"",IF(COUNTIF($B$7:B55,B55)=1,D55,E54))</f>
        <v>West South Central Division</v>
      </c>
    </row>
    <row r="56" spans="1:5" x14ac:dyDescent="0.25">
      <c r="A56" s="36" t="s">
        <v>2316</v>
      </c>
      <c r="B56" s="38" t="s">
        <v>2328</v>
      </c>
      <c r="C56" s="42">
        <v>0</v>
      </c>
      <c r="D56" s="39" t="s">
        <v>2329</v>
      </c>
      <c r="E56" s="31" t="str">
        <f>IF(B56=0,"",IF(COUNTIF($B$7:B56,B56)=1,D56,E55))</f>
        <v>Mountain Division</v>
      </c>
    </row>
    <row r="57" spans="1:5" x14ac:dyDescent="0.25">
      <c r="A57" s="36" t="s">
        <v>2316</v>
      </c>
      <c r="B57" s="38" t="s">
        <v>2328</v>
      </c>
      <c r="C57" s="36">
        <v>4</v>
      </c>
      <c r="D57" s="40" t="s">
        <v>1455</v>
      </c>
      <c r="E57" s="31" t="str">
        <f>IF(B57=0,"",IF(COUNTIF($B$7:B57,B57)=1,D57,E56))</f>
        <v>Mountain Division</v>
      </c>
    </row>
    <row r="58" spans="1:5" x14ac:dyDescent="0.25">
      <c r="A58" s="36" t="s">
        <v>2316</v>
      </c>
      <c r="B58" s="38" t="s">
        <v>2328</v>
      </c>
      <c r="C58" s="36">
        <v>8</v>
      </c>
      <c r="D58" s="40" t="s">
        <v>1522</v>
      </c>
      <c r="E58" s="31" t="str">
        <f>IF(B58=0,"",IF(COUNTIF($B$7:B58,B58)=1,D58,E57))</f>
        <v>Mountain Division</v>
      </c>
    </row>
    <row r="59" spans="1:5" x14ac:dyDescent="0.25">
      <c r="A59" s="36" t="s">
        <v>2316</v>
      </c>
      <c r="B59" s="38" t="s">
        <v>2328</v>
      </c>
      <c r="C59" s="36">
        <v>16</v>
      </c>
      <c r="D59" s="40" t="s">
        <v>580</v>
      </c>
      <c r="E59" s="31" t="str">
        <f>IF(B59=0,"",IF(COUNTIF($B$7:B59,B59)=1,D59,E58))</f>
        <v>Mountain Division</v>
      </c>
    </row>
    <row r="60" spans="1:5" x14ac:dyDescent="0.25">
      <c r="A60" s="36" t="s">
        <v>2316</v>
      </c>
      <c r="B60" s="38" t="s">
        <v>2328</v>
      </c>
      <c r="C60" s="36">
        <v>30</v>
      </c>
      <c r="D60" s="40" t="s">
        <v>1850</v>
      </c>
      <c r="E60" s="31" t="str">
        <f>IF(B60=0,"",IF(COUNTIF($B$7:B60,B60)=1,D60,E59))</f>
        <v>Mountain Division</v>
      </c>
    </row>
    <row r="61" spans="1:5" x14ac:dyDescent="0.25">
      <c r="A61" s="36" t="s">
        <v>2316</v>
      </c>
      <c r="B61" s="38" t="s">
        <v>2328</v>
      </c>
      <c r="C61" s="36">
        <v>32</v>
      </c>
      <c r="D61" s="40" t="s">
        <v>375</v>
      </c>
      <c r="E61" s="31" t="str">
        <f>IF(B61=0,"",IF(COUNTIF($B$7:B61,B61)=1,D61,E60))</f>
        <v>Mountain Division</v>
      </c>
    </row>
    <row r="62" spans="1:5" x14ac:dyDescent="0.25">
      <c r="A62" s="36" t="s">
        <v>2316</v>
      </c>
      <c r="B62" s="38" t="s">
        <v>2328</v>
      </c>
      <c r="C62" s="36">
        <v>35</v>
      </c>
      <c r="D62" s="40" t="s">
        <v>1914</v>
      </c>
      <c r="E62" s="31" t="str">
        <f>IF(B62=0,"",IF(COUNTIF($B$7:B62,B62)=1,D62,E61))</f>
        <v>Mountain Division</v>
      </c>
    </row>
    <row r="63" spans="1:5" x14ac:dyDescent="0.25">
      <c r="A63" s="36" t="s">
        <v>2316</v>
      </c>
      <c r="B63" s="38" t="s">
        <v>2328</v>
      </c>
      <c r="C63" s="36">
        <v>49</v>
      </c>
      <c r="D63" s="40" t="s">
        <v>2183</v>
      </c>
      <c r="E63" s="31" t="str">
        <f>IF(B63=0,"",IF(COUNTIF($B$7:B63,B63)=1,D63,E62))</f>
        <v>Mountain Division</v>
      </c>
    </row>
    <row r="64" spans="1:5" x14ac:dyDescent="0.25">
      <c r="A64" s="36" t="s">
        <v>2316</v>
      </c>
      <c r="B64" s="38" t="s">
        <v>2328</v>
      </c>
      <c r="C64" s="36">
        <v>56</v>
      </c>
      <c r="D64" s="40" t="s">
        <v>1403</v>
      </c>
      <c r="E64" s="31" t="str">
        <f>IF(B64=0,"",IF(COUNTIF($B$7:B64,B64)=1,D64,E63))</f>
        <v>Mountain Division</v>
      </c>
    </row>
    <row r="65" spans="1:5" x14ac:dyDescent="0.25">
      <c r="A65" s="36" t="s">
        <v>2316</v>
      </c>
      <c r="B65" s="38" t="s">
        <v>2330</v>
      </c>
      <c r="C65" s="42">
        <v>0</v>
      </c>
      <c r="D65" s="39" t="s">
        <v>2331</v>
      </c>
      <c r="E65" s="31" t="str">
        <f>IF(B65=0,"",IF(COUNTIF($B$7:B65,B65)=1,D65,E64))</f>
        <v>Pacific Division</v>
      </c>
    </row>
    <row r="66" spans="1:5" x14ac:dyDescent="0.25">
      <c r="A66" s="36" t="s">
        <v>2316</v>
      </c>
      <c r="B66" s="38" t="s">
        <v>2330</v>
      </c>
      <c r="C66" s="36">
        <v>2</v>
      </c>
      <c r="D66" s="40" t="s">
        <v>1426</v>
      </c>
      <c r="E66" s="31" t="str">
        <f>IF(B66=0,"",IF(COUNTIF($B$7:B66,B66)=1,D66,E65))</f>
        <v>Pacific Division</v>
      </c>
    </row>
    <row r="67" spans="1:5" x14ac:dyDescent="0.25">
      <c r="A67" s="36" t="s">
        <v>2316</v>
      </c>
      <c r="B67" s="38" t="s">
        <v>2330</v>
      </c>
      <c r="C67" s="36">
        <v>6</v>
      </c>
      <c r="D67" s="40" t="s">
        <v>1480</v>
      </c>
      <c r="E67" s="31" t="str">
        <f>IF(B67=0,"",IF(COUNTIF($B$7:B67,B67)=1,D67,E66))</f>
        <v>Pacific Division</v>
      </c>
    </row>
    <row r="68" spans="1:5" x14ac:dyDescent="0.25">
      <c r="A68" s="36" t="s">
        <v>2316</v>
      </c>
      <c r="B68" s="38" t="s">
        <v>2330</v>
      </c>
      <c r="C68" s="36">
        <v>15</v>
      </c>
      <c r="D68" s="40" t="s">
        <v>553</v>
      </c>
      <c r="E68" s="31" t="str">
        <f>IF(B68=0,"",IF(COUNTIF($B$7:B68,B68)=1,D68,E67))</f>
        <v>Pacific Division</v>
      </c>
    </row>
    <row r="69" spans="1:5" x14ac:dyDescent="0.25">
      <c r="A69" s="36" t="s">
        <v>2316</v>
      </c>
      <c r="B69" s="38" t="s">
        <v>2330</v>
      </c>
      <c r="C69" s="36">
        <v>41</v>
      </c>
      <c r="D69" s="40" t="s">
        <v>1847</v>
      </c>
      <c r="E69" s="31" t="str">
        <f>IF(B69=0,"",IF(COUNTIF($B$7:B69,B69)=1,D69,E68))</f>
        <v>Pacific Division</v>
      </c>
    </row>
    <row r="70" spans="1:5" x14ac:dyDescent="0.25">
      <c r="A70" s="36" t="s">
        <v>2316</v>
      </c>
      <c r="B70" s="38" t="s">
        <v>2330</v>
      </c>
      <c r="C70" s="36">
        <v>53</v>
      </c>
      <c r="D70" s="40" t="s">
        <v>353</v>
      </c>
      <c r="E70" s="31" t="str">
        <f>IF(B70=0,"",IF(COUNTIF($B$7:B70,B70)=1,D70,E69))</f>
        <v>Pacific Division</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62"/>
  <sheetViews>
    <sheetView topLeftCell="B72" workbookViewId="0">
      <selection activeCell="B85" sqref="B85:B88"/>
    </sheetView>
  </sheetViews>
  <sheetFormatPr defaultRowHeight="14.5" x14ac:dyDescent="0.35"/>
  <cols>
    <col min="1" max="1" width="20.81640625" hidden="1" customWidth="1"/>
    <col min="2" max="2" width="45.7265625" customWidth="1"/>
  </cols>
  <sheetData>
    <row r="1" spans="1:37" ht="15" customHeight="1" thickBot="1" x14ac:dyDescent="0.4">
      <c r="B1" s="8" t="s">
        <v>20</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x14ac:dyDescent="0.35"/>
    <row r="3" spans="1:37" ht="15" customHeight="1" x14ac:dyDescent="0.35">
      <c r="C3" s="10" t="s">
        <v>21</v>
      </c>
      <c r="D3" s="10" t="s">
        <v>22</v>
      </c>
      <c r="E3" s="10"/>
      <c r="F3" s="10"/>
      <c r="G3" s="10"/>
    </row>
    <row r="4" spans="1:37" ht="15" customHeight="1" x14ac:dyDescent="0.35">
      <c r="C4" s="10" t="s">
        <v>23</v>
      </c>
      <c r="D4" s="10" t="s">
        <v>24</v>
      </c>
      <c r="E4" s="10"/>
      <c r="F4" s="10"/>
      <c r="G4" s="10" t="s">
        <v>25</v>
      </c>
    </row>
    <row r="5" spans="1:37" ht="15" customHeight="1" x14ac:dyDescent="0.35">
      <c r="C5" s="10" t="s">
        <v>26</v>
      </c>
      <c r="D5" s="10" t="s">
        <v>27</v>
      </c>
      <c r="E5" s="10"/>
      <c r="F5" s="10"/>
      <c r="G5" s="10"/>
    </row>
    <row r="6" spans="1:37" ht="15" customHeight="1" x14ac:dyDescent="0.35">
      <c r="C6" s="10" t="s">
        <v>28</v>
      </c>
      <c r="D6" s="10"/>
      <c r="E6" s="10" t="s">
        <v>29</v>
      </c>
      <c r="F6" s="10"/>
      <c r="G6" s="10"/>
    </row>
    <row r="10" spans="1:37" ht="15" customHeight="1" x14ac:dyDescent="0.35">
      <c r="A10" s="11" t="s">
        <v>30</v>
      </c>
      <c r="B10" s="12" t="s">
        <v>31</v>
      </c>
    </row>
    <row r="11" spans="1:37" ht="15" customHeight="1" x14ac:dyDescent="0.35">
      <c r="B11" s="8" t="s">
        <v>32</v>
      </c>
    </row>
    <row r="12" spans="1:37" ht="15" customHeight="1" x14ac:dyDescent="0.35">
      <c r="B12" s="8" t="s">
        <v>33</v>
      </c>
      <c r="C12" s="13" t="s">
        <v>33</v>
      </c>
      <c r="D12" s="13" t="s">
        <v>33</v>
      </c>
      <c r="E12" s="13" t="s">
        <v>33</v>
      </c>
      <c r="F12" s="13" t="s">
        <v>33</v>
      </c>
      <c r="G12" s="13" t="s">
        <v>33</v>
      </c>
      <c r="H12" s="13" t="s">
        <v>33</v>
      </c>
      <c r="I12" s="13" t="s">
        <v>33</v>
      </c>
      <c r="J12" s="13" t="s">
        <v>33</v>
      </c>
      <c r="K12" s="13" t="s">
        <v>33</v>
      </c>
      <c r="L12" s="13" t="s">
        <v>33</v>
      </c>
      <c r="M12" s="13" t="s">
        <v>33</v>
      </c>
      <c r="N12" s="13" t="s">
        <v>33</v>
      </c>
      <c r="O12" s="13" t="s">
        <v>33</v>
      </c>
      <c r="P12" s="13" t="s">
        <v>33</v>
      </c>
      <c r="Q12" s="13" t="s">
        <v>33</v>
      </c>
      <c r="R12" s="13" t="s">
        <v>33</v>
      </c>
      <c r="S12" s="13" t="s">
        <v>33</v>
      </c>
      <c r="T12" s="13" t="s">
        <v>33</v>
      </c>
      <c r="U12" s="13" t="s">
        <v>33</v>
      </c>
      <c r="V12" s="13" t="s">
        <v>33</v>
      </c>
      <c r="W12" s="13" t="s">
        <v>33</v>
      </c>
      <c r="X12" s="13" t="s">
        <v>33</v>
      </c>
      <c r="Y12" s="13" t="s">
        <v>33</v>
      </c>
      <c r="Z12" s="13" t="s">
        <v>33</v>
      </c>
      <c r="AA12" s="13" t="s">
        <v>33</v>
      </c>
      <c r="AB12" s="13" t="s">
        <v>33</v>
      </c>
      <c r="AC12" s="13" t="s">
        <v>33</v>
      </c>
      <c r="AD12" s="13" t="s">
        <v>33</v>
      </c>
      <c r="AE12" s="13" t="s">
        <v>33</v>
      </c>
      <c r="AF12" s="13" t="s">
        <v>33</v>
      </c>
      <c r="AG12" s="13" t="s">
        <v>33</v>
      </c>
      <c r="AH12" s="13" t="s">
        <v>33</v>
      </c>
      <c r="AI12" s="13" t="s">
        <v>33</v>
      </c>
      <c r="AJ12" s="13" t="s">
        <v>33</v>
      </c>
      <c r="AK12" s="13" t="s">
        <v>34</v>
      </c>
    </row>
    <row r="13" spans="1:37" ht="15" customHeight="1" thickBot="1" x14ac:dyDescent="0.4">
      <c r="B13" s="9" t="s">
        <v>35</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x14ac:dyDescent="0.35"/>
    <row r="15" spans="1:37" ht="15" customHeight="1" x14ac:dyDescent="0.35">
      <c r="B15" s="14" t="s">
        <v>36</v>
      </c>
    </row>
    <row r="16" spans="1:37" ht="15" customHeight="1" x14ac:dyDescent="0.35">
      <c r="B16" s="14" t="s">
        <v>37</v>
      </c>
    </row>
    <row r="17" spans="1:37" ht="15" customHeight="1" x14ac:dyDescent="0.35">
      <c r="A17" s="11" t="s">
        <v>38</v>
      </c>
      <c r="B17" s="15" t="s">
        <v>39</v>
      </c>
      <c r="C17" s="16">
        <v>82.029929999999993</v>
      </c>
      <c r="D17" s="16">
        <v>82.704848999999996</v>
      </c>
      <c r="E17" s="16">
        <v>83.442672999999999</v>
      </c>
      <c r="F17" s="16">
        <v>84.210509999999999</v>
      </c>
      <c r="G17" s="16">
        <v>84.972977</v>
      </c>
      <c r="H17" s="16">
        <v>85.736542</v>
      </c>
      <c r="I17" s="16">
        <v>86.489554999999996</v>
      </c>
      <c r="J17" s="16">
        <v>87.231842</v>
      </c>
      <c r="K17" s="16">
        <v>87.979804999999999</v>
      </c>
      <c r="L17" s="16">
        <v>88.708968999999996</v>
      </c>
      <c r="M17" s="16">
        <v>89.411499000000006</v>
      </c>
      <c r="N17" s="16">
        <v>90.101616000000007</v>
      </c>
      <c r="O17" s="16">
        <v>90.800278000000006</v>
      </c>
      <c r="P17" s="16">
        <v>91.518715</v>
      </c>
      <c r="Q17" s="16">
        <v>92.243110999999999</v>
      </c>
      <c r="R17" s="16">
        <v>92.937881000000004</v>
      </c>
      <c r="S17" s="16">
        <v>93.637114999999994</v>
      </c>
      <c r="T17" s="16">
        <v>94.354324000000005</v>
      </c>
      <c r="U17" s="16">
        <v>95.081764000000007</v>
      </c>
      <c r="V17" s="16">
        <v>95.796272000000002</v>
      </c>
      <c r="W17" s="16">
        <v>96.506225999999998</v>
      </c>
      <c r="X17" s="16">
        <v>97.212517000000005</v>
      </c>
      <c r="Y17" s="16">
        <v>97.905631999999997</v>
      </c>
      <c r="Z17" s="16">
        <v>98.600882999999996</v>
      </c>
      <c r="AA17" s="16">
        <v>99.295180999999999</v>
      </c>
      <c r="AB17" s="16">
        <v>99.982162000000002</v>
      </c>
      <c r="AC17" s="16">
        <v>100.674561</v>
      </c>
      <c r="AD17" s="16">
        <v>101.38104199999999</v>
      </c>
      <c r="AE17" s="16">
        <v>102.1036</v>
      </c>
      <c r="AF17" s="16">
        <v>102.83616600000001</v>
      </c>
      <c r="AG17" s="16">
        <v>103.572861</v>
      </c>
      <c r="AH17" s="16">
        <v>104.304108</v>
      </c>
      <c r="AI17" s="16">
        <v>105.03019</v>
      </c>
      <c r="AJ17" s="16">
        <v>105.756004</v>
      </c>
      <c r="AK17" s="17">
        <v>7.7130000000000002E-3</v>
      </c>
    </row>
    <row r="18" spans="1:37" ht="15" customHeight="1" x14ac:dyDescent="0.35">
      <c r="A18" s="11" t="s">
        <v>40</v>
      </c>
      <c r="B18" s="15" t="s">
        <v>41</v>
      </c>
      <c r="C18" s="16">
        <v>30.983018999999999</v>
      </c>
      <c r="D18" s="16">
        <v>31.247095000000002</v>
      </c>
      <c r="E18" s="16">
        <v>31.515844000000001</v>
      </c>
      <c r="F18" s="16">
        <v>31.797284999999999</v>
      </c>
      <c r="G18" s="16">
        <v>32.074779999999997</v>
      </c>
      <c r="H18" s="16">
        <v>32.353290999999999</v>
      </c>
      <c r="I18" s="16">
        <v>32.624499999999998</v>
      </c>
      <c r="J18" s="16">
        <v>32.891376000000001</v>
      </c>
      <c r="K18" s="16">
        <v>33.160193999999997</v>
      </c>
      <c r="L18" s="16">
        <v>33.421452000000002</v>
      </c>
      <c r="M18" s="16">
        <v>33.669975000000001</v>
      </c>
      <c r="N18" s="16">
        <v>33.913170000000001</v>
      </c>
      <c r="O18" s="16">
        <v>34.147213000000001</v>
      </c>
      <c r="P18" s="16">
        <v>34.375633000000001</v>
      </c>
      <c r="Q18" s="16">
        <v>34.607491000000003</v>
      </c>
      <c r="R18" s="16">
        <v>34.830863999999998</v>
      </c>
      <c r="S18" s="16">
        <v>35.048015999999997</v>
      </c>
      <c r="T18" s="16">
        <v>35.263331999999998</v>
      </c>
      <c r="U18" s="16">
        <v>35.474888</v>
      </c>
      <c r="V18" s="16">
        <v>35.683346</v>
      </c>
      <c r="W18" s="16">
        <v>35.891441</v>
      </c>
      <c r="X18" s="16">
        <v>36.101855999999998</v>
      </c>
      <c r="Y18" s="16">
        <v>36.312491999999999</v>
      </c>
      <c r="Z18" s="16">
        <v>36.524723000000002</v>
      </c>
      <c r="AA18" s="16">
        <v>36.737941999999997</v>
      </c>
      <c r="AB18" s="16">
        <v>36.950240999999998</v>
      </c>
      <c r="AC18" s="16">
        <v>37.163699999999999</v>
      </c>
      <c r="AD18" s="16">
        <v>37.379314000000001</v>
      </c>
      <c r="AE18" s="16">
        <v>37.596260000000001</v>
      </c>
      <c r="AF18" s="16">
        <v>37.814877000000003</v>
      </c>
      <c r="AG18" s="16">
        <v>38.035899999999998</v>
      </c>
      <c r="AH18" s="16">
        <v>38.257365999999998</v>
      </c>
      <c r="AI18" s="16">
        <v>38.478886000000003</v>
      </c>
      <c r="AJ18" s="16">
        <v>38.700198999999998</v>
      </c>
      <c r="AK18" s="17">
        <v>6.7070000000000003E-3</v>
      </c>
    </row>
    <row r="19" spans="1:37" ht="15" customHeight="1" x14ac:dyDescent="0.35">
      <c r="A19" s="11" t="s">
        <v>42</v>
      </c>
      <c r="B19" s="15" t="s">
        <v>43</v>
      </c>
      <c r="C19" s="16">
        <v>6.5056919999999998</v>
      </c>
      <c r="D19" s="16">
        <v>6.397799</v>
      </c>
      <c r="E19" s="16">
        <v>6.3134220000000001</v>
      </c>
      <c r="F19" s="16">
        <v>6.2237999999999998</v>
      </c>
      <c r="G19" s="16">
        <v>6.1387229999999997</v>
      </c>
      <c r="H19" s="16">
        <v>6.0554899999999998</v>
      </c>
      <c r="I19" s="16">
        <v>5.9692980000000002</v>
      </c>
      <c r="J19" s="16">
        <v>5.885859</v>
      </c>
      <c r="K19" s="16">
        <v>5.8078019999999997</v>
      </c>
      <c r="L19" s="16">
        <v>5.7337119999999997</v>
      </c>
      <c r="M19" s="16">
        <v>5.6702690000000002</v>
      </c>
      <c r="N19" s="16">
        <v>5.612546</v>
      </c>
      <c r="O19" s="16">
        <v>5.5613979999999996</v>
      </c>
      <c r="P19" s="16">
        <v>5.5160470000000004</v>
      </c>
      <c r="Q19" s="16">
        <v>5.4745819999999998</v>
      </c>
      <c r="R19" s="16">
        <v>5.4356150000000003</v>
      </c>
      <c r="S19" s="16">
        <v>5.4010119999999997</v>
      </c>
      <c r="T19" s="16">
        <v>5.3677669999999997</v>
      </c>
      <c r="U19" s="16">
        <v>5.3336129999999997</v>
      </c>
      <c r="V19" s="16">
        <v>5.2974069999999998</v>
      </c>
      <c r="W19" s="16">
        <v>5.2586380000000004</v>
      </c>
      <c r="X19" s="16">
        <v>5.2160510000000002</v>
      </c>
      <c r="Y19" s="16">
        <v>5.1723869999999996</v>
      </c>
      <c r="Z19" s="16">
        <v>5.1291409999999997</v>
      </c>
      <c r="AA19" s="16">
        <v>5.0890120000000003</v>
      </c>
      <c r="AB19" s="16">
        <v>5.0538509999999999</v>
      </c>
      <c r="AC19" s="16">
        <v>5.0217710000000002</v>
      </c>
      <c r="AD19" s="16">
        <v>4.9940319999999998</v>
      </c>
      <c r="AE19" s="16">
        <v>4.970847</v>
      </c>
      <c r="AF19" s="16">
        <v>4.9518760000000004</v>
      </c>
      <c r="AG19" s="16">
        <v>4.9353790000000002</v>
      </c>
      <c r="AH19" s="16">
        <v>4.9179120000000003</v>
      </c>
      <c r="AI19" s="16">
        <v>4.9014040000000003</v>
      </c>
      <c r="AJ19" s="16">
        <v>4.8844260000000004</v>
      </c>
      <c r="AK19" s="17">
        <v>-8.3990000000000002E-3</v>
      </c>
    </row>
    <row r="20" spans="1:37" ht="15" customHeight="1" x14ac:dyDescent="0.35">
      <c r="A20" s="11" t="s">
        <v>44</v>
      </c>
      <c r="B20" s="14" t="s">
        <v>45</v>
      </c>
      <c r="C20" s="18">
        <v>119.51863899999999</v>
      </c>
      <c r="D20" s="18">
        <v>120.349739</v>
      </c>
      <c r="E20" s="18">
        <v>121.271942</v>
      </c>
      <c r="F20" s="18">
        <v>122.23159800000001</v>
      </c>
      <c r="G20" s="18">
        <v>123.186485</v>
      </c>
      <c r="H20" s="18">
        <v>124.14531700000001</v>
      </c>
      <c r="I20" s="18">
        <v>125.083359</v>
      </c>
      <c r="J20" s="18">
        <v>126.00907100000001</v>
      </c>
      <c r="K20" s="18">
        <v>126.9478</v>
      </c>
      <c r="L20" s="18">
        <v>127.86412799999999</v>
      </c>
      <c r="M20" s="18">
        <v>128.75174000000001</v>
      </c>
      <c r="N20" s="18">
        <v>129.62733499999999</v>
      </c>
      <c r="O20" s="18">
        <v>130.50889599999999</v>
      </c>
      <c r="P20" s="18">
        <v>131.41040000000001</v>
      </c>
      <c r="Q20" s="18">
        <v>132.32517999999999</v>
      </c>
      <c r="R20" s="18">
        <v>133.20436100000001</v>
      </c>
      <c r="S20" s="18">
        <v>134.086151</v>
      </c>
      <c r="T20" s="18">
        <v>134.98542800000001</v>
      </c>
      <c r="U20" s="18">
        <v>135.89027400000001</v>
      </c>
      <c r="V20" s="18">
        <v>136.77702300000001</v>
      </c>
      <c r="W20" s="18">
        <v>137.65631099999999</v>
      </c>
      <c r="X20" s="18">
        <v>138.53042600000001</v>
      </c>
      <c r="Y20" s="18">
        <v>139.39051799999999</v>
      </c>
      <c r="Z20" s="18">
        <v>140.25474500000001</v>
      </c>
      <c r="AA20" s="18">
        <v>141.122131</v>
      </c>
      <c r="AB20" s="18">
        <v>141.98625200000001</v>
      </c>
      <c r="AC20" s="18">
        <v>142.86003099999999</v>
      </c>
      <c r="AD20" s="18">
        <v>143.75439499999999</v>
      </c>
      <c r="AE20" s="18">
        <v>144.67070000000001</v>
      </c>
      <c r="AF20" s="18">
        <v>145.60292100000001</v>
      </c>
      <c r="AG20" s="18">
        <v>146.54414399999999</v>
      </c>
      <c r="AH20" s="18">
        <v>147.47938500000001</v>
      </c>
      <c r="AI20" s="18">
        <v>148.41047699999999</v>
      </c>
      <c r="AJ20" s="18">
        <v>149.34063699999999</v>
      </c>
      <c r="AK20" s="19">
        <v>6.7669999999999996E-3</v>
      </c>
    </row>
    <row r="22" spans="1:37" ht="15" customHeight="1" x14ac:dyDescent="0.35">
      <c r="A22" s="11" t="s">
        <v>46</v>
      </c>
      <c r="B22" s="14" t="s">
        <v>47</v>
      </c>
      <c r="C22" s="20">
        <v>1771.9003909999999</v>
      </c>
      <c r="D22" s="20">
        <v>1778.8583980000001</v>
      </c>
      <c r="E22" s="20">
        <v>1785.7476810000001</v>
      </c>
      <c r="F22" s="20">
        <v>1792.5820309999999</v>
      </c>
      <c r="G22" s="20">
        <v>1799.34375</v>
      </c>
      <c r="H22" s="20">
        <v>1806.0289310000001</v>
      </c>
      <c r="I22" s="20">
        <v>1812.697876</v>
      </c>
      <c r="J22" s="20">
        <v>1819.3000489999999</v>
      </c>
      <c r="K22" s="20">
        <v>1825.8179929999999</v>
      </c>
      <c r="L22" s="20">
        <v>1832.2777100000001</v>
      </c>
      <c r="M22" s="20">
        <v>1838.656616</v>
      </c>
      <c r="N22" s="20">
        <v>1844.9693600000001</v>
      </c>
      <c r="O22" s="20">
        <v>1851.2962649999999</v>
      </c>
      <c r="P22" s="20">
        <v>1857.6446530000001</v>
      </c>
      <c r="Q22" s="20">
        <v>1863.9232179999999</v>
      </c>
      <c r="R22" s="20">
        <v>1870.138428</v>
      </c>
      <c r="S22" s="20">
        <v>1876.3485109999999</v>
      </c>
      <c r="T22" s="20">
        <v>1882.5791019999999</v>
      </c>
      <c r="U22" s="20">
        <v>1888.8370359999999</v>
      </c>
      <c r="V22" s="20">
        <v>1895.0595699999999</v>
      </c>
      <c r="W22" s="20">
        <v>1901.2520750000001</v>
      </c>
      <c r="X22" s="20">
        <v>1907.408447</v>
      </c>
      <c r="Y22" s="20">
        <v>1913.499634</v>
      </c>
      <c r="Z22" s="20">
        <v>1919.55603</v>
      </c>
      <c r="AA22" s="20">
        <v>1925.5604249999999</v>
      </c>
      <c r="AB22" s="20">
        <v>1931.5001219999999</v>
      </c>
      <c r="AC22" s="20">
        <v>1937.4064940000001</v>
      </c>
      <c r="AD22" s="20">
        <v>1943.2957759999999</v>
      </c>
      <c r="AE22" s="20">
        <v>1949.1791989999999</v>
      </c>
      <c r="AF22" s="20">
        <v>1955.0386960000001</v>
      </c>
      <c r="AG22" s="20">
        <v>1960.861206</v>
      </c>
      <c r="AH22" s="20">
        <v>1966.64978</v>
      </c>
      <c r="AI22" s="20">
        <v>1972.3951420000001</v>
      </c>
      <c r="AJ22" s="20">
        <v>1978.1270750000001</v>
      </c>
      <c r="AK22" s="19">
        <v>3.3240000000000001E-3</v>
      </c>
    </row>
    <row r="24" spans="1:37" ht="15" customHeight="1" x14ac:dyDescent="0.35">
      <c r="B24" s="14" t="s">
        <v>48</v>
      </c>
    </row>
    <row r="25" spans="1:37" ht="15" customHeight="1" x14ac:dyDescent="0.35">
      <c r="B25" s="14" t="s">
        <v>49</v>
      </c>
    </row>
    <row r="26" spans="1:37" ht="15" customHeight="1" x14ac:dyDescent="0.35">
      <c r="A26" s="11" t="s">
        <v>50</v>
      </c>
      <c r="B26" s="15" t="s">
        <v>51</v>
      </c>
      <c r="C26" s="21">
        <v>88.689323000000002</v>
      </c>
      <c r="D26" s="21">
        <v>94.872032000000004</v>
      </c>
      <c r="E26" s="21">
        <v>93.116507999999996</v>
      </c>
      <c r="F26" s="21">
        <v>90.452774000000005</v>
      </c>
      <c r="G26" s="21">
        <v>89.187049999999999</v>
      </c>
      <c r="H26" s="21">
        <v>88.072586000000001</v>
      </c>
      <c r="I26" s="21">
        <v>87.042006999999998</v>
      </c>
      <c r="J26" s="21">
        <v>86.022345999999999</v>
      </c>
      <c r="K26" s="21">
        <v>85.025977999999995</v>
      </c>
      <c r="L26" s="21">
        <v>84.183623999999995</v>
      </c>
      <c r="M26" s="21">
        <v>83.459068000000002</v>
      </c>
      <c r="N26" s="21">
        <v>82.833022999999997</v>
      </c>
      <c r="O26" s="21">
        <v>82.204254000000006</v>
      </c>
      <c r="P26" s="21">
        <v>81.607414000000006</v>
      </c>
      <c r="Q26" s="21">
        <v>81.064109999999999</v>
      </c>
      <c r="R26" s="21">
        <v>80.533271999999997</v>
      </c>
      <c r="S26" s="21">
        <v>80.024651000000006</v>
      </c>
      <c r="T26" s="21">
        <v>79.581665000000001</v>
      </c>
      <c r="U26" s="21">
        <v>79.166702000000001</v>
      </c>
      <c r="V26" s="21">
        <v>78.776543000000004</v>
      </c>
      <c r="W26" s="21">
        <v>78.400161999999995</v>
      </c>
      <c r="X26" s="21">
        <v>78.053154000000006</v>
      </c>
      <c r="Y26" s="21">
        <v>77.732581999999994</v>
      </c>
      <c r="Z26" s="21">
        <v>77.418114000000003</v>
      </c>
      <c r="AA26" s="21">
        <v>77.093933000000007</v>
      </c>
      <c r="AB26" s="21">
        <v>76.790679999999995</v>
      </c>
      <c r="AC26" s="21">
        <v>76.486136999999999</v>
      </c>
      <c r="AD26" s="21">
        <v>76.185897999999995</v>
      </c>
      <c r="AE26" s="21">
        <v>75.877892000000003</v>
      </c>
      <c r="AF26" s="21">
        <v>75.570091000000005</v>
      </c>
      <c r="AG26" s="21">
        <v>75.256598999999994</v>
      </c>
      <c r="AH26" s="21">
        <v>74.943068999999994</v>
      </c>
      <c r="AI26" s="21">
        <v>74.624184</v>
      </c>
      <c r="AJ26" s="21">
        <v>74.324309999999997</v>
      </c>
      <c r="AK26" s="17">
        <v>-7.5989999999999999E-3</v>
      </c>
    </row>
    <row r="27" spans="1:37" ht="15" customHeight="1" x14ac:dyDescent="0.35">
      <c r="A27" s="11" t="s">
        <v>52</v>
      </c>
      <c r="B27" s="15" t="s">
        <v>53</v>
      </c>
      <c r="C27" s="21">
        <v>166.282715</v>
      </c>
      <c r="D27" s="21">
        <v>175.53064000000001</v>
      </c>
      <c r="E27" s="21">
        <v>171.29420500000001</v>
      </c>
      <c r="F27" s="21">
        <v>167.11239599999999</v>
      </c>
      <c r="G27" s="21">
        <v>163.28883400000001</v>
      </c>
      <c r="H27" s="21">
        <v>160.057312</v>
      </c>
      <c r="I27" s="21">
        <v>157.30117799999999</v>
      </c>
      <c r="J27" s="21">
        <v>155.08760100000001</v>
      </c>
      <c r="K27" s="21">
        <v>152.618347</v>
      </c>
      <c r="L27" s="21">
        <v>150.595764</v>
      </c>
      <c r="M27" s="21">
        <v>148.90902700000001</v>
      </c>
      <c r="N27" s="21">
        <v>147.533661</v>
      </c>
      <c r="O27" s="21">
        <v>146.46734599999999</v>
      </c>
      <c r="P27" s="21">
        <v>145.32809399999999</v>
      </c>
      <c r="Q27" s="21">
        <v>144.18777499999999</v>
      </c>
      <c r="R27" s="21">
        <v>142.744888</v>
      </c>
      <c r="S27" s="21">
        <v>141.69906599999999</v>
      </c>
      <c r="T27" s="21">
        <v>140.72112999999999</v>
      </c>
      <c r="U27" s="21">
        <v>139.97318999999999</v>
      </c>
      <c r="V27" s="21">
        <v>139.36402899999999</v>
      </c>
      <c r="W27" s="21">
        <v>138.65206900000001</v>
      </c>
      <c r="X27" s="21">
        <v>138.041168</v>
      </c>
      <c r="Y27" s="21">
        <v>137.53024300000001</v>
      </c>
      <c r="Z27" s="21">
        <v>136.99848900000001</v>
      </c>
      <c r="AA27" s="21">
        <v>136.393372</v>
      </c>
      <c r="AB27" s="21">
        <v>135.81120300000001</v>
      </c>
      <c r="AC27" s="21">
        <v>135.26101700000001</v>
      </c>
      <c r="AD27" s="21">
        <v>134.73611500000001</v>
      </c>
      <c r="AE27" s="21">
        <v>134.19236799999999</v>
      </c>
      <c r="AF27" s="21">
        <v>133.66911300000001</v>
      </c>
      <c r="AG27" s="21">
        <v>133.205872</v>
      </c>
      <c r="AH27" s="21">
        <v>132.69461100000001</v>
      </c>
      <c r="AI27" s="21">
        <v>132.224243</v>
      </c>
      <c r="AJ27" s="21">
        <v>131.74189799999999</v>
      </c>
      <c r="AK27" s="17">
        <v>-8.9280000000000002E-3</v>
      </c>
    </row>
    <row r="28" spans="1:37" ht="15" customHeight="1" x14ac:dyDescent="0.35">
      <c r="B28" s="14" t="s">
        <v>54</v>
      </c>
    </row>
    <row r="29" spans="1:37" ht="15" customHeight="1" x14ac:dyDescent="0.35">
      <c r="A29" s="11" t="s">
        <v>55</v>
      </c>
      <c r="B29" s="15" t="s">
        <v>51</v>
      </c>
      <c r="C29" s="21">
        <v>50.053218999999999</v>
      </c>
      <c r="D29" s="21">
        <v>53.333098999999997</v>
      </c>
      <c r="E29" s="21">
        <v>52.144272000000001</v>
      </c>
      <c r="F29" s="21">
        <v>50.459488</v>
      </c>
      <c r="G29" s="21">
        <v>49.566433000000004</v>
      </c>
      <c r="H29" s="21">
        <v>48.765881</v>
      </c>
      <c r="I29" s="21">
        <v>48.017932999999999</v>
      </c>
      <c r="J29" s="21">
        <v>47.283211000000001</v>
      </c>
      <c r="K29" s="21">
        <v>46.568702999999999</v>
      </c>
      <c r="L29" s="21">
        <v>45.944794000000002</v>
      </c>
      <c r="M29" s="21">
        <v>45.391326999999997</v>
      </c>
      <c r="N29" s="21">
        <v>44.89669</v>
      </c>
      <c r="O29" s="21">
        <v>44.403621999999999</v>
      </c>
      <c r="P29" s="21">
        <v>43.930584000000003</v>
      </c>
      <c r="Q29" s="21">
        <v>43.491123000000002</v>
      </c>
      <c r="R29" s="21">
        <v>43.062733000000001</v>
      </c>
      <c r="S29" s="21">
        <v>42.649138999999998</v>
      </c>
      <c r="T29" s="21">
        <v>42.272677999999999</v>
      </c>
      <c r="U29" s="21">
        <v>41.912936999999999</v>
      </c>
      <c r="V29" s="21">
        <v>41.569426999999997</v>
      </c>
      <c r="W29" s="21">
        <v>41.236069000000001</v>
      </c>
      <c r="X29" s="21">
        <v>40.921047000000002</v>
      </c>
      <c r="Y29" s="21">
        <v>40.623257000000002</v>
      </c>
      <c r="Z29" s="21">
        <v>40.331260999999998</v>
      </c>
      <c r="AA29" s="21">
        <v>40.037140000000001</v>
      </c>
      <c r="AB29" s="21">
        <v>39.757015000000003</v>
      </c>
      <c r="AC29" s="21">
        <v>39.478622000000001</v>
      </c>
      <c r="AD29" s="21">
        <v>39.204478999999999</v>
      </c>
      <c r="AE29" s="21">
        <v>38.928122999999999</v>
      </c>
      <c r="AF29" s="21">
        <v>38.654015000000001</v>
      </c>
      <c r="AG29" s="21">
        <v>38.379359999999998</v>
      </c>
      <c r="AH29" s="21">
        <v>38.106976000000003</v>
      </c>
      <c r="AI29" s="21">
        <v>37.834296999999999</v>
      </c>
      <c r="AJ29" s="21">
        <v>37.573073999999998</v>
      </c>
      <c r="AK29" s="17">
        <v>-1.0886E-2</v>
      </c>
    </row>
    <row r="30" spans="1:37" ht="15" customHeight="1" x14ac:dyDescent="0.35">
      <c r="A30" s="11" t="s">
        <v>56</v>
      </c>
      <c r="B30" s="15" t="s">
        <v>53</v>
      </c>
      <c r="C30" s="21">
        <v>93.844275999999994</v>
      </c>
      <c r="D30" s="21">
        <v>98.676002999999994</v>
      </c>
      <c r="E30" s="21">
        <v>95.922957999999994</v>
      </c>
      <c r="F30" s="21">
        <v>93.224402999999995</v>
      </c>
      <c r="G30" s="21">
        <v>90.749106999999995</v>
      </c>
      <c r="H30" s="21">
        <v>88.623885999999999</v>
      </c>
      <c r="I30" s="21">
        <v>86.777382000000003</v>
      </c>
      <c r="J30" s="21">
        <v>85.245750000000001</v>
      </c>
      <c r="K30" s="21">
        <v>83.589027000000002</v>
      </c>
      <c r="L30" s="21">
        <v>82.190467999999996</v>
      </c>
      <c r="M30" s="21">
        <v>80.987945999999994</v>
      </c>
      <c r="N30" s="21">
        <v>79.965378000000001</v>
      </c>
      <c r="O30" s="21">
        <v>79.116104000000007</v>
      </c>
      <c r="P30" s="21">
        <v>78.232451999999995</v>
      </c>
      <c r="Q30" s="21">
        <v>77.357140000000001</v>
      </c>
      <c r="R30" s="21">
        <v>76.328513999999998</v>
      </c>
      <c r="S30" s="21">
        <v>75.518517000000003</v>
      </c>
      <c r="T30" s="21">
        <v>74.749122999999997</v>
      </c>
      <c r="U30" s="21">
        <v>74.105484000000004</v>
      </c>
      <c r="V30" s="21">
        <v>73.540710000000004</v>
      </c>
      <c r="W30" s="21">
        <v>72.926711999999995</v>
      </c>
      <c r="X30" s="21">
        <v>72.371055999999996</v>
      </c>
      <c r="Y30" s="21">
        <v>71.873671999999999</v>
      </c>
      <c r="Z30" s="21">
        <v>71.369888000000003</v>
      </c>
      <c r="AA30" s="21">
        <v>70.833076000000005</v>
      </c>
      <c r="AB30" s="21">
        <v>70.313850000000002</v>
      </c>
      <c r="AC30" s="21">
        <v>69.815505999999999</v>
      </c>
      <c r="AD30" s="21">
        <v>69.333816999999996</v>
      </c>
      <c r="AE30" s="21">
        <v>68.845580999999996</v>
      </c>
      <c r="AF30" s="21">
        <v>68.371596999999994</v>
      </c>
      <c r="AG30" s="21">
        <v>67.932327000000001</v>
      </c>
      <c r="AH30" s="21">
        <v>67.472412000000006</v>
      </c>
      <c r="AI30" s="21">
        <v>67.037407000000002</v>
      </c>
      <c r="AJ30" s="21">
        <v>66.599311999999998</v>
      </c>
      <c r="AK30" s="17">
        <v>-1.2211E-2</v>
      </c>
    </row>
    <row r="32" spans="1:37" ht="15" customHeight="1" x14ac:dyDescent="0.35">
      <c r="B32" s="14" t="s">
        <v>57</v>
      </c>
    </row>
    <row r="33" spans="1:37" ht="15" customHeight="1" x14ac:dyDescent="0.35">
      <c r="B33" s="14" t="s">
        <v>58</v>
      </c>
    </row>
    <row r="34" spans="1:37" ht="15" customHeight="1" x14ac:dyDescent="0.35">
      <c r="A34" s="11" t="s">
        <v>59</v>
      </c>
      <c r="B34" s="15" t="s">
        <v>60</v>
      </c>
      <c r="C34" s="16">
        <v>0.54059400000000002</v>
      </c>
      <c r="D34" s="16">
        <v>0.70730599999999999</v>
      </c>
      <c r="E34" s="16">
        <v>0.69012700000000005</v>
      </c>
      <c r="F34" s="16">
        <v>0.64469399999999999</v>
      </c>
      <c r="G34" s="16">
        <v>0.63960700000000004</v>
      </c>
      <c r="H34" s="16">
        <v>0.63399499999999998</v>
      </c>
      <c r="I34" s="16">
        <v>0.62720500000000001</v>
      </c>
      <c r="J34" s="16">
        <v>0.61973199999999995</v>
      </c>
      <c r="K34" s="16">
        <v>0.61176900000000001</v>
      </c>
      <c r="L34" s="16">
        <v>0.60343999999999998</v>
      </c>
      <c r="M34" s="16">
        <v>0.59588799999999997</v>
      </c>
      <c r="N34" s="16">
        <v>0.58877199999999996</v>
      </c>
      <c r="O34" s="16">
        <v>0.58211800000000002</v>
      </c>
      <c r="P34" s="16">
        <v>0.57545500000000005</v>
      </c>
      <c r="Q34" s="16">
        <v>0.56887299999999996</v>
      </c>
      <c r="R34" s="16">
        <v>0.56205000000000005</v>
      </c>
      <c r="S34" s="16">
        <v>0.55531900000000001</v>
      </c>
      <c r="T34" s="16">
        <v>0.54893499999999995</v>
      </c>
      <c r="U34" s="16">
        <v>0.54279299999999997</v>
      </c>
      <c r="V34" s="16">
        <v>0.53673800000000005</v>
      </c>
      <c r="W34" s="16">
        <v>0.53071900000000005</v>
      </c>
      <c r="X34" s="16">
        <v>0.52481299999999997</v>
      </c>
      <c r="Y34" s="16">
        <v>0.51909499999999997</v>
      </c>
      <c r="Z34" s="16">
        <v>0.51361000000000001</v>
      </c>
      <c r="AA34" s="16">
        <v>0.50783599999999995</v>
      </c>
      <c r="AB34" s="16">
        <v>0.50239400000000001</v>
      </c>
      <c r="AC34" s="16">
        <v>0.49707400000000002</v>
      </c>
      <c r="AD34" s="16">
        <v>0.49192399999999997</v>
      </c>
      <c r="AE34" s="16">
        <v>0.48672100000000001</v>
      </c>
      <c r="AF34" s="16">
        <v>0.48139599999999999</v>
      </c>
      <c r="AG34" s="16">
        <v>0.47594799999999998</v>
      </c>
      <c r="AH34" s="16">
        <v>0.47065299999999999</v>
      </c>
      <c r="AI34" s="16">
        <v>0.46550799999999998</v>
      </c>
      <c r="AJ34" s="16">
        <v>0.46068599999999998</v>
      </c>
      <c r="AK34" s="17">
        <v>-1.3309E-2</v>
      </c>
    </row>
    <row r="35" spans="1:37" ht="15" customHeight="1" x14ac:dyDescent="0.35">
      <c r="A35" s="11" t="s">
        <v>61</v>
      </c>
      <c r="B35" s="15" t="s">
        <v>62</v>
      </c>
      <c r="C35" s="16">
        <v>0.60561699999999996</v>
      </c>
      <c r="D35" s="16">
        <v>0.73097100000000004</v>
      </c>
      <c r="E35" s="16">
        <v>0.59062700000000001</v>
      </c>
      <c r="F35" s="16">
        <v>0.67313599999999996</v>
      </c>
      <c r="G35" s="16">
        <v>0.68445999999999996</v>
      </c>
      <c r="H35" s="16">
        <v>0.69425400000000004</v>
      </c>
      <c r="I35" s="16">
        <v>0.70097600000000004</v>
      </c>
      <c r="J35" s="16">
        <v>0.70618000000000003</v>
      </c>
      <c r="K35" s="16">
        <v>0.71062400000000003</v>
      </c>
      <c r="L35" s="16">
        <v>0.71549499999999999</v>
      </c>
      <c r="M35" s="16">
        <v>0.72148599999999996</v>
      </c>
      <c r="N35" s="16">
        <v>0.72830499999999998</v>
      </c>
      <c r="O35" s="16">
        <v>0.73606400000000005</v>
      </c>
      <c r="P35" s="16">
        <v>0.74423799999999996</v>
      </c>
      <c r="Q35" s="16">
        <v>0.75289200000000001</v>
      </c>
      <c r="R35" s="16">
        <v>0.76102499999999995</v>
      </c>
      <c r="S35" s="16">
        <v>0.76954800000000001</v>
      </c>
      <c r="T35" s="16">
        <v>0.77918399999999999</v>
      </c>
      <c r="U35" s="16">
        <v>0.78931300000000004</v>
      </c>
      <c r="V35" s="16">
        <v>0.79967299999999997</v>
      </c>
      <c r="W35" s="16">
        <v>0.810562</v>
      </c>
      <c r="X35" s="16">
        <v>0.82135000000000002</v>
      </c>
      <c r="Y35" s="16">
        <v>0.83244499999999999</v>
      </c>
      <c r="Z35" s="16">
        <v>0.84397699999999998</v>
      </c>
      <c r="AA35" s="16">
        <v>0.85484899999999997</v>
      </c>
      <c r="AB35" s="16">
        <v>0.86635700000000004</v>
      </c>
      <c r="AC35" s="16">
        <v>0.87792800000000004</v>
      </c>
      <c r="AD35" s="16">
        <v>0.88960399999999995</v>
      </c>
      <c r="AE35" s="16">
        <v>0.90076500000000004</v>
      </c>
      <c r="AF35" s="16">
        <v>0.91222700000000001</v>
      </c>
      <c r="AG35" s="16">
        <v>0.92300400000000005</v>
      </c>
      <c r="AH35" s="16">
        <v>0.93372699999999997</v>
      </c>
      <c r="AI35" s="16">
        <v>0.94431299999999996</v>
      </c>
      <c r="AJ35" s="16">
        <v>0.95589800000000003</v>
      </c>
      <c r="AK35" s="17">
        <v>8.4189999999999994E-3</v>
      </c>
    </row>
    <row r="36" spans="1:37" ht="15" customHeight="1" x14ac:dyDescent="0.35">
      <c r="A36" s="11" t="s">
        <v>63</v>
      </c>
      <c r="B36" s="15" t="s">
        <v>64</v>
      </c>
      <c r="C36" s="16">
        <v>0.58785200000000004</v>
      </c>
      <c r="D36" s="16">
        <v>0.59226900000000005</v>
      </c>
      <c r="E36" s="16">
        <v>0.59535899999999997</v>
      </c>
      <c r="F36" s="16">
        <v>0.59726400000000002</v>
      </c>
      <c r="G36" s="16">
        <v>0.59796800000000006</v>
      </c>
      <c r="H36" s="16">
        <v>0.59892599999999996</v>
      </c>
      <c r="I36" s="16">
        <v>0.59882999999999997</v>
      </c>
      <c r="J36" s="16">
        <v>0.59748999999999997</v>
      </c>
      <c r="K36" s="16">
        <v>0.59504699999999999</v>
      </c>
      <c r="L36" s="16">
        <v>0.59212299999999995</v>
      </c>
      <c r="M36" s="16">
        <v>0.58984400000000003</v>
      </c>
      <c r="N36" s="16">
        <v>0.58790100000000001</v>
      </c>
      <c r="O36" s="16">
        <v>0.58642000000000005</v>
      </c>
      <c r="P36" s="16">
        <v>0.584982</v>
      </c>
      <c r="Q36" s="16">
        <v>0.58389100000000005</v>
      </c>
      <c r="R36" s="16">
        <v>0.582812</v>
      </c>
      <c r="S36" s="16">
        <v>0.58204100000000003</v>
      </c>
      <c r="T36" s="16">
        <v>0.58168399999999998</v>
      </c>
      <c r="U36" s="16">
        <v>0.58179700000000001</v>
      </c>
      <c r="V36" s="16">
        <v>0.58206500000000005</v>
      </c>
      <c r="W36" s="16">
        <v>0.58234399999999997</v>
      </c>
      <c r="X36" s="16">
        <v>0.58287199999999995</v>
      </c>
      <c r="Y36" s="16">
        <v>0.58336399999999999</v>
      </c>
      <c r="Z36" s="16">
        <v>0.58410099999999998</v>
      </c>
      <c r="AA36" s="16">
        <v>0.58439399999999997</v>
      </c>
      <c r="AB36" s="16">
        <v>0.58488700000000005</v>
      </c>
      <c r="AC36" s="16">
        <v>0.58555100000000004</v>
      </c>
      <c r="AD36" s="16">
        <v>0.58646299999999996</v>
      </c>
      <c r="AE36" s="16">
        <v>0.58736999999999995</v>
      </c>
      <c r="AF36" s="16">
        <v>0.58821599999999996</v>
      </c>
      <c r="AG36" s="16">
        <v>0.58904299999999998</v>
      </c>
      <c r="AH36" s="16">
        <v>0.58994999999999997</v>
      </c>
      <c r="AI36" s="16">
        <v>0.59114299999999997</v>
      </c>
      <c r="AJ36" s="16">
        <v>0.59260100000000004</v>
      </c>
      <c r="AK36" s="17">
        <v>1.8E-5</v>
      </c>
    </row>
    <row r="37" spans="1:37" ht="15" customHeight="1" x14ac:dyDescent="0.35">
      <c r="A37" s="11" t="s">
        <v>65</v>
      </c>
      <c r="B37" s="15" t="s">
        <v>66</v>
      </c>
      <c r="C37" s="16">
        <v>0.298958</v>
      </c>
      <c r="D37" s="16">
        <v>0.29726399999999997</v>
      </c>
      <c r="E37" s="16">
        <v>0.29567399999999999</v>
      </c>
      <c r="F37" s="16">
        <v>0.29407</v>
      </c>
      <c r="G37" s="16">
        <v>0.292356</v>
      </c>
      <c r="H37" s="16">
        <v>0.29052299999999998</v>
      </c>
      <c r="I37" s="16">
        <v>0.28853699999999999</v>
      </c>
      <c r="J37" s="16">
        <v>0.286715</v>
      </c>
      <c r="K37" s="16">
        <v>0.28512999999999999</v>
      </c>
      <c r="L37" s="16">
        <v>0.28370499999999998</v>
      </c>
      <c r="M37" s="16">
        <v>0.28243400000000002</v>
      </c>
      <c r="N37" s="16">
        <v>0.281364</v>
      </c>
      <c r="O37" s="16">
        <v>0.28055999999999998</v>
      </c>
      <c r="P37" s="16">
        <v>0.28008499999999997</v>
      </c>
      <c r="Q37" s="16">
        <v>0.27997</v>
      </c>
      <c r="R37" s="16">
        <v>0.28010400000000002</v>
      </c>
      <c r="S37" s="16">
        <v>0.28059800000000001</v>
      </c>
      <c r="T37" s="16">
        <v>0.28149600000000002</v>
      </c>
      <c r="U37" s="16">
        <v>0.28275899999999998</v>
      </c>
      <c r="V37" s="16">
        <v>0.28431499999999998</v>
      </c>
      <c r="W37" s="16">
        <v>0.28616599999999998</v>
      </c>
      <c r="X37" s="16">
        <v>0.28831299999999999</v>
      </c>
      <c r="Y37" s="16">
        <v>0.29070400000000002</v>
      </c>
      <c r="Z37" s="16">
        <v>0.293381</v>
      </c>
      <c r="AA37" s="16">
        <v>0.29633900000000002</v>
      </c>
      <c r="AB37" s="16">
        <v>0.29954500000000001</v>
      </c>
      <c r="AC37" s="16">
        <v>0.30274499999999999</v>
      </c>
      <c r="AD37" s="16">
        <v>0.30595699999999998</v>
      </c>
      <c r="AE37" s="16">
        <v>0.30917699999999998</v>
      </c>
      <c r="AF37" s="16">
        <v>0.31238199999999999</v>
      </c>
      <c r="AG37" s="16">
        <v>0.31554900000000002</v>
      </c>
      <c r="AH37" s="16">
        <v>0.31863799999999998</v>
      </c>
      <c r="AI37" s="16">
        <v>0.32165199999999999</v>
      </c>
      <c r="AJ37" s="16">
        <v>0.32459900000000003</v>
      </c>
      <c r="AK37" s="17">
        <v>2.7529999999999998E-3</v>
      </c>
    </row>
    <row r="38" spans="1:37" ht="15" customHeight="1" x14ac:dyDescent="0.35">
      <c r="A38" s="11" t="s">
        <v>67</v>
      </c>
      <c r="B38" s="15" t="s">
        <v>68</v>
      </c>
      <c r="C38" s="16">
        <v>5.3617999999999999E-2</v>
      </c>
      <c r="D38" s="16">
        <v>5.3818999999999999E-2</v>
      </c>
      <c r="E38" s="16">
        <v>5.4054999999999999E-2</v>
      </c>
      <c r="F38" s="16">
        <v>5.4302000000000003E-2</v>
      </c>
      <c r="G38" s="16">
        <v>5.4544000000000002E-2</v>
      </c>
      <c r="H38" s="16">
        <v>5.4781999999999997E-2</v>
      </c>
      <c r="I38" s="16">
        <v>5.5002000000000002E-2</v>
      </c>
      <c r="J38" s="16">
        <v>5.5208E-2</v>
      </c>
      <c r="K38" s="16">
        <v>5.5410000000000001E-2</v>
      </c>
      <c r="L38" s="16">
        <v>5.5594999999999999E-2</v>
      </c>
      <c r="M38" s="16">
        <v>5.5759999999999997E-2</v>
      </c>
      <c r="N38" s="16">
        <v>5.5910000000000001E-2</v>
      </c>
      <c r="O38" s="16">
        <v>5.6037999999999998E-2</v>
      </c>
      <c r="P38" s="16">
        <v>5.6148000000000003E-2</v>
      </c>
      <c r="Q38" s="16">
        <v>5.6231999999999997E-2</v>
      </c>
      <c r="R38" s="16">
        <v>5.6271000000000002E-2</v>
      </c>
      <c r="S38" s="16">
        <v>5.6328999999999997E-2</v>
      </c>
      <c r="T38" s="16">
        <v>5.6424000000000002E-2</v>
      </c>
      <c r="U38" s="16">
        <v>5.6554E-2</v>
      </c>
      <c r="V38" s="16">
        <v>5.6716000000000003E-2</v>
      </c>
      <c r="W38" s="16">
        <v>5.6916000000000001E-2</v>
      </c>
      <c r="X38" s="16">
        <v>5.7107999999999999E-2</v>
      </c>
      <c r="Y38" s="16">
        <v>5.7287999999999999E-2</v>
      </c>
      <c r="Z38" s="16">
        <v>5.7461999999999999E-2</v>
      </c>
      <c r="AA38" s="16">
        <v>5.7630000000000001E-2</v>
      </c>
      <c r="AB38" s="16">
        <v>5.7790000000000001E-2</v>
      </c>
      <c r="AC38" s="16">
        <v>5.7945999999999998E-2</v>
      </c>
      <c r="AD38" s="16">
        <v>5.8101E-2</v>
      </c>
      <c r="AE38" s="16">
        <v>5.8258999999999998E-2</v>
      </c>
      <c r="AF38" s="16">
        <v>5.8416999999999997E-2</v>
      </c>
      <c r="AG38" s="16">
        <v>5.8576000000000003E-2</v>
      </c>
      <c r="AH38" s="16">
        <v>5.8733E-2</v>
      </c>
      <c r="AI38" s="16">
        <v>5.8890999999999999E-2</v>
      </c>
      <c r="AJ38" s="16">
        <v>5.9054000000000002E-2</v>
      </c>
      <c r="AK38" s="17">
        <v>2.905E-3</v>
      </c>
    </row>
    <row r="39" spans="1:37" ht="15" customHeight="1" x14ac:dyDescent="0.35">
      <c r="A39" s="11" t="s">
        <v>69</v>
      </c>
      <c r="B39" s="15" t="s">
        <v>70</v>
      </c>
      <c r="C39" s="16">
        <v>0.200623</v>
      </c>
      <c r="D39" s="16">
        <v>0.20510600000000001</v>
      </c>
      <c r="E39" s="16">
        <v>0.20936299999999999</v>
      </c>
      <c r="F39" s="16">
        <v>0.21307699999999999</v>
      </c>
      <c r="G39" s="16">
        <v>0.21631300000000001</v>
      </c>
      <c r="H39" s="16">
        <v>0.219309</v>
      </c>
      <c r="I39" s="16">
        <v>0.22198200000000001</v>
      </c>
      <c r="J39" s="16">
        <v>0.22428899999999999</v>
      </c>
      <c r="K39" s="16">
        <v>0.22631299999999999</v>
      </c>
      <c r="L39" s="16">
        <v>0.228185</v>
      </c>
      <c r="M39" s="16">
        <v>0.23013400000000001</v>
      </c>
      <c r="N39" s="16">
        <v>0.23227200000000001</v>
      </c>
      <c r="O39" s="16">
        <v>0.23460900000000001</v>
      </c>
      <c r="P39" s="16">
        <v>0.23702300000000001</v>
      </c>
      <c r="Q39" s="16">
        <v>0.239505</v>
      </c>
      <c r="R39" s="16">
        <v>0.24187500000000001</v>
      </c>
      <c r="S39" s="16">
        <v>0.244339</v>
      </c>
      <c r="T39" s="16">
        <v>0.24698300000000001</v>
      </c>
      <c r="U39" s="16">
        <v>0.24983900000000001</v>
      </c>
      <c r="V39" s="16">
        <v>0.25276900000000002</v>
      </c>
      <c r="W39" s="16">
        <v>0.25560100000000002</v>
      </c>
      <c r="X39" s="16">
        <v>0.258438</v>
      </c>
      <c r="Y39" s="16">
        <v>0.26131199999999999</v>
      </c>
      <c r="Z39" s="16">
        <v>0.26432499999999998</v>
      </c>
      <c r="AA39" s="16">
        <v>0.26716000000000001</v>
      </c>
      <c r="AB39" s="16">
        <v>0.27002700000000002</v>
      </c>
      <c r="AC39" s="16">
        <v>0.27291799999999999</v>
      </c>
      <c r="AD39" s="16">
        <v>0.27586500000000003</v>
      </c>
      <c r="AE39" s="16">
        <v>0.27875100000000003</v>
      </c>
      <c r="AF39" s="16">
        <v>0.28156399999999998</v>
      </c>
      <c r="AG39" s="16">
        <v>0.28434300000000001</v>
      </c>
      <c r="AH39" s="16">
        <v>0.28709400000000002</v>
      </c>
      <c r="AI39" s="16">
        <v>0.28991400000000001</v>
      </c>
      <c r="AJ39" s="16">
        <v>0.29284100000000002</v>
      </c>
      <c r="AK39" s="17">
        <v>1.119E-2</v>
      </c>
    </row>
    <row r="40" spans="1:37" ht="15" customHeight="1" x14ac:dyDescent="0.35">
      <c r="A40" s="11" t="s">
        <v>71</v>
      </c>
      <c r="B40" s="15" t="s">
        <v>72</v>
      </c>
      <c r="C40" s="16">
        <v>6.9091E-2</v>
      </c>
      <c r="D40" s="16">
        <v>6.8774000000000002E-2</v>
      </c>
      <c r="E40" s="16">
        <v>6.8505999999999997E-2</v>
      </c>
      <c r="F40" s="16">
        <v>6.8250000000000005E-2</v>
      </c>
      <c r="G40" s="16">
        <v>6.7996000000000001E-2</v>
      </c>
      <c r="H40" s="16">
        <v>6.7741999999999997E-2</v>
      </c>
      <c r="I40" s="16">
        <v>6.7460999999999993E-2</v>
      </c>
      <c r="J40" s="16">
        <v>6.7154000000000005E-2</v>
      </c>
      <c r="K40" s="16">
        <v>6.6833000000000004E-2</v>
      </c>
      <c r="L40" s="16">
        <v>6.6481999999999999E-2</v>
      </c>
      <c r="M40" s="16">
        <v>6.6109000000000001E-2</v>
      </c>
      <c r="N40" s="16">
        <v>6.5759999999999999E-2</v>
      </c>
      <c r="O40" s="16">
        <v>6.5447000000000005E-2</v>
      </c>
      <c r="P40" s="16">
        <v>6.5178E-2</v>
      </c>
      <c r="Q40" s="16">
        <v>6.4943000000000001E-2</v>
      </c>
      <c r="R40" s="16">
        <v>6.4718999999999999E-2</v>
      </c>
      <c r="S40" s="16">
        <v>6.4531000000000005E-2</v>
      </c>
      <c r="T40" s="16">
        <v>6.4384999999999998E-2</v>
      </c>
      <c r="U40" s="16">
        <v>6.4273999999999998E-2</v>
      </c>
      <c r="V40" s="16">
        <v>6.4191999999999999E-2</v>
      </c>
      <c r="W40" s="16">
        <v>6.4139000000000002E-2</v>
      </c>
      <c r="X40" s="16">
        <v>6.4117999999999994E-2</v>
      </c>
      <c r="Y40" s="16">
        <v>6.4124E-2</v>
      </c>
      <c r="Z40" s="16">
        <v>6.4163999999999999E-2</v>
      </c>
      <c r="AA40" s="16">
        <v>6.4246999999999999E-2</v>
      </c>
      <c r="AB40" s="16">
        <v>6.4366999999999994E-2</v>
      </c>
      <c r="AC40" s="16">
        <v>6.4536999999999997E-2</v>
      </c>
      <c r="AD40" s="16">
        <v>6.4764000000000002E-2</v>
      </c>
      <c r="AE40" s="16">
        <v>6.5053E-2</v>
      </c>
      <c r="AF40" s="16">
        <v>6.5397999999999998E-2</v>
      </c>
      <c r="AG40" s="16">
        <v>6.5786999999999998E-2</v>
      </c>
      <c r="AH40" s="16">
        <v>6.6172999999999996E-2</v>
      </c>
      <c r="AI40" s="16">
        <v>6.6556000000000004E-2</v>
      </c>
      <c r="AJ40" s="16">
        <v>6.6936999999999997E-2</v>
      </c>
      <c r="AK40" s="17">
        <v>-8.4500000000000005E-4</v>
      </c>
    </row>
    <row r="41" spans="1:37" ht="15" customHeight="1" x14ac:dyDescent="0.35">
      <c r="A41" s="11" t="s">
        <v>73</v>
      </c>
      <c r="B41" s="15" t="s">
        <v>74</v>
      </c>
      <c r="C41" s="16">
        <v>0.32583000000000001</v>
      </c>
      <c r="D41" s="16">
        <v>0.31158999999999998</v>
      </c>
      <c r="E41" s="16">
        <v>0.29361199999999998</v>
      </c>
      <c r="F41" s="16">
        <v>0.24186199999999999</v>
      </c>
      <c r="G41" s="16">
        <v>0.20907100000000001</v>
      </c>
      <c r="H41" s="16">
        <v>0.19428100000000001</v>
      </c>
      <c r="I41" s="16">
        <v>0.19214300000000001</v>
      </c>
      <c r="J41" s="16">
        <v>0.191247</v>
      </c>
      <c r="K41" s="16">
        <v>0.19091900000000001</v>
      </c>
      <c r="L41" s="16">
        <v>0.19051299999999999</v>
      </c>
      <c r="M41" s="16">
        <v>0.190664</v>
      </c>
      <c r="N41" s="16">
        <v>0.191245</v>
      </c>
      <c r="O41" s="16">
        <v>0.19197</v>
      </c>
      <c r="P41" s="16">
        <v>0.19117600000000001</v>
      </c>
      <c r="Q41" s="16">
        <v>0.19047500000000001</v>
      </c>
      <c r="R41" s="16">
        <v>0.18987000000000001</v>
      </c>
      <c r="S41" s="16">
        <v>0.18954199999999999</v>
      </c>
      <c r="T41" s="16">
        <v>0.18948499999999999</v>
      </c>
      <c r="U41" s="16">
        <v>0.189828</v>
      </c>
      <c r="V41" s="16">
        <v>0.19033600000000001</v>
      </c>
      <c r="W41" s="16">
        <v>0.19098799999999999</v>
      </c>
      <c r="X41" s="16">
        <v>0.19184999999999999</v>
      </c>
      <c r="Y41" s="16">
        <v>0.19292100000000001</v>
      </c>
      <c r="Z41" s="16">
        <v>0.19202900000000001</v>
      </c>
      <c r="AA41" s="16">
        <v>0.191333</v>
      </c>
      <c r="AB41" s="16">
        <v>0.19086600000000001</v>
      </c>
      <c r="AC41" s="16">
        <v>0.190549</v>
      </c>
      <c r="AD41" s="16">
        <v>0.19037200000000001</v>
      </c>
      <c r="AE41" s="16">
        <v>0.19023399999999999</v>
      </c>
      <c r="AF41" s="16">
        <v>0.19011500000000001</v>
      </c>
      <c r="AG41" s="16">
        <v>0.19003500000000001</v>
      </c>
      <c r="AH41" s="16">
        <v>0.19000700000000001</v>
      </c>
      <c r="AI41" s="16">
        <v>0.19006799999999999</v>
      </c>
      <c r="AJ41" s="16">
        <v>0.19025500000000001</v>
      </c>
      <c r="AK41" s="17">
        <v>-1.5298000000000001E-2</v>
      </c>
    </row>
    <row r="42" spans="1:37" ht="15" customHeight="1" x14ac:dyDescent="0.35">
      <c r="A42" s="11" t="s">
        <v>75</v>
      </c>
      <c r="B42" s="15" t="s">
        <v>76</v>
      </c>
      <c r="C42" s="16">
        <v>3.5438999999999998E-2</v>
      </c>
      <c r="D42" s="16">
        <v>3.5714000000000003E-2</v>
      </c>
      <c r="E42" s="16">
        <v>3.6022999999999999E-2</v>
      </c>
      <c r="F42" s="16">
        <v>3.6315E-2</v>
      </c>
      <c r="G42" s="16">
        <v>3.6606E-2</v>
      </c>
      <c r="H42" s="16">
        <v>3.6899000000000001E-2</v>
      </c>
      <c r="I42" s="16">
        <v>3.7184000000000002E-2</v>
      </c>
      <c r="J42" s="16">
        <v>3.7463999999999997E-2</v>
      </c>
      <c r="K42" s="16">
        <v>3.7746000000000002E-2</v>
      </c>
      <c r="L42" s="16">
        <v>3.8017000000000002E-2</v>
      </c>
      <c r="M42" s="16">
        <v>3.8276999999999999E-2</v>
      </c>
      <c r="N42" s="16">
        <v>3.8538000000000003E-2</v>
      </c>
      <c r="O42" s="16">
        <v>3.8807000000000001E-2</v>
      </c>
      <c r="P42" s="16">
        <v>3.9107999999999997E-2</v>
      </c>
      <c r="Q42" s="16">
        <v>3.9418000000000002E-2</v>
      </c>
      <c r="R42" s="16">
        <v>3.9722E-2</v>
      </c>
      <c r="S42" s="16">
        <v>4.0034E-2</v>
      </c>
      <c r="T42" s="16">
        <v>4.036E-2</v>
      </c>
      <c r="U42" s="16">
        <v>4.0690999999999998E-2</v>
      </c>
      <c r="V42" s="16">
        <v>4.1016999999999998E-2</v>
      </c>
      <c r="W42" s="16">
        <v>4.1341000000000003E-2</v>
      </c>
      <c r="X42" s="16">
        <v>4.1664E-2</v>
      </c>
      <c r="Y42" s="16">
        <v>4.1982999999999999E-2</v>
      </c>
      <c r="Z42" s="16">
        <v>4.2304000000000001E-2</v>
      </c>
      <c r="AA42" s="16">
        <v>4.2625000000000003E-2</v>
      </c>
      <c r="AB42" s="16">
        <v>4.2944999999999997E-2</v>
      </c>
      <c r="AC42" s="16">
        <v>4.3268000000000001E-2</v>
      </c>
      <c r="AD42" s="16">
        <v>4.3596999999999997E-2</v>
      </c>
      <c r="AE42" s="16">
        <v>4.3934000000000001E-2</v>
      </c>
      <c r="AF42" s="16">
        <v>4.4275000000000002E-2</v>
      </c>
      <c r="AG42" s="16">
        <v>4.4617999999999998E-2</v>
      </c>
      <c r="AH42" s="16">
        <v>4.4957999999999998E-2</v>
      </c>
      <c r="AI42" s="16">
        <v>4.5296999999999997E-2</v>
      </c>
      <c r="AJ42" s="16">
        <v>4.5636000000000003E-2</v>
      </c>
      <c r="AK42" s="17">
        <v>7.6899999999999998E-3</v>
      </c>
    </row>
    <row r="43" spans="1:37" ht="15" customHeight="1" x14ac:dyDescent="0.35">
      <c r="A43" s="11" t="s">
        <v>77</v>
      </c>
      <c r="B43" s="15" t="s">
        <v>78</v>
      </c>
      <c r="C43" s="16">
        <v>2.5042999999999999E-2</v>
      </c>
      <c r="D43" s="16">
        <v>2.547E-2</v>
      </c>
      <c r="E43" s="16">
        <v>2.5908E-2</v>
      </c>
      <c r="F43" s="16">
        <v>2.6346000000000001E-2</v>
      </c>
      <c r="G43" s="16">
        <v>2.6769999999999999E-2</v>
      </c>
      <c r="H43" s="16">
        <v>2.7185000000000001E-2</v>
      </c>
      <c r="I43" s="16">
        <v>2.7585999999999999E-2</v>
      </c>
      <c r="J43" s="16">
        <v>2.7973000000000001E-2</v>
      </c>
      <c r="K43" s="16">
        <v>2.835E-2</v>
      </c>
      <c r="L43" s="16">
        <v>2.8707E-2</v>
      </c>
      <c r="M43" s="16">
        <v>2.9041999999999998E-2</v>
      </c>
      <c r="N43" s="16">
        <v>2.9408E-2</v>
      </c>
      <c r="O43" s="16">
        <v>2.9814E-2</v>
      </c>
      <c r="P43" s="16">
        <v>3.0259999999999999E-2</v>
      </c>
      <c r="Q43" s="16">
        <v>3.0747E-2</v>
      </c>
      <c r="R43" s="16">
        <v>3.1265000000000001E-2</v>
      </c>
      <c r="S43" s="16">
        <v>3.1826E-2</v>
      </c>
      <c r="T43" s="16">
        <v>3.2437000000000001E-2</v>
      </c>
      <c r="U43" s="16">
        <v>3.3048000000000001E-2</v>
      </c>
      <c r="V43" s="16">
        <v>3.3651E-2</v>
      </c>
      <c r="W43" s="16">
        <v>3.4249000000000002E-2</v>
      </c>
      <c r="X43" s="16">
        <v>3.4844E-2</v>
      </c>
      <c r="Y43" s="16">
        <v>3.5432999999999999E-2</v>
      </c>
      <c r="Z43" s="16">
        <v>3.6020999999999997E-2</v>
      </c>
      <c r="AA43" s="16">
        <v>3.6606E-2</v>
      </c>
      <c r="AB43" s="16">
        <v>3.7187999999999999E-2</v>
      </c>
      <c r="AC43" s="16">
        <v>3.7768999999999997E-2</v>
      </c>
      <c r="AD43" s="16">
        <v>3.8352999999999998E-2</v>
      </c>
      <c r="AE43" s="16">
        <v>3.8940000000000002E-2</v>
      </c>
      <c r="AF43" s="16">
        <v>3.9529000000000002E-2</v>
      </c>
      <c r="AG43" s="16">
        <v>4.0117E-2</v>
      </c>
      <c r="AH43" s="16">
        <v>4.0701000000000001E-2</v>
      </c>
      <c r="AI43" s="16">
        <v>4.1281999999999999E-2</v>
      </c>
      <c r="AJ43" s="16">
        <v>4.1860000000000001E-2</v>
      </c>
      <c r="AK43" s="17">
        <v>1.5647999999999999E-2</v>
      </c>
    </row>
    <row r="44" spans="1:37" ht="15" customHeight="1" x14ac:dyDescent="0.35">
      <c r="A44" s="11" t="s">
        <v>79</v>
      </c>
      <c r="B44" s="15" t="s">
        <v>80</v>
      </c>
      <c r="C44" s="16">
        <v>0.21662200000000001</v>
      </c>
      <c r="D44" s="16">
        <v>0.21262200000000001</v>
      </c>
      <c r="E44" s="16">
        <v>0.20895900000000001</v>
      </c>
      <c r="F44" s="16">
        <v>0.20524300000000001</v>
      </c>
      <c r="G44" s="16">
        <v>0.201708</v>
      </c>
      <c r="H44" s="16">
        <v>0.19867000000000001</v>
      </c>
      <c r="I44" s="16">
        <v>0.19611100000000001</v>
      </c>
      <c r="J44" s="16">
        <v>0.19400800000000001</v>
      </c>
      <c r="K44" s="16">
        <v>0.19250300000000001</v>
      </c>
      <c r="L44" s="16">
        <v>0.19167899999999999</v>
      </c>
      <c r="M44" s="16">
        <v>0.19172500000000001</v>
      </c>
      <c r="N44" s="16">
        <v>0.19258500000000001</v>
      </c>
      <c r="O44" s="16">
        <v>0.19422</v>
      </c>
      <c r="P44" s="16">
        <v>0.19646</v>
      </c>
      <c r="Q44" s="16">
        <v>0.199268</v>
      </c>
      <c r="R44" s="16">
        <v>0.202435</v>
      </c>
      <c r="S44" s="16">
        <v>0.20607200000000001</v>
      </c>
      <c r="T44" s="16">
        <v>0.210122</v>
      </c>
      <c r="U44" s="16">
        <v>0.21453800000000001</v>
      </c>
      <c r="V44" s="16">
        <v>0.21910299999999999</v>
      </c>
      <c r="W44" s="16">
        <v>0.223658</v>
      </c>
      <c r="X44" s="16">
        <v>0.228214</v>
      </c>
      <c r="Y44" s="16">
        <v>0.23266000000000001</v>
      </c>
      <c r="Z44" s="16">
        <v>0.23696400000000001</v>
      </c>
      <c r="AA44" s="16">
        <v>0.24063999999999999</v>
      </c>
      <c r="AB44" s="16">
        <v>0.24384800000000001</v>
      </c>
      <c r="AC44" s="16">
        <v>0.24678800000000001</v>
      </c>
      <c r="AD44" s="16">
        <v>0.24971699999999999</v>
      </c>
      <c r="AE44" s="16">
        <v>0.25253399999999998</v>
      </c>
      <c r="AF44" s="16">
        <v>0.25520300000000001</v>
      </c>
      <c r="AG44" s="16">
        <v>0.25777299999999997</v>
      </c>
      <c r="AH44" s="16">
        <v>0.260241</v>
      </c>
      <c r="AI44" s="16">
        <v>0.26266600000000001</v>
      </c>
      <c r="AJ44" s="16">
        <v>0.26511200000000001</v>
      </c>
      <c r="AK44" s="17">
        <v>6.9189999999999998E-3</v>
      </c>
    </row>
    <row r="45" spans="1:37" ht="15" customHeight="1" x14ac:dyDescent="0.35">
      <c r="A45" s="11" t="s">
        <v>81</v>
      </c>
      <c r="B45" s="15" t="s">
        <v>82</v>
      </c>
      <c r="C45" s="16">
        <v>9.3064999999999995E-2</v>
      </c>
      <c r="D45" s="16">
        <v>9.0291999999999997E-2</v>
      </c>
      <c r="E45" s="16">
        <v>8.7673000000000001E-2</v>
      </c>
      <c r="F45" s="16">
        <v>8.5026000000000004E-2</v>
      </c>
      <c r="G45" s="16">
        <v>8.2430000000000003E-2</v>
      </c>
      <c r="H45" s="16">
        <v>7.9978999999999995E-2</v>
      </c>
      <c r="I45" s="16">
        <v>7.7660999999999994E-2</v>
      </c>
      <c r="J45" s="16">
        <v>7.5458999999999998E-2</v>
      </c>
      <c r="K45" s="16">
        <v>7.3398000000000005E-2</v>
      </c>
      <c r="L45" s="16">
        <v>7.1510000000000004E-2</v>
      </c>
      <c r="M45" s="16">
        <v>6.9841E-2</v>
      </c>
      <c r="N45" s="16">
        <v>6.8362000000000006E-2</v>
      </c>
      <c r="O45" s="16">
        <v>6.7036999999999999E-2</v>
      </c>
      <c r="P45" s="16">
        <v>6.5787999999999999E-2</v>
      </c>
      <c r="Q45" s="16">
        <v>6.4598000000000003E-2</v>
      </c>
      <c r="R45" s="16">
        <v>6.3391000000000003E-2</v>
      </c>
      <c r="S45" s="16">
        <v>6.2192999999999998E-2</v>
      </c>
      <c r="T45" s="16">
        <v>6.0982000000000001E-2</v>
      </c>
      <c r="U45" s="16">
        <v>5.9734000000000002E-2</v>
      </c>
      <c r="V45" s="16">
        <v>5.8386E-2</v>
      </c>
      <c r="W45" s="16">
        <v>5.7049000000000002E-2</v>
      </c>
      <c r="X45" s="16">
        <v>5.5749E-2</v>
      </c>
      <c r="Y45" s="16">
        <v>5.4466000000000001E-2</v>
      </c>
      <c r="Z45" s="16">
        <v>5.3213000000000003E-2</v>
      </c>
      <c r="AA45" s="16">
        <v>5.1906000000000001E-2</v>
      </c>
      <c r="AB45" s="16">
        <v>5.0575000000000002E-2</v>
      </c>
      <c r="AC45" s="16">
        <v>4.9230999999999997E-2</v>
      </c>
      <c r="AD45" s="16">
        <v>4.7865999999999999E-2</v>
      </c>
      <c r="AE45" s="16">
        <v>4.6440000000000002E-2</v>
      </c>
      <c r="AF45" s="16">
        <v>4.4941000000000002E-2</v>
      </c>
      <c r="AG45" s="16">
        <v>4.3360999999999997E-2</v>
      </c>
      <c r="AH45" s="16">
        <v>4.1700000000000001E-2</v>
      </c>
      <c r="AI45" s="16">
        <v>3.9928999999999999E-2</v>
      </c>
      <c r="AJ45" s="16">
        <v>3.8051000000000001E-2</v>
      </c>
      <c r="AK45" s="17">
        <v>-2.6641999999999999E-2</v>
      </c>
    </row>
    <row r="46" spans="1:37" ht="15" customHeight="1" x14ac:dyDescent="0.35">
      <c r="A46" s="11" t="s">
        <v>83</v>
      </c>
      <c r="B46" s="15" t="s">
        <v>84</v>
      </c>
      <c r="C46" s="16">
        <v>6.8451999999999999E-2</v>
      </c>
      <c r="D46" s="16">
        <v>8.6289000000000005E-2</v>
      </c>
      <c r="E46" s="16">
        <v>8.3104999999999998E-2</v>
      </c>
      <c r="F46" s="16">
        <v>7.8534999999999994E-2</v>
      </c>
      <c r="G46" s="16">
        <v>7.8560000000000005E-2</v>
      </c>
      <c r="H46" s="16">
        <v>7.8599000000000002E-2</v>
      </c>
      <c r="I46" s="16">
        <v>7.8604999999999994E-2</v>
      </c>
      <c r="J46" s="16">
        <v>7.8552999999999998E-2</v>
      </c>
      <c r="K46" s="16">
        <v>7.85E-2</v>
      </c>
      <c r="L46" s="16">
        <v>7.8461000000000003E-2</v>
      </c>
      <c r="M46" s="16">
        <v>7.8520000000000006E-2</v>
      </c>
      <c r="N46" s="16">
        <v>7.8556000000000001E-2</v>
      </c>
      <c r="O46" s="16">
        <v>7.8481999999999996E-2</v>
      </c>
      <c r="P46" s="16">
        <v>7.8359999999999999E-2</v>
      </c>
      <c r="Q46" s="16">
        <v>7.8159999999999993E-2</v>
      </c>
      <c r="R46" s="16">
        <v>7.7779000000000001E-2</v>
      </c>
      <c r="S46" s="16">
        <v>7.7184000000000003E-2</v>
      </c>
      <c r="T46" s="16">
        <v>7.6440999999999995E-2</v>
      </c>
      <c r="U46" s="16">
        <v>7.5562000000000004E-2</v>
      </c>
      <c r="V46" s="16">
        <v>7.4554999999999996E-2</v>
      </c>
      <c r="W46" s="16">
        <v>7.3455000000000006E-2</v>
      </c>
      <c r="X46" s="16">
        <v>7.2267999999999999E-2</v>
      </c>
      <c r="Y46" s="16">
        <v>7.1056999999999995E-2</v>
      </c>
      <c r="Z46" s="16">
        <v>6.9851999999999997E-2</v>
      </c>
      <c r="AA46" s="16">
        <v>6.8717E-2</v>
      </c>
      <c r="AB46" s="16">
        <v>6.7629999999999996E-2</v>
      </c>
      <c r="AC46" s="16">
        <v>6.6615999999999995E-2</v>
      </c>
      <c r="AD46" s="16">
        <v>6.5701999999999997E-2</v>
      </c>
      <c r="AE46" s="16">
        <v>6.4894999999999994E-2</v>
      </c>
      <c r="AF46" s="16">
        <v>6.4198000000000005E-2</v>
      </c>
      <c r="AG46" s="16">
        <v>6.3599000000000003E-2</v>
      </c>
      <c r="AH46" s="16">
        <v>6.3089999999999993E-2</v>
      </c>
      <c r="AI46" s="16">
        <v>6.2656000000000003E-2</v>
      </c>
      <c r="AJ46" s="16">
        <v>6.234E-2</v>
      </c>
      <c r="AK46" s="17">
        <v>-1.0108000000000001E-2</v>
      </c>
    </row>
    <row r="47" spans="1:37" ht="15" customHeight="1" x14ac:dyDescent="0.35">
      <c r="A47" s="11" t="s">
        <v>85</v>
      </c>
      <c r="B47" s="15" t="s">
        <v>86</v>
      </c>
      <c r="C47" s="16">
        <v>1.583726</v>
      </c>
      <c r="D47" s="16">
        <v>1.570263</v>
      </c>
      <c r="E47" s="16">
        <v>1.6874579999999999</v>
      </c>
      <c r="F47" s="16">
        <v>1.7152940000000001</v>
      </c>
      <c r="G47" s="16">
        <v>1.721644</v>
      </c>
      <c r="H47" s="16">
        <v>1.7260660000000001</v>
      </c>
      <c r="I47" s="16">
        <v>1.729309</v>
      </c>
      <c r="J47" s="16">
        <v>1.7316</v>
      </c>
      <c r="K47" s="16">
        <v>1.7338990000000001</v>
      </c>
      <c r="L47" s="16">
        <v>1.7468649999999999</v>
      </c>
      <c r="M47" s="16">
        <v>1.7596080000000001</v>
      </c>
      <c r="N47" s="16">
        <v>1.776424</v>
      </c>
      <c r="O47" s="16">
        <v>1.791757</v>
      </c>
      <c r="P47" s="16">
        <v>1.8069550000000001</v>
      </c>
      <c r="Q47" s="16">
        <v>1.8233109999999999</v>
      </c>
      <c r="R47" s="16">
        <v>1.8387199999999999</v>
      </c>
      <c r="S47" s="16">
        <v>1.854196</v>
      </c>
      <c r="T47" s="16">
        <v>1.8740319999999999</v>
      </c>
      <c r="U47" s="16">
        <v>1.8931309999999999</v>
      </c>
      <c r="V47" s="16">
        <v>1.911694</v>
      </c>
      <c r="W47" s="16">
        <v>1.9300029999999999</v>
      </c>
      <c r="X47" s="16">
        <v>1.948787</v>
      </c>
      <c r="Y47" s="16">
        <v>1.9678960000000001</v>
      </c>
      <c r="Z47" s="16">
        <v>1.98807</v>
      </c>
      <c r="AA47" s="16">
        <v>2.0070990000000002</v>
      </c>
      <c r="AB47" s="16">
        <v>2.026516</v>
      </c>
      <c r="AC47" s="16">
        <v>2.0463170000000002</v>
      </c>
      <c r="AD47" s="16">
        <v>2.0665979999999999</v>
      </c>
      <c r="AE47" s="16">
        <v>2.0867360000000001</v>
      </c>
      <c r="AF47" s="16">
        <v>2.1065499999999999</v>
      </c>
      <c r="AG47" s="16">
        <v>2.1261350000000001</v>
      </c>
      <c r="AH47" s="16">
        <v>2.1452939999999998</v>
      </c>
      <c r="AI47" s="16">
        <v>2.1641050000000002</v>
      </c>
      <c r="AJ47" s="16">
        <v>2.1824720000000002</v>
      </c>
      <c r="AK47" s="17">
        <v>1.0340999999999999E-2</v>
      </c>
    </row>
    <row r="48" spans="1:37" ht="15" customHeight="1" x14ac:dyDescent="0.35">
      <c r="A48" s="11" t="s">
        <v>87</v>
      </c>
      <c r="B48" s="14" t="s">
        <v>88</v>
      </c>
      <c r="C48" s="18">
        <v>4.7045310000000002</v>
      </c>
      <c r="D48" s="18">
        <v>4.987749</v>
      </c>
      <c r="E48" s="18">
        <v>4.9264489999999999</v>
      </c>
      <c r="F48" s="18">
        <v>4.933414</v>
      </c>
      <c r="G48" s="18">
        <v>4.9100339999999996</v>
      </c>
      <c r="H48" s="18">
        <v>4.901211</v>
      </c>
      <c r="I48" s="18">
        <v>4.898593</v>
      </c>
      <c r="J48" s="18">
        <v>4.8930720000000001</v>
      </c>
      <c r="K48" s="18">
        <v>4.8864419999999997</v>
      </c>
      <c r="L48" s="18">
        <v>4.8907790000000002</v>
      </c>
      <c r="M48" s="18">
        <v>4.8993330000000004</v>
      </c>
      <c r="N48" s="18">
        <v>4.9154030000000004</v>
      </c>
      <c r="O48" s="18">
        <v>4.9333419999999997</v>
      </c>
      <c r="P48" s="18">
        <v>4.9512150000000004</v>
      </c>
      <c r="Q48" s="18">
        <v>4.972283</v>
      </c>
      <c r="R48" s="18">
        <v>4.9920390000000001</v>
      </c>
      <c r="S48" s="18">
        <v>5.0137520000000002</v>
      </c>
      <c r="T48" s="18">
        <v>5.0429519999999997</v>
      </c>
      <c r="U48" s="18">
        <v>5.0738589999999997</v>
      </c>
      <c r="V48" s="18">
        <v>5.1052099999999996</v>
      </c>
      <c r="W48" s="18">
        <v>5.1371909999999996</v>
      </c>
      <c r="X48" s="18">
        <v>5.1703869999999998</v>
      </c>
      <c r="Y48" s="18">
        <v>5.2047489999999996</v>
      </c>
      <c r="Z48" s="18">
        <v>5.2394740000000004</v>
      </c>
      <c r="AA48" s="18">
        <v>5.2713809999999999</v>
      </c>
      <c r="AB48" s="18">
        <v>5.3049359999999997</v>
      </c>
      <c r="AC48" s="18">
        <v>5.3392350000000004</v>
      </c>
      <c r="AD48" s="18">
        <v>5.3748849999999999</v>
      </c>
      <c r="AE48" s="18">
        <v>5.4098069999999998</v>
      </c>
      <c r="AF48" s="18">
        <v>5.4444119999999998</v>
      </c>
      <c r="AG48" s="18">
        <v>5.477887</v>
      </c>
      <c r="AH48" s="18">
        <v>5.5109589999999997</v>
      </c>
      <c r="AI48" s="18">
        <v>5.5439800000000004</v>
      </c>
      <c r="AJ48" s="18">
        <v>5.578341</v>
      </c>
      <c r="AK48" s="19">
        <v>3.503E-3</v>
      </c>
    </row>
    <row r="50" spans="1:37" ht="15" customHeight="1" x14ac:dyDescent="0.35">
      <c r="B50" s="14" t="s">
        <v>89</v>
      </c>
    </row>
    <row r="51" spans="1:37" ht="15" customHeight="1" x14ac:dyDescent="0.35">
      <c r="A51" s="11" t="s">
        <v>90</v>
      </c>
      <c r="B51" s="15" t="s">
        <v>60</v>
      </c>
      <c r="C51" s="16">
        <v>3.1516199999999999</v>
      </c>
      <c r="D51" s="16">
        <v>3.5858620000000001</v>
      </c>
      <c r="E51" s="16">
        <v>3.555685</v>
      </c>
      <c r="F51" s="16">
        <v>3.3903750000000001</v>
      </c>
      <c r="G51" s="16">
        <v>3.3716240000000002</v>
      </c>
      <c r="H51" s="16">
        <v>3.3528410000000002</v>
      </c>
      <c r="I51" s="16">
        <v>3.3318940000000001</v>
      </c>
      <c r="J51" s="16">
        <v>3.3087550000000001</v>
      </c>
      <c r="K51" s="16">
        <v>3.2860019999999999</v>
      </c>
      <c r="L51" s="16">
        <v>3.2651219999999999</v>
      </c>
      <c r="M51" s="16">
        <v>3.2472470000000002</v>
      </c>
      <c r="N51" s="16">
        <v>3.2306949999999999</v>
      </c>
      <c r="O51" s="16">
        <v>3.212059</v>
      </c>
      <c r="P51" s="16">
        <v>3.1955420000000001</v>
      </c>
      <c r="Q51" s="16">
        <v>3.1816990000000001</v>
      </c>
      <c r="R51" s="16">
        <v>3.16675</v>
      </c>
      <c r="S51" s="16">
        <v>3.151713</v>
      </c>
      <c r="T51" s="16">
        <v>3.1384370000000001</v>
      </c>
      <c r="U51" s="16">
        <v>3.1263839999999998</v>
      </c>
      <c r="V51" s="16">
        <v>3.1146060000000002</v>
      </c>
      <c r="W51" s="16">
        <v>3.1033949999999999</v>
      </c>
      <c r="X51" s="16">
        <v>3.0935100000000002</v>
      </c>
      <c r="Y51" s="16">
        <v>3.084095</v>
      </c>
      <c r="Z51" s="16">
        <v>3.074678</v>
      </c>
      <c r="AA51" s="16">
        <v>3.0659540000000001</v>
      </c>
      <c r="AB51" s="16">
        <v>3.0572339999999998</v>
      </c>
      <c r="AC51" s="16">
        <v>3.0478519999999998</v>
      </c>
      <c r="AD51" s="16">
        <v>3.0384540000000002</v>
      </c>
      <c r="AE51" s="16">
        <v>3.0290729999999999</v>
      </c>
      <c r="AF51" s="16">
        <v>3.0198450000000001</v>
      </c>
      <c r="AG51" s="16">
        <v>3.010602</v>
      </c>
      <c r="AH51" s="16">
        <v>3.0006059999999999</v>
      </c>
      <c r="AI51" s="16">
        <v>2.9893380000000001</v>
      </c>
      <c r="AJ51" s="16">
        <v>2.9785819999999998</v>
      </c>
      <c r="AK51" s="17">
        <v>-5.7819999999999998E-3</v>
      </c>
    </row>
    <row r="52" spans="1:37" ht="15" customHeight="1" x14ac:dyDescent="0.35">
      <c r="A52" s="11" t="s">
        <v>91</v>
      </c>
      <c r="B52" s="15" t="s">
        <v>62</v>
      </c>
      <c r="C52" s="16">
        <v>5.5534E-2</v>
      </c>
      <c r="D52" s="16">
        <v>6.2703999999999996E-2</v>
      </c>
      <c r="E52" s="16">
        <v>5.2080000000000001E-2</v>
      </c>
      <c r="F52" s="16">
        <v>5.7641999999999999E-2</v>
      </c>
      <c r="G52" s="16">
        <v>5.7314999999999998E-2</v>
      </c>
      <c r="H52" s="16">
        <v>5.6934999999999999E-2</v>
      </c>
      <c r="I52" s="16">
        <v>5.6474000000000003E-2</v>
      </c>
      <c r="J52" s="16">
        <v>5.5989999999999998E-2</v>
      </c>
      <c r="K52" s="16">
        <v>5.5522000000000002E-2</v>
      </c>
      <c r="L52" s="16">
        <v>5.5115999999999998E-2</v>
      </c>
      <c r="M52" s="16">
        <v>5.4779000000000001E-2</v>
      </c>
      <c r="N52" s="16">
        <v>5.4470999999999999E-2</v>
      </c>
      <c r="O52" s="16">
        <v>5.4125E-2</v>
      </c>
      <c r="P52" s="16">
        <v>5.3787000000000001E-2</v>
      </c>
      <c r="Q52" s="16">
        <v>5.3454000000000002E-2</v>
      </c>
      <c r="R52" s="16">
        <v>5.3086000000000001E-2</v>
      </c>
      <c r="S52" s="16">
        <v>5.271E-2</v>
      </c>
      <c r="T52" s="16">
        <v>5.2398E-2</v>
      </c>
      <c r="U52" s="16">
        <v>5.2145999999999998E-2</v>
      </c>
      <c r="V52" s="16">
        <v>5.1992999999999998E-2</v>
      </c>
      <c r="W52" s="16">
        <v>5.1949000000000002E-2</v>
      </c>
      <c r="X52" s="16">
        <v>5.1950999999999997E-2</v>
      </c>
      <c r="Y52" s="16">
        <v>5.1965999999999998E-2</v>
      </c>
      <c r="Z52" s="16">
        <v>5.1982E-2</v>
      </c>
      <c r="AA52" s="16">
        <v>5.1998999999999997E-2</v>
      </c>
      <c r="AB52" s="16">
        <v>5.1996000000000001E-2</v>
      </c>
      <c r="AC52" s="16">
        <v>5.1986999999999998E-2</v>
      </c>
      <c r="AD52" s="16">
        <v>5.1978999999999997E-2</v>
      </c>
      <c r="AE52" s="16">
        <v>5.1954E-2</v>
      </c>
      <c r="AF52" s="16">
        <v>5.1959999999999999E-2</v>
      </c>
      <c r="AG52" s="16">
        <v>5.1947E-2</v>
      </c>
      <c r="AH52" s="16">
        <v>5.1936999999999997E-2</v>
      </c>
      <c r="AI52" s="16">
        <v>5.1916999999999998E-2</v>
      </c>
      <c r="AJ52" s="16">
        <v>5.1920000000000001E-2</v>
      </c>
      <c r="AK52" s="17">
        <v>-5.8799999999999998E-3</v>
      </c>
    </row>
    <row r="53" spans="1:37" ht="15" customHeight="1" x14ac:dyDescent="0.35">
      <c r="A53" s="11" t="s">
        <v>92</v>
      </c>
      <c r="B53" s="15" t="s">
        <v>64</v>
      </c>
      <c r="C53" s="16">
        <v>0.99796499999999999</v>
      </c>
      <c r="D53" s="16">
        <v>0.99669099999999999</v>
      </c>
      <c r="E53" s="16">
        <v>0.99561999999999995</v>
      </c>
      <c r="F53" s="16">
        <v>0.99317100000000003</v>
      </c>
      <c r="G53" s="16">
        <v>0.991784</v>
      </c>
      <c r="H53" s="16">
        <v>0.99199800000000005</v>
      </c>
      <c r="I53" s="16">
        <v>0.99299999999999999</v>
      </c>
      <c r="J53" s="16">
        <v>0.99482300000000001</v>
      </c>
      <c r="K53" s="16">
        <v>0.99781699999999995</v>
      </c>
      <c r="L53" s="16">
        <v>1.002642</v>
      </c>
      <c r="M53" s="16">
        <v>1.009085</v>
      </c>
      <c r="N53" s="16">
        <v>1.0169490000000001</v>
      </c>
      <c r="O53" s="16">
        <v>1.023663</v>
      </c>
      <c r="P53" s="16">
        <v>1.0324260000000001</v>
      </c>
      <c r="Q53" s="16">
        <v>1.041647</v>
      </c>
      <c r="R53" s="16">
        <v>1.0507</v>
      </c>
      <c r="S53" s="16">
        <v>1.0593980000000001</v>
      </c>
      <c r="T53" s="16">
        <v>1.0682640000000001</v>
      </c>
      <c r="U53" s="16">
        <v>1.0771500000000001</v>
      </c>
      <c r="V53" s="16">
        <v>1.085539</v>
      </c>
      <c r="W53" s="16">
        <v>1.0934569999999999</v>
      </c>
      <c r="X53" s="16">
        <v>1.1012</v>
      </c>
      <c r="Y53" s="16">
        <v>1.1086929999999999</v>
      </c>
      <c r="Z53" s="16">
        <v>1.115939</v>
      </c>
      <c r="AA53" s="16">
        <v>1.123264</v>
      </c>
      <c r="AB53" s="16">
        <v>1.1305289999999999</v>
      </c>
      <c r="AC53" s="16">
        <v>1.1378649999999999</v>
      </c>
      <c r="AD53" s="16">
        <v>1.1455280000000001</v>
      </c>
      <c r="AE53" s="16">
        <v>1.153519</v>
      </c>
      <c r="AF53" s="16">
        <v>1.1619139999999999</v>
      </c>
      <c r="AG53" s="16">
        <v>1.1705730000000001</v>
      </c>
      <c r="AH53" s="16">
        <v>1.1791659999999999</v>
      </c>
      <c r="AI53" s="16">
        <v>1.1875039999999999</v>
      </c>
      <c r="AJ53" s="16">
        <v>1.1959390000000001</v>
      </c>
      <c r="AK53" s="17">
        <v>5.7109999999999999E-3</v>
      </c>
    </row>
    <row r="54" spans="1:37" ht="15" customHeight="1" x14ac:dyDescent="0.35">
      <c r="A54" s="11" t="s">
        <v>93</v>
      </c>
      <c r="B54" s="15" t="s">
        <v>68</v>
      </c>
      <c r="C54" s="16">
        <v>0.10252699999999999</v>
      </c>
      <c r="D54" s="16">
        <v>0.102506</v>
      </c>
      <c r="E54" s="16">
        <v>0.102517</v>
      </c>
      <c r="F54" s="16">
        <v>0.102536</v>
      </c>
      <c r="G54" s="16">
        <v>0.10255400000000001</v>
      </c>
      <c r="H54" s="16">
        <v>0.10258100000000001</v>
      </c>
      <c r="I54" s="16">
        <v>0.102613</v>
      </c>
      <c r="J54" s="16">
        <v>0.10266</v>
      </c>
      <c r="K54" s="16">
        <v>0.102738</v>
      </c>
      <c r="L54" s="16">
        <v>0.102809</v>
      </c>
      <c r="M54" s="16">
        <v>0.102865</v>
      </c>
      <c r="N54" s="16">
        <v>0.102946</v>
      </c>
      <c r="O54" s="16">
        <v>0.103112</v>
      </c>
      <c r="P54" s="16">
        <v>0.10337399999999999</v>
      </c>
      <c r="Q54" s="16">
        <v>0.10374</v>
      </c>
      <c r="R54" s="16">
        <v>0.104185</v>
      </c>
      <c r="S54" s="16">
        <v>0.10474700000000001</v>
      </c>
      <c r="T54" s="16">
        <v>0.10538599999999999</v>
      </c>
      <c r="U54" s="16">
        <v>0.106098</v>
      </c>
      <c r="V54" s="16">
        <v>0.106854</v>
      </c>
      <c r="W54" s="16">
        <v>0.107656</v>
      </c>
      <c r="X54" s="16">
        <v>0.108482</v>
      </c>
      <c r="Y54" s="16">
        <v>0.10932600000000001</v>
      </c>
      <c r="Z54" s="16">
        <v>0.110197</v>
      </c>
      <c r="AA54" s="16">
        <v>0.111098</v>
      </c>
      <c r="AB54" s="16">
        <v>0.112021</v>
      </c>
      <c r="AC54" s="16">
        <v>0.11297500000000001</v>
      </c>
      <c r="AD54" s="16">
        <v>0.113965</v>
      </c>
      <c r="AE54" s="16">
        <v>0.114986</v>
      </c>
      <c r="AF54" s="16">
        <v>0.11602700000000001</v>
      </c>
      <c r="AG54" s="16">
        <v>0.117077</v>
      </c>
      <c r="AH54" s="16">
        <v>0.118119</v>
      </c>
      <c r="AI54" s="16">
        <v>0.119143</v>
      </c>
      <c r="AJ54" s="16">
        <v>0.120147</v>
      </c>
      <c r="AK54" s="17">
        <v>4.9750000000000003E-3</v>
      </c>
    </row>
    <row r="55" spans="1:37" ht="15" customHeight="1" x14ac:dyDescent="0.35">
      <c r="A55" s="11" t="s">
        <v>94</v>
      </c>
      <c r="B55" s="15" t="s">
        <v>70</v>
      </c>
      <c r="C55" s="16">
        <v>3.7273000000000001E-2</v>
      </c>
      <c r="D55" s="16">
        <v>3.7756999999999999E-2</v>
      </c>
      <c r="E55" s="16">
        <v>3.8254000000000003E-2</v>
      </c>
      <c r="F55" s="16">
        <v>3.8703000000000001E-2</v>
      </c>
      <c r="G55" s="16">
        <v>3.9137999999999999E-2</v>
      </c>
      <c r="H55" s="16">
        <v>3.9593999999999997E-2</v>
      </c>
      <c r="I55" s="16">
        <v>4.0045999999999998E-2</v>
      </c>
      <c r="J55" s="16">
        <v>4.0499E-2</v>
      </c>
      <c r="K55" s="16">
        <v>4.0967999999999997E-2</v>
      </c>
      <c r="L55" s="16">
        <v>4.1494000000000003E-2</v>
      </c>
      <c r="M55" s="16">
        <v>4.2088E-2</v>
      </c>
      <c r="N55" s="16">
        <v>4.2693000000000002E-2</v>
      </c>
      <c r="O55" s="16">
        <v>4.3194999999999997E-2</v>
      </c>
      <c r="P55" s="16">
        <v>4.3742999999999997E-2</v>
      </c>
      <c r="Q55" s="16">
        <v>4.4334999999999999E-2</v>
      </c>
      <c r="R55" s="16">
        <v>4.4937999999999999E-2</v>
      </c>
      <c r="S55" s="16">
        <v>4.5531000000000002E-2</v>
      </c>
      <c r="T55" s="16">
        <v>4.6129000000000003E-2</v>
      </c>
      <c r="U55" s="16">
        <v>4.6719999999999998E-2</v>
      </c>
      <c r="V55" s="16">
        <v>4.7286000000000002E-2</v>
      </c>
      <c r="W55" s="16">
        <v>4.7868000000000001E-2</v>
      </c>
      <c r="X55" s="16">
        <v>4.8476999999999999E-2</v>
      </c>
      <c r="Y55" s="16">
        <v>4.9098999999999997E-2</v>
      </c>
      <c r="Z55" s="16">
        <v>4.9727E-2</v>
      </c>
      <c r="AA55" s="16">
        <v>5.0367000000000002E-2</v>
      </c>
      <c r="AB55" s="16">
        <v>5.1005000000000002E-2</v>
      </c>
      <c r="AC55" s="16">
        <v>5.1638000000000003E-2</v>
      </c>
      <c r="AD55" s="16">
        <v>5.2269000000000003E-2</v>
      </c>
      <c r="AE55" s="16">
        <v>5.2892000000000002E-2</v>
      </c>
      <c r="AF55" s="16">
        <v>5.3512999999999998E-2</v>
      </c>
      <c r="AG55" s="16">
        <v>5.4127000000000002E-2</v>
      </c>
      <c r="AH55" s="16">
        <v>5.4725000000000003E-2</v>
      </c>
      <c r="AI55" s="16">
        <v>5.5302999999999998E-2</v>
      </c>
      <c r="AJ55" s="16">
        <v>5.5878999999999998E-2</v>
      </c>
      <c r="AK55" s="17">
        <v>1.2326E-2</v>
      </c>
    </row>
    <row r="56" spans="1:37" ht="15" customHeight="1" x14ac:dyDescent="0.35">
      <c r="A56" s="11" t="s">
        <v>95</v>
      </c>
      <c r="B56" s="15" t="s">
        <v>96</v>
      </c>
      <c r="C56" s="16">
        <v>0.23061200000000001</v>
      </c>
      <c r="D56" s="16">
        <v>0.23025699999999999</v>
      </c>
      <c r="E56" s="16">
        <v>0.229963</v>
      </c>
      <c r="F56" s="16">
        <v>0.22916800000000001</v>
      </c>
      <c r="G56" s="16">
        <v>0.22809299999999999</v>
      </c>
      <c r="H56" s="16">
        <v>0.22700600000000001</v>
      </c>
      <c r="I56" s="16">
        <v>0.225824</v>
      </c>
      <c r="J56" s="16">
        <v>0.22454199999999999</v>
      </c>
      <c r="K56" s="16">
        <v>0.22317799999999999</v>
      </c>
      <c r="L56" s="16">
        <v>0.22194700000000001</v>
      </c>
      <c r="M56" s="16">
        <v>0.22090199999999999</v>
      </c>
      <c r="N56" s="16">
        <v>0.21993499999999999</v>
      </c>
      <c r="O56" s="16">
        <v>0.21834400000000001</v>
      </c>
      <c r="P56" s="16">
        <v>0.21698500000000001</v>
      </c>
      <c r="Q56" s="16">
        <v>0.215862</v>
      </c>
      <c r="R56" s="16">
        <v>0.214892</v>
      </c>
      <c r="S56" s="16">
        <v>0.213916</v>
      </c>
      <c r="T56" s="16">
        <v>0.21299699999999999</v>
      </c>
      <c r="U56" s="16">
        <v>0.21212300000000001</v>
      </c>
      <c r="V56" s="16">
        <v>0.21126</v>
      </c>
      <c r="W56" s="16">
        <v>0.210396</v>
      </c>
      <c r="X56" s="16">
        <v>0.20958499999999999</v>
      </c>
      <c r="Y56" s="16">
        <v>0.20879600000000001</v>
      </c>
      <c r="Z56" s="16">
        <v>0.20798800000000001</v>
      </c>
      <c r="AA56" s="16">
        <v>0.20719699999999999</v>
      </c>
      <c r="AB56" s="16">
        <v>0.206399</v>
      </c>
      <c r="AC56" s="16">
        <v>0.20557300000000001</v>
      </c>
      <c r="AD56" s="16">
        <v>0.204734</v>
      </c>
      <c r="AE56" s="16">
        <v>0.203874</v>
      </c>
      <c r="AF56" s="16">
        <v>0.20302200000000001</v>
      </c>
      <c r="AG56" s="16">
        <v>0.20217199999999999</v>
      </c>
      <c r="AH56" s="16">
        <v>0.20130400000000001</v>
      </c>
      <c r="AI56" s="16">
        <v>0.20039999999999999</v>
      </c>
      <c r="AJ56" s="16">
        <v>0.19952</v>
      </c>
      <c r="AK56" s="17">
        <v>-4.4679999999999997E-3</v>
      </c>
    </row>
    <row r="57" spans="1:37" ht="15" customHeight="1" x14ac:dyDescent="0.35">
      <c r="A57" s="11" t="s">
        <v>97</v>
      </c>
      <c r="B57" s="14" t="s">
        <v>88</v>
      </c>
      <c r="C57" s="18">
        <v>4.5755309999999998</v>
      </c>
      <c r="D57" s="18">
        <v>5.0157780000000001</v>
      </c>
      <c r="E57" s="18">
        <v>4.9741179999999998</v>
      </c>
      <c r="F57" s="18">
        <v>4.8115940000000004</v>
      </c>
      <c r="G57" s="18">
        <v>4.7905100000000003</v>
      </c>
      <c r="H57" s="18">
        <v>4.7709539999999997</v>
      </c>
      <c r="I57" s="18">
        <v>4.7498519999999997</v>
      </c>
      <c r="J57" s="18">
        <v>4.7272699999999999</v>
      </c>
      <c r="K57" s="18">
        <v>4.7062249999999999</v>
      </c>
      <c r="L57" s="18">
        <v>4.6891290000000003</v>
      </c>
      <c r="M57" s="18">
        <v>4.6769679999999996</v>
      </c>
      <c r="N57" s="18">
        <v>4.6676909999999996</v>
      </c>
      <c r="O57" s="18">
        <v>4.6544980000000002</v>
      </c>
      <c r="P57" s="18">
        <v>4.6458579999999996</v>
      </c>
      <c r="Q57" s="18">
        <v>4.6407369999999997</v>
      </c>
      <c r="R57" s="18">
        <v>4.6345510000000001</v>
      </c>
      <c r="S57" s="18">
        <v>4.6280159999999997</v>
      </c>
      <c r="T57" s="18">
        <v>4.6236100000000002</v>
      </c>
      <c r="U57" s="18">
        <v>4.6206209999999999</v>
      </c>
      <c r="V57" s="18">
        <v>4.6175379999999997</v>
      </c>
      <c r="W57" s="18">
        <v>4.6147210000000003</v>
      </c>
      <c r="X57" s="18">
        <v>4.6132049999999998</v>
      </c>
      <c r="Y57" s="18">
        <v>4.611974</v>
      </c>
      <c r="Z57" s="18">
        <v>4.6105109999999998</v>
      </c>
      <c r="AA57" s="18">
        <v>4.6098790000000003</v>
      </c>
      <c r="AB57" s="18">
        <v>4.6091860000000002</v>
      </c>
      <c r="AC57" s="18">
        <v>4.6078919999999997</v>
      </c>
      <c r="AD57" s="18">
        <v>4.6069290000000001</v>
      </c>
      <c r="AE57" s="18">
        <v>4.6062969999999996</v>
      </c>
      <c r="AF57" s="18">
        <v>4.6062810000000001</v>
      </c>
      <c r="AG57" s="18">
        <v>4.6064990000000003</v>
      </c>
      <c r="AH57" s="18">
        <v>4.6058570000000003</v>
      </c>
      <c r="AI57" s="18">
        <v>4.6036039999999998</v>
      </c>
      <c r="AJ57" s="18">
        <v>4.6019870000000003</v>
      </c>
      <c r="AK57" s="19">
        <v>-2.6870000000000002E-3</v>
      </c>
    </row>
    <row r="59" spans="1:37" ht="15" customHeight="1" x14ac:dyDescent="0.35">
      <c r="B59" s="14" t="s">
        <v>98</v>
      </c>
    </row>
    <row r="60" spans="1:37" ht="15" customHeight="1" x14ac:dyDescent="0.35">
      <c r="A60" s="11" t="s">
        <v>99</v>
      </c>
      <c r="B60" s="15" t="s">
        <v>60</v>
      </c>
      <c r="C60" s="16">
        <v>0.40032699999999999</v>
      </c>
      <c r="D60" s="16">
        <v>0.41546300000000003</v>
      </c>
      <c r="E60" s="16">
        <v>0.40943499999999999</v>
      </c>
      <c r="F60" s="16">
        <v>0.36902800000000002</v>
      </c>
      <c r="G60" s="16">
        <v>0.35987599999999997</v>
      </c>
      <c r="H60" s="16">
        <v>0.35111599999999998</v>
      </c>
      <c r="I60" s="16">
        <v>0.34220200000000001</v>
      </c>
      <c r="J60" s="16">
        <v>0.33268199999999998</v>
      </c>
      <c r="K60" s="16">
        <v>0.323488</v>
      </c>
      <c r="L60" s="16">
        <v>0.314801</v>
      </c>
      <c r="M60" s="16">
        <v>0.306396</v>
      </c>
      <c r="N60" s="16">
        <v>0.29865399999999998</v>
      </c>
      <c r="O60" s="16">
        <v>0.29124100000000003</v>
      </c>
      <c r="P60" s="16">
        <v>0.28440500000000002</v>
      </c>
      <c r="Q60" s="16">
        <v>0.277887</v>
      </c>
      <c r="R60" s="16">
        <v>0.27150000000000002</v>
      </c>
      <c r="S60" s="16">
        <v>0.26521</v>
      </c>
      <c r="T60" s="16">
        <v>0.25930300000000001</v>
      </c>
      <c r="U60" s="16">
        <v>0.253604</v>
      </c>
      <c r="V60" s="16">
        <v>0.247889</v>
      </c>
      <c r="W60" s="16">
        <v>0.24263799999999999</v>
      </c>
      <c r="X60" s="16">
        <v>0.23757900000000001</v>
      </c>
      <c r="Y60" s="16">
        <v>0.23266700000000001</v>
      </c>
      <c r="Z60" s="16">
        <v>0.227773</v>
      </c>
      <c r="AA60" s="16">
        <v>0.22309799999999999</v>
      </c>
      <c r="AB60" s="16">
        <v>0.21840899999999999</v>
      </c>
      <c r="AC60" s="16">
        <v>0.21376100000000001</v>
      </c>
      <c r="AD60" s="16">
        <v>0.209233</v>
      </c>
      <c r="AE60" s="16">
        <v>0.20470099999999999</v>
      </c>
      <c r="AF60" s="16">
        <v>0.20028599999999999</v>
      </c>
      <c r="AG60" s="16">
        <v>0.195912</v>
      </c>
      <c r="AH60" s="16">
        <v>0.191437</v>
      </c>
      <c r="AI60" s="16">
        <v>0.18700700000000001</v>
      </c>
      <c r="AJ60" s="16">
        <v>0.18262300000000001</v>
      </c>
      <c r="AK60" s="17">
        <v>-2.5359E-2</v>
      </c>
    </row>
    <row r="61" spans="1:37" ht="15" customHeight="1" x14ac:dyDescent="0.35">
      <c r="A61" s="11" t="s">
        <v>100</v>
      </c>
      <c r="B61" s="15" t="s">
        <v>64</v>
      </c>
      <c r="C61" s="16">
        <v>5.5864999999999998E-2</v>
      </c>
      <c r="D61" s="16">
        <v>5.2595000000000003E-2</v>
      </c>
      <c r="E61" s="16">
        <v>4.9368000000000002E-2</v>
      </c>
      <c r="F61" s="16">
        <v>4.6523000000000002E-2</v>
      </c>
      <c r="G61" s="16">
        <v>4.41E-2</v>
      </c>
      <c r="H61" s="16">
        <v>4.1911999999999998E-2</v>
      </c>
      <c r="I61" s="16">
        <v>3.9912000000000003E-2</v>
      </c>
      <c r="J61" s="16">
        <v>3.8073999999999997E-2</v>
      </c>
      <c r="K61" s="16">
        <v>3.6495E-2</v>
      </c>
      <c r="L61" s="16">
        <v>3.5163E-2</v>
      </c>
      <c r="M61" s="16">
        <v>3.4025E-2</v>
      </c>
      <c r="N61" s="16">
        <v>3.3123E-2</v>
      </c>
      <c r="O61" s="16">
        <v>3.2413999999999998E-2</v>
      </c>
      <c r="P61" s="16">
        <v>3.1920999999999998E-2</v>
      </c>
      <c r="Q61" s="16">
        <v>3.1392000000000003E-2</v>
      </c>
      <c r="R61" s="16">
        <v>3.0832999999999999E-2</v>
      </c>
      <c r="S61" s="16">
        <v>3.0247E-2</v>
      </c>
      <c r="T61" s="16">
        <v>2.9666000000000001E-2</v>
      </c>
      <c r="U61" s="16">
        <v>2.9080000000000002E-2</v>
      </c>
      <c r="V61" s="16">
        <v>2.8475E-2</v>
      </c>
      <c r="W61" s="16">
        <v>2.7900000000000001E-2</v>
      </c>
      <c r="X61" s="16">
        <v>2.7333E-2</v>
      </c>
      <c r="Y61" s="16">
        <v>2.6773000000000002E-2</v>
      </c>
      <c r="Z61" s="16">
        <v>2.6218000000000002E-2</v>
      </c>
      <c r="AA61" s="16">
        <v>2.5693000000000001E-2</v>
      </c>
      <c r="AB61" s="16">
        <v>2.5187999999999999E-2</v>
      </c>
      <c r="AC61" s="16">
        <v>2.4715000000000001E-2</v>
      </c>
      <c r="AD61" s="16">
        <v>2.4278000000000001E-2</v>
      </c>
      <c r="AE61" s="16">
        <v>2.3864E-2</v>
      </c>
      <c r="AF61" s="16">
        <v>2.3477000000000001E-2</v>
      </c>
      <c r="AG61" s="16">
        <v>2.3115E-2</v>
      </c>
      <c r="AH61" s="16">
        <v>2.2761E-2</v>
      </c>
      <c r="AI61" s="16">
        <v>2.2422000000000001E-2</v>
      </c>
      <c r="AJ61" s="16">
        <v>2.2093000000000002E-2</v>
      </c>
      <c r="AK61" s="17">
        <v>-2.674E-2</v>
      </c>
    </row>
    <row r="62" spans="1:37" ht="15" customHeight="1" x14ac:dyDescent="0.35">
      <c r="A62" s="11" t="s">
        <v>101</v>
      </c>
      <c r="B62" s="15" t="s">
        <v>102</v>
      </c>
      <c r="C62" s="16">
        <v>7.9260000000000008E-3</v>
      </c>
      <c r="D62" s="16">
        <v>7.7559999999999999E-3</v>
      </c>
      <c r="E62" s="16">
        <v>7.6020000000000003E-3</v>
      </c>
      <c r="F62" s="16">
        <v>7.5079999999999999E-3</v>
      </c>
      <c r="G62" s="16">
        <v>7.45E-3</v>
      </c>
      <c r="H62" s="16">
        <v>7.3969999999999999E-3</v>
      </c>
      <c r="I62" s="16">
        <v>7.3400000000000002E-3</v>
      </c>
      <c r="J62" s="16">
        <v>7.2700000000000004E-3</v>
      </c>
      <c r="K62" s="16">
        <v>7.2030000000000002E-3</v>
      </c>
      <c r="L62" s="16">
        <v>7.1440000000000002E-3</v>
      </c>
      <c r="M62" s="16">
        <v>7.084E-3</v>
      </c>
      <c r="N62" s="16">
        <v>7.0320000000000001E-3</v>
      </c>
      <c r="O62" s="16">
        <v>6.9810000000000002E-3</v>
      </c>
      <c r="P62" s="16">
        <v>6.9360000000000003E-3</v>
      </c>
      <c r="Q62" s="16">
        <v>6.8929999999999998E-3</v>
      </c>
      <c r="R62" s="16">
        <v>6.8510000000000003E-3</v>
      </c>
      <c r="S62" s="16">
        <v>6.8079999999999998E-3</v>
      </c>
      <c r="T62" s="16">
        <v>6.7689999999999998E-3</v>
      </c>
      <c r="U62" s="16">
        <v>6.731E-3</v>
      </c>
      <c r="V62" s="16">
        <v>6.6899999999999998E-3</v>
      </c>
      <c r="W62" s="16">
        <v>6.6559999999999996E-3</v>
      </c>
      <c r="X62" s="16">
        <v>6.6220000000000003E-3</v>
      </c>
      <c r="Y62" s="16">
        <v>6.5890000000000002E-3</v>
      </c>
      <c r="Z62" s="16">
        <v>6.5539999999999999E-3</v>
      </c>
      <c r="AA62" s="16">
        <v>6.522E-3</v>
      </c>
      <c r="AB62" s="16">
        <v>6.489E-3</v>
      </c>
      <c r="AC62" s="16">
        <v>6.4580000000000002E-3</v>
      </c>
      <c r="AD62" s="16">
        <v>6.4310000000000001E-3</v>
      </c>
      <c r="AE62" s="16">
        <v>6.4029999999999998E-3</v>
      </c>
      <c r="AF62" s="16">
        <v>6.3769999999999999E-3</v>
      </c>
      <c r="AG62" s="16">
        <v>6.3530000000000001E-3</v>
      </c>
      <c r="AH62" s="16">
        <v>6.3270000000000002E-3</v>
      </c>
      <c r="AI62" s="16">
        <v>6.3020000000000003E-3</v>
      </c>
      <c r="AJ62" s="16">
        <v>6.2769999999999996E-3</v>
      </c>
      <c r="AK62" s="17">
        <v>-6.5880000000000001E-3</v>
      </c>
    </row>
    <row r="63" spans="1:37" ht="15" customHeight="1" x14ac:dyDescent="0.35">
      <c r="A63" s="11" t="s">
        <v>103</v>
      </c>
      <c r="B63" s="14" t="s">
        <v>88</v>
      </c>
      <c r="C63" s="18">
        <v>0.48074</v>
      </c>
      <c r="D63" s="18">
        <v>0.48813800000000002</v>
      </c>
      <c r="E63" s="18">
        <v>0.47878500000000002</v>
      </c>
      <c r="F63" s="18">
        <v>0.43493799999999999</v>
      </c>
      <c r="G63" s="18">
        <v>0.42297699999999999</v>
      </c>
      <c r="H63" s="18">
        <v>0.41167900000000002</v>
      </c>
      <c r="I63" s="18">
        <v>0.40043299999999998</v>
      </c>
      <c r="J63" s="18">
        <v>0.38873999999999997</v>
      </c>
      <c r="K63" s="18">
        <v>0.37766499999999997</v>
      </c>
      <c r="L63" s="18">
        <v>0.36738199999999999</v>
      </c>
      <c r="M63" s="18">
        <v>0.35759800000000003</v>
      </c>
      <c r="N63" s="18">
        <v>0.34875400000000001</v>
      </c>
      <c r="O63" s="18">
        <v>0.34046199999999999</v>
      </c>
      <c r="P63" s="18">
        <v>0.33300000000000002</v>
      </c>
      <c r="Q63" s="18">
        <v>0.325818</v>
      </c>
      <c r="R63" s="18">
        <v>0.31873299999999999</v>
      </c>
      <c r="S63" s="18">
        <v>0.31171300000000002</v>
      </c>
      <c r="T63" s="18">
        <v>0.305091</v>
      </c>
      <c r="U63" s="18">
        <v>0.29867199999999999</v>
      </c>
      <c r="V63" s="18">
        <v>0.29221200000000003</v>
      </c>
      <c r="W63" s="18">
        <v>0.28625899999999999</v>
      </c>
      <c r="X63" s="18">
        <v>0.28050799999999998</v>
      </c>
      <c r="Y63" s="18">
        <v>0.27491100000000002</v>
      </c>
      <c r="Z63" s="18">
        <v>0.26933600000000002</v>
      </c>
      <c r="AA63" s="18">
        <v>0.264017</v>
      </c>
      <c r="AB63" s="18">
        <v>0.25870500000000002</v>
      </c>
      <c r="AC63" s="18">
        <v>0.25347399999999998</v>
      </c>
      <c r="AD63" s="18">
        <v>0.24840799999999999</v>
      </c>
      <c r="AE63" s="18">
        <v>0.243364</v>
      </c>
      <c r="AF63" s="18">
        <v>0.23846999999999999</v>
      </c>
      <c r="AG63" s="18">
        <v>0.23364699999999999</v>
      </c>
      <c r="AH63" s="18">
        <v>0.22873099999999999</v>
      </c>
      <c r="AI63" s="18">
        <v>0.22387499999999999</v>
      </c>
      <c r="AJ63" s="18">
        <v>0.21908</v>
      </c>
      <c r="AK63" s="19">
        <v>-2.4725E-2</v>
      </c>
    </row>
    <row r="65" spans="1:37" ht="15" customHeight="1" x14ac:dyDescent="0.35">
      <c r="B65" s="14" t="s">
        <v>104</v>
      </c>
    </row>
    <row r="66" spans="1:37" ht="15" customHeight="1" x14ac:dyDescent="0.35">
      <c r="A66" s="11" t="s">
        <v>105</v>
      </c>
      <c r="B66" s="15" t="s">
        <v>60</v>
      </c>
      <c r="C66" s="16">
        <v>0.33402599999999999</v>
      </c>
      <c r="D66" s="16">
        <v>0.34806700000000002</v>
      </c>
      <c r="E66" s="16">
        <v>0.32796399999999998</v>
      </c>
      <c r="F66" s="16">
        <v>0.30721100000000001</v>
      </c>
      <c r="G66" s="16">
        <v>0.300705</v>
      </c>
      <c r="H66" s="16">
        <v>0.29484900000000003</v>
      </c>
      <c r="I66" s="16">
        <v>0.28938399999999997</v>
      </c>
      <c r="J66" s="16">
        <v>0.28410600000000003</v>
      </c>
      <c r="K66" s="16">
        <v>0.27896500000000002</v>
      </c>
      <c r="L66" s="16">
        <v>0.27387600000000001</v>
      </c>
      <c r="M66" s="16">
        <v>0.269173</v>
      </c>
      <c r="N66" s="16">
        <v>0.26483600000000002</v>
      </c>
      <c r="O66" s="16">
        <v>0.26084800000000002</v>
      </c>
      <c r="P66" s="16">
        <v>0.25723200000000002</v>
      </c>
      <c r="Q66" s="16">
        <v>0.25394</v>
      </c>
      <c r="R66" s="16">
        <v>0.25079499999999999</v>
      </c>
      <c r="S66" s="16">
        <v>0.24776100000000001</v>
      </c>
      <c r="T66" s="16">
        <v>0.24487400000000001</v>
      </c>
      <c r="U66" s="16">
        <v>0.24212400000000001</v>
      </c>
      <c r="V66" s="16">
        <v>0.23949200000000001</v>
      </c>
      <c r="W66" s="16">
        <v>0.236987</v>
      </c>
      <c r="X66" s="16">
        <v>0.23460900000000001</v>
      </c>
      <c r="Y66" s="16">
        <v>0.23233500000000001</v>
      </c>
      <c r="Z66" s="16">
        <v>0.230152</v>
      </c>
      <c r="AA66" s="16">
        <v>0.22811999999999999</v>
      </c>
      <c r="AB66" s="16">
        <v>0.22611600000000001</v>
      </c>
      <c r="AC66" s="16">
        <v>0.22411500000000001</v>
      </c>
      <c r="AD66" s="16">
        <v>0.22214700000000001</v>
      </c>
      <c r="AE66" s="16">
        <v>0.22023599999999999</v>
      </c>
      <c r="AF66" s="16">
        <v>0.21840000000000001</v>
      </c>
      <c r="AG66" s="16">
        <v>0.21662500000000001</v>
      </c>
      <c r="AH66" s="16">
        <v>0.21490999999999999</v>
      </c>
      <c r="AI66" s="16">
        <v>0.213251</v>
      </c>
      <c r="AJ66" s="16">
        <v>0.211699</v>
      </c>
      <c r="AK66" s="17">
        <v>-1.5417999999999999E-2</v>
      </c>
    </row>
    <row r="67" spans="1:37" ht="15" customHeight="1" x14ac:dyDescent="0.35">
      <c r="A67" s="11" t="s">
        <v>106</v>
      </c>
      <c r="B67" s="15" t="s">
        <v>64</v>
      </c>
      <c r="C67" s="16">
        <v>7.0847999999999994E-2</v>
      </c>
      <c r="D67" s="16">
        <v>6.7312999999999998E-2</v>
      </c>
      <c r="E67" s="16">
        <v>6.3423999999999994E-2</v>
      </c>
      <c r="F67" s="16">
        <v>5.9686000000000003E-2</v>
      </c>
      <c r="G67" s="16">
        <v>5.6552999999999999E-2</v>
      </c>
      <c r="H67" s="16">
        <v>5.3784999999999999E-2</v>
      </c>
      <c r="I67" s="16">
        <v>5.1337000000000001E-2</v>
      </c>
      <c r="J67" s="16">
        <v>4.9182999999999998E-2</v>
      </c>
      <c r="K67" s="16">
        <v>4.7274999999999998E-2</v>
      </c>
      <c r="L67" s="16">
        <v>4.5581000000000003E-2</v>
      </c>
      <c r="M67" s="16">
        <v>4.4111999999999998E-2</v>
      </c>
      <c r="N67" s="16">
        <v>4.2872E-2</v>
      </c>
      <c r="O67" s="16">
        <v>4.1840000000000002E-2</v>
      </c>
      <c r="P67" s="16">
        <v>4.1057999999999997E-2</v>
      </c>
      <c r="Q67" s="16">
        <v>4.0238000000000003E-2</v>
      </c>
      <c r="R67" s="16">
        <v>3.9379999999999998E-2</v>
      </c>
      <c r="S67" s="16">
        <v>3.8491999999999998E-2</v>
      </c>
      <c r="T67" s="16">
        <v>3.7590999999999999E-2</v>
      </c>
      <c r="U67" s="16">
        <v>3.6691000000000001E-2</v>
      </c>
      <c r="V67" s="16">
        <v>3.5797000000000002E-2</v>
      </c>
      <c r="W67" s="16">
        <v>3.4925999999999999E-2</v>
      </c>
      <c r="X67" s="16">
        <v>3.4085999999999998E-2</v>
      </c>
      <c r="Y67" s="16">
        <v>3.3285000000000002E-2</v>
      </c>
      <c r="Z67" s="16">
        <v>3.2530999999999997E-2</v>
      </c>
      <c r="AA67" s="16">
        <v>3.1834000000000001E-2</v>
      </c>
      <c r="AB67" s="16">
        <v>3.1195000000000001E-2</v>
      </c>
      <c r="AC67" s="16">
        <v>3.0609999999999998E-2</v>
      </c>
      <c r="AD67" s="16">
        <v>3.0081E-2</v>
      </c>
      <c r="AE67" s="16">
        <v>2.9607999999999999E-2</v>
      </c>
      <c r="AF67" s="16">
        <v>2.9187000000000001E-2</v>
      </c>
      <c r="AG67" s="16">
        <v>2.8806999999999999E-2</v>
      </c>
      <c r="AH67" s="16">
        <v>2.8458000000000001E-2</v>
      </c>
      <c r="AI67" s="16">
        <v>2.8139999999999998E-2</v>
      </c>
      <c r="AJ67" s="16">
        <v>2.785E-2</v>
      </c>
      <c r="AK67" s="17">
        <v>-2.7202E-2</v>
      </c>
    </row>
    <row r="68" spans="1:37" ht="15" customHeight="1" x14ac:dyDescent="0.35">
      <c r="A68" s="11" t="s">
        <v>107</v>
      </c>
      <c r="B68" s="15" t="s">
        <v>68</v>
      </c>
      <c r="C68" s="16">
        <v>1.7127E-2</v>
      </c>
      <c r="D68" s="16">
        <v>1.6920999999999999E-2</v>
      </c>
      <c r="E68" s="16">
        <v>1.6712000000000001E-2</v>
      </c>
      <c r="F68" s="16">
        <v>1.6494000000000002E-2</v>
      </c>
      <c r="G68" s="16">
        <v>1.6271000000000001E-2</v>
      </c>
      <c r="H68" s="16">
        <v>1.6042000000000001E-2</v>
      </c>
      <c r="I68" s="16">
        <v>1.5806000000000001E-2</v>
      </c>
      <c r="J68" s="16">
        <v>1.5566999999999999E-2</v>
      </c>
      <c r="K68" s="16">
        <v>1.5323E-2</v>
      </c>
      <c r="L68" s="16">
        <v>1.5068E-2</v>
      </c>
      <c r="M68" s="16">
        <v>1.4800000000000001E-2</v>
      </c>
      <c r="N68" s="16">
        <v>1.4522999999999999E-2</v>
      </c>
      <c r="O68" s="16">
        <v>1.4239E-2</v>
      </c>
      <c r="P68" s="16">
        <v>1.3949E-2</v>
      </c>
      <c r="Q68" s="16">
        <v>1.3656E-2</v>
      </c>
      <c r="R68" s="16">
        <v>1.3358999999999999E-2</v>
      </c>
      <c r="S68" s="16">
        <v>1.3105E-2</v>
      </c>
      <c r="T68" s="16">
        <v>1.2893E-2</v>
      </c>
      <c r="U68" s="16">
        <v>1.2723999999999999E-2</v>
      </c>
      <c r="V68" s="16">
        <v>1.2597000000000001E-2</v>
      </c>
      <c r="W68" s="16">
        <v>1.2514000000000001E-2</v>
      </c>
      <c r="X68" s="16">
        <v>1.2425E-2</v>
      </c>
      <c r="Y68" s="16">
        <v>1.2331999999999999E-2</v>
      </c>
      <c r="Z68" s="16">
        <v>1.2234999999999999E-2</v>
      </c>
      <c r="AA68" s="16">
        <v>1.2134000000000001E-2</v>
      </c>
      <c r="AB68" s="16">
        <v>1.2030000000000001E-2</v>
      </c>
      <c r="AC68" s="16">
        <v>1.1924000000000001E-2</v>
      </c>
      <c r="AD68" s="16">
        <v>1.1821E-2</v>
      </c>
      <c r="AE68" s="16">
        <v>1.172E-2</v>
      </c>
      <c r="AF68" s="16">
        <v>1.1625E-2</v>
      </c>
      <c r="AG68" s="16">
        <v>1.1537E-2</v>
      </c>
      <c r="AH68" s="16">
        <v>1.1454000000000001E-2</v>
      </c>
      <c r="AI68" s="16">
        <v>1.1376000000000001E-2</v>
      </c>
      <c r="AJ68" s="16">
        <v>1.1302E-2</v>
      </c>
      <c r="AK68" s="17">
        <v>-1.2532E-2</v>
      </c>
    </row>
    <row r="69" spans="1:37" ht="15" customHeight="1" x14ac:dyDescent="0.35">
      <c r="A69" s="11" t="s">
        <v>108</v>
      </c>
      <c r="B69" s="15" t="s">
        <v>102</v>
      </c>
      <c r="C69" s="16">
        <v>6.6054000000000002E-2</v>
      </c>
      <c r="D69" s="16">
        <v>6.6831000000000002E-2</v>
      </c>
      <c r="E69" s="16">
        <v>6.7338999999999996E-2</v>
      </c>
      <c r="F69" s="16">
        <v>6.7988000000000007E-2</v>
      </c>
      <c r="G69" s="16">
        <v>6.8956000000000003E-2</v>
      </c>
      <c r="H69" s="16">
        <v>7.0073999999999997E-2</v>
      </c>
      <c r="I69" s="16">
        <v>7.1271000000000001E-2</v>
      </c>
      <c r="J69" s="16">
        <v>7.2507000000000002E-2</v>
      </c>
      <c r="K69" s="16">
        <v>7.3775999999999994E-2</v>
      </c>
      <c r="L69" s="16">
        <v>7.5065999999999994E-2</v>
      </c>
      <c r="M69" s="16">
        <v>7.6400999999999997E-2</v>
      </c>
      <c r="N69" s="16">
        <v>7.7797000000000005E-2</v>
      </c>
      <c r="O69" s="16">
        <v>7.9227000000000006E-2</v>
      </c>
      <c r="P69" s="16">
        <v>8.0755999999999994E-2</v>
      </c>
      <c r="Q69" s="16">
        <v>8.2357E-2</v>
      </c>
      <c r="R69" s="16">
        <v>8.3970000000000003E-2</v>
      </c>
      <c r="S69" s="16">
        <v>8.5593000000000002E-2</v>
      </c>
      <c r="T69" s="16">
        <v>8.7234999999999993E-2</v>
      </c>
      <c r="U69" s="16">
        <v>8.8895000000000002E-2</v>
      </c>
      <c r="V69" s="16">
        <v>9.0554999999999997E-2</v>
      </c>
      <c r="W69" s="16">
        <v>9.2229000000000005E-2</v>
      </c>
      <c r="X69" s="16">
        <v>9.3923999999999994E-2</v>
      </c>
      <c r="Y69" s="16">
        <v>9.5630999999999994E-2</v>
      </c>
      <c r="Z69" s="16">
        <v>9.7361000000000003E-2</v>
      </c>
      <c r="AA69" s="16">
        <v>9.9118999999999999E-2</v>
      </c>
      <c r="AB69" s="16">
        <v>0.100895</v>
      </c>
      <c r="AC69" s="16">
        <v>0.10269399999999999</v>
      </c>
      <c r="AD69" s="16">
        <v>0.104523</v>
      </c>
      <c r="AE69" s="16">
        <v>0.106394</v>
      </c>
      <c r="AF69" s="16">
        <v>0.108306</v>
      </c>
      <c r="AG69" s="16">
        <v>0.110254</v>
      </c>
      <c r="AH69" s="16">
        <v>0.112221</v>
      </c>
      <c r="AI69" s="16">
        <v>0.114215</v>
      </c>
      <c r="AJ69" s="16">
        <v>0.116248</v>
      </c>
      <c r="AK69" s="17">
        <v>1.7448999999999999E-2</v>
      </c>
    </row>
    <row r="70" spans="1:37" ht="15" customHeight="1" x14ac:dyDescent="0.35">
      <c r="A70" s="11" t="s">
        <v>109</v>
      </c>
      <c r="B70" s="14" t="s">
        <v>88</v>
      </c>
      <c r="C70" s="18">
        <v>0.48805500000000002</v>
      </c>
      <c r="D70" s="18">
        <v>0.49913200000000002</v>
      </c>
      <c r="E70" s="18">
        <v>0.475439</v>
      </c>
      <c r="F70" s="18">
        <v>0.45137899999999997</v>
      </c>
      <c r="G70" s="18">
        <v>0.44248399999999999</v>
      </c>
      <c r="H70" s="18">
        <v>0.43475000000000003</v>
      </c>
      <c r="I70" s="18">
        <v>0.42779800000000001</v>
      </c>
      <c r="J70" s="18">
        <v>0.42136299999999999</v>
      </c>
      <c r="K70" s="18">
        <v>0.41533900000000001</v>
      </c>
      <c r="L70" s="18">
        <v>0.40959099999999998</v>
      </c>
      <c r="M70" s="18">
        <v>0.40448600000000001</v>
      </c>
      <c r="N70" s="18">
        <v>0.40002700000000002</v>
      </c>
      <c r="O70" s="18">
        <v>0.39615400000000001</v>
      </c>
      <c r="P70" s="18">
        <v>0.39299600000000001</v>
      </c>
      <c r="Q70" s="18">
        <v>0.39019100000000001</v>
      </c>
      <c r="R70" s="18">
        <v>0.38750400000000002</v>
      </c>
      <c r="S70" s="18">
        <v>0.38495200000000002</v>
      </c>
      <c r="T70" s="18">
        <v>0.38259300000000002</v>
      </c>
      <c r="U70" s="18">
        <v>0.38043399999999999</v>
      </c>
      <c r="V70" s="18">
        <v>0.37844100000000003</v>
      </c>
      <c r="W70" s="18">
        <v>0.37665500000000002</v>
      </c>
      <c r="X70" s="18">
        <v>0.37504300000000002</v>
      </c>
      <c r="Y70" s="18">
        <v>0.373583</v>
      </c>
      <c r="Z70" s="18">
        <v>0.372278</v>
      </c>
      <c r="AA70" s="18">
        <v>0.37120700000000001</v>
      </c>
      <c r="AB70" s="18">
        <v>0.37023600000000001</v>
      </c>
      <c r="AC70" s="18">
        <v>0.36934400000000001</v>
      </c>
      <c r="AD70" s="18">
        <v>0.36857200000000001</v>
      </c>
      <c r="AE70" s="18">
        <v>0.36795800000000001</v>
      </c>
      <c r="AF70" s="18">
        <v>0.36751800000000001</v>
      </c>
      <c r="AG70" s="18">
        <v>0.36722399999999999</v>
      </c>
      <c r="AH70" s="18">
        <v>0.36704399999999998</v>
      </c>
      <c r="AI70" s="18">
        <v>0.36698199999999997</v>
      </c>
      <c r="AJ70" s="18">
        <v>0.36709900000000001</v>
      </c>
      <c r="AK70" s="19">
        <v>-9.5549999999999993E-3</v>
      </c>
    </row>
    <row r="72" spans="1:37" ht="15" customHeight="1" x14ac:dyDescent="0.35">
      <c r="A72" s="11" t="s">
        <v>110</v>
      </c>
      <c r="B72" s="15" t="s">
        <v>111</v>
      </c>
      <c r="C72" s="16">
        <v>0.36779099999999998</v>
      </c>
      <c r="D72" s="16">
        <v>0.43935099999999999</v>
      </c>
      <c r="E72" s="16">
        <v>0.45001000000000002</v>
      </c>
      <c r="F72" s="16">
        <v>0.43674099999999999</v>
      </c>
      <c r="G72" s="16">
        <v>0.43218499999999999</v>
      </c>
      <c r="H72" s="16">
        <v>0.42646099999999998</v>
      </c>
      <c r="I72" s="16">
        <v>0.42180899999999999</v>
      </c>
      <c r="J72" s="16">
        <v>0.41986600000000002</v>
      </c>
      <c r="K72" s="16">
        <v>0.41866900000000001</v>
      </c>
      <c r="L72" s="16">
        <v>0.41746100000000003</v>
      </c>
      <c r="M72" s="16">
        <v>0.417209</v>
      </c>
      <c r="N72" s="16">
        <v>0.41549399999999997</v>
      </c>
      <c r="O72" s="16">
        <v>0.41375400000000001</v>
      </c>
      <c r="P72" s="16">
        <v>0.41073500000000002</v>
      </c>
      <c r="Q72" s="16">
        <v>0.407439</v>
      </c>
      <c r="R72" s="16">
        <v>0.40410699999999999</v>
      </c>
      <c r="S72" s="16">
        <v>0.40121499999999999</v>
      </c>
      <c r="T72" s="16">
        <v>0.39747399999999999</v>
      </c>
      <c r="U72" s="16">
        <v>0.39365699999999998</v>
      </c>
      <c r="V72" s="16">
        <v>0.39057700000000001</v>
      </c>
      <c r="W72" s="16">
        <v>0.386517</v>
      </c>
      <c r="X72" s="16">
        <v>0.38256499999999999</v>
      </c>
      <c r="Y72" s="16">
        <v>0.37885200000000002</v>
      </c>
      <c r="Z72" s="16">
        <v>0.37545200000000001</v>
      </c>
      <c r="AA72" s="16">
        <v>0.37187999999999999</v>
      </c>
      <c r="AB72" s="16">
        <v>0.36877900000000002</v>
      </c>
      <c r="AC72" s="16">
        <v>0.36540899999999998</v>
      </c>
      <c r="AD72" s="16">
        <v>0.36173</v>
      </c>
      <c r="AE72" s="16">
        <v>0.35827500000000001</v>
      </c>
      <c r="AF72" s="16">
        <v>0.35487400000000002</v>
      </c>
      <c r="AG72" s="16">
        <v>0.35142400000000001</v>
      </c>
      <c r="AH72" s="16">
        <v>0.34817599999999999</v>
      </c>
      <c r="AI72" s="16">
        <v>0.34471400000000002</v>
      </c>
      <c r="AJ72" s="16">
        <v>0.34121899999999999</v>
      </c>
      <c r="AK72" s="17">
        <v>-7.868E-3</v>
      </c>
    </row>
    <row r="74" spans="1:37" ht="15" customHeight="1" x14ac:dyDescent="0.35">
      <c r="B74" s="14" t="s">
        <v>112</v>
      </c>
    </row>
    <row r="75" spans="1:37" ht="15" customHeight="1" x14ac:dyDescent="0.35">
      <c r="A75" s="11" t="s">
        <v>113</v>
      </c>
      <c r="B75" s="15" t="s">
        <v>114</v>
      </c>
      <c r="C75" s="16">
        <v>4.794359</v>
      </c>
      <c r="D75" s="16">
        <v>5.4960500000000003</v>
      </c>
      <c r="E75" s="16">
        <v>5.4332200000000004</v>
      </c>
      <c r="F75" s="16">
        <v>5.1480480000000002</v>
      </c>
      <c r="G75" s="16">
        <v>5.1039969999999997</v>
      </c>
      <c r="H75" s="16">
        <v>5.0592610000000002</v>
      </c>
      <c r="I75" s="16">
        <v>5.0124940000000002</v>
      </c>
      <c r="J75" s="16">
        <v>4.9651399999999999</v>
      </c>
      <c r="K75" s="16">
        <v>4.9188919999999996</v>
      </c>
      <c r="L75" s="16">
        <v>4.8746989999999997</v>
      </c>
      <c r="M75" s="16">
        <v>4.8359120000000004</v>
      </c>
      <c r="N75" s="16">
        <v>4.7984499999999999</v>
      </c>
      <c r="O75" s="16">
        <v>4.7600199999999999</v>
      </c>
      <c r="P75" s="16">
        <v>4.7233689999999999</v>
      </c>
      <c r="Q75" s="16">
        <v>4.689838</v>
      </c>
      <c r="R75" s="16">
        <v>4.6552009999999999</v>
      </c>
      <c r="S75" s="16">
        <v>4.6212179999999998</v>
      </c>
      <c r="T75" s="16">
        <v>4.5890230000000001</v>
      </c>
      <c r="U75" s="16">
        <v>4.5585610000000001</v>
      </c>
      <c r="V75" s="16">
        <v>4.5293020000000004</v>
      </c>
      <c r="W75" s="16">
        <v>4.5002550000000001</v>
      </c>
      <c r="X75" s="16">
        <v>4.4730749999999997</v>
      </c>
      <c r="Y75" s="16">
        <v>4.447044</v>
      </c>
      <c r="Z75" s="16">
        <v>4.4216639999999998</v>
      </c>
      <c r="AA75" s="16">
        <v>4.3968870000000004</v>
      </c>
      <c r="AB75" s="16">
        <v>4.3729310000000003</v>
      </c>
      <c r="AC75" s="16">
        <v>4.3482120000000002</v>
      </c>
      <c r="AD75" s="16">
        <v>4.3234890000000004</v>
      </c>
      <c r="AE75" s="16">
        <v>4.2990060000000003</v>
      </c>
      <c r="AF75" s="16">
        <v>4.2748010000000001</v>
      </c>
      <c r="AG75" s="16">
        <v>4.2505119999999996</v>
      </c>
      <c r="AH75" s="16">
        <v>4.2257819999999997</v>
      </c>
      <c r="AI75" s="16">
        <v>4.1998170000000004</v>
      </c>
      <c r="AJ75" s="16">
        <v>4.1748089999999998</v>
      </c>
      <c r="AK75" s="17">
        <v>-8.5559999999999994E-3</v>
      </c>
    </row>
    <row r="76" spans="1:37" ht="15" customHeight="1" x14ac:dyDescent="0.35">
      <c r="A76" s="11" t="s">
        <v>115</v>
      </c>
      <c r="B76" s="15" t="s">
        <v>116</v>
      </c>
      <c r="C76" s="16">
        <v>0.66115100000000004</v>
      </c>
      <c r="D76" s="16">
        <v>0.79367500000000002</v>
      </c>
      <c r="E76" s="16">
        <v>0.64270700000000003</v>
      </c>
      <c r="F76" s="16">
        <v>0.73077899999999996</v>
      </c>
      <c r="G76" s="16">
        <v>0.74177599999999999</v>
      </c>
      <c r="H76" s="16">
        <v>0.751189</v>
      </c>
      <c r="I76" s="16">
        <v>0.75745099999999999</v>
      </c>
      <c r="J76" s="16">
        <v>0.76217000000000001</v>
      </c>
      <c r="K76" s="16">
        <v>0.76614599999999999</v>
      </c>
      <c r="L76" s="16">
        <v>0.77061100000000005</v>
      </c>
      <c r="M76" s="16">
        <v>0.77626499999999998</v>
      </c>
      <c r="N76" s="16">
        <v>0.78277600000000003</v>
      </c>
      <c r="O76" s="16">
        <v>0.79018999999999995</v>
      </c>
      <c r="P76" s="16">
        <v>0.79802499999999998</v>
      </c>
      <c r="Q76" s="16">
        <v>0.80634499999999998</v>
      </c>
      <c r="R76" s="16">
        <v>0.81411100000000003</v>
      </c>
      <c r="S76" s="16">
        <v>0.82225899999999996</v>
      </c>
      <c r="T76" s="16">
        <v>0.83158200000000004</v>
      </c>
      <c r="U76" s="16">
        <v>0.84145800000000004</v>
      </c>
      <c r="V76" s="16">
        <v>0.85166600000000003</v>
      </c>
      <c r="W76" s="16">
        <v>0.86251199999999995</v>
      </c>
      <c r="X76" s="16">
        <v>0.87330200000000002</v>
      </c>
      <c r="Y76" s="16">
        <v>0.88441000000000003</v>
      </c>
      <c r="Z76" s="16">
        <v>0.89595899999999995</v>
      </c>
      <c r="AA76" s="16">
        <v>0.90684699999999996</v>
      </c>
      <c r="AB76" s="16">
        <v>0.91835299999999997</v>
      </c>
      <c r="AC76" s="16">
        <v>0.92991500000000005</v>
      </c>
      <c r="AD76" s="16">
        <v>0.94158299999999995</v>
      </c>
      <c r="AE76" s="16">
        <v>0.95271899999999998</v>
      </c>
      <c r="AF76" s="16">
        <v>0.96418700000000002</v>
      </c>
      <c r="AG76" s="16">
        <v>0.97495100000000001</v>
      </c>
      <c r="AH76" s="16">
        <v>0.98566399999999998</v>
      </c>
      <c r="AI76" s="16">
        <v>0.99622999999999995</v>
      </c>
      <c r="AJ76" s="16">
        <v>1.0078180000000001</v>
      </c>
      <c r="AK76" s="17">
        <v>7.4929999999999997E-3</v>
      </c>
    </row>
    <row r="77" spans="1:37" ht="15" customHeight="1" x14ac:dyDescent="0.35">
      <c r="A77" s="11" t="s">
        <v>117</v>
      </c>
      <c r="B77" s="15" t="s">
        <v>118</v>
      </c>
      <c r="C77" s="16">
        <v>1.7125300000000001</v>
      </c>
      <c r="D77" s="16">
        <v>1.708869</v>
      </c>
      <c r="E77" s="16">
        <v>1.7037709999999999</v>
      </c>
      <c r="F77" s="16">
        <v>1.696644</v>
      </c>
      <c r="G77" s="16">
        <v>1.6904049999999999</v>
      </c>
      <c r="H77" s="16">
        <v>1.6866220000000001</v>
      </c>
      <c r="I77" s="16">
        <v>1.6830799999999999</v>
      </c>
      <c r="J77" s="16">
        <v>1.6795709999999999</v>
      </c>
      <c r="K77" s="16">
        <v>1.676634</v>
      </c>
      <c r="L77" s="16">
        <v>1.6755089999999999</v>
      </c>
      <c r="M77" s="16">
        <v>1.6770659999999999</v>
      </c>
      <c r="N77" s="16">
        <v>1.6808449999999999</v>
      </c>
      <c r="O77" s="16">
        <v>1.684337</v>
      </c>
      <c r="P77" s="16">
        <v>1.690388</v>
      </c>
      <c r="Q77" s="16">
        <v>1.697168</v>
      </c>
      <c r="R77" s="16">
        <v>1.7037249999999999</v>
      </c>
      <c r="S77" s="16">
        <v>1.710178</v>
      </c>
      <c r="T77" s="16">
        <v>1.7172050000000001</v>
      </c>
      <c r="U77" s="16">
        <v>1.7247189999999999</v>
      </c>
      <c r="V77" s="16">
        <v>1.7318770000000001</v>
      </c>
      <c r="W77" s="16">
        <v>1.7386269999999999</v>
      </c>
      <c r="X77" s="16">
        <v>1.74549</v>
      </c>
      <c r="Y77" s="16">
        <v>1.7521139999999999</v>
      </c>
      <c r="Z77" s="16">
        <v>1.7587889999999999</v>
      </c>
      <c r="AA77" s="16">
        <v>1.7651859999999999</v>
      </c>
      <c r="AB77" s="16">
        <v>1.771798</v>
      </c>
      <c r="AC77" s="16">
        <v>1.77874</v>
      </c>
      <c r="AD77" s="16">
        <v>1.7863500000000001</v>
      </c>
      <c r="AE77" s="16">
        <v>1.79436</v>
      </c>
      <c r="AF77" s="16">
        <v>1.802794</v>
      </c>
      <c r="AG77" s="16">
        <v>1.8115380000000001</v>
      </c>
      <c r="AH77" s="16">
        <v>1.820336</v>
      </c>
      <c r="AI77" s="16">
        <v>1.8292090000000001</v>
      </c>
      <c r="AJ77" s="16">
        <v>1.838484</v>
      </c>
      <c r="AK77" s="17">
        <v>2.287E-3</v>
      </c>
    </row>
    <row r="78" spans="1:37" ht="15" customHeight="1" x14ac:dyDescent="0.35">
      <c r="A78" s="11" t="s">
        <v>119</v>
      </c>
      <c r="B78" s="15" t="s">
        <v>120</v>
      </c>
      <c r="C78" s="16">
        <v>0.298958</v>
      </c>
      <c r="D78" s="16">
        <v>0.29726399999999997</v>
      </c>
      <c r="E78" s="16">
        <v>0.29567399999999999</v>
      </c>
      <c r="F78" s="16">
        <v>0.29407</v>
      </c>
      <c r="G78" s="16">
        <v>0.292356</v>
      </c>
      <c r="H78" s="16">
        <v>0.29052299999999998</v>
      </c>
      <c r="I78" s="16">
        <v>0.28853699999999999</v>
      </c>
      <c r="J78" s="16">
        <v>0.286715</v>
      </c>
      <c r="K78" s="16">
        <v>0.28512999999999999</v>
      </c>
      <c r="L78" s="16">
        <v>0.28370499999999998</v>
      </c>
      <c r="M78" s="16">
        <v>0.28243400000000002</v>
      </c>
      <c r="N78" s="16">
        <v>0.281364</v>
      </c>
      <c r="O78" s="16">
        <v>0.28055999999999998</v>
      </c>
      <c r="P78" s="16">
        <v>0.28008499999999997</v>
      </c>
      <c r="Q78" s="16">
        <v>0.27997</v>
      </c>
      <c r="R78" s="16">
        <v>0.28010400000000002</v>
      </c>
      <c r="S78" s="16">
        <v>0.28059800000000001</v>
      </c>
      <c r="T78" s="16">
        <v>0.28149600000000002</v>
      </c>
      <c r="U78" s="16">
        <v>0.28275899999999998</v>
      </c>
      <c r="V78" s="16">
        <v>0.28431499999999998</v>
      </c>
      <c r="W78" s="16">
        <v>0.28616599999999998</v>
      </c>
      <c r="X78" s="16">
        <v>0.28831299999999999</v>
      </c>
      <c r="Y78" s="16">
        <v>0.29070400000000002</v>
      </c>
      <c r="Z78" s="16">
        <v>0.293381</v>
      </c>
      <c r="AA78" s="16">
        <v>0.29633900000000002</v>
      </c>
      <c r="AB78" s="16">
        <v>0.29954500000000001</v>
      </c>
      <c r="AC78" s="16">
        <v>0.30274499999999999</v>
      </c>
      <c r="AD78" s="16">
        <v>0.30595699999999998</v>
      </c>
      <c r="AE78" s="16">
        <v>0.30917699999999998</v>
      </c>
      <c r="AF78" s="16">
        <v>0.31238199999999999</v>
      </c>
      <c r="AG78" s="16">
        <v>0.31554900000000002</v>
      </c>
      <c r="AH78" s="16">
        <v>0.31863799999999998</v>
      </c>
      <c r="AI78" s="16">
        <v>0.32165199999999999</v>
      </c>
      <c r="AJ78" s="16">
        <v>0.32459900000000003</v>
      </c>
      <c r="AK78" s="17">
        <v>2.7529999999999998E-3</v>
      </c>
    </row>
    <row r="79" spans="1:37" ht="15" customHeight="1" x14ac:dyDescent="0.35">
      <c r="A79" s="11" t="s">
        <v>121</v>
      </c>
      <c r="B79" s="15" t="s">
        <v>122</v>
      </c>
      <c r="C79" s="16">
        <v>0.17327200000000001</v>
      </c>
      <c r="D79" s="16">
        <v>0.17324600000000001</v>
      </c>
      <c r="E79" s="16">
        <v>0.17328299999999999</v>
      </c>
      <c r="F79" s="16">
        <v>0.17333299999999999</v>
      </c>
      <c r="G79" s="16">
        <v>0.17336799999999999</v>
      </c>
      <c r="H79" s="16">
        <v>0.173404</v>
      </c>
      <c r="I79" s="16">
        <v>0.17342099999999999</v>
      </c>
      <c r="J79" s="16">
        <v>0.17343500000000001</v>
      </c>
      <c r="K79" s="16">
        <v>0.17347099999999999</v>
      </c>
      <c r="L79" s="16">
        <v>0.17347299999999999</v>
      </c>
      <c r="M79" s="16">
        <v>0.173425</v>
      </c>
      <c r="N79" s="16">
        <v>0.17337900000000001</v>
      </c>
      <c r="O79" s="16">
        <v>0.17338899999999999</v>
      </c>
      <c r="P79" s="16">
        <v>0.17347099999999999</v>
      </c>
      <c r="Q79" s="16">
        <v>0.173628</v>
      </c>
      <c r="R79" s="16">
        <v>0.173815</v>
      </c>
      <c r="S79" s="16">
        <v>0.174181</v>
      </c>
      <c r="T79" s="16">
        <v>0.174703</v>
      </c>
      <c r="U79" s="16">
        <v>0.175375</v>
      </c>
      <c r="V79" s="16">
        <v>0.17616699999999999</v>
      </c>
      <c r="W79" s="16">
        <v>0.17708599999999999</v>
      </c>
      <c r="X79" s="16">
        <v>0.17801600000000001</v>
      </c>
      <c r="Y79" s="16">
        <v>0.17894599999999999</v>
      </c>
      <c r="Z79" s="16">
        <v>0.179894</v>
      </c>
      <c r="AA79" s="16">
        <v>0.18086199999999999</v>
      </c>
      <c r="AB79" s="16">
        <v>0.181841</v>
      </c>
      <c r="AC79" s="16">
        <v>0.18284600000000001</v>
      </c>
      <c r="AD79" s="16">
        <v>0.18388699999999999</v>
      </c>
      <c r="AE79" s="16">
        <v>0.18496499999999999</v>
      </c>
      <c r="AF79" s="16">
        <v>0.18607000000000001</v>
      </c>
      <c r="AG79" s="16">
        <v>0.18719</v>
      </c>
      <c r="AH79" s="16">
        <v>0.188305</v>
      </c>
      <c r="AI79" s="16">
        <v>0.18941</v>
      </c>
      <c r="AJ79" s="16">
        <v>0.19050300000000001</v>
      </c>
      <c r="AK79" s="17">
        <v>2.9719999999999998E-3</v>
      </c>
    </row>
    <row r="80" spans="1:37" ht="15" customHeight="1" x14ac:dyDescent="0.35">
      <c r="A80" s="11" t="s">
        <v>123</v>
      </c>
      <c r="B80" s="15" t="s">
        <v>124</v>
      </c>
      <c r="C80" s="16">
        <v>0.237896</v>
      </c>
      <c r="D80" s="16">
        <v>0.242863</v>
      </c>
      <c r="E80" s="16">
        <v>0.247617</v>
      </c>
      <c r="F80" s="16">
        <v>0.25178</v>
      </c>
      <c r="G80" s="16">
        <v>0.25545099999999998</v>
      </c>
      <c r="H80" s="16">
        <v>0.25890299999999999</v>
      </c>
      <c r="I80" s="16">
        <v>0.26202799999999998</v>
      </c>
      <c r="J80" s="16">
        <v>0.26478800000000002</v>
      </c>
      <c r="K80" s="16">
        <v>0.26728099999999999</v>
      </c>
      <c r="L80" s="16">
        <v>0.269679</v>
      </c>
      <c r="M80" s="16">
        <v>0.27222299999999999</v>
      </c>
      <c r="N80" s="16">
        <v>0.27496599999999999</v>
      </c>
      <c r="O80" s="16">
        <v>0.277804</v>
      </c>
      <c r="P80" s="16">
        <v>0.28076600000000002</v>
      </c>
      <c r="Q80" s="16">
        <v>0.28383900000000001</v>
      </c>
      <c r="R80" s="16">
        <v>0.28681299999999998</v>
      </c>
      <c r="S80" s="16">
        <v>0.28987000000000002</v>
      </c>
      <c r="T80" s="16">
        <v>0.29311300000000001</v>
      </c>
      <c r="U80" s="16">
        <v>0.29655900000000002</v>
      </c>
      <c r="V80" s="16">
        <v>0.30005500000000002</v>
      </c>
      <c r="W80" s="16">
        <v>0.30347000000000002</v>
      </c>
      <c r="X80" s="16">
        <v>0.30691400000000002</v>
      </c>
      <c r="Y80" s="16">
        <v>0.31041099999999999</v>
      </c>
      <c r="Z80" s="16">
        <v>0.314052</v>
      </c>
      <c r="AA80" s="16">
        <v>0.317527</v>
      </c>
      <c r="AB80" s="16">
        <v>0.32103300000000001</v>
      </c>
      <c r="AC80" s="16">
        <v>0.32455600000000001</v>
      </c>
      <c r="AD80" s="16">
        <v>0.32813399999999998</v>
      </c>
      <c r="AE80" s="16">
        <v>0.33164300000000002</v>
      </c>
      <c r="AF80" s="16">
        <v>0.33507700000000001</v>
      </c>
      <c r="AG80" s="16">
        <v>0.33846900000000002</v>
      </c>
      <c r="AH80" s="16">
        <v>0.34181899999999998</v>
      </c>
      <c r="AI80" s="16">
        <v>0.345217</v>
      </c>
      <c r="AJ80" s="16">
        <v>0.34871999999999997</v>
      </c>
      <c r="AK80" s="17">
        <v>1.1369000000000001E-2</v>
      </c>
    </row>
    <row r="81" spans="1:37" ht="15" customHeight="1" x14ac:dyDescent="0.35">
      <c r="A81" s="11" t="s">
        <v>125</v>
      </c>
      <c r="B81" s="15" t="s">
        <v>126</v>
      </c>
      <c r="C81" s="16">
        <v>6.9091E-2</v>
      </c>
      <c r="D81" s="16">
        <v>6.8774000000000002E-2</v>
      </c>
      <c r="E81" s="16">
        <v>6.8505999999999997E-2</v>
      </c>
      <c r="F81" s="16">
        <v>6.8250000000000005E-2</v>
      </c>
      <c r="G81" s="16">
        <v>6.7996000000000001E-2</v>
      </c>
      <c r="H81" s="16">
        <v>6.7741999999999997E-2</v>
      </c>
      <c r="I81" s="16">
        <v>6.7460999999999993E-2</v>
      </c>
      <c r="J81" s="16">
        <v>6.7154000000000005E-2</v>
      </c>
      <c r="K81" s="16">
        <v>6.6833000000000004E-2</v>
      </c>
      <c r="L81" s="16">
        <v>6.6481999999999999E-2</v>
      </c>
      <c r="M81" s="16">
        <v>6.6109000000000001E-2</v>
      </c>
      <c r="N81" s="16">
        <v>6.5759999999999999E-2</v>
      </c>
      <c r="O81" s="16">
        <v>6.5447000000000005E-2</v>
      </c>
      <c r="P81" s="16">
        <v>6.5178E-2</v>
      </c>
      <c r="Q81" s="16">
        <v>6.4943000000000001E-2</v>
      </c>
      <c r="R81" s="16">
        <v>6.4718999999999999E-2</v>
      </c>
      <c r="S81" s="16">
        <v>6.4531000000000005E-2</v>
      </c>
      <c r="T81" s="16">
        <v>6.4384999999999998E-2</v>
      </c>
      <c r="U81" s="16">
        <v>6.4273999999999998E-2</v>
      </c>
      <c r="V81" s="16">
        <v>6.4191999999999999E-2</v>
      </c>
      <c r="W81" s="16">
        <v>6.4139000000000002E-2</v>
      </c>
      <c r="X81" s="16">
        <v>6.4117999999999994E-2</v>
      </c>
      <c r="Y81" s="16">
        <v>6.4124E-2</v>
      </c>
      <c r="Z81" s="16">
        <v>6.4163999999999999E-2</v>
      </c>
      <c r="AA81" s="16">
        <v>6.4246999999999999E-2</v>
      </c>
      <c r="AB81" s="16">
        <v>6.4366999999999994E-2</v>
      </c>
      <c r="AC81" s="16">
        <v>6.4536999999999997E-2</v>
      </c>
      <c r="AD81" s="16">
        <v>6.4764000000000002E-2</v>
      </c>
      <c r="AE81" s="16">
        <v>6.5053E-2</v>
      </c>
      <c r="AF81" s="16">
        <v>6.5397999999999998E-2</v>
      </c>
      <c r="AG81" s="16">
        <v>6.5786999999999998E-2</v>
      </c>
      <c r="AH81" s="16">
        <v>6.6172999999999996E-2</v>
      </c>
      <c r="AI81" s="16">
        <v>6.6556000000000004E-2</v>
      </c>
      <c r="AJ81" s="16">
        <v>6.6936999999999997E-2</v>
      </c>
      <c r="AK81" s="17">
        <v>-8.4500000000000005E-4</v>
      </c>
    </row>
    <row r="82" spans="1:37" ht="15" customHeight="1" x14ac:dyDescent="0.35">
      <c r="A82" s="11" t="s">
        <v>127</v>
      </c>
      <c r="B82" s="15" t="s">
        <v>128</v>
      </c>
      <c r="C82" s="16">
        <v>0.32583000000000001</v>
      </c>
      <c r="D82" s="16">
        <v>0.31158999999999998</v>
      </c>
      <c r="E82" s="16">
        <v>0.29361199999999998</v>
      </c>
      <c r="F82" s="16">
        <v>0.24186199999999999</v>
      </c>
      <c r="G82" s="16">
        <v>0.20907100000000001</v>
      </c>
      <c r="H82" s="16">
        <v>0.19428100000000001</v>
      </c>
      <c r="I82" s="16">
        <v>0.19214300000000001</v>
      </c>
      <c r="J82" s="16">
        <v>0.191247</v>
      </c>
      <c r="K82" s="16">
        <v>0.19091900000000001</v>
      </c>
      <c r="L82" s="16">
        <v>0.19051299999999999</v>
      </c>
      <c r="M82" s="16">
        <v>0.190664</v>
      </c>
      <c r="N82" s="16">
        <v>0.191245</v>
      </c>
      <c r="O82" s="16">
        <v>0.19197</v>
      </c>
      <c r="P82" s="16">
        <v>0.19117600000000001</v>
      </c>
      <c r="Q82" s="16">
        <v>0.19047500000000001</v>
      </c>
      <c r="R82" s="16">
        <v>0.18987000000000001</v>
      </c>
      <c r="S82" s="16">
        <v>0.18954199999999999</v>
      </c>
      <c r="T82" s="16">
        <v>0.18948499999999999</v>
      </c>
      <c r="U82" s="16">
        <v>0.189828</v>
      </c>
      <c r="V82" s="16">
        <v>0.19033600000000001</v>
      </c>
      <c r="W82" s="16">
        <v>0.19098799999999999</v>
      </c>
      <c r="X82" s="16">
        <v>0.19184999999999999</v>
      </c>
      <c r="Y82" s="16">
        <v>0.19292100000000001</v>
      </c>
      <c r="Z82" s="16">
        <v>0.19202900000000001</v>
      </c>
      <c r="AA82" s="16">
        <v>0.191333</v>
      </c>
      <c r="AB82" s="16">
        <v>0.19086600000000001</v>
      </c>
      <c r="AC82" s="16">
        <v>0.190549</v>
      </c>
      <c r="AD82" s="16">
        <v>0.19037200000000001</v>
      </c>
      <c r="AE82" s="16">
        <v>0.19023399999999999</v>
      </c>
      <c r="AF82" s="16">
        <v>0.19011500000000001</v>
      </c>
      <c r="AG82" s="16">
        <v>0.19003500000000001</v>
      </c>
      <c r="AH82" s="16">
        <v>0.19000700000000001</v>
      </c>
      <c r="AI82" s="16">
        <v>0.19006799999999999</v>
      </c>
      <c r="AJ82" s="16">
        <v>0.19025500000000001</v>
      </c>
      <c r="AK82" s="17">
        <v>-1.5298000000000001E-2</v>
      </c>
    </row>
    <row r="83" spans="1:37" ht="15" customHeight="1" x14ac:dyDescent="0.35">
      <c r="A83" s="11" t="s">
        <v>129</v>
      </c>
      <c r="B83" s="15" t="s">
        <v>130</v>
      </c>
      <c r="C83" s="16">
        <v>3.5438999999999998E-2</v>
      </c>
      <c r="D83" s="16">
        <v>3.5714000000000003E-2</v>
      </c>
      <c r="E83" s="16">
        <v>3.6022999999999999E-2</v>
      </c>
      <c r="F83" s="16">
        <v>3.6315E-2</v>
      </c>
      <c r="G83" s="16">
        <v>3.6606E-2</v>
      </c>
      <c r="H83" s="16">
        <v>3.6899000000000001E-2</v>
      </c>
      <c r="I83" s="16">
        <v>3.7184000000000002E-2</v>
      </c>
      <c r="J83" s="16">
        <v>3.7463999999999997E-2</v>
      </c>
      <c r="K83" s="16">
        <v>3.7746000000000002E-2</v>
      </c>
      <c r="L83" s="16">
        <v>3.8017000000000002E-2</v>
      </c>
      <c r="M83" s="16">
        <v>3.8276999999999999E-2</v>
      </c>
      <c r="N83" s="16">
        <v>3.8538000000000003E-2</v>
      </c>
      <c r="O83" s="16">
        <v>3.8807000000000001E-2</v>
      </c>
      <c r="P83" s="16">
        <v>3.9107999999999997E-2</v>
      </c>
      <c r="Q83" s="16">
        <v>3.9418000000000002E-2</v>
      </c>
      <c r="R83" s="16">
        <v>3.9722E-2</v>
      </c>
      <c r="S83" s="16">
        <v>4.0034E-2</v>
      </c>
      <c r="T83" s="16">
        <v>4.036E-2</v>
      </c>
      <c r="U83" s="16">
        <v>4.0690999999999998E-2</v>
      </c>
      <c r="V83" s="16">
        <v>4.1016999999999998E-2</v>
      </c>
      <c r="W83" s="16">
        <v>4.1341000000000003E-2</v>
      </c>
      <c r="X83" s="16">
        <v>4.1664E-2</v>
      </c>
      <c r="Y83" s="16">
        <v>4.1982999999999999E-2</v>
      </c>
      <c r="Z83" s="16">
        <v>4.2304000000000001E-2</v>
      </c>
      <c r="AA83" s="16">
        <v>4.2625000000000003E-2</v>
      </c>
      <c r="AB83" s="16">
        <v>4.2944999999999997E-2</v>
      </c>
      <c r="AC83" s="16">
        <v>4.3268000000000001E-2</v>
      </c>
      <c r="AD83" s="16">
        <v>4.3596999999999997E-2</v>
      </c>
      <c r="AE83" s="16">
        <v>4.3934000000000001E-2</v>
      </c>
      <c r="AF83" s="16">
        <v>4.4275000000000002E-2</v>
      </c>
      <c r="AG83" s="16">
        <v>4.4617999999999998E-2</v>
      </c>
      <c r="AH83" s="16">
        <v>4.4957999999999998E-2</v>
      </c>
      <c r="AI83" s="16">
        <v>4.5296999999999997E-2</v>
      </c>
      <c r="AJ83" s="16">
        <v>4.5636000000000003E-2</v>
      </c>
      <c r="AK83" s="17">
        <v>7.6899999999999998E-3</v>
      </c>
    </row>
    <row r="84" spans="1:37" ht="15" customHeight="1" x14ac:dyDescent="0.35">
      <c r="A84" s="11" t="s">
        <v>131</v>
      </c>
      <c r="B84" s="15" t="s">
        <v>132</v>
      </c>
      <c r="C84" s="16">
        <v>2.5042999999999999E-2</v>
      </c>
      <c r="D84" s="16">
        <v>2.547E-2</v>
      </c>
      <c r="E84" s="16">
        <v>2.5908E-2</v>
      </c>
      <c r="F84" s="16">
        <v>2.6346000000000001E-2</v>
      </c>
      <c r="G84" s="16">
        <v>2.6769999999999999E-2</v>
      </c>
      <c r="H84" s="16">
        <v>2.7185000000000001E-2</v>
      </c>
      <c r="I84" s="16">
        <v>2.7585999999999999E-2</v>
      </c>
      <c r="J84" s="16">
        <v>2.7973000000000001E-2</v>
      </c>
      <c r="K84" s="16">
        <v>2.835E-2</v>
      </c>
      <c r="L84" s="16">
        <v>2.8707E-2</v>
      </c>
      <c r="M84" s="16">
        <v>2.9041999999999998E-2</v>
      </c>
      <c r="N84" s="16">
        <v>2.9408E-2</v>
      </c>
      <c r="O84" s="16">
        <v>2.9814E-2</v>
      </c>
      <c r="P84" s="16">
        <v>3.0259999999999999E-2</v>
      </c>
      <c r="Q84" s="16">
        <v>3.0747E-2</v>
      </c>
      <c r="R84" s="16">
        <v>3.1265000000000001E-2</v>
      </c>
      <c r="S84" s="16">
        <v>3.1826E-2</v>
      </c>
      <c r="T84" s="16">
        <v>3.2437000000000001E-2</v>
      </c>
      <c r="U84" s="16">
        <v>3.3048000000000001E-2</v>
      </c>
      <c r="V84" s="16">
        <v>3.3651E-2</v>
      </c>
      <c r="W84" s="16">
        <v>3.4249000000000002E-2</v>
      </c>
      <c r="X84" s="16">
        <v>3.4844E-2</v>
      </c>
      <c r="Y84" s="16">
        <v>3.5432999999999999E-2</v>
      </c>
      <c r="Z84" s="16">
        <v>3.6020999999999997E-2</v>
      </c>
      <c r="AA84" s="16">
        <v>3.6606E-2</v>
      </c>
      <c r="AB84" s="16">
        <v>3.7187999999999999E-2</v>
      </c>
      <c r="AC84" s="16">
        <v>3.7768999999999997E-2</v>
      </c>
      <c r="AD84" s="16">
        <v>3.8352999999999998E-2</v>
      </c>
      <c r="AE84" s="16">
        <v>3.8940000000000002E-2</v>
      </c>
      <c r="AF84" s="16">
        <v>3.9529000000000002E-2</v>
      </c>
      <c r="AG84" s="16">
        <v>4.0117E-2</v>
      </c>
      <c r="AH84" s="16">
        <v>4.0701000000000001E-2</v>
      </c>
      <c r="AI84" s="16">
        <v>4.1281999999999999E-2</v>
      </c>
      <c r="AJ84" s="16">
        <v>4.1860000000000001E-2</v>
      </c>
      <c r="AK84" s="17">
        <v>1.5647999999999999E-2</v>
      </c>
    </row>
    <row r="85" spans="1:37" ht="15" customHeight="1" x14ac:dyDescent="0.35">
      <c r="A85" s="11" t="s">
        <v>133</v>
      </c>
      <c r="B85" s="15" t="s">
        <v>134</v>
      </c>
      <c r="C85" s="16">
        <v>0.21662200000000001</v>
      </c>
      <c r="D85" s="16">
        <v>0.21262200000000001</v>
      </c>
      <c r="E85" s="16">
        <v>0.20895900000000001</v>
      </c>
      <c r="F85" s="16">
        <v>0.20524300000000001</v>
      </c>
      <c r="G85" s="16">
        <v>0.201708</v>
      </c>
      <c r="H85" s="16">
        <v>0.19867000000000001</v>
      </c>
      <c r="I85" s="16">
        <v>0.19611100000000001</v>
      </c>
      <c r="J85" s="16">
        <v>0.19400800000000001</v>
      </c>
      <c r="K85" s="16">
        <v>0.19250300000000001</v>
      </c>
      <c r="L85" s="16">
        <v>0.19167899999999999</v>
      </c>
      <c r="M85" s="16">
        <v>0.19172500000000001</v>
      </c>
      <c r="N85" s="16">
        <v>0.19258500000000001</v>
      </c>
      <c r="O85" s="16">
        <v>0.19422</v>
      </c>
      <c r="P85" s="16">
        <v>0.19646</v>
      </c>
      <c r="Q85" s="16">
        <v>0.199268</v>
      </c>
      <c r="R85" s="16">
        <v>0.202435</v>
      </c>
      <c r="S85" s="16">
        <v>0.20607200000000001</v>
      </c>
      <c r="T85" s="16">
        <v>0.210122</v>
      </c>
      <c r="U85" s="16">
        <v>0.21453800000000001</v>
      </c>
      <c r="V85" s="16">
        <v>0.21910299999999999</v>
      </c>
      <c r="W85" s="16">
        <v>0.223658</v>
      </c>
      <c r="X85" s="16">
        <v>0.228214</v>
      </c>
      <c r="Y85" s="16">
        <v>0.23266000000000001</v>
      </c>
      <c r="Z85" s="16">
        <v>0.23696400000000001</v>
      </c>
      <c r="AA85" s="16">
        <v>0.24063999999999999</v>
      </c>
      <c r="AB85" s="16">
        <v>0.24384800000000001</v>
      </c>
      <c r="AC85" s="16">
        <v>0.24678800000000001</v>
      </c>
      <c r="AD85" s="16">
        <v>0.24971699999999999</v>
      </c>
      <c r="AE85" s="16">
        <v>0.25253399999999998</v>
      </c>
      <c r="AF85" s="16">
        <v>0.25520300000000001</v>
      </c>
      <c r="AG85" s="16">
        <v>0.25777299999999997</v>
      </c>
      <c r="AH85" s="16">
        <v>0.260241</v>
      </c>
      <c r="AI85" s="16">
        <v>0.26266600000000001</v>
      </c>
      <c r="AJ85" s="16">
        <v>0.26511200000000001</v>
      </c>
      <c r="AK85" s="17">
        <v>6.9189999999999998E-3</v>
      </c>
    </row>
    <row r="86" spans="1:37" ht="15" customHeight="1" x14ac:dyDescent="0.35">
      <c r="A86" s="11" t="s">
        <v>135</v>
      </c>
      <c r="B86" s="15" t="s">
        <v>136</v>
      </c>
      <c r="C86" s="16">
        <v>9.3064999999999995E-2</v>
      </c>
      <c r="D86" s="16">
        <v>9.0291999999999997E-2</v>
      </c>
      <c r="E86" s="16">
        <v>8.7673000000000001E-2</v>
      </c>
      <c r="F86" s="16">
        <v>8.5026000000000004E-2</v>
      </c>
      <c r="G86" s="16">
        <v>8.2430000000000003E-2</v>
      </c>
      <c r="H86" s="16">
        <v>7.9978999999999995E-2</v>
      </c>
      <c r="I86" s="16">
        <v>7.7660999999999994E-2</v>
      </c>
      <c r="J86" s="16">
        <v>7.5458999999999998E-2</v>
      </c>
      <c r="K86" s="16">
        <v>7.3398000000000005E-2</v>
      </c>
      <c r="L86" s="16">
        <v>7.1510000000000004E-2</v>
      </c>
      <c r="M86" s="16">
        <v>6.9841E-2</v>
      </c>
      <c r="N86" s="16">
        <v>6.8362000000000006E-2</v>
      </c>
      <c r="O86" s="16">
        <v>6.7036999999999999E-2</v>
      </c>
      <c r="P86" s="16">
        <v>6.5787999999999999E-2</v>
      </c>
      <c r="Q86" s="16">
        <v>6.4598000000000003E-2</v>
      </c>
      <c r="R86" s="16">
        <v>6.3391000000000003E-2</v>
      </c>
      <c r="S86" s="16">
        <v>6.2192999999999998E-2</v>
      </c>
      <c r="T86" s="16">
        <v>6.0982000000000001E-2</v>
      </c>
      <c r="U86" s="16">
        <v>5.9734000000000002E-2</v>
      </c>
      <c r="V86" s="16">
        <v>5.8386E-2</v>
      </c>
      <c r="W86" s="16">
        <v>5.7049000000000002E-2</v>
      </c>
      <c r="X86" s="16">
        <v>5.5749E-2</v>
      </c>
      <c r="Y86" s="16">
        <v>5.4466000000000001E-2</v>
      </c>
      <c r="Z86" s="16">
        <v>5.3213000000000003E-2</v>
      </c>
      <c r="AA86" s="16">
        <v>5.1906000000000001E-2</v>
      </c>
      <c r="AB86" s="16">
        <v>5.0575000000000002E-2</v>
      </c>
      <c r="AC86" s="16">
        <v>4.9230999999999997E-2</v>
      </c>
      <c r="AD86" s="16">
        <v>4.7865999999999999E-2</v>
      </c>
      <c r="AE86" s="16">
        <v>4.6440000000000002E-2</v>
      </c>
      <c r="AF86" s="16">
        <v>4.4941000000000002E-2</v>
      </c>
      <c r="AG86" s="16">
        <v>4.3360999999999997E-2</v>
      </c>
      <c r="AH86" s="16">
        <v>4.1700000000000001E-2</v>
      </c>
      <c r="AI86" s="16">
        <v>3.9928999999999999E-2</v>
      </c>
      <c r="AJ86" s="16">
        <v>3.8051000000000001E-2</v>
      </c>
      <c r="AK86" s="17">
        <v>-2.6641999999999999E-2</v>
      </c>
    </row>
    <row r="87" spans="1:37" ht="15" customHeight="1" x14ac:dyDescent="0.35">
      <c r="A87" s="11" t="s">
        <v>137</v>
      </c>
      <c r="B87" s="15" t="s">
        <v>138</v>
      </c>
      <c r="C87" s="16">
        <v>6.8451999999999999E-2</v>
      </c>
      <c r="D87" s="16">
        <v>8.6289000000000005E-2</v>
      </c>
      <c r="E87" s="16">
        <v>8.3104999999999998E-2</v>
      </c>
      <c r="F87" s="16">
        <v>7.8534999999999994E-2</v>
      </c>
      <c r="G87" s="16">
        <v>7.8560000000000005E-2</v>
      </c>
      <c r="H87" s="16">
        <v>7.8599000000000002E-2</v>
      </c>
      <c r="I87" s="16">
        <v>7.8604999999999994E-2</v>
      </c>
      <c r="J87" s="16">
        <v>7.8552999999999998E-2</v>
      </c>
      <c r="K87" s="16">
        <v>7.85E-2</v>
      </c>
      <c r="L87" s="16">
        <v>7.8461000000000003E-2</v>
      </c>
      <c r="M87" s="16">
        <v>7.8520000000000006E-2</v>
      </c>
      <c r="N87" s="16">
        <v>7.8556000000000001E-2</v>
      </c>
      <c r="O87" s="16">
        <v>7.8481999999999996E-2</v>
      </c>
      <c r="P87" s="16">
        <v>7.8359999999999999E-2</v>
      </c>
      <c r="Q87" s="16">
        <v>7.8159999999999993E-2</v>
      </c>
      <c r="R87" s="16">
        <v>7.7779000000000001E-2</v>
      </c>
      <c r="S87" s="16">
        <v>7.7184000000000003E-2</v>
      </c>
      <c r="T87" s="16">
        <v>7.6440999999999995E-2</v>
      </c>
      <c r="U87" s="16">
        <v>7.5562000000000004E-2</v>
      </c>
      <c r="V87" s="16">
        <v>7.4554999999999996E-2</v>
      </c>
      <c r="W87" s="16">
        <v>7.3455000000000006E-2</v>
      </c>
      <c r="X87" s="16">
        <v>7.2267999999999999E-2</v>
      </c>
      <c r="Y87" s="16">
        <v>7.1056999999999995E-2</v>
      </c>
      <c r="Z87" s="16">
        <v>6.9851999999999997E-2</v>
      </c>
      <c r="AA87" s="16">
        <v>6.8717E-2</v>
      </c>
      <c r="AB87" s="16">
        <v>6.7629999999999996E-2</v>
      </c>
      <c r="AC87" s="16">
        <v>6.6615999999999995E-2</v>
      </c>
      <c r="AD87" s="16">
        <v>6.5701999999999997E-2</v>
      </c>
      <c r="AE87" s="16">
        <v>6.4894999999999994E-2</v>
      </c>
      <c r="AF87" s="16">
        <v>6.4198000000000005E-2</v>
      </c>
      <c r="AG87" s="16">
        <v>6.3599000000000003E-2</v>
      </c>
      <c r="AH87" s="16">
        <v>6.3089999999999993E-2</v>
      </c>
      <c r="AI87" s="16">
        <v>6.2656000000000003E-2</v>
      </c>
      <c r="AJ87" s="16">
        <v>6.234E-2</v>
      </c>
      <c r="AK87" s="17">
        <v>-1.0108000000000001E-2</v>
      </c>
    </row>
    <row r="88" spans="1:37" ht="15" customHeight="1" x14ac:dyDescent="0.35">
      <c r="A88" s="11" t="s">
        <v>139</v>
      </c>
      <c r="B88" s="15" t="s">
        <v>140</v>
      </c>
      <c r="C88" s="16">
        <v>1.8883179999999999</v>
      </c>
      <c r="D88" s="16">
        <v>1.8751059999999999</v>
      </c>
      <c r="E88" s="16">
        <v>1.992361</v>
      </c>
      <c r="F88" s="16">
        <v>2.0199579999999999</v>
      </c>
      <c r="G88" s="16">
        <v>2.0261429999999998</v>
      </c>
      <c r="H88" s="16">
        <v>2.0305430000000002</v>
      </c>
      <c r="I88" s="16">
        <v>2.0337429999999999</v>
      </c>
      <c r="J88" s="16">
        <v>2.0359189999999998</v>
      </c>
      <c r="K88" s="16">
        <v>2.0380569999999998</v>
      </c>
      <c r="L88" s="16">
        <v>2.051021</v>
      </c>
      <c r="M88" s="16">
        <v>2.0639959999999999</v>
      </c>
      <c r="N88" s="16">
        <v>2.0811890000000002</v>
      </c>
      <c r="O88" s="16">
        <v>2.0963099999999999</v>
      </c>
      <c r="P88" s="16">
        <v>2.111631</v>
      </c>
      <c r="Q88" s="16">
        <v>2.1284239999999999</v>
      </c>
      <c r="R88" s="16">
        <v>2.1444329999999998</v>
      </c>
      <c r="S88" s="16">
        <v>2.1605129999999999</v>
      </c>
      <c r="T88" s="16">
        <v>2.1810320000000001</v>
      </c>
      <c r="U88" s="16">
        <v>2.200879</v>
      </c>
      <c r="V88" s="16">
        <v>2.220199</v>
      </c>
      <c r="W88" s="16">
        <v>2.2392840000000001</v>
      </c>
      <c r="X88" s="16">
        <v>2.258918</v>
      </c>
      <c r="Y88" s="16">
        <v>2.2789109999999999</v>
      </c>
      <c r="Z88" s="16">
        <v>2.299973</v>
      </c>
      <c r="AA88" s="16">
        <v>2.3199369999999999</v>
      </c>
      <c r="AB88" s="16">
        <v>2.3402989999999999</v>
      </c>
      <c r="AC88" s="16">
        <v>2.3610419999999999</v>
      </c>
      <c r="AD88" s="16">
        <v>2.3822860000000001</v>
      </c>
      <c r="AE88" s="16">
        <v>2.4034059999999999</v>
      </c>
      <c r="AF88" s="16">
        <v>2.424255</v>
      </c>
      <c r="AG88" s="16">
        <v>2.4449139999999998</v>
      </c>
      <c r="AH88" s="16">
        <v>2.4651450000000001</v>
      </c>
      <c r="AI88" s="16">
        <v>2.4850219999999998</v>
      </c>
      <c r="AJ88" s="16">
        <v>2.5045160000000002</v>
      </c>
      <c r="AK88" s="17">
        <v>9.0860000000000003E-3</v>
      </c>
    </row>
    <row r="89" spans="1:37" ht="15" customHeight="1" x14ac:dyDescent="0.35">
      <c r="A89" s="11" t="s">
        <v>141</v>
      </c>
      <c r="B89" s="14" t="s">
        <v>142</v>
      </c>
      <c r="C89" s="18">
        <v>10.600025</v>
      </c>
      <c r="D89" s="18">
        <v>11.417824</v>
      </c>
      <c r="E89" s="18">
        <v>11.292419000000001</v>
      </c>
      <c r="F89" s="18">
        <v>11.056188000000001</v>
      </c>
      <c r="G89" s="18">
        <v>10.986639</v>
      </c>
      <c r="H89" s="18">
        <v>10.933801000000001</v>
      </c>
      <c r="I89" s="18">
        <v>10.887505000000001</v>
      </c>
      <c r="J89" s="18">
        <v>10.839594999999999</v>
      </c>
      <c r="K89" s="18">
        <v>10.793858999999999</v>
      </c>
      <c r="L89" s="18">
        <v>10.76407</v>
      </c>
      <c r="M89" s="18">
        <v>10.7455</v>
      </c>
      <c r="N89" s="18">
        <v>10.737423</v>
      </c>
      <c r="O89" s="18">
        <v>10.728384999999999</v>
      </c>
      <c r="P89" s="18">
        <v>10.724065</v>
      </c>
      <c r="Q89" s="18">
        <v>10.726824000000001</v>
      </c>
      <c r="R89" s="18">
        <v>10.727384000000001</v>
      </c>
      <c r="S89" s="18">
        <v>10.730197</v>
      </c>
      <c r="T89" s="18">
        <v>10.742368000000001</v>
      </c>
      <c r="U89" s="18">
        <v>10.757982999999999</v>
      </c>
      <c r="V89" s="18">
        <v>10.774819000000001</v>
      </c>
      <c r="W89" s="18">
        <v>10.792277</v>
      </c>
      <c r="X89" s="18">
        <v>10.812737</v>
      </c>
      <c r="Y89" s="18">
        <v>10.835183000000001</v>
      </c>
      <c r="Z89" s="18">
        <v>10.858259</v>
      </c>
      <c r="AA89" s="18">
        <v>10.879659999999999</v>
      </c>
      <c r="AB89" s="18">
        <v>10.903219</v>
      </c>
      <c r="AC89" s="18">
        <v>10.926812999999999</v>
      </c>
      <c r="AD89" s="18">
        <v>10.952059</v>
      </c>
      <c r="AE89" s="18">
        <v>10.977306</v>
      </c>
      <c r="AF89" s="18">
        <v>11.003225</v>
      </c>
      <c r="AG89" s="18">
        <v>11.028414</v>
      </c>
      <c r="AH89" s="18">
        <v>11.052557999999999</v>
      </c>
      <c r="AI89" s="18">
        <v>11.075011</v>
      </c>
      <c r="AJ89" s="18">
        <v>11.099641</v>
      </c>
      <c r="AK89" s="19">
        <v>-8.83E-4</v>
      </c>
    </row>
    <row r="91" spans="1:37" ht="15" customHeight="1" x14ac:dyDescent="0.35">
      <c r="A91" s="11" t="s">
        <v>143</v>
      </c>
      <c r="B91" s="14" t="s">
        <v>144</v>
      </c>
      <c r="C91" s="18">
        <v>9.2738580000000006</v>
      </c>
      <c r="D91" s="18">
        <v>9.7072430000000001</v>
      </c>
      <c r="E91" s="18">
        <v>9.4807620000000004</v>
      </c>
      <c r="F91" s="18">
        <v>9.3702269999999999</v>
      </c>
      <c r="G91" s="18">
        <v>9.1283379999999994</v>
      </c>
      <c r="H91" s="18">
        <v>8.9365649999999999</v>
      </c>
      <c r="I91" s="18">
        <v>8.7882529999999992</v>
      </c>
      <c r="J91" s="18">
        <v>8.7028490000000005</v>
      </c>
      <c r="K91" s="18">
        <v>8.5807029999999997</v>
      </c>
      <c r="L91" s="18">
        <v>8.4917300000000004</v>
      </c>
      <c r="M91" s="18">
        <v>8.4267950000000003</v>
      </c>
      <c r="N91" s="18">
        <v>8.3869720000000001</v>
      </c>
      <c r="O91" s="18">
        <v>8.3869039999999995</v>
      </c>
      <c r="P91" s="18">
        <v>8.3735590000000002</v>
      </c>
      <c r="Q91" s="18">
        <v>8.3528520000000004</v>
      </c>
      <c r="R91" s="18">
        <v>8.2868589999999998</v>
      </c>
      <c r="S91" s="18">
        <v>8.2696839999999998</v>
      </c>
      <c r="T91" s="18">
        <v>8.252936</v>
      </c>
      <c r="U91" s="18">
        <v>8.2630099999999995</v>
      </c>
      <c r="V91" s="18">
        <v>8.2869759999999992</v>
      </c>
      <c r="W91" s="18">
        <v>8.2940559999999994</v>
      </c>
      <c r="X91" s="18">
        <v>8.3101649999999996</v>
      </c>
      <c r="Y91" s="18">
        <v>8.3352280000000007</v>
      </c>
      <c r="Z91" s="18">
        <v>8.3564310000000006</v>
      </c>
      <c r="AA91" s="18">
        <v>8.3684639999999995</v>
      </c>
      <c r="AB91" s="18">
        <v>8.3801030000000001</v>
      </c>
      <c r="AC91" s="18">
        <v>8.3965829999999997</v>
      </c>
      <c r="AD91" s="18">
        <v>8.4168500000000002</v>
      </c>
      <c r="AE91" s="18">
        <v>8.4363969999999995</v>
      </c>
      <c r="AF91" s="18">
        <v>8.4593880000000006</v>
      </c>
      <c r="AG91" s="18">
        <v>8.4921260000000007</v>
      </c>
      <c r="AH91" s="18">
        <v>8.5171620000000008</v>
      </c>
      <c r="AI91" s="18">
        <v>8.5484519999999993</v>
      </c>
      <c r="AJ91" s="18">
        <v>8.5747789999999995</v>
      </c>
      <c r="AK91" s="19">
        <v>-3.869E-3</v>
      </c>
    </row>
    <row r="93" spans="1:37" ht="15" customHeight="1" x14ac:dyDescent="0.35">
      <c r="B93" s="14" t="s">
        <v>145</v>
      </c>
    </row>
    <row r="94" spans="1:37" ht="15" customHeight="1" x14ac:dyDescent="0.35">
      <c r="A94" s="11" t="s">
        <v>146</v>
      </c>
      <c r="B94" s="15" t="s">
        <v>114</v>
      </c>
      <c r="C94" s="16">
        <v>5.8600110000000001</v>
      </c>
      <c r="D94" s="16">
        <v>6.8726209999999996</v>
      </c>
      <c r="E94" s="16">
        <v>6.7613430000000001</v>
      </c>
      <c r="F94" s="16">
        <v>6.3725399999999999</v>
      </c>
      <c r="G94" s="16">
        <v>6.2931030000000003</v>
      </c>
      <c r="H94" s="16">
        <v>6.215249</v>
      </c>
      <c r="I94" s="16">
        <v>6.1377220000000001</v>
      </c>
      <c r="J94" s="16">
        <v>6.0674000000000001</v>
      </c>
      <c r="K94" s="16">
        <v>5.9931720000000004</v>
      </c>
      <c r="L94" s="16">
        <v>5.9224360000000003</v>
      </c>
      <c r="M94" s="16">
        <v>5.8608320000000003</v>
      </c>
      <c r="N94" s="16">
        <v>5.803051</v>
      </c>
      <c r="O94" s="16">
        <v>5.7496460000000003</v>
      </c>
      <c r="P94" s="16">
        <v>5.6965870000000001</v>
      </c>
      <c r="Q94" s="16">
        <v>5.6454769999999996</v>
      </c>
      <c r="R94" s="16">
        <v>5.5882120000000004</v>
      </c>
      <c r="S94" s="16">
        <v>5.5371610000000002</v>
      </c>
      <c r="T94" s="16">
        <v>5.4873710000000004</v>
      </c>
      <c r="U94" s="16">
        <v>5.4425239999999997</v>
      </c>
      <c r="V94" s="16">
        <v>5.4005570000000001</v>
      </c>
      <c r="W94" s="16">
        <v>5.3571070000000001</v>
      </c>
      <c r="X94" s="16">
        <v>5.3165870000000002</v>
      </c>
      <c r="Y94" s="16">
        <v>5.2783579999999999</v>
      </c>
      <c r="Z94" s="16">
        <v>5.2408210000000004</v>
      </c>
      <c r="AA94" s="16">
        <v>5.2030900000000004</v>
      </c>
      <c r="AB94" s="16">
        <v>5.1665530000000004</v>
      </c>
      <c r="AC94" s="16">
        <v>5.1299210000000004</v>
      </c>
      <c r="AD94" s="16">
        <v>5.0938220000000003</v>
      </c>
      <c r="AE94" s="16">
        <v>5.0580299999999996</v>
      </c>
      <c r="AF94" s="16">
        <v>5.0227810000000002</v>
      </c>
      <c r="AG94" s="16">
        <v>4.988353</v>
      </c>
      <c r="AH94" s="16">
        <v>4.9531749999999999</v>
      </c>
      <c r="AI94" s="16">
        <v>4.9175990000000001</v>
      </c>
      <c r="AJ94" s="16">
        <v>4.8829560000000001</v>
      </c>
      <c r="AK94" s="17">
        <v>-1.0624E-2</v>
      </c>
    </row>
    <row r="95" spans="1:37" ht="15" customHeight="1" x14ac:dyDescent="0.35">
      <c r="A95" s="11" t="s">
        <v>147</v>
      </c>
      <c r="B95" s="15" t="s">
        <v>116</v>
      </c>
      <c r="C95" s="16">
        <v>1.8549789999999999</v>
      </c>
      <c r="D95" s="16">
        <v>2.2163029999999999</v>
      </c>
      <c r="E95" s="16">
        <v>1.779347</v>
      </c>
      <c r="F95" s="16">
        <v>2.009293</v>
      </c>
      <c r="G95" s="16">
        <v>2.0142690000000001</v>
      </c>
      <c r="H95" s="16">
        <v>2.017048</v>
      </c>
      <c r="I95" s="16">
        <v>2.015028</v>
      </c>
      <c r="J95" s="16">
        <v>2.018186</v>
      </c>
      <c r="K95" s="16">
        <v>2.0140189999999998</v>
      </c>
      <c r="L95" s="16">
        <v>2.0129060000000001</v>
      </c>
      <c r="M95" s="16">
        <v>2.0172110000000001</v>
      </c>
      <c r="N95" s="16">
        <v>2.025455</v>
      </c>
      <c r="O95" s="16">
        <v>2.0415320000000001</v>
      </c>
      <c r="P95" s="16">
        <v>2.0566900000000001</v>
      </c>
      <c r="Q95" s="16">
        <v>2.0711140000000001</v>
      </c>
      <c r="R95" s="16">
        <v>2.0774249999999999</v>
      </c>
      <c r="S95" s="16">
        <v>2.0915520000000001</v>
      </c>
      <c r="T95" s="16">
        <v>2.1067399999999998</v>
      </c>
      <c r="U95" s="16">
        <v>2.1268910000000001</v>
      </c>
      <c r="V95" s="16">
        <v>2.1497269999999999</v>
      </c>
      <c r="W95" s="16">
        <v>2.1711740000000002</v>
      </c>
      <c r="X95" s="16">
        <v>2.1934269999999998</v>
      </c>
      <c r="Y95" s="16">
        <v>2.2175419999999999</v>
      </c>
      <c r="Z95" s="16">
        <v>2.2420170000000001</v>
      </c>
      <c r="AA95" s="16">
        <v>2.2639429999999998</v>
      </c>
      <c r="AB95" s="16">
        <v>2.2869199999999998</v>
      </c>
      <c r="AC95" s="16">
        <v>2.3105600000000002</v>
      </c>
      <c r="AD95" s="16">
        <v>2.334667</v>
      </c>
      <c r="AE95" s="16">
        <v>2.3574299999999999</v>
      </c>
      <c r="AF95" s="16">
        <v>2.3815819999999999</v>
      </c>
      <c r="AG95" s="16">
        <v>2.4058419999999998</v>
      </c>
      <c r="AH95" s="16">
        <v>2.4287339999999999</v>
      </c>
      <c r="AI95" s="16">
        <v>2.4522979999999999</v>
      </c>
      <c r="AJ95" s="16">
        <v>2.477182</v>
      </c>
      <c r="AK95" s="17">
        <v>3.4840000000000001E-3</v>
      </c>
    </row>
    <row r="96" spans="1:37" ht="15" customHeight="1" x14ac:dyDescent="0.35">
      <c r="A96" s="11" t="s">
        <v>148</v>
      </c>
      <c r="B96" s="15" t="s">
        <v>118</v>
      </c>
      <c r="C96" s="16">
        <v>2.8713410000000001</v>
      </c>
      <c r="D96" s="16">
        <v>2.8615529999999998</v>
      </c>
      <c r="E96" s="16">
        <v>2.8495170000000001</v>
      </c>
      <c r="F96" s="16">
        <v>2.8310499999999998</v>
      </c>
      <c r="G96" s="16">
        <v>2.8020999999999998</v>
      </c>
      <c r="H96" s="16">
        <v>2.778667</v>
      </c>
      <c r="I96" s="16">
        <v>2.7574019999999999</v>
      </c>
      <c r="J96" s="16">
        <v>2.7422710000000001</v>
      </c>
      <c r="K96" s="16">
        <v>2.7215509999999998</v>
      </c>
      <c r="L96" s="16">
        <v>2.7035960000000001</v>
      </c>
      <c r="M96" s="16">
        <v>2.6915909999999998</v>
      </c>
      <c r="N96" s="16">
        <v>2.6839590000000002</v>
      </c>
      <c r="O96" s="16">
        <v>2.6812770000000001</v>
      </c>
      <c r="P96" s="16">
        <v>2.6797179999999998</v>
      </c>
      <c r="Q96" s="16">
        <v>2.6780369999999998</v>
      </c>
      <c r="R96" s="16">
        <v>2.6712009999999999</v>
      </c>
      <c r="S96" s="16">
        <v>2.6701969999999999</v>
      </c>
      <c r="T96" s="16">
        <v>2.6691479999999999</v>
      </c>
      <c r="U96" s="16">
        <v>2.672202</v>
      </c>
      <c r="V96" s="16">
        <v>2.6767089999999998</v>
      </c>
      <c r="W96" s="16">
        <v>2.6788280000000002</v>
      </c>
      <c r="X96" s="16">
        <v>2.682318</v>
      </c>
      <c r="Y96" s="16">
        <v>2.6863510000000002</v>
      </c>
      <c r="Z96" s="16">
        <v>2.690372</v>
      </c>
      <c r="AA96" s="16">
        <v>2.6929280000000002</v>
      </c>
      <c r="AB96" s="16">
        <v>2.6957330000000002</v>
      </c>
      <c r="AC96" s="16">
        <v>2.6995879999999999</v>
      </c>
      <c r="AD96" s="16">
        <v>2.7047270000000001</v>
      </c>
      <c r="AE96" s="16">
        <v>2.7103419999999998</v>
      </c>
      <c r="AF96" s="16">
        <v>2.7167490000000001</v>
      </c>
      <c r="AG96" s="16">
        <v>2.7247050000000002</v>
      </c>
      <c r="AH96" s="16">
        <v>2.7321</v>
      </c>
      <c r="AI96" s="16">
        <v>2.7407140000000001</v>
      </c>
      <c r="AJ96" s="16">
        <v>2.749403</v>
      </c>
      <c r="AK96" s="17">
        <v>-1.2489999999999999E-3</v>
      </c>
    </row>
    <row r="97" spans="1:37" ht="15" customHeight="1" x14ac:dyDescent="0.35">
      <c r="A97" s="11" t="s">
        <v>149</v>
      </c>
      <c r="B97" s="15" t="s">
        <v>120</v>
      </c>
      <c r="C97" s="16">
        <v>0.88828300000000004</v>
      </c>
      <c r="D97" s="16">
        <v>0.87580400000000003</v>
      </c>
      <c r="E97" s="16">
        <v>0.86468800000000001</v>
      </c>
      <c r="F97" s="16">
        <v>0.85260899999999995</v>
      </c>
      <c r="G97" s="16">
        <v>0.83588099999999999</v>
      </c>
      <c r="H97" s="16">
        <v>0.82024600000000003</v>
      </c>
      <c r="I97" s="16">
        <v>0.80618299999999998</v>
      </c>
      <c r="J97" s="16">
        <v>0.79666800000000004</v>
      </c>
      <c r="K97" s="16">
        <v>0.78582399999999997</v>
      </c>
      <c r="L97" s="16">
        <v>0.77629499999999996</v>
      </c>
      <c r="M97" s="16">
        <v>0.76821799999999996</v>
      </c>
      <c r="N97" s="16">
        <v>0.76144599999999996</v>
      </c>
      <c r="O97" s="16">
        <v>0.75752299999999995</v>
      </c>
      <c r="P97" s="16">
        <v>0.75376699999999996</v>
      </c>
      <c r="Q97" s="16">
        <v>0.75028700000000004</v>
      </c>
      <c r="R97" s="16">
        <v>0.74508099999999999</v>
      </c>
      <c r="S97" s="16">
        <v>0.74341699999999999</v>
      </c>
      <c r="T97" s="16">
        <v>0.742174</v>
      </c>
      <c r="U97" s="16">
        <v>0.74324500000000004</v>
      </c>
      <c r="V97" s="16">
        <v>0.74582700000000002</v>
      </c>
      <c r="W97" s="16">
        <v>0.74818399999999996</v>
      </c>
      <c r="X97" s="16">
        <v>0.75170800000000004</v>
      </c>
      <c r="Y97" s="16">
        <v>0.75625600000000004</v>
      </c>
      <c r="Z97" s="16">
        <v>0.76129500000000005</v>
      </c>
      <c r="AA97" s="16">
        <v>0.76678599999999997</v>
      </c>
      <c r="AB97" s="16">
        <v>0.77273000000000003</v>
      </c>
      <c r="AC97" s="16">
        <v>0.77884699999999996</v>
      </c>
      <c r="AD97" s="16">
        <v>0.78507300000000002</v>
      </c>
      <c r="AE97" s="16">
        <v>0.791327</v>
      </c>
      <c r="AF97" s="16">
        <v>0.79775300000000005</v>
      </c>
      <c r="AG97" s="16">
        <v>0.80472999999999995</v>
      </c>
      <c r="AH97" s="16">
        <v>0.81109200000000004</v>
      </c>
      <c r="AI97" s="16">
        <v>0.81761899999999998</v>
      </c>
      <c r="AJ97" s="16">
        <v>0.82355699999999998</v>
      </c>
      <c r="AK97" s="17">
        <v>-1.92E-3</v>
      </c>
    </row>
    <row r="98" spans="1:37" ht="15" customHeight="1" x14ac:dyDescent="0.35">
      <c r="A98" s="11" t="s">
        <v>150</v>
      </c>
      <c r="B98" s="15" t="s">
        <v>122</v>
      </c>
      <c r="C98" s="16">
        <v>0.27896700000000002</v>
      </c>
      <c r="D98" s="16">
        <v>0.27798899999999999</v>
      </c>
      <c r="E98" s="16">
        <v>0.27730900000000003</v>
      </c>
      <c r="F98" s="16">
        <v>0.27647100000000002</v>
      </c>
      <c r="G98" s="16">
        <v>0.27477200000000002</v>
      </c>
      <c r="H98" s="16">
        <v>0.27328999999999998</v>
      </c>
      <c r="I98" s="16">
        <v>0.272096</v>
      </c>
      <c r="J98" s="16">
        <v>0.27162799999999998</v>
      </c>
      <c r="K98" s="16">
        <v>0.27077299999999999</v>
      </c>
      <c r="L98" s="16">
        <v>0.27000099999999999</v>
      </c>
      <c r="M98" s="16">
        <v>0.26933099999999999</v>
      </c>
      <c r="N98" s="16">
        <v>0.26877600000000001</v>
      </c>
      <c r="O98" s="16">
        <v>0.26865600000000001</v>
      </c>
      <c r="P98" s="16">
        <v>0.26842899999999997</v>
      </c>
      <c r="Q98" s="16">
        <v>0.26809100000000002</v>
      </c>
      <c r="R98" s="16">
        <v>0.26722699999999999</v>
      </c>
      <c r="S98" s="16">
        <v>0.26708900000000002</v>
      </c>
      <c r="T98" s="16">
        <v>0.267042</v>
      </c>
      <c r="U98" s="16">
        <v>0.26747500000000002</v>
      </c>
      <c r="V98" s="16">
        <v>0.26823000000000002</v>
      </c>
      <c r="W98" s="16">
        <v>0.26897799999999999</v>
      </c>
      <c r="X98" s="16">
        <v>0.26980300000000002</v>
      </c>
      <c r="Y98" s="16">
        <v>0.27068999999999999</v>
      </c>
      <c r="Z98" s="16">
        <v>0.27154099999999998</v>
      </c>
      <c r="AA98" s="16">
        <v>0.27235199999999998</v>
      </c>
      <c r="AB98" s="16">
        <v>0.27313100000000001</v>
      </c>
      <c r="AC98" s="16">
        <v>0.27397199999999999</v>
      </c>
      <c r="AD98" s="16">
        <v>0.27487099999999998</v>
      </c>
      <c r="AE98" s="16">
        <v>0.27581699999999998</v>
      </c>
      <c r="AF98" s="16">
        <v>0.276837</v>
      </c>
      <c r="AG98" s="16">
        <v>0.27799800000000002</v>
      </c>
      <c r="AH98" s="16">
        <v>0.27907599999999999</v>
      </c>
      <c r="AI98" s="16">
        <v>0.28021600000000002</v>
      </c>
      <c r="AJ98" s="16">
        <v>0.28127799999999997</v>
      </c>
      <c r="AK98" s="17">
        <v>3.68E-4</v>
      </c>
    </row>
    <row r="99" spans="1:37" ht="15" customHeight="1" x14ac:dyDescent="0.35">
      <c r="A99" s="11" t="s">
        <v>151</v>
      </c>
      <c r="B99" s="15" t="s">
        <v>124</v>
      </c>
      <c r="C99" s="16">
        <v>0.63337600000000005</v>
      </c>
      <c r="D99" s="16">
        <v>0.64204499999999998</v>
      </c>
      <c r="E99" s="16">
        <v>0.650528</v>
      </c>
      <c r="F99" s="16">
        <v>0.65648600000000001</v>
      </c>
      <c r="G99" s="16">
        <v>0.65760200000000002</v>
      </c>
      <c r="H99" s="16">
        <v>0.65877799999999997</v>
      </c>
      <c r="I99" s="16">
        <v>0.66027199999999997</v>
      </c>
      <c r="J99" s="16">
        <v>0.66371000000000002</v>
      </c>
      <c r="K99" s="16">
        <v>0.66469100000000003</v>
      </c>
      <c r="L99" s="16">
        <v>0.66587099999999999</v>
      </c>
      <c r="M99" s="16">
        <v>0.66805099999999995</v>
      </c>
      <c r="N99" s="16">
        <v>0.67128299999999996</v>
      </c>
      <c r="O99" s="16">
        <v>0.67664899999999994</v>
      </c>
      <c r="P99" s="16">
        <v>0.68162199999999995</v>
      </c>
      <c r="Q99" s="16">
        <v>0.68617899999999998</v>
      </c>
      <c r="R99" s="16">
        <v>0.68833</v>
      </c>
      <c r="S99" s="16">
        <v>0.692882</v>
      </c>
      <c r="T99" s="16">
        <v>0.69730800000000004</v>
      </c>
      <c r="U99" s="16">
        <v>0.70343299999999997</v>
      </c>
      <c r="V99" s="16">
        <v>0.71035999999999999</v>
      </c>
      <c r="W99" s="16">
        <v>0.71614100000000003</v>
      </c>
      <c r="X99" s="16">
        <v>0.72229100000000002</v>
      </c>
      <c r="Y99" s="16">
        <v>0.72889300000000001</v>
      </c>
      <c r="Z99" s="16">
        <v>0.73562300000000003</v>
      </c>
      <c r="AA99" s="16">
        <v>0.74165099999999995</v>
      </c>
      <c r="AB99" s="16">
        <v>0.74758899999999995</v>
      </c>
      <c r="AC99" s="16">
        <v>0.75375199999999998</v>
      </c>
      <c r="AD99" s="16">
        <v>0.76012800000000003</v>
      </c>
      <c r="AE99" s="16">
        <v>0.76634500000000005</v>
      </c>
      <c r="AF99" s="16">
        <v>0.77256400000000003</v>
      </c>
      <c r="AG99" s="16">
        <v>0.77927400000000002</v>
      </c>
      <c r="AH99" s="16">
        <v>0.78552200000000005</v>
      </c>
      <c r="AI99" s="16">
        <v>0.79224600000000001</v>
      </c>
      <c r="AJ99" s="16">
        <v>0.79886199999999996</v>
      </c>
      <c r="AK99" s="17">
        <v>6.8529999999999997E-3</v>
      </c>
    </row>
    <row r="100" spans="1:37" ht="15" customHeight="1" x14ac:dyDescent="0.35">
      <c r="A100" s="11" t="s">
        <v>152</v>
      </c>
      <c r="B100" s="15" t="s">
        <v>126</v>
      </c>
      <c r="C100" s="16">
        <v>0.205288</v>
      </c>
      <c r="D100" s="16">
        <v>0.202622</v>
      </c>
      <c r="E100" s="16">
        <v>0.20034299999999999</v>
      </c>
      <c r="F100" s="16">
        <v>0.197881</v>
      </c>
      <c r="G100" s="16">
        <v>0.19441</v>
      </c>
      <c r="H100" s="16">
        <v>0.19125800000000001</v>
      </c>
      <c r="I100" s="16">
        <v>0.18848899999999999</v>
      </c>
      <c r="J100" s="16">
        <v>0.18659400000000001</v>
      </c>
      <c r="K100" s="16">
        <v>0.184193</v>
      </c>
      <c r="L100" s="16">
        <v>0.18191399999999999</v>
      </c>
      <c r="M100" s="16">
        <v>0.179815</v>
      </c>
      <c r="N100" s="16">
        <v>0.17796400000000001</v>
      </c>
      <c r="O100" s="16">
        <v>0.17671000000000001</v>
      </c>
      <c r="P100" s="16">
        <v>0.17540800000000001</v>
      </c>
      <c r="Q100" s="16">
        <v>0.17404</v>
      </c>
      <c r="R100" s="16">
        <v>0.172155</v>
      </c>
      <c r="S100" s="16">
        <v>0.17096800000000001</v>
      </c>
      <c r="T100" s="16">
        <v>0.16975299999999999</v>
      </c>
      <c r="U100" s="16">
        <v>0.16894700000000001</v>
      </c>
      <c r="V100" s="16">
        <v>0.16839000000000001</v>
      </c>
      <c r="W100" s="16">
        <v>0.16769200000000001</v>
      </c>
      <c r="X100" s="16">
        <v>0.16717299999999999</v>
      </c>
      <c r="Y100" s="16">
        <v>0.16681699999999999</v>
      </c>
      <c r="Z100" s="16">
        <v>0.16650000000000001</v>
      </c>
      <c r="AA100" s="16">
        <v>0.166241</v>
      </c>
      <c r="AB100" s="16">
        <v>0.166047</v>
      </c>
      <c r="AC100" s="16">
        <v>0.16602800000000001</v>
      </c>
      <c r="AD100" s="16">
        <v>0.166183</v>
      </c>
      <c r="AE100" s="16">
        <v>0.16650000000000001</v>
      </c>
      <c r="AF100" s="16">
        <v>0.16701099999999999</v>
      </c>
      <c r="AG100" s="16">
        <v>0.16777400000000001</v>
      </c>
      <c r="AH100" s="16">
        <v>0.16844200000000001</v>
      </c>
      <c r="AI100" s="16">
        <v>0.16918</v>
      </c>
      <c r="AJ100" s="16">
        <v>0.16983100000000001</v>
      </c>
      <c r="AK100" s="17">
        <v>-5.5019999999999999E-3</v>
      </c>
    </row>
    <row r="101" spans="1:37" ht="15" customHeight="1" x14ac:dyDescent="0.35">
      <c r="A101" s="11" t="s">
        <v>153</v>
      </c>
      <c r="B101" s="15" t="s">
        <v>128</v>
      </c>
      <c r="C101" s="16">
        <v>0.96812500000000001</v>
      </c>
      <c r="D101" s="16">
        <v>0.91801100000000002</v>
      </c>
      <c r="E101" s="16">
        <v>0.85865599999999997</v>
      </c>
      <c r="F101" s="16">
        <v>0.70123999999999997</v>
      </c>
      <c r="G101" s="16">
        <v>0.59775900000000004</v>
      </c>
      <c r="H101" s="16">
        <v>0.54852199999999995</v>
      </c>
      <c r="I101" s="16">
        <v>0.53685499999999997</v>
      </c>
      <c r="J101" s="16">
        <v>0.53139999999999998</v>
      </c>
      <c r="K101" s="16">
        <v>0.52617700000000001</v>
      </c>
      <c r="L101" s="16">
        <v>0.52129599999999998</v>
      </c>
      <c r="M101" s="16">
        <v>0.51860300000000004</v>
      </c>
      <c r="N101" s="16">
        <v>0.51756000000000002</v>
      </c>
      <c r="O101" s="16">
        <v>0.51832699999999998</v>
      </c>
      <c r="P101" s="16">
        <v>0.51449599999999995</v>
      </c>
      <c r="Q101" s="16">
        <v>0.51045200000000002</v>
      </c>
      <c r="R101" s="16">
        <v>0.50505800000000001</v>
      </c>
      <c r="S101" s="16">
        <v>0.50217199999999995</v>
      </c>
      <c r="T101" s="16">
        <v>0.49958200000000003</v>
      </c>
      <c r="U101" s="16">
        <v>0.49897200000000003</v>
      </c>
      <c r="V101" s="16">
        <v>0.49929600000000002</v>
      </c>
      <c r="W101" s="16">
        <v>0.49934000000000001</v>
      </c>
      <c r="X101" s="16">
        <v>0.50020299999999995</v>
      </c>
      <c r="Y101" s="16">
        <v>0.50187800000000005</v>
      </c>
      <c r="Z101" s="16">
        <v>0.49829499999999999</v>
      </c>
      <c r="AA101" s="16">
        <v>0.49508099999999999</v>
      </c>
      <c r="AB101" s="16">
        <v>0.49237399999999998</v>
      </c>
      <c r="AC101" s="16">
        <v>0.49020999999999998</v>
      </c>
      <c r="AD101" s="16">
        <v>0.48848599999999998</v>
      </c>
      <c r="AE101" s="16">
        <v>0.48689700000000002</v>
      </c>
      <c r="AF101" s="16">
        <v>0.48551100000000003</v>
      </c>
      <c r="AG101" s="16">
        <v>0.48463800000000001</v>
      </c>
      <c r="AH101" s="16">
        <v>0.48366300000000001</v>
      </c>
      <c r="AI101" s="16">
        <v>0.48314099999999999</v>
      </c>
      <c r="AJ101" s="16">
        <v>0.482707</v>
      </c>
      <c r="AK101" s="17">
        <v>-1.9886999999999998E-2</v>
      </c>
    </row>
    <row r="102" spans="1:37" ht="15" customHeight="1" x14ac:dyDescent="0.35">
      <c r="A102" s="11" t="s">
        <v>154</v>
      </c>
      <c r="B102" s="15" t="s">
        <v>130</v>
      </c>
      <c r="C102" s="16">
        <v>0.105298</v>
      </c>
      <c r="D102" s="16">
        <v>0.105221</v>
      </c>
      <c r="E102" s="16">
        <v>0.105347</v>
      </c>
      <c r="F102" s="16">
        <v>0.10528800000000001</v>
      </c>
      <c r="G102" s="16">
        <v>0.104661</v>
      </c>
      <c r="H102" s="16">
        <v>0.10417800000000001</v>
      </c>
      <c r="I102" s="16">
        <v>0.103895</v>
      </c>
      <c r="J102" s="16">
        <v>0.104099</v>
      </c>
      <c r="K102" s="16">
        <v>0.104029</v>
      </c>
      <c r="L102" s="16">
        <v>0.10402599999999999</v>
      </c>
      <c r="M102" s="16">
        <v>0.104113</v>
      </c>
      <c r="N102" s="16">
        <v>0.104293</v>
      </c>
      <c r="O102" s="16">
        <v>0.104781</v>
      </c>
      <c r="P102" s="16">
        <v>0.10524699999999999</v>
      </c>
      <c r="Q102" s="16">
        <v>0.10563500000000001</v>
      </c>
      <c r="R102" s="16">
        <v>0.10566</v>
      </c>
      <c r="S102" s="16">
        <v>0.10606599999999999</v>
      </c>
      <c r="T102" s="16">
        <v>0.10641100000000001</v>
      </c>
      <c r="U102" s="16">
        <v>0.106958</v>
      </c>
      <c r="V102" s="16">
        <v>0.107596</v>
      </c>
      <c r="W102" s="16">
        <v>0.108086</v>
      </c>
      <c r="X102" s="16">
        <v>0.108629</v>
      </c>
      <c r="Y102" s="16">
        <v>0.10921699999999999</v>
      </c>
      <c r="Z102" s="16">
        <v>0.109774</v>
      </c>
      <c r="AA102" s="16">
        <v>0.110294</v>
      </c>
      <c r="AB102" s="16">
        <v>0.11078499999999999</v>
      </c>
      <c r="AC102" s="16">
        <v>0.11131199999999999</v>
      </c>
      <c r="AD102" s="16">
        <v>0.111869</v>
      </c>
      <c r="AE102" s="16">
        <v>0.11244700000000001</v>
      </c>
      <c r="AF102" s="16">
        <v>0.113067</v>
      </c>
      <c r="AG102" s="16">
        <v>0.113787</v>
      </c>
      <c r="AH102" s="16">
        <v>0.114441</v>
      </c>
      <c r="AI102" s="16">
        <v>0.11514199999999999</v>
      </c>
      <c r="AJ102" s="16">
        <v>0.115785</v>
      </c>
      <c r="AK102" s="17">
        <v>2.9940000000000001E-3</v>
      </c>
    </row>
    <row r="103" spans="1:37" ht="15" customHeight="1" x14ac:dyDescent="0.35">
      <c r="A103" s="11" t="s">
        <v>155</v>
      </c>
      <c r="B103" s="15" t="s">
        <v>132</v>
      </c>
      <c r="C103" s="16">
        <v>7.4410000000000004E-2</v>
      </c>
      <c r="D103" s="16">
        <v>7.5038999999999995E-2</v>
      </c>
      <c r="E103" s="16">
        <v>7.5767000000000001E-2</v>
      </c>
      <c r="F103" s="16">
        <v>7.6384999999999995E-2</v>
      </c>
      <c r="G103" s="16">
        <v>7.6539999999999997E-2</v>
      </c>
      <c r="H103" s="16">
        <v>7.6751E-2</v>
      </c>
      <c r="I103" s="16">
        <v>7.7076000000000006E-2</v>
      </c>
      <c r="J103" s="16">
        <v>7.7725000000000002E-2</v>
      </c>
      <c r="K103" s="16">
        <v>7.8132999999999994E-2</v>
      </c>
      <c r="L103" s="16">
        <v>7.8551999999999997E-2</v>
      </c>
      <c r="M103" s="16">
        <v>7.8992999999999994E-2</v>
      </c>
      <c r="N103" s="16">
        <v>7.9587000000000005E-2</v>
      </c>
      <c r="O103" s="16">
        <v>8.0499000000000001E-2</v>
      </c>
      <c r="P103" s="16">
        <v>8.1436999999999996E-2</v>
      </c>
      <c r="Q103" s="16">
        <v>8.2399E-2</v>
      </c>
      <c r="R103" s="16">
        <v>8.3164000000000002E-2</v>
      </c>
      <c r="S103" s="16">
        <v>8.4320000000000006E-2</v>
      </c>
      <c r="T103" s="16">
        <v>8.5521E-2</v>
      </c>
      <c r="U103" s="16">
        <v>8.6867E-2</v>
      </c>
      <c r="V103" s="16">
        <v>8.8274000000000005E-2</v>
      </c>
      <c r="W103" s="16">
        <v>8.9545E-2</v>
      </c>
      <c r="X103" s="16">
        <v>9.0847999999999998E-2</v>
      </c>
      <c r="Y103" s="16">
        <v>9.2177999999999996E-2</v>
      </c>
      <c r="Z103" s="16">
        <v>9.3469999999999998E-2</v>
      </c>
      <c r="AA103" s="16">
        <v>9.4718999999999998E-2</v>
      </c>
      <c r="AB103" s="16">
        <v>9.5932000000000003E-2</v>
      </c>
      <c r="AC103" s="16">
        <v>9.7165000000000001E-2</v>
      </c>
      <c r="AD103" s="16">
        <v>9.8411999999999999E-2</v>
      </c>
      <c r="AE103" s="16">
        <v>9.9666000000000005E-2</v>
      </c>
      <c r="AF103" s="16">
        <v>0.100948</v>
      </c>
      <c r="AG103" s="16">
        <v>0.102309</v>
      </c>
      <c r="AH103" s="16">
        <v>0.103605</v>
      </c>
      <c r="AI103" s="16">
        <v>0.104936</v>
      </c>
      <c r="AJ103" s="16">
        <v>0.10620499999999999</v>
      </c>
      <c r="AK103" s="17">
        <v>1.0914E-2</v>
      </c>
    </row>
    <row r="104" spans="1:37" ht="15" customHeight="1" x14ac:dyDescent="0.35">
      <c r="A104" s="11" t="s">
        <v>156</v>
      </c>
      <c r="B104" s="15" t="s">
        <v>134</v>
      </c>
      <c r="C104" s="16">
        <v>0.64363999999999999</v>
      </c>
      <c r="D104" s="16">
        <v>0.62643199999999999</v>
      </c>
      <c r="E104" s="16">
        <v>0.61109199999999997</v>
      </c>
      <c r="F104" s="16">
        <v>0.59506999999999999</v>
      </c>
      <c r="G104" s="16">
        <v>0.57670699999999997</v>
      </c>
      <c r="H104" s="16">
        <v>0.56091299999999999</v>
      </c>
      <c r="I104" s="16">
        <v>0.54794200000000004</v>
      </c>
      <c r="J104" s="16">
        <v>0.539072</v>
      </c>
      <c r="K104" s="16">
        <v>0.53054299999999999</v>
      </c>
      <c r="L104" s="16">
        <v>0.52448499999999998</v>
      </c>
      <c r="M104" s="16">
        <v>0.52149100000000004</v>
      </c>
      <c r="N104" s="16">
        <v>0.52118699999999996</v>
      </c>
      <c r="O104" s="16">
        <v>0.52440399999999998</v>
      </c>
      <c r="P104" s="16">
        <v>0.52871400000000002</v>
      </c>
      <c r="Q104" s="16">
        <v>0.53401600000000005</v>
      </c>
      <c r="R104" s="16">
        <v>0.53847900000000004</v>
      </c>
      <c r="S104" s="16">
        <v>0.54596599999999995</v>
      </c>
      <c r="T104" s="16">
        <v>0.55399399999999999</v>
      </c>
      <c r="U104" s="16">
        <v>0.56392299999999995</v>
      </c>
      <c r="V104" s="16">
        <v>0.57475900000000002</v>
      </c>
      <c r="W104" s="16">
        <v>0.58475500000000002</v>
      </c>
      <c r="X104" s="16">
        <v>0.59501300000000001</v>
      </c>
      <c r="Y104" s="16">
        <v>0.60525700000000004</v>
      </c>
      <c r="Z104" s="16">
        <v>0.61489799999999994</v>
      </c>
      <c r="AA104" s="16">
        <v>0.62266299999999997</v>
      </c>
      <c r="AB104" s="16">
        <v>0.62904899999999997</v>
      </c>
      <c r="AC104" s="16">
        <v>0.63489099999999998</v>
      </c>
      <c r="AD104" s="16">
        <v>0.640764</v>
      </c>
      <c r="AE104" s="16">
        <v>0.64635100000000001</v>
      </c>
      <c r="AF104" s="16">
        <v>0.65173099999999995</v>
      </c>
      <c r="AG104" s="16">
        <v>0.65738600000000003</v>
      </c>
      <c r="AH104" s="16">
        <v>0.66244199999999998</v>
      </c>
      <c r="AI104" s="16">
        <v>0.66768000000000005</v>
      </c>
      <c r="AJ104" s="16">
        <v>0.67262999999999995</v>
      </c>
      <c r="AK104" s="17">
        <v>2.2260000000000001E-3</v>
      </c>
    </row>
    <row r="105" spans="1:37" ht="15" customHeight="1" x14ac:dyDescent="0.35">
      <c r="A105" s="11" t="s">
        <v>157</v>
      </c>
      <c r="B105" s="15" t="s">
        <v>136</v>
      </c>
      <c r="C105" s="16">
        <v>0.27652199999999999</v>
      </c>
      <c r="D105" s="16">
        <v>0.26601900000000001</v>
      </c>
      <c r="E105" s="16">
        <v>0.25639800000000001</v>
      </c>
      <c r="F105" s="16">
        <v>0.24651899999999999</v>
      </c>
      <c r="G105" s="16">
        <v>0.235678</v>
      </c>
      <c r="H105" s="16">
        <v>0.22580800000000001</v>
      </c>
      <c r="I105" s="16">
        <v>0.21698700000000001</v>
      </c>
      <c r="J105" s="16">
        <v>0.20967</v>
      </c>
      <c r="K105" s="16">
        <v>0.20228699999999999</v>
      </c>
      <c r="L105" s="16">
        <v>0.19567200000000001</v>
      </c>
      <c r="M105" s="16">
        <v>0.189967</v>
      </c>
      <c r="N105" s="16">
        <v>0.185004</v>
      </c>
      <c r="O105" s="16">
        <v>0.181002</v>
      </c>
      <c r="P105" s="16">
        <v>0.17705099999999999</v>
      </c>
      <c r="Q105" s="16">
        <v>0.17311399999999999</v>
      </c>
      <c r="R105" s="16">
        <v>0.16862199999999999</v>
      </c>
      <c r="S105" s="16">
        <v>0.164775</v>
      </c>
      <c r="T105" s="16">
        <v>0.16078200000000001</v>
      </c>
      <c r="U105" s="16">
        <v>0.15701300000000001</v>
      </c>
      <c r="V105" s="16">
        <v>0.15315999999999999</v>
      </c>
      <c r="W105" s="16">
        <v>0.14915500000000001</v>
      </c>
      <c r="X105" s="16">
        <v>0.14535200000000001</v>
      </c>
      <c r="Y105" s="16">
        <v>0.14169200000000001</v>
      </c>
      <c r="Z105" s="16">
        <v>0.13808200000000001</v>
      </c>
      <c r="AA105" s="16">
        <v>0.13430700000000001</v>
      </c>
      <c r="AB105" s="16">
        <v>0.130468</v>
      </c>
      <c r="AC105" s="16">
        <v>0.12665100000000001</v>
      </c>
      <c r="AD105" s="16">
        <v>0.122821</v>
      </c>
      <c r="AE105" s="16">
        <v>0.118863</v>
      </c>
      <c r="AF105" s="16">
        <v>0.11477</v>
      </c>
      <c r="AG105" s="16">
        <v>0.110582</v>
      </c>
      <c r="AH105" s="16">
        <v>0.10614700000000001</v>
      </c>
      <c r="AI105" s="16">
        <v>0.101496</v>
      </c>
      <c r="AJ105" s="16">
        <v>9.6542000000000003E-2</v>
      </c>
      <c r="AK105" s="17">
        <v>-3.1178000000000001E-2</v>
      </c>
    </row>
    <row r="106" spans="1:37" ht="15" customHeight="1" x14ac:dyDescent="0.35">
      <c r="A106" s="11" t="s">
        <v>158</v>
      </c>
      <c r="B106" s="15" t="s">
        <v>138</v>
      </c>
      <c r="C106" s="16">
        <v>0.20338800000000001</v>
      </c>
      <c r="D106" s="16">
        <v>0.25422699999999998</v>
      </c>
      <c r="E106" s="16">
        <v>0.243037</v>
      </c>
      <c r="F106" s="16">
        <v>0.22769800000000001</v>
      </c>
      <c r="G106" s="16">
        <v>0.22461100000000001</v>
      </c>
      <c r="H106" s="16">
        <v>0.221911</v>
      </c>
      <c r="I106" s="16">
        <v>0.21962400000000001</v>
      </c>
      <c r="J106" s="16">
        <v>0.21826799999999999</v>
      </c>
      <c r="K106" s="16">
        <v>0.21634900000000001</v>
      </c>
      <c r="L106" s="16">
        <v>0.21469199999999999</v>
      </c>
      <c r="M106" s="16">
        <v>0.21357499999999999</v>
      </c>
      <c r="N106" s="16">
        <v>0.21259400000000001</v>
      </c>
      <c r="O106" s="16">
        <v>0.21190400000000001</v>
      </c>
      <c r="P106" s="16">
        <v>0.21088299999999999</v>
      </c>
      <c r="Q106" s="16">
        <v>0.20945900000000001</v>
      </c>
      <c r="R106" s="16">
        <v>0.20689399999999999</v>
      </c>
      <c r="S106" s="16">
        <v>0.20449000000000001</v>
      </c>
      <c r="T106" s="16">
        <v>0.20153799999999999</v>
      </c>
      <c r="U106" s="16">
        <v>0.19861799999999999</v>
      </c>
      <c r="V106" s="16">
        <v>0.195574</v>
      </c>
      <c r="W106" s="16">
        <v>0.192049</v>
      </c>
      <c r="X106" s="16">
        <v>0.18842100000000001</v>
      </c>
      <c r="Y106" s="16">
        <v>0.18485199999999999</v>
      </c>
      <c r="Z106" s="16">
        <v>0.181259</v>
      </c>
      <c r="AA106" s="16">
        <v>0.17780599999999999</v>
      </c>
      <c r="AB106" s="16">
        <v>0.17446500000000001</v>
      </c>
      <c r="AC106" s="16">
        <v>0.171378</v>
      </c>
      <c r="AD106" s="16">
        <v>0.16858899999999999</v>
      </c>
      <c r="AE106" s="16">
        <v>0.16609499999999999</v>
      </c>
      <c r="AF106" s="16">
        <v>0.16394800000000001</v>
      </c>
      <c r="AG106" s="16">
        <v>0.16219500000000001</v>
      </c>
      <c r="AH106" s="16">
        <v>0.16059399999999999</v>
      </c>
      <c r="AI106" s="16">
        <v>0.15926699999999999</v>
      </c>
      <c r="AJ106" s="16">
        <v>0.158166</v>
      </c>
      <c r="AK106" s="17">
        <v>-1.4721E-2</v>
      </c>
    </row>
    <row r="107" spans="1:37" ht="15" customHeight="1" x14ac:dyDescent="0.35">
      <c r="A107" s="11" t="s">
        <v>159</v>
      </c>
      <c r="B107" s="15" t="s">
        <v>140</v>
      </c>
      <c r="C107" s="16">
        <v>5.0102549999999999</v>
      </c>
      <c r="D107" s="16">
        <v>4.9311790000000002</v>
      </c>
      <c r="E107" s="16">
        <v>5.2398090000000002</v>
      </c>
      <c r="F107" s="16">
        <v>5.277882</v>
      </c>
      <c r="G107" s="16">
        <v>5.2268850000000002</v>
      </c>
      <c r="H107" s="16">
        <v>5.177746</v>
      </c>
      <c r="I107" s="16">
        <v>5.1361850000000002</v>
      </c>
      <c r="J107" s="16">
        <v>5.1157539999999999</v>
      </c>
      <c r="K107" s="16">
        <v>5.0828230000000003</v>
      </c>
      <c r="L107" s="16">
        <v>5.0840569999999996</v>
      </c>
      <c r="M107" s="16">
        <v>5.0905009999999997</v>
      </c>
      <c r="N107" s="16">
        <v>5.1122350000000001</v>
      </c>
      <c r="O107" s="16">
        <v>5.1423769999999998</v>
      </c>
      <c r="P107" s="16">
        <v>5.1675760000000004</v>
      </c>
      <c r="Q107" s="16">
        <v>5.1913729999999996</v>
      </c>
      <c r="R107" s="16">
        <v>5.1967350000000003</v>
      </c>
      <c r="S107" s="16">
        <v>5.2188239999999997</v>
      </c>
      <c r="T107" s="16">
        <v>5.2479399999999998</v>
      </c>
      <c r="U107" s="16">
        <v>5.2839289999999997</v>
      </c>
      <c r="V107" s="16">
        <v>5.3233350000000002</v>
      </c>
      <c r="W107" s="16">
        <v>5.3552970000000002</v>
      </c>
      <c r="X107" s="16">
        <v>5.3911280000000001</v>
      </c>
      <c r="Y107" s="16">
        <v>5.4304290000000002</v>
      </c>
      <c r="Z107" s="16">
        <v>5.4707429999999997</v>
      </c>
      <c r="AA107" s="16">
        <v>5.5062620000000004</v>
      </c>
      <c r="AB107" s="16">
        <v>5.5415469999999996</v>
      </c>
      <c r="AC107" s="16">
        <v>5.5791190000000004</v>
      </c>
      <c r="AD107" s="16">
        <v>5.6184950000000002</v>
      </c>
      <c r="AE107" s="16">
        <v>5.6575949999999997</v>
      </c>
      <c r="AF107" s="16">
        <v>5.6973589999999996</v>
      </c>
      <c r="AG107" s="16">
        <v>5.7409670000000004</v>
      </c>
      <c r="AH107" s="16">
        <v>5.7806870000000004</v>
      </c>
      <c r="AI107" s="16">
        <v>5.8219289999999999</v>
      </c>
      <c r="AJ107" s="16">
        <v>5.8593140000000004</v>
      </c>
      <c r="AK107" s="17">
        <v>5.4039999999999999E-3</v>
      </c>
    </row>
    <row r="108" spans="1:37" ht="15" customHeight="1" x14ac:dyDescent="0.35">
      <c r="A108" s="11" t="s">
        <v>160</v>
      </c>
      <c r="B108" s="14" t="s">
        <v>161</v>
      </c>
      <c r="C108" s="18">
        <v>19.873881999999998</v>
      </c>
      <c r="D108" s="18">
        <v>21.125067000000001</v>
      </c>
      <c r="E108" s="18">
        <v>20.773181999999998</v>
      </c>
      <c r="F108" s="18">
        <v>20.426414000000001</v>
      </c>
      <c r="G108" s="18">
        <v>20.114977</v>
      </c>
      <c r="H108" s="18">
        <v>19.870365</v>
      </c>
      <c r="I108" s="18">
        <v>19.675757999999998</v>
      </c>
      <c r="J108" s="18">
        <v>19.542444</v>
      </c>
      <c r="K108" s="18">
        <v>19.374561</v>
      </c>
      <c r="L108" s="18">
        <v>19.255797999999999</v>
      </c>
      <c r="M108" s="18">
        <v>19.172294999999998</v>
      </c>
      <c r="N108" s="18">
        <v>19.124395</v>
      </c>
      <c r="O108" s="18">
        <v>19.115288</v>
      </c>
      <c r="P108" s="18">
        <v>19.097624</v>
      </c>
      <c r="Q108" s="18">
        <v>19.079675999999999</v>
      </c>
      <c r="R108" s="18">
        <v>19.014241999999999</v>
      </c>
      <c r="S108" s="18">
        <v>18.999881999999999</v>
      </c>
      <c r="T108" s="18">
        <v>18.995304000000001</v>
      </c>
      <c r="U108" s="18">
        <v>19.020992</v>
      </c>
      <c r="V108" s="18">
        <v>19.061793999999999</v>
      </c>
      <c r="W108" s="18">
        <v>19.086334000000001</v>
      </c>
      <c r="X108" s="18">
        <v>19.122902</v>
      </c>
      <c r="Y108" s="18">
        <v>19.17041</v>
      </c>
      <c r="Z108" s="18">
        <v>19.214690999999998</v>
      </c>
      <c r="AA108" s="18">
        <v>19.248123</v>
      </c>
      <c r="AB108" s="18">
        <v>19.283321000000001</v>
      </c>
      <c r="AC108" s="18">
        <v>19.323395000000001</v>
      </c>
      <c r="AD108" s="18">
        <v>19.368908000000001</v>
      </c>
      <c r="AE108" s="18">
        <v>19.413703999999999</v>
      </c>
      <c r="AF108" s="18">
        <v>19.462612</v>
      </c>
      <c r="AG108" s="18">
        <v>19.520537999999998</v>
      </c>
      <c r="AH108" s="18">
        <v>19.569721000000001</v>
      </c>
      <c r="AI108" s="18">
        <v>19.623463000000001</v>
      </c>
      <c r="AJ108" s="18">
        <v>19.674419</v>
      </c>
      <c r="AK108" s="19">
        <v>-2.2209999999999999E-3</v>
      </c>
    </row>
    <row r="110" spans="1:37" ht="15" customHeight="1" x14ac:dyDescent="0.35">
      <c r="B110" s="14" t="s">
        <v>162</v>
      </c>
    </row>
    <row r="111" spans="1:37" ht="15" customHeight="1" x14ac:dyDescent="0.35">
      <c r="A111" s="11" t="s">
        <v>163</v>
      </c>
      <c r="B111" s="15" t="s">
        <v>164</v>
      </c>
      <c r="C111" s="16">
        <v>3.2333000000000001E-2</v>
      </c>
      <c r="D111" s="16">
        <v>4.3832999999999997E-2</v>
      </c>
      <c r="E111" s="16">
        <v>4.2453999999999999E-2</v>
      </c>
      <c r="F111" s="16">
        <v>4.3450999999999997E-2</v>
      </c>
      <c r="G111" s="16">
        <v>4.5648000000000001E-2</v>
      </c>
      <c r="H111" s="16">
        <v>4.7236E-2</v>
      </c>
      <c r="I111" s="16">
        <v>4.8620999999999998E-2</v>
      </c>
      <c r="J111" s="16">
        <v>4.9979000000000003E-2</v>
      </c>
      <c r="K111" s="16">
        <v>5.1610000000000003E-2</v>
      </c>
      <c r="L111" s="16">
        <v>5.3137999999999998E-2</v>
      </c>
      <c r="M111" s="16">
        <v>5.4635000000000003E-2</v>
      </c>
      <c r="N111" s="16">
        <v>5.6219999999999999E-2</v>
      </c>
      <c r="O111" s="16">
        <v>5.7915000000000001E-2</v>
      </c>
      <c r="P111" s="16">
        <v>5.9762999999999997E-2</v>
      </c>
      <c r="Q111" s="16">
        <v>6.1637999999999998E-2</v>
      </c>
      <c r="R111" s="16">
        <v>6.3438999999999995E-2</v>
      </c>
      <c r="S111" s="16">
        <v>6.4888000000000001E-2</v>
      </c>
      <c r="T111" s="16">
        <v>6.6781999999999994E-2</v>
      </c>
      <c r="U111" s="16">
        <v>6.8482000000000001E-2</v>
      </c>
      <c r="V111" s="16">
        <v>7.0467000000000002E-2</v>
      </c>
      <c r="W111" s="16">
        <v>7.2356000000000004E-2</v>
      </c>
      <c r="X111" s="16">
        <v>7.4126999999999998E-2</v>
      </c>
      <c r="Y111" s="16">
        <v>7.6034000000000004E-2</v>
      </c>
      <c r="Z111" s="16">
        <v>7.8079999999999997E-2</v>
      </c>
      <c r="AA111" s="16">
        <v>8.0134999999999998E-2</v>
      </c>
      <c r="AB111" s="16">
        <v>8.2236000000000004E-2</v>
      </c>
      <c r="AC111" s="16">
        <v>8.4181000000000006E-2</v>
      </c>
      <c r="AD111" s="16">
        <v>8.6277000000000006E-2</v>
      </c>
      <c r="AE111" s="16">
        <v>8.8452000000000003E-2</v>
      </c>
      <c r="AF111" s="16">
        <v>9.0756000000000003E-2</v>
      </c>
      <c r="AG111" s="16">
        <v>9.3149999999999997E-2</v>
      </c>
      <c r="AH111" s="16">
        <v>9.5658000000000007E-2</v>
      </c>
      <c r="AI111" s="16">
        <v>9.7933000000000006E-2</v>
      </c>
      <c r="AJ111" s="16">
        <v>0.10011299999999999</v>
      </c>
      <c r="AK111" s="17">
        <v>2.6145000000000002E-2</v>
      </c>
    </row>
    <row r="112" spans="1:37" ht="15" customHeight="1" x14ac:dyDescent="0.35">
      <c r="A112" s="11" t="s">
        <v>165</v>
      </c>
      <c r="B112" s="15" t="s">
        <v>166</v>
      </c>
      <c r="C112" s="16">
        <v>2.1384E-2</v>
      </c>
      <c r="D112" s="16">
        <v>2.9434999999999999E-2</v>
      </c>
      <c r="E112" s="16">
        <v>3.6990000000000002E-2</v>
      </c>
      <c r="F112" s="16">
        <v>4.2460999999999999E-2</v>
      </c>
      <c r="G112" s="16">
        <v>4.5676000000000001E-2</v>
      </c>
      <c r="H112" s="16">
        <v>4.5090999999999999E-2</v>
      </c>
      <c r="I112" s="16">
        <v>4.4859999999999997E-2</v>
      </c>
      <c r="J112" s="16">
        <v>4.4794E-2</v>
      </c>
      <c r="K112" s="16">
        <v>4.5038000000000002E-2</v>
      </c>
      <c r="L112" s="16">
        <v>4.4669E-2</v>
      </c>
      <c r="M112" s="16">
        <v>4.4277999999999998E-2</v>
      </c>
      <c r="N112" s="16">
        <v>4.4320999999999999E-2</v>
      </c>
      <c r="O112" s="16">
        <v>4.4375999999999999E-2</v>
      </c>
      <c r="P112" s="16">
        <v>4.4575999999999998E-2</v>
      </c>
      <c r="Q112" s="16">
        <v>4.4742999999999998E-2</v>
      </c>
      <c r="R112" s="16">
        <v>4.4781000000000001E-2</v>
      </c>
      <c r="S112" s="16">
        <v>4.4597999999999999E-2</v>
      </c>
      <c r="T112" s="16">
        <v>4.478E-2</v>
      </c>
      <c r="U112" s="16">
        <v>4.4809000000000002E-2</v>
      </c>
      <c r="V112" s="16">
        <v>4.5009E-2</v>
      </c>
      <c r="W112" s="16">
        <v>4.5379999999999997E-2</v>
      </c>
      <c r="X112" s="16">
        <v>4.5387999999999998E-2</v>
      </c>
      <c r="Y112" s="16">
        <v>4.5554999999999998E-2</v>
      </c>
      <c r="Z112" s="16">
        <v>4.5689E-2</v>
      </c>
      <c r="AA112" s="16">
        <v>4.5851999999999997E-2</v>
      </c>
      <c r="AB112" s="16">
        <v>4.6081999999999998E-2</v>
      </c>
      <c r="AC112" s="16">
        <v>4.6189000000000001E-2</v>
      </c>
      <c r="AD112" s="16">
        <v>4.6370000000000001E-2</v>
      </c>
      <c r="AE112" s="16">
        <v>4.6545999999999997E-2</v>
      </c>
      <c r="AF112" s="16">
        <v>4.6685999999999998E-2</v>
      </c>
      <c r="AG112" s="16">
        <v>4.6744000000000001E-2</v>
      </c>
      <c r="AH112" s="16">
        <v>4.6977999999999999E-2</v>
      </c>
      <c r="AI112" s="16">
        <v>4.7164999999999999E-2</v>
      </c>
      <c r="AJ112" s="16">
        <v>4.7286000000000002E-2</v>
      </c>
      <c r="AK112" s="17">
        <v>1.4924E-2</v>
      </c>
    </row>
    <row r="113" spans="1:37" ht="15" customHeight="1" x14ac:dyDescent="0.35">
      <c r="A113" s="11" t="s">
        <v>167</v>
      </c>
      <c r="B113" s="15" t="s">
        <v>168</v>
      </c>
      <c r="C113" s="16">
        <v>0.12917999999999999</v>
      </c>
      <c r="D113" s="16">
        <v>0.15629999999999999</v>
      </c>
      <c r="E113" s="16">
        <v>0.18193999999999999</v>
      </c>
      <c r="F113" s="16">
        <v>0.208704</v>
      </c>
      <c r="G113" s="16">
        <v>0.233128</v>
      </c>
      <c r="H113" s="16">
        <v>0.25242999999999999</v>
      </c>
      <c r="I113" s="16">
        <v>0.27452900000000002</v>
      </c>
      <c r="J113" s="16">
        <v>0.297456</v>
      </c>
      <c r="K113" s="16">
        <v>0.32507200000000003</v>
      </c>
      <c r="L113" s="16">
        <v>0.34793400000000002</v>
      </c>
      <c r="M113" s="16">
        <v>0.37087399999999998</v>
      </c>
      <c r="N113" s="16">
        <v>0.39983400000000002</v>
      </c>
      <c r="O113" s="16">
        <v>0.42922900000000003</v>
      </c>
      <c r="P113" s="16">
        <v>0.46044099999999999</v>
      </c>
      <c r="Q113" s="16">
        <v>0.494087</v>
      </c>
      <c r="R113" s="16">
        <v>0.52671999999999997</v>
      </c>
      <c r="S113" s="16">
        <v>0.55863399999999996</v>
      </c>
      <c r="T113" s="16">
        <v>0.59659300000000004</v>
      </c>
      <c r="U113" s="16">
        <v>0.63422000000000001</v>
      </c>
      <c r="V113" s="16">
        <v>0.675238</v>
      </c>
      <c r="W113" s="16">
        <v>0.72333899999999995</v>
      </c>
      <c r="X113" s="16">
        <v>0.76496299999999995</v>
      </c>
      <c r="Y113" s="16">
        <v>0.81176499999999996</v>
      </c>
      <c r="Z113" s="16">
        <v>0.85932799999999998</v>
      </c>
      <c r="AA113" s="16">
        <v>0.90866800000000003</v>
      </c>
      <c r="AB113" s="16">
        <v>0.96184999999999998</v>
      </c>
      <c r="AC113" s="16">
        <v>1.0152620000000001</v>
      </c>
      <c r="AD113" s="16">
        <v>1.071615</v>
      </c>
      <c r="AE113" s="16">
        <v>1.1304380000000001</v>
      </c>
      <c r="AF113" s="16">
        <v>1.1903600000000001</v>
      </c>
      <c r="AG113" s="16">
        <v>1.2505379999999999</v>
      </c>
      <c r="AH113" s="16">
        <v>1.319585</v>
      </c>
      <c r="AI113" s="16">
        <v>1.3901600000000001</v>
      </c>
      <c r="AJ113" s="16">
        <v>1.4641679999999999</v>
      </c>
      <c r="AK113" s="17">
        <v>7.2416999999999995E-2</v>
      </c>
    </row>
    <row r="114" spans="1:37" ht="15" customHeight="1" x14ac:dyDescent="0.35">
      <c r="A114" s="11" t="s">
        <v>169</v>
      </c>
      <c r="B114" s="15" t="s">
        <v>170</v>
      </c>
      <c r="C114" s="16">
        <v>3.3500000000000001E-4</v>
      </c>
      <c r="D114" s="16">
        <v>3.4099999999999999E-4</v>
      </c>
      <c r="E114" s="16">
        <v>3.4299999999999999E-4</v>
      </c>
      <c r="F114" s="16">
        <v>3.48E-4</v>
      </c>
      <c r="G114" s="16">
        <v>3.5199999999999999E-4</v>
      </c>
      <c r="H114" s="16">
        <v>3.4699999999999998E-4</v>
      </c>
      <c r="I114" s="16">
        <v>3.4200000000000002E-4</v>
      </c>
      <c r="J114" s="16">
        <v>3.39E-4</v>
      </c>
      <c r="K114" s="16">
        <v>3.3700000000000001E-4</v>
      </c>
      <c r="L114" s="16">
        <v>3.3500000000000001E-4</v>
      </c>
      <c r="M114" s="16">
        <v>3.3300000000000002E-4</v>
      </c>
      <c r="N114" s="16">
        <v>3.3199999999999999E-4</v>
      </c>
      <c r="O114" s="16">
        <v>3.3100000000000002E-4</v>
      </c>
      <c r="P114" s="16">
        <v>3.3E-4</v>
      </c>
      <c r="Q114" s="16">
        <v>3.2899999999999997E-4</v>
      </c>
      <c r="R114" s="16">
        <v>4.0299999999999998E-4</v>
      </c>
      <c r="S114" s="16">
        <v>4.9399999999999997E-4</v>
      </c>
      <c r="T114" s="16">
        <v>6.0099999999999997E-4</v>
      </c>
      <c r="U114" s="16">
        <v>7.1599999999999995E-4</v>
      </c>
      <c r="V114" s="16">
        <v>8.4199999999999998E-4</v>
      </c>
      <c r="W114" s="16">
        <v>9.859999999999999E-4</v>
      </c>
      <c r="X114" s="16">
        <v>1.119E-3</v>
      </c>
      <c r="Y114" s="16">
        <v>1.2639999999999999E-3</v>
      </c>
      <c r="Z114" s="16">
        <v>1.4120000000000001E-3</v>
      </c>
      <c r="AA114" s="16">
        <v>1.5690000000000001E-3</v>
      </c>
      <c r="AB114" s="16">
        <v>1.74E-3</v>
      </c>
      <c r="AC114" s="16">
        <v>1.9070000000000001E-3</v>
      </c>
      <c r="AD114" s="16">
        <v>2.085E-3</v>
      </c>
      <c r="AE114" s="16">
        <v>2.2690000000000002E-3</v>
      </c>
      <c r="AF114" s="16">
        <v>2.4659999999999999E-3</v>
      </c>
      <c r="AG114" s="16">
        <v>2.653E-3</v>
      </c>
      <c r="AH114" s="16">
        <v>2.8700000000000002E-3</v>
      </c>
      <c r="AI114" s="16">
        <v>3.0839999999999999E-3</v>
      </c>
      <c r="AJ114" s="16">
        <v>3.3050000000000002E-3</v>
      </c>
      <c r="AK114" s="17">
        <v>7.3528999999999997E-2</v>
      </c>
    </row>
    <row r="115" spans="1:37" ht="15" customHeight="1" x14ac:dyDescent="0.35">
      <c r="A115" s="11" t="s">
        <v>171</v>
      </c>
      <c r="B115" s="14" t="s">
        <v>172</v>
      </c>
      <c r="C115" s="18">
        <v>0.18323200000000001</v>
      </c>
      <c r="D115" s="18">
        <v>0.229909</v>
      </c>
      <c r="E115" s="18">
        <v>0.26172699999999999</v>
      </c>
      <c r="F115" s="18">
        <v>0.29496499999999998</v>
      </c>
      <c r="G115" s="18">
        <v>0.32480500000000001</v>
      </c>
      <c r="H115" s="18">
        <v>0.34510400000000002</v>
      </c>
      <c r="I115" s="18">
        <v>0.36835099999999998</v>
      </c>
      <c r="J115" s="18">
        <v>0.392567</v>
      </c>
      <c r="K115" s="18">
        <v>0.42205700000000002</v>
      </c>
      <c r="L115" s="18">
        <v>0.44607599999999997</v>
      </c>
      <c r="M115" s="18">
        <v>0.47012100000000001</v>
      </c>
      <c r="N115" s="18">
        <v>0.50070700000000001</v>
      </c>
      <c r="O115" s="18">
        <v>0.53185000000000004</v>
      </c>
      <c r="P115" s="18">
        <v>0.56511</v>
      </c>
      <c r="Q115" s="18">
        <v>0.60079800000000005</v>
      </c>
      <c r="R115" s="18">
        <v>0.63534199999999996</v>
      </c>
      <c r="S115" s="18">
        <v>0.66861300000000001</v>
      </c>
      <c r="T115" s="18">
        <v>0.70875600000000005</v>
      </c>
      <c r="U115" s="18">
        <v>0.74822699999999998</v>
      </c>
      <c r="V115" s="18">
        <v>0.79155600000000004</v>
      </c>
      <c r="W115" s="18">
        <v>0.84206099999999995</v>
      </c>
      <c r="X115" s="18">
        <v>0.885598</v>
      </c>
      <c r="Y115" s="18">
        <v>0.93461899999999998</v>
      </c>
      <c r="Z115" s="18">
        <v>0.98450899999999997</v>
      </c>
      <c r="AA115" s="18">
        <v>1.036224</v>
      </c>
      <c r="AB115" s="18">
        <v>1.0919080000000001</v>
      </c>
      <c r="AC115" s="18">
        <v>1.1475390000000001</v>
      </c>
      <c r="AD115" s="18">
        <v>1.2063470000000001</v>
      </c>
      <c r="AE115" s="18">
        <v>1.2677039999999999</v>
      </c>
      <c r="AF115" s="18">
        <v>1.3302670000000001</v>
      </c>
      <c r="AG115" s="18">
        <v>1.393086</v>
      </c>
      <c r="AH115" s="18">
        <v>1.4650909999999999</v>
      </c>
      <c r="AI115" s="18">
        <v>1.5383420000000001</v>
      </c>
      <c r="AJ115" s="18">
        <v>1.6148720000000001</v>
      </c>
      <c r="AK115" s="19">
        <v>6.2810000000000005E-2</v>
      </c>
    </row>
    <row r="117" spans="1:37" ht="15" customHeight="1" x14ac:dyDescent="0.35">
      <c r="B117" s="14" t="s">
        <v>173</v>
      </c>
    </row>
    <row r="118" spans="1:37" ht="15" customHeight="1" x14ac:dyDescent="0.35">
      <c r="A118" s="11" t="s">
        <v>174</v>
      </c>
      <c r="B118" s="15" t="s">
        <v>175</v>
      </c>
      <c r="C118" s="22">
        <v>6051</v>
      </c>
      <c r="D118" s="22">
        <v>6196</v>
      </c>
      <c r="E118" s="22">
        <v>6328</v>
      </c>
      <c r="F118" s="22">
        <v>6093</v>
      </c>
      <c r="G118" s="22">
        <v>6074</v>
      </c>
      <c r="H118" s="22">
        <v>6055</v>
      </c>
      <c r="I118" s="22">
        <v>6035</v>
      </c>
      <c r="J118" s="22">
        <v>6016</v>
      </c>
      <c r="K118" s="22">
        <v>5997</v>
      </c>
      <c r="L118" s="22">
        <v>5977</v>
      </c>
      <c r="M118" s="22">
        <v>5958</v>
      </c>
      <c r="N118" s="22">
        <v>5938</v>
      </c>
      <c r="O118" s="22">
        <v>5918</v>
      </c>
      <c r="P118" s="22">
        <v>5899</v>
      </c>
      <c r="Q118" s="22">
        <v>5879</v>
      </c>
      <c r="R118" s="22">
        <v>5860</v>
      </c>
      <c r="S118" s="22">
        <v>5840</v>
      </c>
      <c r="T118" s="22">
        <v>5820</v>
      </c>
      <c r="U118" s="22">
        <v>5801</v>
      </c>
      <c r="V118" s="22">
        <v>5781</v>
      </c>
      <c r="W118" s="22">
        <v>5761</v>
      </c>
      <c r="X118" s="22">
        <v>5741</v>
      </c>
      <c r="Y118" s="22">
        <v>5722</v>
      </c>
      <c r="Z118" s="22">
        <v>5702</v>
      </c>
      <c r="AA118" s="22">
        <v>5682</v>
      </c>
      <c r="AB118" s="22">
        <v>5663</v>
      </c>
      <c r="AC118" s="22">
        <v>5643</v>
      </c>
      <c r="AD118" s="22">
        <v>5623</v>
      </c>
      <c r="AE118" s="22">
        <v>5603</v>
      </c>
      <c r="AF118" s="22">
        <v>5584</v>
      </c>
      <c r="AG118" s="22">
        <v>5564</v>
      </c>
      <c r="AH118" s="22">
        <v>5544</v>
      </c>
      <c r="AI118" s="22">
        <v>5525</v>
      </c>
      <c r="AJ118" s="22">
        <v>5505</v>
      </c>
      <c r="AK118" s="17">
        <v>-3.6879999999999999E-3</v>
      </c>
    </row>
    <row r="119" spans="1:37" ht="15" customHeight="1" x14ac:dyDescent="0.35">
      <c r="A119" s="11" t="s">
        <v>176</v>
      </c>
      <c r="B119" s="15" t="s">
        <v>177</v>
      </c>
      <c r="C119" s="22">
        <v>5333</v>
      </c>
      <c r="D119" s="22">
        <v>5716</v>
      </c>
      <c r="E119" s="22">
        <v>5707</v>
      </c>
      <c r="F119" s="22">
        <v>5472</v>
      </c>
      <c r="G119" s="22">
        <v>5454</v>
      </c>
      <c r="H119" s="22">
        <v>5436</v>
      </c>
      <c r="I119" s="22">
        <v>5418</v>
      </c>
      <c r="J119" s="22">
        <v>5400</v>
      </c>
      <c r="K119" s="22">
        <v>5382</v>
      </c>
      <c r="L119" s="22">
        <v>5364</v>
      </c>
      <c r="M119" s="22">
        <v>5346</v>
      </c>
      <c r="N119" s="22">
        <v>5328</v>
      </c>
      <c r="O119" s="22">
        <v>5310</v>
      </c>
      <c r="P119" s="22">
        <v>5292</v>
      </c>
      <c r="Q119" s="22">
        <v>5274</v>
      </c>
      <c r="R119" s="22">
        <v>5256</v>
      </c>
      <c r="S119" s="22">
        <v>5238</v>
      </c>
      <c r="T119" s="22">
        <v>5220</v>
      </c>
      <c r="U119" s="22">
        <v>5202</v>
      </c>
      <c r="V119" s="22">
        <v>5184</v>
      </c>
      <c r="W119" s="22">
        <v>5166</v>
      </c>
      <c r="X119" s="22">
        <v>5148</v>
      </c>
      <c r="Y119" s="22">
        <v>5130</v>
      </c>
      <c r="Z119" s="22">
        <v>5112</v>
      </c>
      <c r="AA119" s="22">
        <v>5094</v>
      </c>
      <c r="AB119" s="22">
        <v>5076</v>
      </c>
      <c r="AC119" s="22">
        <v>5058</v>
      </c>
      <c r="AD119" s="22">
        <v>5040</v>
      </c>
      <c r="AE119" s="22">
        <v>5022</v>
      </c>
      <c r="AF119" s="22">
        <v>5004</v>
      </c>
      <c r="AG119" s="22">
        <v>4987</v>
      </c>
      <c r="AH119" s="22">
        <v>4969</v>
      </c>
      <c r="AI119" s="22">
        <v>4951</v>
      </c>
      <c r="AJ119" s="22">
        <v>4933</v>
      </c>
      <c r="AK119" s="17">
        <v>-4.5929999999999999E-3</v>
      </c>
    </row>
    <row r="120" spans="1:37" ht="15" customHeight="1" x14ac:dyDescent="0.35">
      <c r="A120" s="11" t="s">
        <v>178</v>
      </c>
      <c r="B120" s="15" t="s">
        <v>179</v>
      </c>
      <c r="C120" s="22">
        <v>5684</v>
      </c>
      <c r="D120" s="22">
        <v>6313</v>
      </c>
      <c r="E120" s="22">
        <v>6197</v>
      </c>
      <c r="F120" s="22">
        <v>6027</v>
      </c>
      <c r="G120" s="22">
        <v>6013</v>
      </c>
      <c r="H120" s="22">
        <v>6000</v>
      </c>
      <c r="I120" s="22">
        <v>5986</v>
      </c>
      <c r="J120" s="22">
        <v>5972</v>
      </c>
      <c r="K120" s="22">
        <v>5958</v>
      </c>
      <c r="L120" s="22">
        <v>5945</v>
      </c>
      <c r="M120" s="22">
        <v>5931</v>
      </c>
      <c r="N120" s="22">
        <v>5917</v>
      </c>
      <c r="O120" s="22">
        <v>5903</v>
      </c>
      <c r="P120" s="22">
        <v>5889</v>
      </c>
      <c r="Q120" s="22">
        <v>5876</v>
      </c>
      <c r="R120" s="22">
        <v>5862</v>
      </c>
      <c r="S120" s="22">
        <v>5848</v>
      </c>
      <c r="T120" s="22">
        <v>5834</v>
      </c>
      <c r="U120" s="22">
        <v>5820</v>
      </c>
      <c r="V120" s="22">
        <v>5806</v>
      </c>
      <c r="W120" s="22">
        <v>5793</v>
      </c>
      <c r="X120" s="22">
        <v>5779</v>
      </c>
      <c r="Y120" s="22">
        <v>5765</v>
      </c>
      <c r="Z120" s="22">
        <v>5751</v>
      </c>
      <c r="AA120" s="22">
        <v>5737</v>
      </c>
      <c r="AB120" s="22">
        <v>5723</v>
      </c>
      <c r="AC120" s="22">
        <v>5709</v>
      </c>
      <c r="AD120" s="22">
        <v>5695</v>
      </c>
      <c r="AE120" s="22">
        <v>5681</v>
      </c>
      <c r="AF120" s="22">
        <v>5667</v>
      </c>
      <c r="AG120" s="22">
        <v>5654</v>
      </c>
      <c r="AH120" s="22">
        <v>5640</v>
      </c>
      <c r="AI120" s="22">
        <v>5626</v>
      </c>
      <c r="AJ120" s="22">
        <v>5612</v>
      </c>
      <c r="AK120" s="17">
        <v>-3.6709999999999998E-3</v>
      </c>
    </row>
    <row r="121" spans="1:37" ht="15" customHeight="1" x14ac:dyDescent="0.35">
      <c r="A121" s="11" t="s">
        <v>180</v>
      </c>
      <c r="B121" s="15" t="s">
        <v>181</v>
      </c>
      <c r="C121" s="22">
        <v>5999</v>
      </c>
      <c r="D121" s="22">
        <v>6767</v>
      </c>
      <c r="E121" s="22">
        <v>6394</v>
      </c>
      <c r="F121" s="22">
        <v>6271</v>
      </c>
      <c r="G121" s="22">
        <v>6257</v>
      </c>
      <c r="H121" s="22">
        <v>6243</v>
      </c>
      <c r="I121" s="22">
        <v>6229</v>
      </c>
      <c r="J121" s="22">
        <v>6214</v>
      </c>
      <c r="K121" s="22">
        <v>6200</v>
      </c>
      <c r="L121" s="22">
        <v>6186</v>
      </c>
      <c r="M121" s="22">
        <v>6171</v>
      </c>
      <c r="N121" s="22">
        <v>6156</v>
      </c>
      <c r="O121" s="22">
        <v>6142</v>
      </c>
      <c r="P121" s="22">
        <v>6127</v>
      </c>
      <c r="Q121" s="22">
        <v>6112</v>
      </c>
      <c r="R121" s="22">
        <v>6097</v>
      </c>
      <c r="S121" s="22">
        <v>6082</v>
      </c>
      <c r="T121" s="22">
        <v>6067</v>
      </c>
      <c r="U121" s="22">
        <v>6051</v>
      </c>
      <c r="V121" s="22">
        <v>6036</v>
      </c>
      <c r="W121" s="22">
        <v>6021</v>
      </c>
      <c r="X121" s="22">
        <v>6006</v>
      </c>
      <c r="Y121" s="22">
        <v>5991</v>
      </c>
      <c r="Z121" s="22">
        <v>5975</v>
      </c>
      <c r="AA121" s="22">
        <v>5960</v>
      </c>
      <c r="AB121" s="22">
        <v>5945</v>
      </c>
      <c r="AC121" s="22">
        <v>5929</v>
      </c>
      <c r="AD121" s="22">
        <v>5914</v>
      </c>
      <c r="AE121" s="22">
        <v>5898</v>
      </c>
      <c r="AF121" s="22">
        <v>5883</v>
      </c>
      <c r="AG121" s="22">
        <v>5867</v>
      </c>
      <c r="AH121" s="22">
        <v>5852</v>
      </c>
      <c r="AI121" s="22">
        <v>5836</v>
      </c>
      <c r="AJ121" s="22">
        <v>5821</v>
      </c>
      <c r="AK121" s="17">
        <v>-4.6950000000000004E-3</v>
      </c>
    </row>
    <row r="122" spans="1:37" ht="15" customHeight="1" x14ac:dyDescent="0.35">
      <c r="A122" s="11" t="s">
        <v>182</v>
      </c>
      <c r="B122" s="15" t="s">
        <v>183</v>
      </c>
      <c r="C122" s="22">
        <v>2232</v>
      </c>
      <c r="D122" s="22">
        <v>2665</v>
      </c>
      <c r="E122" s="22">
        <v>2672</v>
      </c>
      <c r="F122" s="22">
        <v>2512</v>
      </c>
      <c r="G122" s="22">
        <v>2501</v>
      </c>
      <c r="H122" s="22">
        <v>2490</v>
      </c>
      <c r="I122" s="22">
        <v>2480</v>
      </c>
      <c r="J122" s="22">
        <v>2470</v>
      </c>
      <c r="K122" s="22">
        <v>2460</v>
      </c>
      <c r="L122" s="22">
        <v>2449</v>
      </c>
      <c r="M122" s="22">
        <v>2439</v>
      </c>
      <c r="N122" s="22">
        <v>2429</v>
      </c>
      <c r="O122" s="22">
        <v>2419</v>
      </c>
      <c r="P122" s="22">
        <v>2408</v>
      </c>
      <c r="Q122" s="22">
        <v>2398</v>
      </c>
      <c r="R122" s="22">
        <v>2388</v>
      </c>
      <c r="S122" s="22">
        <v>2378</v>
      </c>
      <c r="T122" s="22">
        <v>2368</v>
      </c>
      <c r="U122" s="22">
        <v>2357</v>
      </c>
      <c r="V122" s="22">
        <v>2347</v>
      </c>
      <c r="W122" s="22">
        <v>2337</v>
      </c>
      <c r="X122" s="22">
        <v>2327</v>
      </c>
      <c r="Y122" s="22">
        <v>2317</v>
      </c>
      <c r="Z122" s="22">
        <v>2306</v>
      </c>
      <c r="AA122" s="22">
        <v>2296</v>
      </c>
      <c r="AB122" s="22">
        <v>2286</v>
      </c>
      <c r="AC122" s="22">
        <v>2276</v>
      </c>
      <c r="AD122" s="22">
        <v>2266</v>
      </c>
      <c r="AE122" s="22">
        <v>2256</v>
      </c>
      <c r="AF122" s="22">
        <v>2246</v>
      </c>
      <c r="AG122" s="22">
        <v>2236</v>
      </c>
      <c r="AH122" s="22">
        <v>2226</v>
      </c>
      <c r="AI122" s="22">
        <v>2215</v>
      </c>
      <c r="AJ122" s="22">
        <v>2205</v>
      </c>
      <c r="AK122" s="17">
        <v>-5.9040000000000004E-3</v>
      </c>
    </row>
    <row r="123" spans="1:37" ht="15" customHeight="1" x14ac:dyDescent="0.35">
      <c r="A123" s="11" t="s">
        <v>184</v>
      </c>
      <c r="B123" s="15" t="s">
        <v>185</v>
      </c>
      <c r="C123" s="22">
        <v>2832</v>
      </c>
      <c r="D123" s="22">
        <v>3480</v>
      </c>
      <c r="E123" s="22">
        <v>3440</v>
      </c>
      <c r="F123" s="22">
        <v>3279</v>
      </c>
      <c r="G123" s="22">
        <v>3270</v>
      </c>
      <c r="H123" s="22">
        <v>3262</v>
      </c>
      <c r="I123" s="22">
        <v>3253</v>
      </c>
      <c r="J123" s="22">
        <v>3245</v>
      </c>
      <c r="K123" s="22">
        <v>3236</v>
      </c>
      <c r="L123" s="22">
        <v>3227</v>
      </c>
      <c r="M123" s="22">
        <v>3219</v>
      </c>
      <c r="N123" s="22">
        <v>3210</v>
      </c>
      <c r="O123" s="22">
        <v>3201</v>
      </c>
      <c r="P123" s="22">
        <v>3193</v>
      </c>
      <c r="Q123" s="22">
        <v>3184</v>
      </c>
      <c r="R123" s="22">
        <v>3175</v>
      </c>
      <c r="S123" s="22">
        <v>3166</v>
      </c>
      <c r="T123" s="22">
        <v>3157</v>
      </c>
      <c r="U123" s="22">
        <v>3149</v>
      </c>
      <c r="V123" s="22">
        <v>3140</v>
      </c>
      <c r="W123" s="22">
        <v>3131</v>
      </c>
      <c r="X123" s="22">
        <v>3122</v>
      </c>
      <c r="Y123" s="22">
        <v>3113</v>
      </c>
      <c r="Z123" s="22">
        <v>3104</v>
      </c>
      <c r="AA123" s="22">
        <v>3095</v>
      </c>
      <c r="AB123" s="22">
        <v>3086</v>
      </c>
      <c r="AC123" s="22">
        <v>3077</v>
      </c>
      <c r="AD123" s="22">
        <v>3068</v>
      </c>
      <c r="AE123" s="22">
        <v>3059</v>
      </c>
      <c r="AF123" s="22">
        <v>3050</v>
      </c>
      <c r="AG123" s="22">
        <v>3041</v>
      </c>
      <c r="AH123" s="22">
        <v>3032</v>
      </c>
      <c r="AI123" s="22">
        <v>3023</v>
      </c>
      <c r="AJ123" s="22">
        <v>3014</v>
      </c>
      <c r="AK123" s="17">
        <v>-4.483E-3</v>
      </c>
    </row>
    <row r="124" spans="1:37" ht="15" customHeight="1" x14ac:dyDescent="0.35">
      <c r="A124" s="11" t="s">
        <v>186</v>
      </c>
      <c r="B124" s="15" t="s">
        <v>187</v>
      </c>
      <c r="C124" s="22">
        <v>1582</v>
      </c>
      <c r="D124" s="22">
        <v>2161</v>
      </c>
      <c r="E124" s="22">
        <v>2036</v>
      </c>
      <c r="F124" s="22">
        <v>1940</v>
      </c>
      <c r="G124" s="22">
        <v>1929</v>
      </c>
      <c r="H124" s="22">
        <v>1918</v>
      </c>
      <c r="I124" s="22">
        <v>1908</v>
      </c>
      <c r="J124" s="22">
        <v>1897</v>
      </c>
      <c r="K124" s="22">
        <v>1887</v>
      </c>
      <c r="L124" s="22">
        <v>1876</v>
      </c>
      <c r="M124" s="22">
        <v>1866</v>
      </c>
      <c r="N124" s="22">
        <v>1855</v>
      </c>
      <c r="O124" s="22">
        <v>1845</v>
      </c>
      <c r="P124" s="22">
        <v>1835</v>
      </c>
      <c r="Q124" s="22">
        <v>1824</v>
      </c>
      <c r="R124" s="22">
        <v>1814</v>
      </c>
      <c r="S124" s="22">
        <v>1803</v>
      </c>
      <c r="T124" s="22">
        <v>1793</v>
      </c>
      <c r="U124" s="22">
        <v>1783</v>
      </c>
      <c r="V124" s="22">
        <v>1772</v>
      </c>
      <c r="W124" s="22">
        <v>1762</v>
      </c>
      <c r="X124" s="22">
        <v>1752</v>
      </c>
      <c r="Y124" s="22">
        <v>1742</v>
      </c>
      <c r="Z124" s="22">
        <v>1732</v>
      </c>
      <c r="AA124" s="22">
        <v>1721</v>
      </c>
      <c r="AB124" s="22">
        <v>1711</v>
      </c>
      <c r="AC124" s="22">
        <v>1701</v>
      </c>
      <c r="AD124" s="22">
        <v>1691</v>
      </c>
      <c r="AE124" s="22">
        <v>1681</v>
      </c>
      <c r="AF124" s="22">
        <v>1671</v>
      </c>
      <c r="AG124" s="22">
        <v>1660</v>
      </c>
      <c r="AH124" s="22">
        <v>1650</v>
      </c>
      <c r="AI124" s="22">
        <v>1640</v>
      </c>
      <c r="AJ124" s="22">
        <v>1630</v>
      </c>
      <c r="AK124" s="17">
        <v>-8.7740000000000005E-3</v>
      </c>
    </row>
    <row r="125" spans="1:37" ht="15" customHeight="1" x14ac:dyDescent="0.35">
      <c r="A125" s="11" t="s">
        <v>188</v>
      </c>
      <c r="B125" s="15" t="s">
        <v>189</v>
      </c>
      <c r="C125" s="22">
        <v>4573</v>
      </c>
      <c r="D125" s="22">
        <v>4671</v>
      </c>
      <c r="E125" s="22">
        <v>4756</v>
      </c>
      <c r="F125" s="22">
        <v>4763</v>
      </c>
      <c r="G125" s="22">
        <v>4748</v>
      </c>
      <c r="H125" s="22">
        <v>4733</v>
      </c>
      <c r="I125" s="22">
        <v>4718</v>
      </c>
      <c r="J125" s="22">
        <v>4703</v>
      </c>
      <c r="K125" s="22">
        <v>4688</v>
      </c>
      <c r="L125" s="22">
        <v>4672</v>
      </c>
      <c r="M125" s="22">
        <v>4656</v>
      </c>
      <c r="N125" s="22">
        <v>4641</v>
      </c>
      <c r="O125" s="22">
        <v>4625</v>
      </c>
      <c r="P125" s="22">
        <v>4608</v>
      </c>
      <c r="Q125" s="22">
        <v>4592</v>
      </c>
      <c r="R125" s="22">
        <v>4576</v>
      </c>
      <c r="S125" s="22">
        <v>4559</v>
      </c>
      <c r="T125" s="22">
        <v>4542</v>
      </c>
      <c r="U125" s="22">
        <v>4526</v>
      </c>
      <c r="V125" s="22">
        <v>4509</v>
      </c>
      <c r="W125" s="22">
        <v>4492</v>
      </c>
      <c r="X125" s="22">
        <v>4476</v>
      </c>
      <c r="Y125" s="22">
        <v>4459</v>
      </c>
      <c r="Z125" s="22">
        <v>4442</v>
      </c>
      <c r="AA125" s="22">
        <v>4425</v>
      </c>
      <c r="AB125" s="22">
        <v>4409</v>
      </c>
      <c r="AC125" s="22">
        <v>4392</v>
      </c>
      <c r="AD125" s="22">
        <v>4375</v>
      </c>
      <c r="AE125" s="22">
        <v>4359</v>
      </c>
      <c r="AF125" s="22">
        <v>4342</v>
      </c>
      <c r="AG125" s="22">
        <v>4325</v>
      </c>
      <c r="AH125" s="22">
        <v>4309</v>
      </c>
      <c r="AI125" s="22">
        <v>4292</v>
      </c>
      <c r="AJ125" s="22">
        <v>4276</v>
      </c>
      <c r="AK125" s="17">
        <v>-2.7569999999999999E-3</v>
      </c>
    </row>
    <row r="126" spans="1:37" ht="15" customHeight="1" x14ac:dyDescent="0.35">
      <c r="A126" s="11" t="s">
        <v>190</v>
      </c>
      <c r="B126" s="15" t="s">
        <v>191</v>
      </c>
      <c r="C126" s="22">
        <v>3180</v>
      </c>
      <c r="D126" s="22">
        <v>3257</v>
      </c>
      <c r="E126" s="22">
        <v>3258</v>
      </c>
      <c r="F126" s="22">
        <v>3255</v>
      </c>
      <c r="G126" s="22">
        <v>3246</v>
      </c>
      <c r="H126" s="22">
        <v>3235</v>
      </c>
      <c r="I126" s="22">
        <v>3225</v>
      </c>
      <c r="J126" s="22">
        <v>3214</v>
      </c>
      <c r="K126" s="22">
        <v>3204</v>
      </c>
      <c r="L126" s="22">
        <v>3193</v>
      </c>
      <c r="M126" s="22">
        <v>3182</v>
      </c>
      <c r="N126" s="22">
        <v>3172</v>
      </c>
      <c r="O126" s="22">
        <v>3161</v>
      </c>
      <c r="P126" s="22">
        <v>3150</v>
      </c>
      <c r="Q126" s="22">
        <v>3139</v>
      </c>
      <c r="R126" s="22">
        <v>3127</v>
      </c>
      <c r="S126" s="22">
        <v>3116</v>
      </c>
      <c r="T126" s="22">
        <v>3105</v>
      </c>
      <c r="U126" s="22">
        <v>3094</v>
      </c>
      <c r="V126" s="22">
        <v>3083</v>
      </c>
      <c r="W126" s="22">
        <v>3071</v>
      </c>
      <c r="X126" s="22">
        <v>3060</v>
      </c>
      <c r="Y126" s="22">
        <v>3049</v>
      </c>
      <c r="Z126" s="22">
        <v>3038</v>
      </c>
      <c r="AA126" s="22">
        <v>3026</v>
      </c>
      <c r="AB126" s="22">
        <v>3015</v>
      </c>
      <c r="AC126" s="22">
        <v>3004</v>
      </c>
      <c r="AD126" s="22">
        <v>2992</v>
      </c>
      <c r="AE126" s="22">
        <v>2981</v>
      </c>
      <c r="AF126" s="22">
        <v>2970</v>
      </c>
      <c r="AG126" s="22">
        <v>2959</v>
      </c>
      <c r="AH126" s="22">
        <v>2947</v>
      </c>
      <c r="AI126" s="22">
        <v>2936</v>
      </c>
      <c r="AJ126" s="22">
        <v>2925</v>
      </c>
      <c r="AK126" s="17">
        <v>-3.3540000000000002E-3</v>
      </c>
    </row>
    <row r="127" spans="1:37" ht="15" customHeight="1" x14ac:dyDescent="0.35">
      <c r="A127" s="11" t="s">
        <v>192</v>
      </c>
      <c r="B127" s="14" t="s">
        <v>193</v>
      </c>
      <c r="C127" s="20">
        <v>3827.5029300000001</v>
      </c>
      <c r="D127" s="20">
        <v>4232.2929690000001</v>
      </c>
      <c r="E127" s="20">
        <v>4180.6679690000001</v>
      </c>
      <c r="F127" s="20">
        <v>4049.8627929999998</v>
      </c>
      <c r="G127" s="20">
        <v>4032.0358890000002</v>
      </c>
      <c r="H127" s="20">
        <v>4014.1816410000001</v>
      </c>
      <c r="I127" s="20">
        <v>3996.6623540000001</v>
      </c>
      <c r="J127" s="20">
        <v>3978.9545899999998</v>
      </c>
      <c r="K127" s="20">
        <v>3961.6030270000001</v>
      </c>
      <c r="L127" s="20">
        <v>3943.8239749999998</v>
      </c>
      <c r="M127" s="20">
        <v>3926.3295899999998</v>
      </c>
      <c r="N127" s="20">
        <v>3908.900635</v>
      </c>
      <c r="O127" s="20">
        <v>3891.4582519999999</v>
      </c>
      <c r="P127" s="20">
        <v>3873.7946780000002</v>
      </c>
      <c r="Q127" s="20">
        <v>3856.34375</v>
      </c>
      <c r="R127" s="20">
        <v>3838.788818</v>
      </c>
      <c r="S127" s="20">
        <v>3821.1723630000001</v>
      </c>
      <c r="T127" s="20">
        <v>3803.7155760000001</v>
      </c>
      <c r="U127" s="20">
        <v>3786.1860350000002</v>
      </c>
      <c r="V127" s="20">
        <v>3768.6215820000002</v>
      </c>
      <c r="W127" s="20">
        <v>3751.1577149999998</v>
      </c>
      <c r="X127" s="20">
        <v>3733.820557</v>
      </c>
      <c r="Y127" s="20">
        <v>3716.4384770000001</v>
      </c>
      <c r="Z127" s="20">
        <v>3698.7338869999999</v>
      </c>
      <c r="AA127" s="20">
        <v>3680.9968260000001</v>
      </c>
      <c r="AB127" s="20">
        <v>3663.6857909999999</v>
      </c>
      <c r="AC127" s="20">
        <v>3646.181885</v>
      </c>
      <c r="AD127" s="20">
        <v>3628.5703119999998</v>
      </c>
      <c r="AE127" s="20">
        <v>3611.1589359999998</v>
      </c>
      <c r="AF127" s="20">
        <v>3593.8032229999999</v>
      </c>
      <c r="AG127" s="20">
        <v>3576.515625</v>
      </c>
      <c r="AH127" s="20">
        <v>3559.2370609999998</v>
      </c>
      <c r="AI127" s="20">
        <v>3541.9785160000001</v>
      </c>
      <c r="AJ127" s="20">
        <v>3525.1584469999998</v>
      </c>
      <c r="AK127" s="19">
        <v>-5.6969999999999998E-3</v>
      </c>
    </row>
    <row r="129" spans="1:37" ht="15" customHeight="1" x14ac:dyDescent="0.35">
      <c r="B129" s="14" t="s">
        <v>194</v>
      </c>
    </row>
    <row r="130" spans="1:37" ht="15" customHeight="1" x14ac:dyDescent="0.35">
      <c r="A130" s="11" t="s">
        <v>195</v>
      </c>
      <c r="B130" s="15" t="s">
        <v>175</v>
      </c>
      <c r="C130" s="22">
        <v>445</v>
      </c>
      <c r="D130" s="22">
        <v>669</v>
      </c>
      <c r="E130" s="22">
        <v>490</v>
      </c>
      <c r="F130" s="22">
        <v>546</v>
      </c>
      <c r="G130" s="22">
        <v>551</v>
      </c>
      <c r="H130" s="22">
        <v>555</v>
      </c>
      <c r="I130" s="22">
        <v>560</v>
      </c>
      <c r="J130" s="22">
        <v>565</v>
      </c>
      <c r="K130" s="22">
        <v>569</v>
      </c>
      <c r="L130" s="22">
        <v>574</v>
      </c>
      <c r="M130" s="22">
        <v>579</v>
      </c>
      <c r="N130" s="22">
        <v>583</v>
      </c>
      <c r="O130" s="22">
        <v>588</v>
      </c>
      <c r="P130" s="22">
        <v>593</v>
      </c>
      <c r="Q130" s="22">
        <v>598</v>
      </c>
      <c r="R130" s="22">
        <v>602</v>
      </c>
      <c r="S130" s="22">
        <v>607</v>
      </c>
      <c r="T130" s="22">
        <v>612</v>
      </c>
      <c r="U130" s="22">
        <v>617</v>
      </c>
      <c r="V130" s="22">
        <v>621</v>
      </c>
      <c r="W130" s="22">
        <v>626</v>
      </c>
      <c r="X130" s="22">
        <v>631</v>
      </c>
      <c r="Y130" s="22">
        <v>636</v>
      </c>
      <c r="Z130" s="22">
        <v>640</v>
      </c>
      <c r="AA130" s="22">
        <v>645</v>
      </c>
      <c r="AB130" s="22">
        <v>650</v>
      </c>
      <c r="AC130" s="22">
        <v>655</v>
      </c>
      <c r="AD130" s="22">
        <v>659</v>
      </c>
      <c r="AE130" s="22">
        <v>664</v>
      </c>
      <c r="AF130" s="22">
        <v>669</v>
      </c>
      <c r="AG130" s="22">
        <v>674</v>
      </c>
      <c r="AH130" s="22">
        <v>679</v>
      </c>
      <c r="AI130" s="22">
        <v>683</v>
      </c>
      <c r="AJ130" s="22">
        <v>688</v>
      </c>
      <c r="AK130" s="17">
        <v>8.7500000000000002E-4</v>
      </c>
    </row>
    <row r="131" spans="1:37" ht="15" customHeight="1" x14ac:dyDescent="0.35">
      <c r="A131" s="11" t="s">
        <v>196</v>
      </c>
      <c r="B131" s="15" t="s">
        <v>177</v>
      </c>
      <c r="C131" s="22">
        <v>660</v>
      </c>
      <c r="D131" s="22">
        <v>897</v>
      </c>
      <c r="E131" s="22">
        <v>679</v>
      </c>
      <c r="F131" s="22">
        <v>786</v>
      </c>
      <c r="G131" s="22">
        <v>792</v>
      </c>
      <c r="H131" s="22">
        <v>799</v>
      </c>
      <c r="I131" s="22">
        <v>806</v>
      </c>
      <c r="J131" s="22">
        <v>812</v>
      </c>
      <c r="K131" s="22">
        <v>819</v>
      </c>
      <c r="L131" s="22">
        <v>826</v>
      </c>
      <c r="M131" s="22">
        <v>832</v>
      </c>
      <c r="N131" s="22">
        <v>839</v>
      </c>
      <c r="O131" s="22">
        <v>845</v>
      </c>
      <c r="P131" s="22">
        <v>852</v>
      </c>
      <c r="Q131" s="22">
        <v>859</v>
      </c>
      <c r="R131" s="22">
        <v>865</v>
      </c>
      <c r="S131" s="22">
        <v>872</v>
      </c>
      <c r="T131" s="22">
        <v>879</v>
      </c>
      <c r="U131" s="22">
        <v>885</v>
      </c>
      <c r="V131" s="22">
        <v>892</v>
      </c>
      <c r="W131" s="22">
        <v>899</v>
      </c>
      <c r="X131" s="22">
        <v>905</v>
      </c>
      <c r="Y131" s="22">
        <v>912</v>
      </c>
      <c r="Z131" s="22">
        <v>919</v>
      </c>
      <c r="AA131" s="22">
        <v>925</v>
      </c>
      <c r="AB131" s="22">
        <v>932</v>
      </c>
      <c r="AC131" s="22">
        <v>939</v>
      </c>
      <c r="AD131" s="22">
        <v>945</v>
      </c>
      <c r="AE131" s="22">
        <v>952</v>
      </c>
      <c r="AF131" s="22">
        <v>959</v>
      </c>
      <c r="AG131" s="22">
        <v>965</v>
      </c>
      <c r="AH131" s="22">
        <v>972</v>
      </c>
      <c r="AI131" s="22">
        <v>979</v>
      </c>
      <c r="AJ131" s="22">
        <v>985</v>
      </c>
      <c r="AK131" s="17">
        <v>2.9290000000000002E-3</v>
      </c>
    </row>
    <row r="132" spans="1:37" ht="15" customHeight="1" x14ac:dyDescent="0.35">
      <c r="A132" s="11" t="s">
        <v>197</v>
      </c>
      <c r="B132" s="15" t="s">
        <v>179</v>
      </c>
      <c r="C132" s="22">
        <v>707</v>
      </c>
      <c r="D132" s="22">
        <v>985</v>
      </c>
      <c r="E132" s="22">
        <v>743</v>
      </c>
      <c r="F132" s="22">
        <v>804</v>
      </c>
      <c r="G132" s="22">
        <v>808</v>
      </c>
      <c r="H132" s="22">
        <v>811</v>
      </c>
      <c r="I132" s="22">
        <v>815</v>
      </c>
      <c r="J132" s="22">
        <v>819</v>
      </c>
      <c r="K132" s="22">
        <v>822</v>
      </c>
      <c r="L132" s="22">
        <v>826</v>
      </c>
      <c r="M132" s="22">
        <v>830</v>
      </c>
      <c r="N132" s="22">
        <v>833</v>
      </c>
      <c r="O132" s="22">
        <v>837</v>
      </c>
      <c r="P132" s="22">
        <v>841</v>
      </c>
      <c r="Q132" s="22">
        <v>844</v>
      </c>
      <c r="R132" s="22">
        <v>848</v>
      </c>
      <c r="S132" s="22">
        <v>852</v>
      </c>
      <c r="T132" s="22">
        <v>855</v>
      </c>
      <c r="U132" s="22">
        <v>859</v>
      </c>
      <c r="V132" s="22">
        <v>863</v>
      </c>
      <c r="W132" s="22">
        <v>867</v>
      </c>
      <c r="X132" s="22">
        <v>870</v>
      </c>
      <c r="Y132" s="22">
        <v>874</v>
      </c>
      <c r="Z132" s="22">
        <v>878</v>
      </c>
      <c r="AA132" s="22">
        <v>881</v>
      </c>
      <c r="AB132" s="22">
        <v>885</v>
      </c>
      <c r="AC132" s="22">
        <v>889</v>
      </c>
      <c r="AD132" s="22">
        <v>893</v>
      </c>
      <c r="AE132" s="22">
        <v>896</v>
      </c>
      <c r="AF132" s="22">
        <v>900</v>
      </c>
      <c r="AG132" s="22">
        <v>904</v>
      </c>
      <c r="AH132" s="22">
        <v>908</v>
      </c>
      <c r="AI132" s="22">
        <v>911</v>
      </c>
      <c r="AJ132" s="22">
        <v>915</v>
      </c>
      <c r="AK132" s="17">
        <v>-2.3010000000000001E-3</v>
      </c>
    </row>
    <row r="133" spans="1:37" ht="15" customHeight="1" x14ac:dyDescent="0.35">
      <c r="A133" s="11" t="s">
        <v>198</v>
      </c>
      <c r="B133" s="15" t="s">
        <v>181</v>
      </c>
      <c r="C133" s="22">
        <v>910</v>
      </c>
      <c r="D133" s="22">
        <v>1140</v>
      </c>
      <c r="E133" s="22">
        <v>938</v>
      </c>
      <c r="F133" s="22">
        <v>992</v>
      </c>
      <c r="G133" s="22">
        <v>995</v>
      </c>
      <c r="H133" s="22">
        <v>999</v>
      </c>
      <c r="I133" s="22">
        <v>1002</v>
      </c>
      <c r="J133" s="22">
        <v>1006</v>
      </c>
      <c r="K133" s="22">
        <v>1009</v>
      </c>
      <c r="L133" s="22">
        <v>1012</v>
      </c>
      <c r="M133" s="22">
        <v>1016</v>
      </c>
      <c r="N133" s="22">
        <v>1019</v>
      </c>
      <c r="O133" s="22">
        <v>1023</v>
      </c>
      <c r="P133" s="22">
        <v>1026</v>
      </c>
      <c r="Q133" s="22">
        <v>1030</v>
      </c>
      <c r="R133" s="22">
        <v>1033</v>
      </c>
      <c r="S133" s="22">
        <v>1037</v>
      </c>
      <c r="T133" s="22">
        <v>1041</v>
      </c>
      <c r="U133" s="22">
        <v>1044</v>
      </c>
      <c r="V133" s="22">
        <v>1048</v>
      </c>
      <c r="W133" s="22">
        <v>1051</v>
      </c>
      <c r="X133" s="22">
        <v>1055</v>
      </c>
      <c r="Y133" s="22">
        <v>1059</v>
      </c>
      <c r="Z133" s="22">
        <v>1062</v>
      </c>
      <c r="AA133" s="22">
        <v>1066</v>
      </c>
      <c r="AB133" s="22">
        <v>1070</v>
      </c>
      <c r="AC133" s="22">
        <v>1073</v>
      </c>
      <c r="AD133" s="22">
        <v>1077</v>
      </c>
      <c r="AE133" s="22">
        <v>1081</v>
      </c>
      <c r="AF133" s="22">
        <v>1084</v>
      </c>
      <c r="AG133" s="22">
        <v>1088</v>
      </c>
      <c r="AH133" s="22">
        <v>1092</v>
      </c>
      <c r="AI133" s="22">
        <v>1095</v>
      </c>
      <c r="AJ133" s="22">
        <v>1099</v>
      </c>
      <c r="AK133" s="17">
        <v>-1.1440000000000001E-3</v>
      </c>
    </row>
    <row r="134" spans="1:37" ht="15" customHeight="1" x14ac:dyDescent="0.35">
      <c r="A134" s="11" t="s">
        <v>199</v>
      </c>
      <c r="B134" s="15" t="s">
        <v>183</v>
      </c>
      <c r="C134" s="22">
        <v>2250</v>
      </c>
      <c r="D134" s="22">
        <v>2348</v>
      </c>
      <c r="E134" s="22">
        <v>2113</v>
      </c>
      <c r="F134" s="22">
        <v>2279</v>
      </c>
      <c r="G134" s="22">
        <v>2291</v>
      </c>
      <c r="H134" s="22">
        <v>2303</v>
      </c>
      <c r="I134" s="22">
        <v>2315</v>
      </c>
      <c r="J134" s="22">
        <v>2327</v>
      </c>
      <c r="K134" s="22">
        <v>2339</v>
      </c>
      <c r="L134" s="22">
        <v>2350</v>
      </c>
      <c r="M134" s="22">
        <v>2362</v>
      </c>
      <c r="N134" s="22">
        <v>2374</v>
      </c>
      <c r="O134" s="22">
        <v>2386</v>
      </c>
      <c r="P134" s="22">
        <v>2398</v>
      </c>
      <c r="Q134" s="22">
        <v>2410</v>
      </c>
      <c r="R134" s="22">
        <v>2422</v>
      </c>
      <c r="S134" s="22">
        <v>2434</v>
      </c>
      <c r="T134" s="22">
        <v>2446</v>
      </c>
      <c r="U134" s="22">
        <v>2458</v>
      </c>
      <c r="V134" s="22">
        <v>2470</v>
      </c>
      <c r="W134" s="22">
        <v>2482</v>
      </c>
      <c r="X134" s="22">
        <v>2494</v>
      </c>
      <c r="Y134" s="22">
        <v>2506</v>
      </c>
      <c r="Z134" s="22">
        <v>2518</v>
      </c>
      <c r="AA134" s="22">
        <v>2531</v>
      </c>
      <c r="AB134" s="22">
        <v>2543</v>
      </c>
      <c r="AC134" s="22">
        <v>2555</v>
      </c>
      <c r="AD134" s="22">
        <v>2567</v>
      </c>
      <c r="AE134" s="22">
        <v>2579</v>
      </c>
      <c r="AF134" s="22">
        <v>2592</v>
      </c>
      <c r="AG134" s="22">
        <v>2604</v>
      </c>
      <c r="AH134" s="22">
        <v>2616</v>
      </c>
      <c r="AI134" s="22">
        <v>2628</v>
      </c>
      <c r="AJ134" s="22">
        <v>2641</v>
      </c>
      <c r="AK134" s="17">
        <v>3.6819999999999999E-3</v>
      </c>
    </row>
    <row r="135" spans="1:37" ht="15" customHeight="1" x14ac:dyDescent="0.35">
      <c r="A135" s="11" t="s">
        <v>200</v>
      </c>
      <c r="B135" s="15" t="s">
        <v>185</v>
      </c>
      <c r="C135" s="22">
        <v>1585</v>
      </c>
      <c r="D135" s="22">
        <v>1912</v>
      </c>
      <c r="E135" s="22">
        <v>1633</v>
      </c>
      <c r="F135" s="22">
        <v>1750</v>
      </c>
      <c r="G135" s="22">
        <v>1758</v>
      </c>
      <c r="H135" s="22">
        <v>1767</v>
      </c>
      <c r="I135" s="22">
        <v>1775</v>
      </c>
      <c r="J135" s="22">
        <v>1784</v>
      </c>
      <c r="K135" s="22">
        <v>1792</v>
      </c>
      <c r="L135" s="22">
        <v>1801</v>
      </c>
      <c r="M135" s="22">
        <v>1809</v>
      </c>
      <c r="N135" s="22">
        <v>1818</v>
      </c>
      <c r="O135" s="22">
        <v>1826</v>
      </c>
      <c r="P135" s="22">
        <v>1835</v>
      </c>
      <c r="Q135" s="22">
        <v>1843</v>
      </c>
      <c r="R135" s="22">
        <v>1852</v>
      </c>
      <c r="S135" s="22">
        <v>1860</v>
      </c>
      <c r="T135" s="22">
        <v>1869</v>
      </c>
      <c r="U135" s="22">
        <v>1878</v>
      </c>
      <c r="V135" s="22">
        <v>1886</v>
      </c>
      <c r="W135" s="22">
        <v>1895</v>
      </c>
      <c r="X135" s="22">
        <v>1904</v>
      </c>
      <c r="Y135" s="22">
        <v>1912</v>
      </c>
      <c r="Z135" s="22">
        <v>1921</v>
      </c>
      <c r="AA135" s="22">
        <v>1930</v>
      </c>
      <c r="AB135" s="22">
        <v>1938</v>
      </c>
      <c r="AC135" s="22">
        <v>1947</v>
      </c>
      <c r="AD135" s="22">
        <v>1956</v>
      </c>
      <c r="AE135" s="22">
        <v>1964</v>
      </c>
      <c r="AF135" s="22">
        <v>1973</v>
      </c>
      <c r="AG135" s="22">
        <v>1982</v>
      </c>
      <c r="AH135" s="22">
        <v>1990</v>
      </c>
      <c r="AI135" s="22">
        <v>1999</v>
      </c>
      <c r="AJ135" s="22">
        <v>2008</v>
      </c>
      <c r="AK135" s="17">
        <v>1.5319999999999999E-3</v>
      </c>
    </row>
    <row r="136" spans="1:37" ht="15" customHeight="1" x14ac:dyDescent="0.35">
      <c r="A136" s="11" t="s">
        <v>201</v>
      </c>
      <c r="B136" s="15" t="s">
        <v>187</v>
      </c>
      <c r="C136" s="22">
        <v>2714</v>
      </c>
      <c r="D136" s="22">
        <v>2882</v>
      </c>
      <c r="E136" s="22">
        <v>2672</v>
      </c>
      <c r="F136" s="22">
        <v>2843</v>
      </c>
      <c r="G136" s="22">
        <v>2859</v>
      </c>
      <c r="H136" s="22">
        <v>2874</v>
      </c>
      <c r="I136" s="22">
        <v>2890</v>
      </c>
      <c r="J136" s="22">
        <v>2905</v>
      </c>
      <c r="K136" s="22">
        <v>2920</v>
      </c>
      <c r="L136" s="22">
        <v>2936</v>
      </c>
      <c r="M136" s="22">
        <v>2951</v>
      </c>
      <c r="N136" s="22">
        <v>2966</v>
      </c>
      <c r="O136" s="22">
        <v>2982</v>
      </c>
      <c r="P136" s="22">
        <v>2997</v>
      </c>
      <c r="Q136" s="22">
        <v>3013</v>
      </c>
      <c r="R136" s="22">
        <v>3028</v>
      </c>
      <c r="S136" s="22">
        <v>3043</v>
      </c>
      <c r="T136" s="22">
        <v>3059</v>
      </c>
      <c r="U136" s="22">
        <v>3074</v>
      </c>
      <c r="V136" s="22">
        <v>3089</v>
      </c>
      <c r="W136" s="22">
        <v>3105</v>
      </c>
      <c r="X136" s="22">
        <v>3120</v>
      </c>
      <c r="Y136" s="22">
        <v>3135</v>
      </c>
      <c r="Z136" s="22">
        <v>3151</v>
      </c>
      <c r="AA136" s="22">
        <v>3166</v>
      </c>
      <c r="AB136" s="22">
        <v>3181</v>
      </c>
      <c r="AC136" s="22">
        <v>3197</v>
      </c>
      <c r="AD136" s="22">
        <v>3212</v>
      </c>
      <c r="AE136" s="22">
        <v>3227</v>
      </c>
      <c r="AF136" s="22">
        <v>3243</v>
      </c>
      <c r="AG136" s="22">
        <v>3258</v>
      </c>
      <c r="AH136" s="22">
        <v>3273</v>
      </c>
      <c r="AI136" s="22">
        <v>3289</v>
      </c>
      <c r="AJ136" s="22">
        <v>3304</v>
      </c>
      <c r="AK136" s="17">
        <v>4.2789999999999998E-3</v>
      </c>
    </row>
    <row r="137" spans="1:37" ht="15" customHeight="1" x14ac:dyDescent="0.35">
      <c r="A137" s="11" t="s">
        <v>202</v>
      </c>
      <c r="B137" s="15" t="s">
        <v>189</v>
      </c>
      <c r="C137" s="22">
        <v>1543</v>
      </c>
      <c r="D137" s="22">
        <v>1601</v>
      </c>
      <c r="E137" s="22">
        <v>1461</v>
      </c>
      <c r="F137" s="22">
        <v>1538</v>
      </c>
      <c r="G137" s="22">
        <v>1547</v>
      </c>
      <c r="H137" s="22">
        <v>1555</v>
      </c>
      <c r="I137" s="22">
        <v>1564</v>
      </c>
      <c r="J137" s="22">
        <v>1572</v>
      </c>
      <c r="K137" s="22">
        <v>1581</v>
      </c>
      <c r="L137" s="22">
        <v>1589</v>
      </c>
      <c r="M137" s="22">
        <v>1598</v>
      </c>
      <c r="N137" s="22">
        <v>1607</v>
      </c>
      <c r="O137" s="22">
        <v>1616</v>
      </c>
      <c r="P137" s="22">
        <v>1625</v>
      </c>
      <c r="Q137" s="22">
        <v>1634</v>
      </c>
      <c r="R137" s="22">
        <v>1643</v>
      </c>
      <c r="S137" s="22">
        <v>1652</v>
      </c>
      <c r="T137" s="22">
        <v>1662</v>
      </c>
      <c r="U137" s="22">
        <v>1671</v>
      </c>
      <c r="V137" s="22">
        <v>1681</v>
      </c>
      <c r="W137" s="22">
        <v>1690</v>
      </c>
      <c r="X137" s="22">
        <v>1700</v>
      </c>
      <c r="Y137" s="22">
        <v>1709</v>
      </c>
      <c r="Z137" s="22">
        <v>1719</v>
      </c>
      <c r="AA137" s="22">
        <v>1728</v>
      </c>
      <c r="AB137" s="22">
        <v>1738</v>
      </c>
      <c r="AC137" s="22">
        <v>1747</v>
      </c>
      <c r="AD137" s="22">
        <v>1757</v>
      </c>
      <c r="AE137" s="22">
        <v>1766</v>
      </c>
      <c r="AF137" s="22">
        <v>1776</v>
      </c>
      <c r="AG137" s="22">
        <v>1785</v>
      </c>
      <c r="AH137" s="22">
        <v>1795</v>
      </c>
      <c r="AI137" s="22">
        <v>1804</v>
      </c>
      <c r="AJ137" s="22">
        <v>1814</v>
      </c>
      <c r="AK137" s="17">
        <v>3.9110000000000004E-3</v>
      </c>
    </row>
    <row r="138" spans="1:37" ht="15" customHeight="1" x14ac:dyDescent="0.35">
      <c r="A138" s="11" t="s">
        <v>203</v>
      </c>
      <c r="B138" s="15" t="s">
        <v>191</v>
      </c>
      <c r="C138" s="22">
        <v>1056</v>
      </c>
      <c r="D138" s="22">
        <v>1004</v>
      </c>
      <c r="E138" s="22">
        <v>832</v>
      </c>
      <c r="F138" s="22">
        <v>964</v>
      </c>
      <c r="G138" s="22">
        <v>970</v>
      </c>
      <c r="H138" s="22">
        <v>977</v>
      </c>
      <c r="I138" s="22">
        <v>984</v>
      </c>
      <c r="J138" s="22">
        <v>991</v>
      </c>
      <c r="K138" s="22">
        <v>998</v>
      </c>
      <c r="L138" s="22">
        <v>1005</v>
      </c>
      <c r="M138" s="22">
        <v>1012</v>
      </c>
      <c r="N138" s="22">
        <v>1019</v>
      </c>
      <c r="O138" s="22">
        <v>1026</v>
      </c>
      <c r="P138" s="22">
        <v>1033</v>
      </c>
      <c r="Q138" s="22">
        <v>1040</v>
      </c>
      <c r="R138" s="22">
        <v>1047</v>
      </c>
      <c r="S138" s="22">
        <v>1054</v>
      </c>
      <c r="T138" s="22">
        <v>1062</v>
      </c>
      <c r="U138" s="22">
        <v>1069</v>
      </c>
      <c r="V138" s="22">
        <v>1076</v>
      </c>
      <c r="W138" s="22">
        <v>1083</v>
      </c>
      <c r="X138" s="22">
        <v>1090</v>
      </c>
      <c r="Y138" s="22">
        <v>1098</v>
      </c>
      <c r="Z138" s="22">
        <v>1105</v>
      </c>
      <c r="AA138" s="22">
        <v>1112</v>
      </c>
      <c r="AB138" s="22">
        <v>1119</v>
      </c>
      <c r="AC138" s="22">
        <v>1126</v>
      </c>
      <c r="AD138" s="22">
        <v>1134</v>
      </c>
      <c r="AE138" s="22">
        <v>1141</v>
      </c>
      <c r="AF138" s="22">
        <v>1148</v>
      </c>
      <c r="AG138" s="22">
        <v>1155</v>
      </c>
      <c r="AH138" s="22">
        <v>1163</v>
      </c>
      <c r="AI138" s="22">
        <v>1170</v>
      </c>
      <c r="AJ138" s="22">
        <v>1177</v>
      </c>
      <c r="AK138" s="17">
        <v>4.9800000000000001E-3</v>
      </c>
    </row>
    <row r="139" spans="1:37" ht="15" customHeight="1" x14ac:dyDescent="0.35">
      <c r="A139" s="11" t="s">
        <v>204</v>
      </c>
      <c r="B139" s="14" t="s">
        <v>193</v>
      </c>
      <c r="C139" s="20">
        <v>1425.82312</v>
      </c>
      <c r="D139" s="20">
        <v>1578.5622559999999</v>
      </c>
      <c r="E139" s="20">
        <v>1369.7719729999999</v>
      </c>
      <c r="F139" s="20">
        <v>1489.117432</v>
      </c>
      <c r="G139" s="20">
        <v>1499.807251</v>
      </c>
      <c r="H139" s="20">
        <v>1510.5311280000001</v>
      </c>
      <c r="I139" s="20">
        <v>1521.5310059999999</v>
      </c>
      <c r="J139" s="20">
        <v>1532.3414310000001</v>
      </c>
      <c r="K139" s="20">
        <v>1543.063721</v>
      </c>
      <c r="L139" s="20">
        <v>1553.88501</v>
      </c>
      <c r="M139" s="20">
        <v>1564.757202</v>
      </c>
      <c r="N139" s="20">
        <v>1575.5772710000001</v>
      </c>
      <c r="O139" s="20">
        <v>1586.609009</v>
      </c>
      <c r="P139" s="20">
        <v>1597.6417240000001</v>
      </c>
      <c r="Q139" s="20">
        <v>1608.702393</v>
      </c>
      <c r="R139" s="20">
        <v>1619.625</v>
      </c>
      <c r="S139" s="20">
        <v>1630.7364500000001</v>
      </c>
      <c r="T139" s="20">
        <v>1642.177612</v>
      </c>
      <c r="U139" s="20">
        <v>1653.2174070000001</v>
      </c>
      <c r="V139" s="20">
        <v>1664.4487300000001</v>
      </c>
      <c r="W139" s="20">
        <v>1675.7889399999999</v>
      </c>
      <c r="X139" s="20">
        <v>1686.9223629999999</v>
      </c>
      <c r="Y139" s="20">
        <v>1698.3510739999999</v>
      </c>
      <c r="Z139" s="20">
        <v>1709.8095699999999</v>
      </c>
      <c r="AA139" s="20">
        <v>1721.146851</v>
      </c>
      <c r="AB139" s="20">
        <v>1732.5660399999999</v>
      </c>
      <c r="AC139" s="20">
        <v>1744.0539550000001</v>
      </c>
      <c r="AD139" s="20">
        <v>1755.5966800000001</v>
      </c>
      <c r="AE139" s="20">
        <v>1766.873413</v>
      </c>
      <c r="AF139" s="20">
        <v>1778.7220460000001</v>
      </c>
      <c r="AG139" s="20">
        <v>1790.0888669999999</v>
      </c>
      <c r="AH139" s="20">
        <v>1801.7436520000001</v>
      </c>
      <c r="AI139" s="20">
        <v>1813.014893</v>
      </c>
      <c r="AJ139" s="20">
        <v>1824.4968260000001</v>
      </c>
      <c r="AK139" s="19">
        <v>4.535E-3</v>
      </c>
    </row>
    <row r="140" spans="1:37" ht="15" customHeight="1" thickBot="1" x14ac:dyDescent="0.4"/>
    <row r="141" spans="1:37" ht="15" customHeight="1" x14ac:dyDescent="0.35">
      <c r="B141" s="136" t="s">
        <v>205</v>
      </c>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row>
    <row r="142" spans="1:37" ht="15" customHeight="1" x14ac:dyDescent="0.35">
      <c r="B142" s="23" t="s">
        <v>206</v>
      </c>
    </row>
    <row r="143" spans="1:37" ht="15" customHeight="1" x14ac:dyDescent="0.35">
      <c r="B143" s="23" t="s">
        <v>207</v>
      </c>
    </row>
    <row r="144" spans="1:37" ht="15" customHeight="1" x14ac:dyDescent="0.35">
      <c r="B144" s="23" t="s">
        <v>208</v>
      </c>
    </row>
    <row r="145" spans="2:2" ht="15" customHeight="1" x14ac:dyDescent="0.35">
      <c r="B145" s="23" t="s">
        <v>209</v>
      </c>
    </row>
    <row r="146" spans="2:2" ht="15" customHeight="1" x14ac:dyDescent="0.35">
      <c r="B146" s="23" t="s">
        <v>210</v>
      </c>
    </row>
    <row r="147" spans="2:2" ht="15" customHeight="1" x14ac:dyDescent="0.35">
      <c r="B147" s="23" t="s">
        <v>211</v>
      </c>
    </row>
    <row r="148" spans="2:2" ht="15" customHeight="1" x14ac:dyDescent="0.35">
      <c r="B148" s="23" t="s">
        <v>212</v>
      </c>
    </row>
    <row r="149" spans="2:2" ht="15" customHeight="1" x14ac:dyDescent="0.35">
      <c r="B149" s="23" t="s">
        <v>213</v>
      </c>
    </row>
    <row r="150" spans="2:2" ht="15" customHeight="1" x14ac:dyDescent="0.35">
      <c r="B150" s="23" t="s">
        <v>214</v>
      </c>
    </row>
    <row r="151" spans="2:2" ht="15" customHeight="1" x14ac:dyDescent="0.35">
      <c r="B151" s="23" t="s">
        <v>215</v>
      </c>
    </row>
    <row r="152" spans="2:2" ht="15" customHeight="1" x14ac:dyDescent="0.35">
      <c r="B152" s="23" t="s">
        <v>216</v>
      </c>
    </row>
    <row r="153" spans="2:2" ht="15" customHeight="1" x14ac:dyDescent="0.35">
      <c r="B153" s="23" t="s">
        <v>217</v>
      </c>
    </row>
    <row r="154" spans="2:2" ht="15" customHeight="1" x14ac:dyDescent="0.35">
      <c r="B154" s="23" t="s">
        <v>218</v>
      </c>
    </row>
    <row r="155" spans="2:2" ht="15" customHeight="1" x14ac:dyDescent="0.35">
      <c r="B155" s="23" t="s">
        <v>219</v>
      </c>
    </row>
    <row r="156" spans="2:2" ht="15" customHeight="1" x14ac:dyDescent="0.35">
      <c r="B156" s="23" t="s">
        <v>220</v>
      </c>
    </row>
    <row r="157" spans="2:2" ht="15" customHeight="1" x14ac:dyDescent="0.35">
      <c r="B157" s="23" t="s">
        <v>221</v>
      </c>
    </row>
    <row r="158" spans="2:2" ht="15" customHeight="1" x14ac:dyDescent="0.35">
      <c r="B158" s="23" t="s">
        <v>222</v>
      </c>
    </row>
    <row r="159" spans="2:2" ht="15" customHeight="1" x14ac:dyDescent="0.35">
      <c r="B159" s="23" t="s">
        <v>223</v>
      </c>
    </row>
    <row r="160" spans="2:2" ht="15" customHeight="1" x14ac:dyDescent="0.35">
      <c r="B160" s="23" t="s">
        <v>224</v>
      </c>
    </row>
    <row r="161" spans="2:2" ht="15" customHeight="1" x14ac:dyDescent="0.35">
      <c r="B161" s="23" t="s">
        <v>225</v>
      </c>
    </row>
    <row r="162" spans="2:2" ht="15" customHeight="1" x14ac:dyDescent="0.35">
      <c r="B162" s="23" t="s">
        <v>226</v>
      </c>
    </row>
  </sheetData>
  <mergeCells count="1">
    <mergeCell ref="B141:AK14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138"/>
  <sheetViews>
    <sheetView workbookViewId="0">
      <pane xSplit="2" ySplit="1" topLeftCell="C56" activePane="bottomRight" state="frozen"/>
      <selection pane="topRight" activeCell="C1" sqref="C1"/>
      <selection pane="bottomLeft" activeCell="A2" sqref="A2"/>
      <selection pane="bottomRight" activeCell="D69" sqref="D69"/>
    </sheetView>
  </sheetViews>
  <sheetFormatPr defaultColWidth="9.1796875" defaultRowHeight="15" customHeight="1" x14ac:dyDescent="0.3"/>
  <cols>
    <col min="1" max="1" width="20.81640625" style="97" hidden="1" customWidth="1"/>
    <col min="2" max="2" width="45.7265625" style="97" customWidth="1"/>
    <col min="3" max="16384" width="9.1796875" style="97"/>
  </cols>
  <sheetData>
    <row r="1" spans="1:37" ht="15" customHeight="1" thickBot="1" x14ac:dyDescent="0.35">
      <c r="B1" s="8" t="s">
        <v>20</v>
      </c>
      <c r="C1" s="9">
        <v>2017</v>
      </c>
      <c r="D1" s="9">
        <v>2018</v>
      </c>
      <c r="E1" s="9">
        <v>2019</v>
      </c>
      <c r="F1" s="9">
        <v>2020</v>
      </c>
      <c r="G1" s="9">
        <v>2021</v>
      </c>
      <c r="H1" s="9">
        <v>2022</v>
      </c>
      <c r="I1" s="9">
        <v>2023</v>
      </c>
      <c r="J1" s="9">
        <v>2024</v>
      </c>
      <c r="K1" s="9">
        <v>2025</v>
      </c>
      <c r="L1" s="9">
        <v>2026</v>
      </c>
      <c r="M1" s="9">
        <v>2027</v>
      </c>
      <c r="N1" s="9">
        <v>2028</v>
      </c>
      <c r="O1" s="9">
        <v>2029</v>
      </c>
      <c r="P1" s="9">
        <v>2030</v>
      </c>
      <c r="Q1" s="9">
        <v>2031</v>
      </c>
      <c r="R1" s="9">
        <v>2032</v>
      </c>
      <c r="S1" s="9">
        <v>2033</v>
      </c>
      <c r="T1" s="9">
        <v>2034</v>
      </c>
      <c r="U1" s="9">
        <v>2035</v>
      </c>
      <c r="V1" s="9">
        <v>2036</v>
      </c>
      <c r="W1" s="9">
        <v>2037</v>
      </c>
      <c r="X1" s="9">
        <v>2038</v>
      </c>
      <c r="Y1" s="9">
        <v>2039</v>
      </c>
      <c r="Z1" s="9">
        <v>2040</v>
      </c>
      <c r="AA1" s="9">
        <v>2041</v>
      </c>
      <c r="AB1" s="9">
        <v>2042</v>
      </c>
      <c r="AC1" s="9">
        <v>2043</v>
      </c>
      <c r="AD1" s="9">
        <v>2044</v>
      </c>
      <c r="AE1" s="9">
        <v>2045</v>
      </c>
      <c r="AF1" s="9">
        <v>2046</v>
      </c>
      <c r="AG1" s="9">
        <v>2047</v>
      </c>
      <c r="AH1" s="9">
        <v>2048</v>
      </c>
      <c r="AI1" s="9">
        <v>2049</v>
      </c>
      <c r="AJ1" s="9">
        <v>2050</v>
      </c>
    </row>
    <row r="2" spans="1:37" ht="15" customHeight="1" thickTop="1" x14ac:dyDescent="0.3"/>
    <row r="3" spans="1:37" ht="15" customHeight="1" x14ac:dyDescent="0.3">
      <c r="C3" s="102" t="s">
        <v>21</v>
      </c>
      <c r="D3" s="102" t="s">
        <v>22</v>
      </c>
      <c r="E3" s="102"/>
      <c r="F3" s="102"/>
      <c r="G3" s="102"/>
    </row>
    <row r="4" spans="1:37" ht="15" customHeight="1" x14ac:dyDescent="0.3">
      <c r="C4" s="102" t="s">
        <v>23</v>
      </c>
      <c r="D4" s="102" t="s">
        <v>24</v>
      </c>
      <c r="E4" s="102"/>
      <c r="F4" s="102"/>
      <c r="G4" s="102" t="s">
        <v>25</v>
      </c>
    </row>
    <row r="5" spans="1:37" ht="15" customHeight="1" x14ac:dyDescent="0.3">
      <c r="C5" s="102" t="s">
        <v>26</v>
      </c>
      <c r="D5" s="102" t="s">
        <v>27</v>
      </c>
      <c r="E5" s="102"/>
      <c r="F5" s="102"/>
      <c r="G5" s="102"/>
    </row>
    <row r="6" spans="1:37" ht="15" customHeight="1" x14ac:dyDescent="0.3">
      <c r="C6" s="102" t="s">
        <v>28</v>
      </c>
      <c r="D6" s="102"/>
      <c r="E6" s="102" t="s">
        <v>29</v>
      </c>
      <c r="F6" s="102"/>
      <c r="G6" s="102"/>
    </row>
    <row r="10" spans="1:37" ht="15" customHeight="1" x14ac:dyDescent="0.35">
      <c r="A10" s="99" t="s">
        <v>2806</v>
      </c>
      <c r="B10" s="12" t="s">
        <v>2805</v>
      </c>
    </row>
    <row r="11" spans="1:37" ht="15" customHeight="1" x14ac:dyDescent="0.3">
      <c r="B11" s="8" t="s">
        <v>32</v>
      </c>
    </row>
    <row r="12" spans="1:37" ht="15" customHeight="1" x14ac:dyDescent="0.3">
      <c r="B12" s="8" t="s">
        <v>33</v>
      </c>
      <c r="C12" s="101" t="s">
        <v>33</v>
      </c>
      <c r="D12" s="101" t="s">
        <v>33</v>
      </c>
      <c r="E12" s="101" t="s">
        <v>33</v>
      </c>
      <c r="F12" s="101" t="s">
        <v>33</v>
      </c>
      <c r="G12" s="101" t="s">
        <v>33</v>
      </c>
      <c r="H12" s="101" t="s">
        <v>33</v>
      </c>
      <c r="I12" s="101" t="s">
        <v>33</v>
      </c>
      <c r="J12" s="101" t="s">
        <v>33</v>
      </c>
      <c r="K12" s="101" t="s">
        <v>33</v>
      </c>
      <c r="L12" s="101" t="s">
        <v>33</v>
      </c>
      <c r="M12" s="101" t="s">
        <v>33</v>
      </c>
      <c r="N12" s="101" t="s">
        <v>33</v>
      </c>
      <c r="O12" s="101" t="s">
        <v>33</v>
      </c>
      <c r="P12" s="101" t="s">
        <v>33</v>
      </c>
      <c r="Q12" s="101" t="s">
        <v>33</v>
      </c>
      <c r="R12" s="101" t="s">
        <v>33</v>
      </c>
      <c r="S12" s="101" t="s">
        <v>33</v>
      </c>
      <c r="T12" s="101" t="s">
        <v>33</v>
      </c>
      <c r="U12" s="101" t="s">
        <v>33</v>
      </c>
      <c r="V12" s="101" t="s">
        <v>33</v>
      </c>
      <c r="W12" s="101" t="s">
        <v>33</v>
      </c>
      <c r="X12" s="101" t="s">
        <v>33</v>
      </c>
      <c r="Y12" s="101" t="s">
        <v>33</v>
      </c>
      <c r="Z12" s="101" t="s">
        <v>33</v>
      </c>
      <c r="AA12" s="101" t="s">
        <v>33</v>
      </c>
      <c r="AB12" s="101" t="s">
        <v>33</v>
      </c>
      <c r="AC12" s="101" t="s">
        <v>33</v>
      </c>
      <c r="AD12" s="101" t="s">
        <v>33</v>
      </c>
      <c r="AE12" s="101" t="s">
        <v>33</v>
      </c>
      <c r="AF12" s="101" t="s">
        <v>33</v>
      </c>
      <c r="AG12" s="101" t="s">
        <v>33</v>
      </c>
      <c r="AH12" s="101" t="s">
        <v>33</v>
      </c>
      <c r="AI12" s="101" t="s">
        <v>33</v>
      </c>
      <c r="AJ12" s="101" t="s">
        <v>33</v>
      </c>
      <c r="AK12" s="101" t="s">
        <v>34</v>
      </c>
    </row>
    <row r="13" spans="1:37" ht="15" customHeight="1" thickBot="1" x14ac:dyDescent="0.35">
      <c r="B13" s="9" t="s">
        <v>35</v>
      </c>
      <c r="C13" s="9">
        <v>2017</v>
      </c>
      <c r="D13" s="9">
        <v>2018</v>
      </c>
      <c r="E13" s="9">
        <v>2019</v>
      </c>
      <c r="F13" s="9">
        <v>2020</v>
      </c>
      <c r="G13" s="9">
        <v>2021</v>
      </c>
      <c r="H13" s="9">
        <v>2022</v>
      </c>
      <c r="I13" s="9">
        <v>2023</v>
      </c>
      <c r="J13" s="9">
        <v>2024</v>
      </c>
      <c r="K13" s="9">
        <v>2025</v>
      </c>
      <c r="L13" s="9">
        <v>2026</v>
      </c>
      <c r="M13" s="9">
        <v>2027</v>
      </c>
      <c r="N13" s="9">
        <v>2028</v>
      </c>
      <c r="O13" s="9">
        <v>2029</v>
      </c>
      <c r="P13" s="9">
        <v>2030</v>
      </c>
      <c r="Q13" s="9">
        <v>2031</v>
      </c>
      <c r="R13" s="9">
        <v>2032</v>
      </c>
      <c r="S13" s="9">
        <v>2033</v>
      </c>
      <c r="T13" s="9">
        <v>2034</v>
      </c>
      <c r="U13" s="9">
        <v>2035</v>
      </c>
      <c r="V13" s="9">
        <v>2036</v>
      </c>
      <c r="W13" s="9">
        <v>2037</v>
      </c>
      <c r="X13" s="9">
        <v>2038</v>
      </c>
      <c r="Y13" s="9">
        <v>2039</v>
      </c>
      <c r="Z13" s="9">
        <v>2040</v>
      </c>
      <c r="AA13" s="9">
        <v>2041</v>
      </c>
      <c r="AB13" s="9">
        <v>2042</v>
      </c>
      <c r="AC13" s="9">
        <v>2043</v>
      </c>
      <c r="AD13" s="9">
        <v>2044</v>
      </c>
      <c r="AE13" s="9">
        <v>2045</v>
      </c>
      <c r="AF13" s="9">
        <v>2046</v>
      </c>
      <c r="AG13" s="9">
        <v>2047</v>
      </c>
      <c r="AH13" s="9">
        <v>2048</v>
      </c>
      <c r="AI13" s="9">
        <v>2049</v>
      </c>
      <c r="AJ13" s="9">
        <v>2050</v>
      </c>
      <c r="AK13" s="9">
        <v>2050</v>
      </c>
    </row>
    <row r="14" spans="1:37" ht="15" customHeight="1" thickTop="1" x14ac:dyDescent="0.3"/>
    <row r="15" spans="1:37" ht="15" customHeight="1" x14ac:dyDescent="0.3">
      <c r="B15" s="14" t="s">
        <v>36</v>
      </c>
    </row>
    <row r="17" spans="1:37" ht="15" customHeight="1" x14ac:dyDescent="0.3">
      <c r="B17" s="14" t="s">
        <v>2804</v>
      </c>
    </row>
    <row r="18" spans="1:37" ht="15" customHeight="1" x14ac:dyDescent="0.35">
      <c r="A18" s="99" t="s">
        <v>2803</v>
      </c>
      <c r="B18" s="15" t="s">
        <v>2802</v>
      </c>
      <c r="C18" s="21">
        <v>88.688491999999997</v>
      </c>
      <c r="D18" s="21">
        <v>89.631180000000001</v>
      </c>
      <c r="E18" s="21">
        <v>90.656058999999999</v>
      </c>
      <c r="F18" s="21">
        <v>91.747826000000003</v>
      </c>
      <c r="G18" s="21">
        <v>92.849441999999996</v>
      </c>
      <c r="H18" s="21">
        <v>93.926575</v>
      </c>
      <c r="I18" s="21">
        <v>94.968422000000004</v>
      </c>
      <c r="J18" s="21">
        <v>95.979850999999996</v>
      </c>
      <c r="K18" s="21">
        <v>96.965728999999996</v>
      </c>
      <c r="L18" s="21">
        <v>97.947128000000006</v>
      </c>
      <c r="M18" s="21">
        <v>98.942406000000005</v>
      </c>
      <c r="N18" s="21">
        <v>99.951652999999993</v>
      </c>
      <c r="O18" s="21">
        <v>100.972916</v>
      </c>
      <c r="P18" s="21">
        <v>102.00148799999999</v>
      </c>
      <c r="Q18" s="21">
        <v>103.036316</v>
      </c>
      <c r="R18" s="21">
        <v>104.081772</v>
      </c>
      <c r="S18" s="21">
        <v>105.126808</v>
      </c>
      <c r="T18" s="21">
        <v>106.17166899999999</v>
      </c>
      <c r="U18" s="21">
        <v>107.210037</v>
      </c>
      <c r="V18" s="21">
        <v>108.23185700000001</v>
      </c>
      <c r="W18" s="21">
        <v>109.24118</v>
      </c>
      <c r="X18" s="21">
        <v>110.239586</v>
      </c>
      <c r="Y18" s="21">
        <v>111.237213</v>
      </c>
      <c r="Z18" s="21">
        <v>112.23687</v>
      </c>
      <c r="AA18" s="21">
        <v>113.244972</v>
      </c>
      <c r="AB18" s="21">
        <v>114.254158</v>
      </c>
      <c r="AC18" s="21">
        <v>115.26664</v>
      </c>
      <c r="AD18" s="21">
        <v>116.281487</v>
      </c>
      <c r="AE18" s="21">
        <v>117.29851499999999</v>
      </c>
      <c r="AF18" s="21">
        <v>118.323624</v>
      </c>
      <c r="AG18" s="21">
        <v>119.35463</v>
      </c>
      <c r="AH18" s="21">
        <v>120.392487</v>
      </c>
      <c r="AI18" s="21">
        <v>121.433426</v>
      </c>
      <c r="AJ18" s="21">
        <v>122.47496</v>
      </c>
      <c r="AK18" s="17">
        <v>9.8040000000000002E-3</v>
      </c>
    </row>
    <row r="19" spans="1:37" ht="15" customHeight="1" x14ac:dyDescent="0.35">
      <c r="A19" s="99" t="s">
        <v>2801</v>
      </c>
      <c r="B19" s="15" t="s">
        <v>2800</v>
      </c>
      <c r="C19" s="21">
        <v>2.0056419999999999</v>
      </c>
      <c r="D19" s="21">
        <v>2.0962990000000001</v>
      </c>
      <c r="E19" s="21">
        <v>2.1724519999999998</v>
      </c>
      <c r="F19" s="21">
        <v>2.19224</v>
      </c>
      <c r="G19" s="21">
        <v>2.1778719999999998</v>
      </c>
      <c r="H19" s="21">
        <v>2.1527229999999999</v>
      </c>
      <c r="I19" s="21">
        <v>2.1324000000000001</v>
      </c>
      <c r="J19" s="21">
        <v>2.1168619999999998</v>
      </c>
      <c r="K19" s="21">
        <v>2.1223640000000001</v>
      </c>
      <c r="L19" s="21">
        <v>2.1463429999999999</v>
      </c>
      <c r="M19" s="21">
        <v>2.17056</v>
      </c>
      <c r="N19" s="21">
        <v>2.1929859999999999</v>
      </c>
      <c r="O19" s="21">
        <v>2.2108379999999999</v>
      </c>
      <c r="P19" s="21">
        <v>2.2277559999999998</v>
      </c>
      <c r="Q19" s="21">
        <v>2.2492109999999998</v>
      </c>
      <c r="R19" s="21">
        <v>2.2596620000000001</v>
      </c>
      <c r="S19" s="21">
        <v>2.270451</v>
      </c>
      <c r="T19" s="21">
        <v>2.2749139999999999</v>
      </c>
      <c r="U19" s="21">
        <v>2.2692899999999998</v>
      </c>
      <c r="V19" s="21">
        <v>2.267617</v>
      </c>
      <c r="W19" s="21">
        <v>2.2674449999999999</v>
      </c>
      <c r="X19" s="21">
        <v>2.2773870000000001</v>
      </c>
      <c r="Y19" s="21">
        <v>2.2900969999999998</v>
      </c>
      <c r="Z19" s="21">
        <v>2.3092920000000001</v>
      </c>
      <c r="AA19" s="21">
        <v>2.3211149999999998</v>
      </c>
      <c r="AB19" s="21">
        <v>2.335181</v>
      </c>
      <c r="AC19" s="21">
        <v>2.3483299999999998</v>
      </c>
      <c r="AD19" s="21">
        <v>2.3613309999999998</v>
      </c>
      <c r="AE19" s="21">
        <v>2.3802880000000002</v>
      </c>
      <c r="AF19" s="21">
        <v>2.3971300000000002</v>
      </c>
      <c r="AG19" s="21">
        <v>2.4149569999999998</v>
      </c>
      <c r="AH19" s="21">
        <v>2.4290880000000001</v>
      </c>
      <c r="AI19" s="21">
        <v>2.4407320000000001</v>
      </c>
      <c r="AJ19" s="21">
        <v>2.4470909999999999</v>
      </c>
      <c r="AK19" s="17">
        <v>4.8469999999999997E-3</v>
      </c>
    </row>
    <row r="20" spans="1:37" ht="15" customHeight="1" x14ac:dyDescent="0.3">
      <c r="A20" s="99" t="s">
        <v>2799</v>
      </c>
      <c r="B20" s="14" t="s">
        <v>45</v>
      </c>
      <c r="C20" s="100">
        <v>90.694137999999995</v>
      </c>
      <c r="D20" s="100">
        <v>91.727478000000005</v>
      </c>
      <c r="E20" s="100">
        <v>92.828513999999998</v>
      </c>
      <c r="F20" s="100">
        <v>93.940062999999995</v>
      </c>
      <c r="G20" s="100">
        <v>95.027313000000007</v>
      </c>
      <c r="H20" s="100">
        <v>96.079300000000003</v>
      </c>
      <c r="I20" s="100">
        <v>97.100821999999994</v>
      </c>
      <c r="J20" s="100">
        <v>98.096710000000002</v>
      </c>
      <c r="K20" s="100">
        <v>99.088088999999997</v>
      </c>
      <c r="L20" s="100">
        <v>100.093475</v>
      </c>
      <c r="M20" s="100">
        <v>101.112968</v>
      </c>
      <c r="N20" s="100">
        <v>102.144638</v>
      </c>
      <c r="O20" s="100">
        <v>103.18375399999999</v>
      </c>
      <c r="P20" s="100">
        <v>104.22924</v>
      </c>
      <c r="Q20" s="100">
        <v>105.28552999999999</v>
      </c>
      <c r="R20" s="100">
        <v>106.341431</v>
      </c>
      <c r="S20" s="100">
        <v>107.397263</v>
      </c>
      <c r="T20" s="100">
        <v>108.446579</v>
      </c>
      <c r="U20" s="100">
        <v>109.47932400000001</v>
      </c>
      <c r="V20" s="100">
        <v>110.49947400000001</v>
      </c>
      <c r="W20" s="100">
        <v>111.508629</v>
      </c>
      <c r="X20" s="100">
        <v>112.516975</v>
      </c>
      <c r="Y20" s="100">
        <v>113.52731300000001</v>
      </c>
      <c r="Z20" s="100">
        <v>114.546165</v>
      </c>
      <c r="AA20" s="100">
        <v>115.566086</v>
      </c>
      <c r="AB20" s="100">
        <v>116.58934000000001</v>
      </c>
      <c r="AC20" s="100">
        <v>117.61496699999999</v>
      </c>
      <c r="AD20" s="100">
        <v>118.642815</v>
      </c>
      <c r="AE20" s="100">
        <v>119.678802</v>
      </c>
      <c r="AF20" s="100">
        <v>120.72075700000001</v>
      </c>
      <c r="AG20" s="100">
        <v>121.76958500000001</v>
      </c>
      <c r="AH20" s="100">
        <v>122.82157100000001</v>
      </c>
      <c r="AI20" s="100">
        <v>123.874161</v>
      </c>
      <c r="AJ20" s="100">
        <v>124.92205</v>
      </c>
      <c r="AK20" s="19">
        <v>9.6989999999999993E-3</v>
      </c>
    </row>
    <row r="22" spans="1:37" ht="15" customHeight="1" x14ac:dyDescent="0.3">
      <c r="B22" s="14" t="s">
        <v>2798</v>
      </c>
    </row>
    <row r="23" spans="1:37" ht="15" customHeight="1" x14ac:dyDescent="0.3">
      <c r="B23" s="14" t="s">
        <v>54</v>
      </c>
    </row>
    <row r="24" spans="1:37" ht="15" customHeight="1" x14ac:dyDescent="0.35">
      <c r="A24" s="99" t="s">
        <v>2797</v>
      </c>
      <c r="B24" s="15" t="s">
        <v>2796</v>
      </c>
      <c r="C24" s="21">
        <v>98.217117000000002</v>
      </c>
      <c r="D24" s="21">
        <v>99.794594000000004</v>
      </c>
      <c r="E24" s="21">
        <v>98.423507999999998</v>
      </c>
      <c r="F24" s="21">
        <v>97.335609000000005</v>
      </c>
      <c r="G24" s="21">
        <v>96.525558000000004</v>
      </c>
      <c r="H24" s="21">
        <v>95.672165000000007</v>
      </c>
      <c r="I24" s="21">
        <v>94.725600999999997</v>
      </c>
      <c r="J24" s="21">
        <v>93.752234999999999</v>
      </c>
      <c r="K24" s="21">
        <v>92.902823999999995</v>
      </c>
      <c r="L24" s="21">
        <v>92.079070999999999</v>
      </c>
      <c r="M24" s="21">
        <v>91.387657000000004</v>
      </c>
      <c r="N24" s="21">
        <v>90.815369000000004</v>
      </c>
      <c r="O24" s="21">
        <v>90.193459000000004</v>
      </c>
      <c r="P24" s="21">
        <v>89.527618000000004</v>
      </c>
      <c r="Q24" s="21">
        <v>88.942824999999999</v>
      </c>
      <c r="R24" s="21">
        <v>88.398842000000002</v>
      </c>
      <c r="S24" s="21">
        <v>87.886955</v>
      </c>
      <c r="T24" s="21">
        <v>87.432884000000001</v>
      </c>
      <c r="U24" s="21">
        <v>87.044219999999996</v>
      </c>
      <c r="V24" s="21">
        <v>86.683623999999995</v>
      </c>
      <c r="W24" s="21">
        <v>86.372017</v>
      </c>
      <c r="X24" s="21">
        <v>86.113190000000003</v>
      </c>
      <c r="Y24" s="21">
        <v>85.897919000000002</v>
      </c>
      <c r="Z24" s="21">
        <v>85.637383</v>
      </c>
      <c r="AA24" s="21">
        <v>85.421295000000001</v>
      </c>
      <c r="AB24" s="21">
        <v>85.239090000000004</v>
      </c>
      <c r="AC24" s="21">
        <v>85.112105999999997</v>
      </c>
      <c r="AD24" s="21">
        <v>85.026420999999999</v>
      </c>
      <c r="AE24" s="21">
        <v>84.971908999999997</v>
      </c>
      <c r="AF24" s="21">
        <v>84.974350000000001</v>
      </c>
      <c r="AG24" s="21">
        <v>85.009467999999998</v>
      </c>
      <c r="AH24" s="21">
        <v>85.059402000000006</v>
      </c>
      <c r="AI24" s="21">
        <v>85.133392000000001</v>
      </c>
      <c r="AJ24" s="21">
        <v>85.251823000000002</v>
      </c>
      <c r="AK24" s="17">
        <v>-4.9100000000000003E-3</v>
      </c>
    </row>
    <row r="25" spans="1:37" ht="15" customHeight="1" x14ac:dyDescent="0.35">
      <c r="A25" s="99" t="s">
        <v>2795</v>
      </c>
      <c r="B25" s="15" t="s">
        <v>2794</v>
      </c>
      <c r="C25" s="21">
        <v>100.058235</v>
      </c>
      <c r="D25" s="21">
        <v>99.354843000000002</v>
      </c>
      <c r="E25" s="21">
        <v>96.003936999999993</v>
      </c>
      <c r="F25" s="21">
        <v>95.001343000000006</v>
      </c>
      <c r="G25" s="21">
        <v>92.472922999999994</v>
      </c>
      <c r="H25" s="21">
        <v>90.133041000000006</v>
      </c>
      <c r="I25" s="21">
        <v>88.061950999999993</v>
      </c>
      <c r="J25" s="21">
        <v>86.708870000000005</v>
      </c>
      <c r="K25" s="21">
        <v>85.040749000000005</v>
      </c>
      <c r="L25" s="21">
        <v>83.405379999999994</v>
      </c>
      <c r="M25" s="21">
        <v>82.037925999999999</v>
      </c>
      <c r="N25" s="21">
        <v>80.873069999999998</v>
      </c>
      <c r="O25" s="21">
        <v>80.141707999999994</v>
      </c>
      <c r="P25" s="21">
        <v>79.080399</v>
      </c>
      <c r="Q25" s="21">
        <v>77.973083000000003</v>
      </c>
      <c r="R25" s="21">
        <v>76.527145000000004</v>
      </c>
      <c r="S25" s="21">
        <v>75.557732000000001</v>
      </c>
      <c r="T25" s="21">
        <v>74.544646999999998</v>
      </c>
      <c r="U25" s="21">
        <v>73.817368000000002</v>
      </c>
      <c r="V25" s="21">
        <v>73.247382999999999</v>
      </c>
      <c r="W25" s="21">
        <v>72.557502999999997</v>
      </c>
      <c r="X25" s="21">
        <v>71.982185000000001</v>
      </c>
      <c r="Y25" s="21">
        <v>71.522507000000004</v>
      </c>
      <c r="Z25" s="21">
        <v>70.958786000000003</v>
      </c>
      <c r="AA25" s="21">
        <v>70.395034999999993</v>
      </c>
      <c r="AB25" s="21">
        <v>69.864799000000005</v>
      </c>
      <c r="AC25" s="21">
        <v>69.431449999999998</v>
      </c>
      <c r="AD25" s="21">
        <v>69.055572999999995</v>
      </c>
      <c r="AE25" s="21">
        <v>68.725960000000001</v>
      </c>
      <c r="AF25" s="21">
        <v>68.474777000000003</v>
      </c>
      <c r="AG25" s="21">
        <v>68.368033999999994</v>
      </c>
      <c r="AH25" s="21">
        <v>68.243056999999993</v>
      </c>
      <c r="AI25" s="21">
        <v>68.223511000000002</v>
      </c>
      <c r="AJ25" s="21">
        <v>68.21096</v>
      </c>
      <c r="AK25" s="17">
        <v>-1.1684E-2</v>
      </c>
    </row>
    <row r="26" spans="1:37" ht="15" customHeight="1" x14ac:dyDescent="0.35">
      <c r="A26" s="99" t="s">
        <v>2793</v>
      </c>
      <c r="B26" s="15" t="s">
        <v>2792</v>
      </c>
      <c r="C26" s="21">
        <v>198.27536000000001</v>
      </c>
      <c r="D26" s="21">
        <v>199.14944499999999</v>
      </c>
      <c r="E26" s="21">
        <v>194.42744400000001</v>
      </c>
      <c r="F26" s="21">
        <v>192.33694499999999</v>
      </c>
      <c r="G26" s="21">
        <v>188.99847399999999</v>
      </c>
      <c r="H26" s="21">
        <v>185.805206</v>
      </c>
      <c r="I26" s="21">
        <v>182.78755200000001</v>
      </c>
      <c r="J26" s="21">
        <v>180.461105</v>
      </c>
      <c r="K26" s="21">
        <v>177.94357299999999</v>
      </c>
      <c r="L26" s="21">
        <v>175.48445100000001</v>
      </c>
      <c r="M26" s="21">
        <v>173.42558299999999</v>
      </c>
      <c r="N26" s="21">
        <v>171.688446</v>
      </c>
      <c r="O26" s="21">
        <v>170.33517499999999</v>
      </c>
      <c r="P26" s="21">
        <v>168.60801699999999</v>
      </c>
      <c r="Q26" s="21">
        <v>166.915909</v>
      </c>
      <c r="R26" s="21">
        <v>164.925995</v>
      </c>
      <c r="S26" s="21">
        <v>163.44468699999999</v>
      </c>
      <c r="T26" s="21">
        <v>161.97753900000001</v>
      </c>
      <c r="U26" s="21">
        <v>160.86158800000001</v>
      </c>
      <c r="V26" s="21">
        <v>159.93100000000001</v>
      </c>
      <c r="W26" s="21">
        <v>158.92952</v>
      </c>
      <c r="X26" s="21">
        <v>158.09536700000001</v>
      </c>
      <c r="Y26" s="21">
        <v>157.42042499999999</v>
      </c>
      <c r="Z26" s="21">
        <v>156.596161</v>
      </c>
      <c r="AA26" s="21">
        <v>155.81632999999999</v>
      </c>
      <c r="AB26" s="21">
        <v>155.103882</v>
      </c>
      <c r="AC26" s="21">
        <v>154.54354900000001</v>
      </c>
      <c r="AD26" s="21">
        <v>154.08200099999999</v>
      </c>
      <c r="AE26" s="21">
        <v>153.69787600000001</v>
      </c>
      <c r="AF26" s="21">
        <v>153.449127</v>
      </c>
      <c r="AG26" s="21">
        <v>153.37750199999999</v>
      </c>
      <c r="AH26" s="21">
        <v>153.30246</v>
      </c>
      <c r="AI26" s="21">
        <v>153.35690299999999</v>
      </c>
      <c r="AJ26" s="21">
        <v>153.462784</v>
      </c>
      <c r="AK26" s="17">
        <v>-8.1110000000000002E-3</v>
      </c>
    </row>
    <row r="28" spans="1:37" ht="15" customHeight="1" x14ac:dyDescent="0.3">
      <c r="B28" s="14" t="s">
        <v>57</v>
      </c>
    </row>
    <row r="30" spans="1:37" ht="15" customHeight="1" x14ac:dyDescent="0.3">
      <c r="B30" s="14" t="s">
        <v>58</v>
      </c>
    </row>
    <row r="31" spans="1:37" ht="15" customHeight="1" x14ac:dyDescent="0.35">
      <c r="A31" s="99" t="s">
        <v>2791</v>
      </c>
      <c r="B31" s="15" t="s">
        <v>2750</v>
      </c>
      <c r="C31" s="16">
        <v>0.10928</v>
      </c>
      <c r="D31" s="16">
        <v>0.122934</v>
      </c>
      <c r="E31" s="16">
        <v>0.12070400000000001</v>
      </c>
      <c r="F31" s="16">
        <v>0.11645999999999999</v>
      </c>
      <c r="G31" s="16">
        <v>0.11552900000000001</v>
      </c>
      <c r="H31" s="16">
        <v>0.114358</v>
      </c>
      <c r="I31" s="16">
        <v>0.11344600000000001</v>
      </c>
      <c r="J31" s="16">
        <v>0.112307</v>
      </c>
      <c r="K31" s="16">
        <v>0.11100400000000001</v>
      </c>
      <c r="L31" s="16">
        <v>0.109651</v>
      </c>
      <c r="M31" s="16">
        <v>0.108407</v>
      </c>
      <c r="N31" s="16">
        <v>0.107206</v>
      </c>
      <c r="O31" s="16">
        <v>0.10606699999999999</v>
      </c>
      <c r="P31" s="16">
        <v>0.104771</v>
      </c>
      <c r="Q31" s="16">
        <v>0.10349700000000001</v>
      </c>
      <c r="R31" s="16">
        <v>0.102218</v>
      </c>
      <c r="S31" s="16">
        <v>0.100954</v>
      </c>
      <c r="T31" s="16">
        <v>9.9701999999999999E-2</v>
      </c>
      <c r="U31" s="16">
        <v>9.8460000000000006E-2</v>
      </c>
      <c r="V31" s="16">
        <v>9.7212999999999994E-2</v>
      </c>
      <c r="W31" s="16">
        <v>9.5946000000000004E-2</v>
      </c>
      <c r="X31" s="16">
        <v>9.4714000000000007E-2</v>
      </c>
      <c r="Y31" s="16">
        <v>9.3536999999999995E-2</v>
      </c>
      <c r="Z31" s="16">
        <v>9.2408000000000004E-2</v>
      </c>
      <c r="AA31" s="16">
        <v>9.1198000000000001E-2</v>
      </c>
      <c r="AB31" s="16">
        <v>9.0020000000000003E-2</v>
      </c>
      <c r="AC31" s="16">
        <v>8.8860999999999996E-2</v>
      </c>
      <c r="AD31" s="16">
        <v>8.7751999999999997E-2</v>
      </c>
      <c r="AE31" s="16">
        <v>8.6659E-2</v>
      </c>
      <c r="AF31" s="16">
        <v>8.5566000000000003E-2</v>
      </c>
      <c r="AG31" s="16">
        <v>8.4487999999999994E-2</v>
      </c>
      <c r="AH31" s="16">
        <v>8.3451999999999998E-2</v>
      </c>
      <c r="AI31" s="16">
        <v>8.2450999999999997E-2</v>
      </c>
      <c r="AJ31" s="16">
        <v>8.1513000000000002E-2</v>
      </c>
      <c r="AK31" s="17">
        <v>-1.2758E-2</v>
      </c>
    </row>
    <row r="32" spans="1:37" ht="15" customHeight="1" x14ac:dyDescent="0.35">
      <c r="A32" s="99" t="s">
        <v>2790</v>
      </c>
      <c r="B32" s="15" t="s">
        <v>2748</v>
      </c>
      <c r="C32" s="16">
        <v>0.50004999999999999</v>
      </c>
      <c r="D32" s="16">
        <v>0.55573899999999998</v>
      </c>
      <c r="E32" s="16">
        <v>0.46973799999999999</v>
      </c>
      <c r="F32" s="16">
        <v>0.51429400000000003</v>
      </c>
      <c r="G32" s="16">
        <v>0.51664500000000002</v>
      </c>
      <c r="H32" s="16">
        <v>0.51741199999999998</v>
      </c>
      <c r="I32" s="16">
        <v>0.51668199999999997</v>
      </c>
      <c r="J32" s="16">
        <v>0.51512999999999998</v>
      </c>
      <c r="K32" s="16">
        <v>0.51335399999999998</v>
      </c>
      <c r="L32" s="16">
        <v>0.51194300000000004</v>
      </c>
      <c r="M32" s="16">
        <v>0.51142900000000002</v>
      </c>
      <c r="N32" s="16">
        <v>0.51151199999999997</v>
      </c>
      <c r="O32" s="16">
        <v>0.51213500000000001</v>
      </c>
      <c r="P32" s="16">
        <v>0.512679</v>
      </c>
      <c r="Q32" s="16">
        <v>0.51339699999999999</v>
      </c>
      <c r="R32" s="16">
        <v>0.51392499999999997</v>
      </c>
      <c r="S32" s="16">
        <v>0.51464699999999997</v>
      </c>
      <c r="T32" s="16">
        <v>0.51576</v>
      </c>
      <c r="U32" s="16">
        <v>0.51699099999999998</v>
      </c>
      <c r="V32" s="16">
        <v>0.51822199999999996</v>
      </c>
      <c r="W32" s="16">
        <v>0.51960399999999995</v>
      </c>
      <c r="X32" s="16">
        <v>0.52118799999999998</v>
      </c>
      <c r="Y32" s="16">
        <v>0.52324099999999996</v>
      </c>
      <c r="Z32" s="16">
        <v>0.525505</v>
      </c>
      <c r="AA32" s="16">
        <v>0.52761100000000005</v>
      </c>
      <c r="AB32" s="16">
        <v>0.53024800000000005</v>
      </c>
      <c r="AC32" s="16">
        <v>0.53309099999999998</v>
      </c>
      <c r="AD32" s="16">
        <v>0.53612800000000005</v>
      </c>
      <c r="AE32" s="16">
        <v>0.539219</v>
      </c>
      <c r="AF32" s="16">
        <v>0.54268400000000006</v>
      </c>
      <c r="AG32" s="16">
        <v>0.54611699999999996</v>
      </c>
      <c r="AH32" s="16">
        <v>0.54977500000000001</v>
      </c>
      <c r="AI32" s="16">
        <v>0.55370399999999997</v>
      </c>
      <c r="AJ32" s="16">
        <v>0.55832099999999996</v>
      </c>
      <c r="AK32" s="17">
        <v>1.45E-4</v>
      </c>
    </row>
    <row r="33" spans="1:37" ht="15" customHeight="1" x14ac:dyDescent="0.35">
      <c r="A33" s="99" t="s">
        <v>2789</v>
      </c>
      <c r="B33" s="15" t="s">
        <v>2746</v>
      </c>
      <c r="C33" s="16">
        <v>2.6209E-2</v>
      </c>
      <c r="D33" s="16">
        <v>2.5845E-2</v>
      </c>
      <c r="E33" s="16">
        <v>2.5385999999999999E-2</v>
      </c>
      <c r="F33" s="16">
        <v>2.5118999999999999E-2</v>
      </c>
      <c r="G33" s="16">
        <v>2.4854999999999999E-2</v>
      </c>
      <c r="H33" s="16">
        <v>2.4589E-2</v>
      </c>
      <c r="I33" s="16">
        <v>2.4298E-2</v>
      </c>
      <c r="J33" s="16">
        <v>2.3970999999999999E-2</v>
      </c>
      <c r="K33" s="16">
        <v>2.3625E-2</v>
      </c>
      <c r="L33" s="16">
        <v>2.3290999999999999E-2</v>
      </c>
      <c r="M33" s="16">
        <v>2.2994000000000001E-2</v>
      </c>
      <c r="N33" s="16">
        <v>2.2717000000000001E-2</v>
      </c>
      <c r="O33" s="16">
        <v>2.2466E-2</v>
      </c>
      <c r="P33" s="16">
        <v>2.2211999999999999E-2</v>
      </c>
      <c r="Q33" s="16">
        <v>2.1964999999999998E-2</v>
      </c>
      <c r="R33" s="16">
        <v>2.1714000000000001E-2</v>
      </c>
      <c r="S33" s="16">
        <v>2.1464E-2</v>
      </c>
      <c r="T33" s="16">
        <v>2.1219999999999999E-2</v>
      </c>
      <c r="U33" s="16">
        <v>2.0983999999999999E-2</v>
      </c>
      <c r="V33" s="16">
        <v>2.0746000000000001E-2</v>
      </c>
      <c r="W33" s="16">
        <v>2.0506E-2</v>
      </c>
      <c r="X33" s="16">
        <v>2.0275999999999999E-2</v>
      </c>
      <c r="Y33" s="16">
        <v>2.0060000000000001E-2</v>
      </c>
      <c r="Z33" s="16">
        <v>1.9862000000000001E-2</v>
      </c>
      <c r="AA33" s="16">
        <v>1.9653E-2</v>
      </c>
      <c r="AB33" s="16">
        <v>1.9455E-2</v>
      </c>
      <c r="AC33" s="16">
        <v>1.9261E-2</v>
      </c>
      <c r="AD33" s="16">
        <v>1.9073E-2</v>
      </c>
      <c r="AE33" s="16">
        <v>1.8887999999999999E-2</v>
      </c>
      <c r="AF33" s="16">
        <v>1.8703000000000001E-2</v>
      </c>
      <c r="AG33" s="16">
        <v>1.8522E-2</v>
      </c>
      <c r="AH33" s="16">
        <v>1.8345E-2</v>
      </c>
      <c r="AI33" s="16">
        <v>1.8176999999999999E-2</v>
      </c>
      <c r="AJ33" s="16">
        <v>1.8020999999999999E-2</v>
      </c>
      <c r="AK33" s="17">
        <v>-1.1205E-2</v>
      </c>
    </row>
    <row r="34" spans="1:37" ht="15" customHeight="1" x14ac:dyDescent="0.35">
      <c r="A34" s="99" t="s">
        <v>2788</v>
      </c>
      <c r="B34" s="15" t="s">
        <v>2744</v>
      </c>
      <c r="C34" s="16">
        <v>0.512235</v>
      </c>
      <c r="D34" s="16">
        <v>0.51125299999999996</v>
      </c>
      <c r="E34" s="16">
        <v>0.50987800000000005</v>
      </c>
      <c r="F34" s="16">
        <v>0.50897400000000004</v>
      </c>
      <c r="G34" s="16">
        <v>0.50795900000000005</v>
      </c>
      <c r="H34" s="16">
        <v>0.50618799999999997</v>
      </c>
      <c r="I34" s="16">
        <v>0.50388999999999995</v>
      </c>
      <c r="J34" s="16">
        <v>0.50127999999999995</v>
      </c>
      <c r="K34" s="16">
        <v>0.49815300000000001</v>
      </c>
      <c r="L34" s="16">
        <v>0.48683300000000002</v>
      </c>
      <c r="M34" s="16">
        <v>0.476798</v>
      </c>
      <c r="N34" s="16">
        <v>0.467725</v>
      </c>
      <c r="O34" s="16">
        <v>0.45968300000000001</v>
      </c>
      <c r="P34" s="16">
        <v>0.45138699999999998</v>
      </c>
      <c r="Q34" s="16">
        <v>0.44365599999999999</v>
      </c>
      <c r="R34" s="16">
        <v>0.43627300000000002</v>
      </c>
      <c r="S34" s="16">
        <v>0.42948999999999998</v>
      </c>
      <c r="T34" s="16">
        <v>0.42325000000000002</v>
      </c>
      <c r="U34" s="16">
        <v>0.41759600000000002</v>
      </c>
      <c r="V34" s="16">
        <v>0.41230299999999998</v>
      </c>
      <c r="W34" s="16">
        <v>0.40729599999999999</v>
      </c>
      <c r="X34" s="16">
        <v>0.40278799999999998</v>
      </c>
      <c r="Y34" s="16">
        <v>0.39893200000000001</v>
      </c>
      <c r="Z34" s="16">
        <v>0.39473599999999998</v>
      </c>
      <c r="AA34" s="16">
        <v>0.39061099999999999</v>
      </c>
      <c r="AB34" s="16">
        <v>0.38695400000000002</v>
      </c>
      <c r="AC34" s="16">
        <v>0.38367699999999999</v>
      </c>
      <c r="AD34" s="16">
        <v>0.38085799999999997</v>
      </c>
      <c r="AE34" s="16">
        <v>0.37834800000000002</v>
      </c>
      <c r="AF34" s="16">
        <v>0.37614599999999998</v>
      </c>
      <c r="AG34" s="16">
        <v>0.374253</v>
      </c>
      <c r="AH34" s="16">
        <v>0.37267600000000001</v>
      </c>
      <c r="AI34" s="16">
        <v>0.37149399999999999</v>
      </c>
      <c r="AJ34" s="16">
        <v>0.37076500000000001</v>
      </c>
      <c r="AK34" s="17">
        <v>-9.9900000000000006E-3</v>
      </c>
    </row>
    <row r="35" spans="1:37" ht="15" customHeight="1" x14ac:dyDescent="0.35">
      <c r="A35" s="99" t="s">
        <v>2787</v>
      </c>
      <c r="B35" s="15" t="s">
        <v>68</v>
      </c>
      <c r="C35" s="16">
        <v>8.4949999999999998E-2</v>
      </c>
      <c r="D35" s="16">
        <v>8.4973999999999994E-2</v>
      </c>
      <c r="E35" s="16">
        <v>8.4986000000000006E-2</v>
      </c>
      <c r="F35" s="16">
        <v>8.5317000000000004E-2</v>
      </c>
      <c r="G35" s="16">
        <v>8.5566000000000003E-2</v>
      </c>
      <c r="H35" s="16">
        <v>8.5596000000000005E-2</v>
      </c>
      <c r="I35" s="16">
        <v>8.5442000000000004E-2</v>
      </c>
      <c r="J35" s="16">
        <v>8.5153000000000006E-2</v>
      </c>
      <c r="K35" s="16">
        <v>8.4748000000000004E-2</v>
      </c>
      <c r="L35" s="16">
        <v>8.4351999999999996E-2</v>
      </c>
      <c r="M35" s="16">
        <v>8.4060999999999997E-2</v>
      </c>
      <c r="N35" s="16">
        <v>8.3846000000000004E-2</v>
      </c>
      <c r="O35" s="16">
        <v>8.3682999999999994E-2</v>
      </c>
      <c r="P35" s="16">
        <v>8.3491999999999997E-2</v>
      </c>
      <c r="Q35" s="16">
        <v>8.3297999999999997E-2</v>
      </c>
      <c r="R35" s="16">
        <v>8.3072999999999994E-2</v>
      </c>
      <c r="S35" s="16">
        <v>8.2852999999999996E-2</v>
      </c>
      <c r="T35" s="16">
        <v>8.2629999999999995E-2</v>
      </c>
      <c r="U35" s="16">
        <v>8.2413E-2</v>
      </c>
      <c r="V35" s="16">
        <v>8.2171999999999995E-2</v>
      </c>
      <c r="W35" s="16">
        <v>8.1899E-2</v>
      </c>
      <c r="X35" s="16">
        <v>8.1634999999999999E-2</v>
      </c>
      <c r="Y35" s="16">
        <v>8.1401000000000001E-2</v>
      </c>
      <c r="Z35" s="16">
        <v>8.1215999999999997E-2</v>
      </c>
      <c r="AA35" s="16">
        <v>8.0974000000000004E-2</v>
      </c>
      <c r="AB35" s="16">
        <v>8.0751000000000003E-2</v>
      </c>
      <c r="AC35" s="16">
        <v>8.0532000000000006E-2</v>
      </c>
      <c r="AD35" s="16">
        <v>8.0324999999999994E-2</v>
      </c>
      <c r="AE35" s="16">
        <v>8.0101000000000006E-2</v>
      </c>
      <c r="AF35" s="16">
        <v>7.9864000000000004E-2</v>
      </c>
      <c r="AG35" s="16">
        <v>7.9620999999999997E-2</v>
      </c>
      <c r="AH35" s="16">
        <v>7.9376000000000002E-2</v>
      </c>
      <c r="AI35" s="16">
        <v>7.9144999999999993E-2</v>
      </c>
      <c r="AJ35" s="16">
        <v>7.8936000000000006E-2</v>
      </c>
      <c r="AK35" s="17">
        <v>-2.3010000000000001E-3</v>
      </c>
    </row>
    <row r="36" spans="1:37" ht="15" customHeight="1" x14ac:dyDescent="0.35">
      <c r="A36" s="99" t="s">
        <v>2786</v>
      </c>
      <c r="B36" s="15" t="s">
        <v>74</v>
      </c>
      <c r="C36" s="16">
        <v>0.486483</v>
      </c>
      <c r="D36" s="16">
        <v>0.48148600000000003</v>
      </c>
      <c r="E36" s="16">
        <v>0.47783799999999998</v>
      </c>
      <c r="F36" s="16">
        <v>0.46793600000000002</v>
      </c>
      <c r="G36" s="16">
        <v>0.45961600000000002</v>
      </c>
      <c r="H36" s="16">
        <v>0.45226699999999997</v>
      </c>
      <c r="I36" s="16">
        <v>0.44577</v>
      </c>
      <c r="J36" s="16">
        <v>0.44011800000000001</v>
      </c>
      <c r="K36" s="16">
        <v>0.43532999999999999</v>
      </c>
      <c r="L36" s="16">
        <v>0.43132100000000001</v>
      </c>
      <c r="M36" s="16">
        <v>0.42858000000000002</v>
      </c>
      <c r="N36" s="16">
        <v>0.42669699999999999</v>
      </c>
      <c r="O36" s="16">
        <v>0.42568800000000001</v>
      </c>
      <c r="P36" s="16">
        <v>0.41447000000000001</v>
      </c>
      <c r="Q36" s="16">
        <v>0.40487899999999999</v>
      </c>
      <c r="R36" s="16">
        <v>0.39641999999999999</v>
      </c>
      <c r="S36" s="16">
        <v>0.3891</v>
      </c>
      <c r="T36" s="16">
        <v>0.382855</v>
      </c>
      <c r="U36" s="16">
        <v>0.37756200000000001</v>
      </c>
      <c r="V36" s="16">
        <v>0.37279200000000001</v>
      </c>
      <c r="W36" s="16">
        <v>0.36853599999999997</v>
      </c>
      <c r="X36" s="16">
        <v>0.364952</v>
      </c>
      <c r="Y36" s="16">
        <v>0.362068</v>
      </c>
      <c r="Z36" s="16">
        <v>0.35190900000000003</v>
      </c>
      <c r="AA36" s="16">
        <v>0.34295999999999999</v>
      </c>
      <c r="AB36" s="16">
        <v>0.33541399999999999</v>
      </c>
      <c r="AC36" s="16">
        <v>0.32886399999999999</v>
      </c>
      <c r="AD36" s="16">
        <v>0.32301600000000003</v>
      </c>
      <c r="AE36" s="16">
        <v>0.31753500000000001</v>
      </c>
      <c r="AF36" s="16">
        <v>0.31252200000000002</v>
      </c>
      <c r="AG36" s="16">
        <v>0.30814799999999998</v>
      </c>
      <c r="AH36" s="16">
        <v>0.30435099999999998</v>
      </c>
      <c r="AI36" s="16">
        <v>0.30109900000000001</v>
      </c>
      <c r="AJ36" s="16">
        <v>0.29846800000000001</v>
      </c>
      <c r="AK36" s="17">
        <v>-1.4833000000000001E-2</v>
      </c>
    </row>
    <row r="37" spans="1:37" ht="15" customHeight="1" x14ac:dyDescent="0.35">
      <c r="A37" s="99" t="s">
        <v>2785</v>
      </c>
      <c r="B37" s="15" t="s">
        <v>66</v>
      </c>
      <c r="C37" s="16">
        <v>0.64602700000000002</v>
      </c>
      <c r="D37" s="16">
        <v>0.65076900000000004</v>
      </c>
      <c r="E37" s="16">
        <v>0.65597000000000005</v>
      </c>
      <c r="F37" s="16">
        <v>0.66018100000000002</v>
      </c>
      <c r="G37" s="16">
        <v>0.66142599999999996</v>
      </c>
      <c r="H37" s="16">
        <v>0.66072399999999998</v>
      </c>
      <c r="I37" s="16">
        <v>0.66001200000000004</v>
      </c>
      <c r="J37" s="16">
        <v>0.65934800000000005</v>
      </c>
      <c r="K37" s="16">
        <v>0.65882399999999997</v>
      </c>
      <c r="L37" s="16">
        <v>0.65893800000000002</v>
      </c>
      <c r="M37" s="16">
        <v>0.66003699999999998</v>
      </c>
      <c r="N37" s="16">
        <v>0.66188999999999998</v>
      </c>
      <c r="O37" s="16">
        <v>0.66450900000000002</v>
      </c>
      <c r="P37" s="16">
        <v>0.66545299999999996</v>
      </c>
      <c r="Q37" s="16">
        <v>0.66698999999999997</v>
      </c>
      <c r="R37" s="16">
        <v>0.66888800000000004</v>
      </c>
      <c r="S37" s="16">
        <v>0.67120599999999997</v>
      </c>
      <c r="T37" s="16">
        <v>0.67380399999999996</v>
      </c>
      <c r="U37" s="16">
        <v>0.67661499999999997</v>
      </c>
      <c r="V37" s="16">
        <v>0.67947199999999996</v>
      </c>
      <c r="W37" s="16">
        <v>0.68236600000000003</v>
      </c>
      <c r="X37" s="16">
        <v>0.68547000000000002</v>
      </c>
      <c r="Y37" s="16">
        <v>0.68891599999999997</v>
      </c>
      <c r="Z37" s="16">
        <v>0.69235199999999997</v>
      </c>
      <c r="AA37" s="16">
        <v>0.69573600000000002</v>
      </c>
      <c r="AB37" s="16">
        <v>0.69935400000000003</v>
      </c>
      <c r="AC37" s="16">
        <v>0.70318400000000003</v>
      </c>
      <c r="AD37" s="16">
        <v>0.70724299999999996</v>
      </c>
      <c r="AE37" s="16">
        <v>0.71147700000000003</v>
      </c>
      <c r="AF37" s="16">
        <v>0.71586300000000003</v>
      </c>
      <c r="AG37" s="16">
        <v>0.72040300000000002</v>
      </c>
      <c r="AH37" s="16">
        <v>0.72507900000000003</v>
      </c>
      <c r="AI37" s="16">
        <v>0.72986600000000001</v>
      </c>
      <c r="AJ37" s="16">
        <v>0.73478399999999999</v>
      </c>
      <c r="AK37" s="17">
        <v>3.8019999999999998E-3</v>
      </c>
    </row>
    <row r="38" spans="1:37" ht="15" customHeight="1" x14ac:dyDescent="0.35">
      <c r="A38" s="99" t="s">
        <v>2784</v>
      </c>
      <c r="B38" s="15" t="s">
        <v>2739</v>
      </c>
      <c r="C38" s="16">
        <v>0.34392200000000001</v>
      </c>
      <c r="D38" s="16">
        <v>0.33701300000000001</v>
      </c>
      <c r="E38" s="16">
        <v>0.33078999999999997</v>
      </c>
      <c r="F38" s="16">
        <v>0.32613500000000001</v>
      </c>
      <c r="G38" s="16">
        <v>0.32244699999999998</v>
      </c>
      <c r="H38" s="16">
        <v>0.31920799999999999</v>
      </c>
      <c r="I38" s="16">
        <v>0.31651000000000001</v>
      </c>
      <c r="J38" s="16">
        <v>0.31439299999999998</v>
      </c>
      <c r="K38" s="16">
        <v>0.31292700000000001</v>
      </c>
      <c r="L38" s="16">
        <v>0.31180000000000002</v>
      </c>
      <c r="M38" s="16">
        <v>0.31158799999999998</v>
      </c>
      <c r="N38" s="16">
        <v>0.31228099999999998</v>
      </c>
      <c r="O38" s="16">
        <v>0.31353900000000001</v>
      </c>
      <c r="P38" s="16">
        <v>0.314693</v>
      </c>
      <c r="Q38" s="16">
        <v>0.31677699999999998</v>
      </c>
      <c r="R38" s="16">
        <v>0.31925799999999999</v>
      </c>
      <c r="S38" s="16">
        <v>0.32172699999999999</v>
      </c>
      <c r="T38" s="16">
        <v>0.32416699999999998</v>
      </c>
      <c r="U38" s="16">
        <v>0.32704499999999997</v>
      </c>
      <c r="V38" s="16">
        <v>0.32984400000000003</v>
      </c>
      <c r="W38" s="16">
        <v>0.33256599999999997</v>
      </c>
      <c r="X38" s="16">
        <v>0.335289</v>
      </c>
      <c r="Y38" s="16">
        <v>0.33753899999999998</v>
      </c>
      <c r="Z38" s="16">
        <v>0.33983600000000003</v>
      </c>
      <c r="AA38" s="16">
        <v>0.342061</v>
      </c>
      <c r="AB38" s="16">
        <v>0.34326800000000002</v>
      </c>
      <c r="AC38" s="16">
        <v>0.34445199999999998</v>
      </c>
      <c r="AD38" s="16">
        <v>0.34460000000000002</v>
      </c>
      <c r="AE38" s="16">
        <v>0.34421099999999999</v>
      </c>
      <c r="AF38" s="16">
        <v>0.343281</v>
      </c>
      <c r="AG38" s="16">
        <v>0.34181299999999998</v>
      </c>
      <c r="AH38" s="16">
        <v>0.33872600000000003</v>
      </c>
      <c r="AI38" s="16">
        <v>0.33507399999999998</v>
      </c>
      <c r="AJ38" s="16">
        <v>0.32978000000000002</v>
      </c>
      <c r="AK38" s="17">
        <v>-6.78E-4</v>
      </c>
    </row>
    <row r="39" spans="1:37" ht="15" customHeight="1" x14ac:dyDescent="0.35">
      <c r="A39" s="99" t="s">
        <v>2783</v>
      </c>
      <c r="B39" s="15" t="s">
        <v>2737</v>
      </c>
      <c r="C39" s="16">
        <v>0.359788</v>
      </c>
      <c r="D39" s="16">
        <v>0.38510800000000001</v>
      </c>
      <c r="E39" s="16">
        <v>0.40943600000000002</v>
      </c>
      <c r="F39" s="16">
        <v>0.43259799999999998</v>
      </c>
      <c r="G39" s="16">
        <v>0.45428200000000002</v>
      </c>
      <c r="H39" s="16">
        <v>0.47465299999999999</v>
      </c>
      <c r="I39" s="16">
        <v>0.49323099999999998</v>
      </c>
      <c r="J39" s="16">
        <v>0.51051400000000002</v>
      </c>
      <c r="K39" s="16">
        <v>0.526559</v>
      </c>
      <c r="L39" s="16">
        <v>0.541821</v>
      </c>
      <c r="M39" s="16">
        <v>0.55619399999999997</v>
      </c>
      <c r="N39" s="16">
        <v>0.56983200000000001</v>
      </c>
      <c r="O39" s="16">
        <v>0.58302399999999999</v>
      </c>
      <c r="P39" s="16">
        <v>0.59545999999999999</v>
      </c>
      <c r="Q39" s="16">
        <v>0.60724299999999998</v>
      </c>
      <c r="R39" s="16">
        <v>0.61874399999999996</v>
      </c>
      <c r="S39" s="16">
        <v>0.62950399999999995</v>
      </c>
      <c r="T39" s="16">
        <v>0.63999600000000001</v>
      </c>
      <c r="U39" s="16">
        <v>0.65015999999999996</v>
      </c>
      <c r="V39" s="16">
        <v>0.66021300000000005</v>
      </c>
      <c r="W39" s="16">
        <v>0.66989600000000005</v>
      </c>
      <c r="X39" s="16">
        <v>0.67991900000000005</v>
      </c>
      <c r="Y39" s="16">
        <v>0.690083</v>
      </c>
      <c r="Z39" s="16">
        <v>0.70101400000000003</v>
      </c>
      <c r="AA39" s="16">
        <v>0.71218899999999996</v>
      </c>
      <c r="AB39" s="16">
        <v>0.72404299999999999</v>
      </c>
      <c r="AC39" s="16">
        <v>0.73656699999999997</v>
      </c>
      <c r="AD39" s="16">
        <v>0.75010600000000005</v>
      </c>
      <c r="AE39" s="16">
        <v>0.764683</v>
      </c>
      <c r="AF39" s="16">
        <v>0.78032299999999999</v>
      </c>
      <c r="AG39" s="16">
        <v>0.79767299999999997</v>
      </c>
      <c r="AH39" s="16">
        <v>0.81645199999999996</v>
      </c>
      <c r="AI39" s="16">
        <v>0.83669899999999997</v>
      </c>
      <c r="AJ39" s="16">
        <v>0.85906199999999999</v>
      </c>
      <c r="AK39" s="17">
        <v>2.5388999999999998E-2</v>
      </c>
    </row>
    <row r="40" spans="1:37" ht="15" customHeight="1" x14ac:dyDescent="0.35">
      <c r="A40" s="99" t="s">
        <v>2782</v>
      </c>
      <c r="B40" s="15" t="s">
        <v>2781</v>
      </c>
      <c r="C40" s="16">
        <v>1.5345530000000001</v>
      </c>
      <c r="D40" s="16">
        <v>1.5275890000000001</v>
      </c>
      <c r="E40" s="16">
        <v>1.5461290000000001</v>
      </c>
      <c r="F40" s="16">
        <v>1.5616890000000001</v>
      </c>
      <c r="G40" s="16">
        <v>1.578352</v>
      </c>
      <c r="H40" s="16">
        <v>1.59449</v>
      </c>
      <c r="I40" s="16">
        <v>1.607003</v>
      </c>
      <c r="J40" s="16">
        <v>1.620099</v>
      </c>
      <c r="K40" s="16">
        <v>1.63412</v>
      </c>
      <c r="L40" s="16">
        <v>1.6482399999999999</v>
      </c>
      <c r="M40" s="16">
        <v>1.6626749999999999</v>
      </c>
      <c r="N40" s="16">
        <v>1.6777219999999999</v>
      </c>
      <c r="O40" s="16">
        <v>1.6933860000000001</v>
      </c>
      <c r="P40" s="16">
        <v>1.709098</v>
      </c>
      <c r="Q40" s="16">
        <v>1.7252099999999999</v>
      </c>
      <c r="R40" s="16">
        <v>1.7418560000000001</v>
      </c>
      <c r="S40" s="16">
        <v>1.758837</v>
      </c>
      <c r="T40" s="16">
        <v>1.776408</v>
      </c>
      <c r="U40" s="16">
        <v>1.7945629999999999</v>
      </c>
      <c r="V40" s="16">
        <v>1.8132250000000001</v>
      </c>
      <c r="W40" s="16">
        <v>1.8326739999999999</v>
      </c>
      <c r="X40" s="16">
        <v>1.8529089999999999</v>
      </c>
      <c r="Y40" s="16">
        <v>1.8744240000000001</v>
      </c>
      <c r="Z40" s="16">
        <v>1.897446</v>
      </c>
      <c r="AA40" s="16">
        <v>1.921502</v>
      </c>
      <c r="AB40" s="16">
        <v>1.9469110000000001</v>
      </c>
      <c r="AC40" s="16">
        <v>1.974237</v>
      </c>
      <c r="AD40" s="16">
        <v>2.002802</v>
      </c>
      <c r="AE40" s="16">
        <v>2.0331540000000001</v>
      </c>
      <c r="AF40" s="16">
        <v>2.0652080000000002</v>
      </c>
      <c r="AG40" s="16">
        <v>2.0991390000000001</v>
      </c>
      <c r="AH40" s="16">
        <v>2.1350910000000001</v>
      </c>
      <c r="AI40" s="16">
        <v>2.1731530000000001</v>
      </c>
      <c r="AJ40" s="16">
        <v>2.2137410000000002</v>
      </c>
      <c r="AK40" s="17">
        <v>1.1660999999999999E-2</v>
      </c>
    </row>
    <row r="41" spans="1:37" ht="15" customHeight="1" x14ac:dyDescent="0.3">
      <c r="A41" s="99" t="s">
        <v>2780</v>
      </c>
      <c r="B41" s="14" t="s">
        <v>88</v>
      </c>
      <c r="C41" s="18">
        <v>4.6034980000000001</v>
      </c>
      <c r="D41" s="18">
        <v>4.682709</v>
      </c>
      <c r="E41" s="18">
        <v>4.6308550000000004</v>
      </c>
      <c r="F41" s="18">
        <v>4.6987030000000001</v>
      </c>
      <c r="G41" s="18">
        <v>4.7266760000000003</v>
      </c>
      <c r="H41" s="18">
        <v>4.7494860000000001</v>
      </c>
      <c r="I41" s="18">
        <v>4.7662849999999999</v>
      </c>
      <c r="J41" s="18">
        <v>4.7823140000000004</v>
      </c>
      <c r="K41" s="18">
        <v>4.7986430000000002</v>
      </c>
      <c r="L41" s="18">
        <v>4.8081899999999997</v>
      </c>
      <c r="M41" s="18">
        <v>4.8227650000000004</v>
      </c>
      <c r="N41" s="18">
        <v>4.8414279999999996</v>
      </c>
      <c r="O41" s="18">
        <v>4.864179</v>
      </c>
      <c r="P41" s="18">
        <v>4.8737149999999998</v>
      </c>
      <c r="Q41" s="18">
        <v>4.8869119999999997</v>
      </c>
      <c r="R41" s="18">
        <v>4.9023700000000003</v>
      </c>
      <c r="S41" s="18">
        <v>4.9197839999999999</v>
      </c>
      <c r="T41" s="18">
        <v>4.9397919999999997</v>
      </c>
      <c r="U41" s="18">
        <v>4.9623879999999998</v>
      </c>
      <c r="V41" s="18">
        <v>4.9862010000000003</v>
      </c>
      <c r="W41" s="18">
        <v>5.0112899999999998</v>
      </c>
      <c r="X41" s="18">
        <v>5.0391399999999997</v>
      </c>
      <c r="Y41" s="18">
        <v>5.0702030000000002</v>
      </c>
      <c r="Z41" s="18">
        <v>5.0962839999999998</v>
      </c>
      <c r="AA41" s="18">
        <v>5.1244959999999997</v>
      </c>
      <c r="AB41" s="18">
        <v>5.1564180000000004</v>
      </c>
      <c r="AC41" s="18">
        <v>5.1927250000000003</v>
      </c>
      <c r="AD41" s="18">
        <v>5.231903</v>
      </c>
      <c r="AE41" s="18">
        <v>5.2742760000000004</v>
      </c>
      <c r="AF41" s="18">
        <v>5.3201590000000003</v>
      </c>
      <c r="AG41" s="18">
        <v>5.370177</v>
      </c>
      <c r="AH41" s="18">
        <v>5.4233219999999998</v>
      </c>
      <c r="AI41" s="18">
        <v>5.4808640000000004</v>
      </c>
      <c r="AJ41" s="18">
        <v>5.5433899999999996</v>
      </c>
      <c r="AK41" s="19">
        <v>5.287E-3</v>
      </c>
    </row>
    <row r="43" spans="1:37" ht="15" customHeight="1" x14ac:dyDescent="0.3">
      <c r="B43" s="14" t="s">
        <v>89</v>
      </c>
    </row>
    <row r="44" spans="1:37" ht="15" customHeight="1" x14ac:dyDescent="0.35">
      <c r="A44" s="99" t="s">
        <v>2779</v>
      </c>
      <c r="B44" s="15" t="s">
        <v>2750</v>
      </c>
      <c r="C44" s="16">
        <v>1.6382350000000001</v>
      </c>
      <c r="D44" s="16">
        <v>1.8476440000000001</v>
      </c>
      <c r="E44" s="16">
        <v>1.8274379999999999</v>
      </c>
      <c r="F44" s="16">
        <v>1.769798</v>
      </c>
      <c r="G44" s="16">
        <v>1.762721</v>
      </c>
      <c r="H44" s="16">
        <v>1.752632</v>
      </c>
      <c r="I44" s="16">
        <v>1.7380249999999999</v>
      </c>
      <c r="J44" s="16">
        <v>1.720753</v>
      </c>
      <c r="K44" s="16">
        <v>1.705252</v>
      </c>
      <c r="L44" s="16">
        <v>1.694194</v>
      </c>
      <c r="M44" s="16">
        <v>1.687268</v>
      </c>
      <c r="N44" s="16">
        <v>1.681551</v>
      </c>
      <c r="O44" s="16">
        <v>1.673775</v>
      </c>
      <c r="P44" s="16">
        <v>1.6671240000000001</v>
      </c>
      <c r="Q44" s="16">
        <v>1.6622479999999999</v>
      </c>
      <c r="R44" s="16">
        <v>1.6569419999999999</v>
      </c>
      <c r="S44" s="16">
        <v>1.650784</v>
      </c>
      <c r="T44" s="16">
        <v>1.6452249999999999</v>
      </c>
      <c r="U44" s="16">
        <v>1.640064</v>
      </c>
      <c r="V44" s="16">
        <v>1.634698</v>
      </c>
      <c r="W44" s="16">
        <v>1.629006</v>
      </c>
      <c r="X44" s="16">
        <v>1.6241490000000001</v>
      </c>
      <c r="Y44" s="16">
        <v>1.619604</v>
      </c>
      <c r="Z44" s="16">
        <v>1.6147819999999999</v>
      </c>
      <c r="AA44" s="16">
        <v>1.6100479999999999</v>
      </c>
      <c r="AB44" s="16">
        <v>1.6053409999999999</v>
      </c>
      <c r="AC44" s="16">
        <v>1.6000239999999999</v>
      </c>
      <c r="AD44" s="16">
        <v>1.5945750000000001</v>
      </c>
      <c r="AE44" s="16">
        <v>1.5888519999999999</v>
      </c>
      <c r="AF44" s="16">
        <v>1.5833250000000001</v>
      </c>
      <c r="AG44" s="16">
        <v>1.578023</v>
      </c>
      <c r="AH44" s="16">
        <v>1.5724880000000001</v>
      </c>
      <c r="AI44" s="16">
        <v>1.5661119999999999</v>
      </c>
      <c r="AJ44" s="16">
        <v>1.560268</v>
      </c>
      <c r="AK44" s="17">
        <v>-5.2690000000000002E-3</v>
      </c>
    </row>
    <row r="45" spans="1:37" ht="15" customHeight="1" x14ac:dyDescent="0.35">
      <c r="A45" s="99" t="s">
        <v>2778</v>
      </c>
      <c r="B45" s="15" t="s">
        <v>2748</v>
      </c>
      <c r="C45" s="16">
        <v>2.7817999999999999E-2</v>
      </c>
      <c r="D45" s="16">
        <v>2.8694000000000001E-2</v>
      </c>
      <c r="E45" s="16">
        <v>2.2376E-2</v>
      </c>
      <c r="F45" s="16">
        <v>2.6131999999999999E-2</v>
      </c>
      <c r="G45" s="16">
        <v>2.5777999999999999E-2</v>
      </c>
      <c r="H45" s="16">
        <v>2.5391E-2</v>
      </c>
      <c r="I45" s="16">
        <v>2.4972000000000001E-2</v>
      </c>
      <c r="J45" s="16">
        <v>2.4527E-2</v>
      </c>
      <c r="K45" s="16">
        <v>2.4128E-2</v>
      </c>
      <c r="L45" s="16">
        <v>2.3820999999999998E-2</v>
      </c>
      <c r="M45" s="16">
        <v>2.3574999999999999E-2</v>
      </c>
      <c r="N45" s="16">
        <v>2.3366999999999999E-2</v>
      </c>
      <c r="O45" s="16">
        <v>2.3144000000000001E-2</v>
      </c>
      <c r="P45" s="16">
        <v>2.2948E-2</v>
      </c>
      <c r="Q45" s="16">
        <v>2.2785E-2</v>
      </c>
      <c r="R45" s="16">
        <v>2.2613000000000001E-2</v>
      </c>
      <c r="S45" s="16">
        <v>2.2450000000000001E-2</v>
      </c>
      <c r="T45" s="16">
        <v>2.2307E-2</v>
      </c>
      <c r="U45" s="16">
        <v>2.2169000000000001E-2</v>
      </c>
      <c r="V45" s="16">
        <v>2.2044000000000001E-2</v>
      </c>
      <c r="W45" s="16">
        <v>2.1926000000000001E-2</v>
      </c>
      <c r="X45" s="16">
        <v>2.1815999999999999E-2</v>
      </c>
      <c r="Y45" s="16">
        <v>2.1728999999999998E-2</v>
      </c>
      <c r="Z45" s="16">
        <v>2.1651E-2</v>
      </c>
      <c r="AA45" s="16">
        <v>2.1575E-2</v>
      </c>
      <c r="AB45" s="16">
        <v>2.1506999999999998E-2</v>
      </c>
      <c r="AC45" s="16">
        <v>2.1443E-2</v>
      </c>
      <c r="AD45" s="16">
        <v>2.1377E-2</v>
      </c>
      <c r="AE45" s="16">
        <v>2.1318E-2</v>
      </c>
      <c r="AF45" s="16">
        <v>2.1277000000000001E-2</v>
      </c>
      <c r="AG45" s="16">
        <v>2.1232000000000001E-2</v>
      </c>
      <c r="AH45" s="16">
        <v>2.1198000000000002E-2</v>
      </c>
      <c r="AI45" s="16">
        <v>2.1158E-2</v>
      </c>
      <c r="AJ45" s="16">
        <v>2.1122999999999999E-2</v>
      </c>
      <c r="AK45" s="17">
        <v>-9.5270000000000007E-3</v>
      </c>
    </row>
    <row r="46" spans="1:37" ht="15" customHeight="1" x14ac:dyDescent="0.35">
      <c r="A46" s="99" t="s">
        <v>2777</v>
      </c>
      <c r="B46" s="15" t="s">
        <v>2746</v>
      </c>
      <c r="C46" s="16">
        <v>0.59994700000000001</v>
      </c>
      <c r="D46" s="16">
        <v>0.604244</v>
      </c>
      <c r="E46" s="16">
        <v>0.60701700000000003</v>
      </c>
      <c r="F46" s="16">
        <v>0.60979799999999995</v>
      </c>
      <c r="G46" s="16">
        <v>0.61127399999999998</v>
      </c>
      <c r="H46" s="16">
        <v>0.61177899999999996</v>
      </c>
      <c r="I46" s="16">
        <v>0.61119900000000005</v>
      </c>
      <c r="J46" s="16">
        <v>0.60985999999999996</v>
      </c>
      <c r="K46" s="16">
        <v>0.60904899999999995</v>
      </c>
      <c r="L46" s="16">
        <v>0.60986099999999999</v>
      </c>
      <c r="M46" s="16">
        <v>0.61216300000000001</v>
      </c>
      <c r="N46" s="16">
        <v>0.61495200000000005</v>
      </c>
      <c r="O46" s="16">
        <v>0.61560199999999998</v>
      </c>
      <c r="P46" s="16">
        <v>0.61708300000000005</v>
      </c>
      <c r="Q46" s="16">
        <v>0.61956699999999998</v>
      </c>
      <c r="R46" s="16">
        <v>0.62227200000000005</v>
      </c>
      <c r="S46" s="16">
        <v>0.62472499999999997</v>
      </c>
      <c r="T46" s="16">
        <v>0.62736499999999995</v>
      </c>
      <c r="U46" s="16">
        <v>0.63010500000000003</v>
      </c>
      <c r="V46" s="16">
        <v>0.63271500000000003</v>
      </c>
      <c r="W46" s="16">
        <v>0.635104</v>
      </c>
      <c r="X46" s="16">
        <v>0.63778800000000002</v>
      </c>
      <c r="Y46" s="16">
        <v>0.64059200000000005</v>
      </c>
      <c r="Z46" s="16">
        <v>0.64332199999999995</v>
      </c>
      <c r="AA46" s="16">
        <v>0.64607199999999998</v>
      </c>
      <c r="AB46" s="16">
        <v>0.64872099999999999</v>
      </c>
      <c r="AC46" s="16">
        <v>0.65110400000000002</v>
      </c>
      <c r="AD46" s="16">
        <v>0.65339400000000003</v>
      </c>
      <c r="AE46" s="16">
        <v>0.65551099999999995</v>
      </c>
      <c r="AF46" s="16">
        <v>0.65767699999999996</v>
      </c>
      <c r="AG46" s="16">
        <v>0.65988999999999998</v>
      </c>
      <c r="AH46" s="16">
        <v>0.66195599999999999</v>
      </c>
      <c r="AI46" s="16">
        <v>0.66365499999999999</v>
      </c>
      <c r="AJ46" s="16">
        <v>0.66545600000000005</v>
      </c>
      <c r="AK46" s="17">
        <v>3.0200000000000001E-3</v>
      </c>
    </row>
    <row r="47" spans="1:37" ht="15" customHeight="1" x14ac:dyDescent="0.35">
      <c r="A47" s="99" t="s">
        <v>2776</v>
      </c>
      <c r="B47" s="15" t="s">
        <v>68</v>
      </c>
      <c r="C47" s="16">
        <v>0.325762</v>
      </c>
      <c r="D47" s="16">
        <v>0.33229799999999998</v>
      </c>
      <c r="E47" s="16">
        <v>0.33907799999999999</v>
      </c>
      <c r="F47" s="16">
        <v>0.34525099999999997</v>
      </c>
      <c r="G47" s="16">
        <v>0.350412</v>
      </c>
      <c r="H47" s="16">
        <v>0.354854</v>
      </c>
      <c r="I47" s="16">
        <v>0.35847899999999999</v>
      </c>
      <c r="J47" s="16">
        <v>0.36148999999999998</v>
      </c>
      <c r="K47" s="16">
        <v>0.36463000000000001</v>
      </c>
      <c r="L47" s="16">
        <v>0.36865300000000001</v>
      </c>
      <c r="M47" s="16">
        <v>0.37359100000000001</v>
      </c>
      <c r="N47" s="16">
        <v>0.378886</v>
      </c>
      <c r="O47" s="16">
        <v>0.38261600000000001</v>
      </c>
      <c r="P47" s="16">
        <v>0.38698399999999999</v>
      </c>
      <c r="Q47" s="16">
        <v>0.39206999999999997</v>
      </c>
      <c r="R47" s="16">
        <v>0.397451</v>
      </c>
      <c r="S47" s="16">
        <v>0.40271400000000002</v>
      </c>
      <c r="T47" s="16">
        <v>0.408086</v>
      </c>
      <c r="U47" s="16">
        <v>0.41350399999999998</v>
      </c>
      <c r="V47" s="16">
        <v>0.41881000000000002</v>
      </c>
      <c r="W47" s="16">
        <v>0.42399100000000001</v>
      </c>
      <c r="X47" s="16">
        <v>0.42933700000000002</v>
      </c>
      <c r="Y47" s="16">
        <v>0.43478800000000001</v>
      </c>
      <c r="Z47" s="16">
        <v>0.44019200000000003</v>
      </c>
      <c r="AA47" s="16">
        <v>0.44567600000000002</v>
      </c>
      <c r="AB47" s="16">
        <v>0.45111099999999998</v>
      </c>
      <c r="AC47" s="16">
        <v>0.45640799999999998</v>
      </c>
      <c r="AD47" s="16">
        <v>0.46166099999999999</v>
      </c>
      <c r="AE47" s="16">
        <v>0.46685300000000002</v>
      </c>
      <c r="AF47" s="16">
        <v>0.47211700000000001</v>
      </c>
      <c r="AG47" s="16">
        <v>0.47742299999999999</v>
      </c>
      <c r="AH47" s="16">
        <v>0.48262100000000002</v>
      </c>
      <c r="AI47" s="16">
        <v>0.487564</v>
      </c>
      <c r="AJ47" s="16">
        <v>0.49252299999999999</v>
      </c>
      <c r="AK47" s="17">
        <v>1.2373E-2</v>
      </c>
    </row>
    <row r="48" spans="1:37" ht="15" customHeight="1" x14ac:dyDescent="0.35">
      <c r="A48" s="99" t="s">
        <v>2775</v>
      </c>
      <c r="B48" s="15" t="s">
        <v>2774</v>
      </c>
      <c r="C48" s="16">
        <v>0.68938100000000002</v>
      </c>
      <c r="D48" s="16">
        <v>0.60674700000000004</v>
      </c>
      <c r="E48" s="16">
        <v>0.63490199999999997</v>
      </c>
      <c r="F48" s="16">
        <v>0.64163300000000001</v>
      </c>
      <c r="G48" s="16">
        <v>0.64839400000000003</v>
      </c>
      <c r="H48" s="16">
        <v>0.65503599999999995</v>
      </c>
      <c r="I48" s="16">
        <v>0.66151000000000004</v>
      </c>
      <c r="J48" s="16">
        <v>0.66839899999999997</v>
      </c>
      <c r="K48" s="16">
        <v>0.677643</v>
      </c>
      <c r="L48" s="16">
        <v>0.69004200000000004</v>
      </c>
      <c r="M48" s="16">
        <v>0.70486099999999996</v>
      </c>
      <c r="N48" s="16">
        <v>0.72146600000000005</v>
      </c>
      <c r="O48" s="16">
        <v>0.73608399999999996</v>
      </c>
      <c r="P48" s="16">
        <v>0.75236700000000001</v>
      </c>
      <c r="Q48" s="16">
        <v>0.76988100000000004</v>
      </c>
      <c r="R48" s="16">
        <v>0.78860399999999997</v>
      </c>
      <c r="S48" s="16">
        <v>0.80807899999999999</v>
      </c>
      <c r="T48" s="16">
        <v>0.82874899999999996</v>
      </c>
      <c r="U48" s="16">
        <v>0.85071399999999997</v>
      </c>
      <c r="V48" s="16">
        <v>0.874135</v>
      </c>
      <c r="W48" s="16">
        <v>0.89885700000000002</v>
      </c>
      <c r="X48" s="16">
        <v>0.92492200000000002</v>
      </c>
      <c r="Y48" s="16">
        <v>0.95204200000000005</v>
      </c>
      <c r="Z48" s="16">
        <v>0.97949600000000003</v>
      </c>
      <c r="AA48" s="16">
        <v>1.008696</v>
      </c>
      <c r="AB48" s="16">
        <v>1.039104</v>
      </c>
      <c r="AC48" s="16">
        <v>1.071129</v>
      </c>
      <c r="AD48" s="16">
        <v>1.1047439999999999</v>
      </c>
      <c r="AE48" s="16">
        <v>1.1403190000000001</v>
      </c>
      <c r="AF48" s="16">
        <v>1.1786019999999999</v>
      </c>
      <c r="AG48" s="16">
        <v>1.216877</v>
      </c>
      <c r="AH48" s="16">
        <v>1.254901</v>
      </c>
      <c r="AI48" s="16">
        <v>1.2923709999999999</v>
      </c>
      <c r="AJ48" s="16">
        <v>1.3294299999999999</v>
      </c>
      <c r="AK48" s="17">
        <v>2.4815E-2</v>
      </c>
    </row>
    <row r="49" spans="1:37" ht="15" customHeight="1" x14ac:dyDescent="0.3">
      <c r="A49" s="99" t="s">
        <v>2773</v>
      </c>
      <c r="B49" s="14" t="s">
        <v>88</v>
      </c>
      <c r="C49" s="18">
        <v>3.2811430000000001</v>
      </c>
      <c r="D49" s="18">
        <v>3.4196270000000002</v>
      </c>
      <c r="E49" s="18">
        <v>3.4308109999999998</v>
      </c>
      <c r="F49" s="18">
        <v>3.392611</v>
      </c>
      <c r="G49" s="18">
        <v>3.3985789999999998</v>
      </c>
      <c r="H49" s="18">
        <v>3.3996919999999999</v>
      </c>
      <c r="I49" s="18">
        <v>3.3941859999999999</v>
      </c>
      <c r="J49" s="18">
        <v>3.3850289999999998</v>
      </c>
      <c r="K49" s="18">
        <v>3.3807019999999999</v>
      </c>
      <c r="L49" s="18">
        <v>3.386571</v>
      </c>
      <c r="M49" s="18">
        <v>3.4014579999999999</v>
      </c>
      <c r="N49" s="18">
        <v>3.4202219999999999</v>
      </c>
      <c r="O49" s="18">
        <v>3.4312200000000002</v>
      </c>
      <c r="P49" s="18">
        <v>3.446507</v>
      </c>
      <c r="Q49" s="18">
        <v>3.4665520000000001</v>
      </c>
      <c r="R49" s="18">
        <v>3.4878809999999998</v>
      </c>
      <c r="S49" s="18">
        <v>3.5087519999999999</v>
      </c>
      <c r="T49" s="18">
        <v>3.5317319999999999</v>
      </c>
      <c r="U49" s="18">
        <v>3.5565560000000001</v>
      </c>
      <c r="V49" s="18">
        <v>3.5824020000000001</v>
      </c>
      <c r="W49" s="18">
        <v>3.6088840000000002</v>
      </c>
      <c r="X49" s="18">
        <v>3.6380119999999998</v>
      </c>
      <c r="Y49" s="18">
        <v>3.6687560000000001</v>
      </c>
      <c r="Z49" s="18">
        <v>3.6994419999999999</v>
      </c>
      <c r="AA49" s="18">
        <v>3.7320679999999999</v>
      </c>
      <c r="AB49" s="18">
        <v>3.765784</v>
      </c>
      <c r="AC49" s="18">
        <v>3.800109</v>
      </c>
      <c r="AD49" s="18">
        <v>3.83575</v>
      </c>
      <c r="AE49" s="18">
        <v>3.8728530000000001</v>
      </c>
      <c r="AF49" s="18">
        <v>3.9129969999999998</v>
      </c>
      <c r="AG49" s="18">
        <v>3.9534449999999999</v>
      </c>
      <c r="AH49" s="18">
        <v>3.9931640000000002</v>
      </c>
      <c r="AI49" s="18">
        <v>4.0308590000000004</v>
      </c>
      <c r="AJ49" s="18">
        <v>4.0688000000000004</v>
      </c>
      <c r="AK49" s="19">
        <v>5.4469999999999996E-3</v>
      </c>
    </row>
    <row r="51" spans="1:37" ht="15" customHeight="1" x14ac:dyDescent="0.3">
      <c r="B51" s="14" t="s">
        <v>2772</v>
      </c>
    </row>
    <row r="52" spans="1:37" ht="15" customHeight="1" x14ac:dyDescent="0.35">
      <c r="A52" s="99" t="s">
        <v>2771</v>
      </c>
      <c r="B52" s="15" t="s">
        <v>2750</v>
      </c>
      <c r="C52" s="16">
        <v>0.22779099999999999</v>
      </c>
      <c r="D52" s="16">
        <v>0.23220099999999999</v>
      </c>
      <c r="E52" s="16">
        <v>0.22475700000000001</v>
      </c>
      <c r="F52" s="16">
        <v>0.21296799999999999</v>
      </c>
      <c r="G52" s="16">
        <v>0.21176600000000001</v>
      </c>
      <c r="H52" s="16">
        <v>0.21099599999999999</v>
      </c>
      <c r="I52" s="16">
        <v>0.210059</v>
      </c>
      <c r="J52" s="16">
        <v>0.20830099999999999</v>
      </c>
      <c r="K52" s="16">
        <v>0.20550299999999999</v>
      </c>
      <c r="L52" s="16">
        <v>0.20235600000000001</v>
      </c>
      <c r="M52" s="16">
        <v>0.19892899999999999</v>
      </c>
      <c r="N52" s="16">
        <v>0.19597000000000001</v>
      </c>
      <c r="O52" s="16">
        <v>0.19312000000000001</v>
      </c>
      <c r="P52" s="16">
        <v>0.19055800000000001</v>
      </c>
      <c r="Q52" s="16">
        <v>0.18814700000000001</v>
      </c>
      <c r="R52" s="16">
        <v>0.185777</v>
      </c>
      <c r="S52" s="16">
        <v>0.18337800000000001</v>
      </c>
      <c r="T52" s="16">
        <v>0.18121499999999999</v>
      </c>
      <c r="U52" s="16">
        <v>0.17912400000000001</v>
      </c>
      <c r="V52" s="16">
        <v>0.176899</v>
      </c>
      <c r="W52" s="16">
        <v>0.17499100000000001</v>
      </c>
      <c r="X52" s="16">
        <v>0.17314399999999999</v>
      </c>
      <c r="Y52" s="16">
        <v>0.171315</v>
      </c>
      <c r="Z52" s="16">
        <v>0.16938700000000001</v>
      </c>
      <c r="AA52" s="16">
        <v>0.16761400000000001</v>
      </c>
      <c r="AB52" s="16">
        <v>0.16586200000000001</v>
      </c>
      <c r="AC52" s="16">
        <v>0.16422700000000001</v>
      </c>
      <c r="AD52" s="16">
        <v>0.16276199999999999</v>
      </c>
      <c r="AE52" s="16">
        <v>0.16131499999999999</v>
      </c>
      <c r="AF52" s="16">
        <v>0.15998999999999999</v>
      </c>
      <c r="AG52" s="16">
        <v>0.15876499999999999</v>
      </c>
      <c r="AH52" s="16">
        <v>0.157472</v>
      </c>
      <c r="AI52" s="16">
        <v>0.156222</v>
      </c>
      <c r="AJ52" s="16">
        <v>0.15499399999999999</v>
      </c>
      <c r="AK52" s="17">
        <v>-1.2552000000000001E-2</v>
      </c>
    </row>
    <row r="53" spans="1:37" ht="15" customHeight="1" x14ac:dyDescent="0.35">
      <c r="A53" s="99" t="s">
        <v>2770</v>
      </c>
      <c r="B53" s="15" t="s">
        <v>2746</v>
      </c>
      <c r="C53" s="16">
        <v>6.9509999999999997E-3</v>
      </c>
      <c r="D53" s="16">
        <v>6.6889999999999996E-3</v>
      </c>
      <c r="E53" s="16">
        <v>6.43E-3</v>
      </c>
      <c r="F53" s="16">
        <v>6.3639999999999999E-3</v>
      </c>
      <c r="G53" s="16">
        <v>6.3689999999999997E-3</v>
      </c>
      <c r="H53" s="16">
        <v>6.3850000000000001E-3</v>
      </c>
      <c r="I53" s="16">
        <v>6.3930000000000002E-3</v>
      </c>
      <c r="J53" s="16">
        <v>6.3749999999999996E-3</v>
      </c>
      <c r="K53" s="16">
        <v>6.3280000000000003E-3</v>
      </c>
      <c r="L53" s="16">
        <v>6.2750000000000002E-3</v>
      </c>
      <c r="M53" s="16">
        <v>6.2110000000000004E-3</v>
      </c>
      <c r="N53" s="16">
        <v>6.1619999999999999E-3</v>
      </c>
      <c r="O53" s="16">
        <v>6.1159999999999999E-3</v>
      </c>
      <c r="P53" s="16">
        <v>6.0780000000000001E-3</v>
      </c>
      <c r="Q53" s="16">
        <v>6.0419999999999996E-3</v>
      </c>
      <c r="R53" s="16">
        <v>6.0049999999999999E-3</v>
      </c>
      <c r="S53" s="16">
        <v>5.9649999999999998E-3</v>
      </c>
      <c r="T53" s="16">
        <v>5.9300000000000004E-3</v>
      </c>
      <c r="U53" s="16">
        <v>5.8960000000000002E-3</v>
      </c>
      <c r="V53" s="16">
        <v>5.855E-3</v>
      </c>
      <c r="W53" s="16">
        <v>5.8230000000000001E-3</v>
      </c>
      <c r="X53" s="16">
        <v>5.7920000000000003E-3</v>
      </c>
      <c r="Y53" s="16">
        <v>5.7609999999999996E-3</v>
      </c>
      <c r="Z53" s="16">
        <v>5.7299999999999999E-3</v>
      </c>
      <c r="AA53" s="16">
        <v>5.7019999999999996E-3</v>
      </c>
      <c r="AB53" s="16">
        <v>5.6730000000000001E-3</v>
      </c>
      <c r="AC53" s="16">
        <v>5.6470000000000001E-3</v>
      </c>
      <c r="AD53" s="16">
        <v>5.6259999999999999E-3</v>
      </c>
      <c r="AE53" s="16">
        <v>5.6039999999999996E-3</v>
      </c>
      <c r="AF53" s="16">
        <v>5.5849999999999997E-3</v>
      </c>
      <c r="AG53" s="16">
        <v>5.5690000000000002E-3</v>
      </c>
      <c r="AH53" s="16">
        <v>5.5510000000000004E-3</v>
      </c>
      <c r="AI53" s="16">
        <v>5.5319999999999996E-3</v>
      </c>
      <c r="AJ53" s="16">
        <v>5.5120000000000004E-3</v>
      </c>
      <c r="AK53" s="17">
        <v>-6.0270000000000002E-3</v>
      </c>
    </row>
    <row r="54" spans="1:37" ht="15" customHeight="1" x14ac:dyDescent="0.35">
      <c r="A54" s="99" t="s">
        <v>2769</v>
      </c>
      <c r="B54" s="15" t="s">
        <v>86</v>
      </c>
      <c r="C54" s="16">
        <v>9.5638000000000001E-2</v>
      </c>
      <c r="D54" s="16">
        <v>0.106757</v>
      </c>
      <c r="E54" s="16">
        <v>0.112722</v>
      </c>
      <c r="F54" s="16">
        <v>0.112702</v>
      </c>
      <c r="G54" s="16">
        <v>0.113926</v>
      </c>
      <c r="H54" s="16">
        <v>0.115381</v>
      </c>
      <c r="I54" s="16">
        <v>0.116782</v>
      </c>
      <c r="J54" s="16">
        <v>0.117716</v>
      </c>
      <c r="K54" s="16">
        <v>0.117871</v>
      </c>
      <c r="L54" s="16">
        <v>0.11768000000000001</v>
      </c>
      <c r="M54" s="16">
        <v>0.11724</v>
      </c>
      <c r="N54" s="16">
        <v>0.117036</v>
      </c>
      <c r="O54" s="16">
        <v>0.116379</v>
      </c>
      <c r="P54" s="16">
        <v>0.116064</v>
      </c>
      <c r="Q54" s="16">
        <v>0.115949</v>
      </c>
      <c r="R54" s="16">
        <v>0.115965</v>
      </c>
      <c r="S54" s="16">
        <v>0.115995</v>
      </c>
      <c r="T54" s="16">
        <v>0.11615300000000001</v>
      </c>
      <c r="U54" s="16">
        <v>0.11630799999999999</v>
      </c>
      <c r="V54" s="16">
        <v>0.116359</v>
      </c>
      <c r="W54" s="16">
        <v>0.11658</v>
      </c>
      <c r="X54" s="16">
        <v>0.116814</v>
      </c>
      <c r="Y54" s="16">
        <v>0.117033</v>
      </c>
      <c r="Z54" s="16">
        <v>0.117243</v>
      </c>
      <c r="AA54" s="16">
        <v>0.117519</v>
      </c>
      <c r="AB54" s="16">
        <v>0.117741</v>
      </c>
      <c r="AC54" s="16">
        <v>0.11802799999999999</v>
      </c>
      <c r="AD54" s="16">
        <v>0.118435</v>
      </c>
      <c r="AE54" s="16">
        <v>0.11884</v>
      </c>
      <c r="AF54" s="16">
        <v>0.119284</v>
      </c>
      <c r="AG54" s="16">
        <v>0.11977400000000001</v>
      </c>
      <c r="AH54" s="16">
        <v>0.1202</v>
      </c>
      <c r="AI54" s="16">
        <v>0.12063500000000001</v>
      </c>
      <c r="AJ54" s="16">
        <v>0.121071</v>
      </c>
      <c r="AK54" s="17">
        <v>3.9399999999999999E-3</v>
      </c>
    </row>
    <row r="55" spans="1:37" ht="15" customHeight="1" x14ac:dyDescent="0.3">
      <c r="A55" s="99" t="s">
        <v>2768</v>
      </c>
      <c r="B55" s="14" t="s">
        <v>88</v>
      </c>
      <c r="C55" s="18">
        <v>0.33038000000000001</v>
      </c>
      <c r="D55" s="18">
        <v>0.34564600000000001</v>
      </c>
      <c r="E55" s="18">
        <v>0.34390999999999999</v>
      </c>
      <c r="F55" s="18">
        <v>0.332034</v>
      </c>
      <c r="G55" s="18">
        <v>0.33206200000000002</v>
      </c>
      <c r="H55" s="18">
        <v>0.332762</v>
      </c>
      <c r="I55" s="18">
        <v>0.33323399999999997</v>
      </c>
      <c r="J55" s="18">
        <v>0.33239200000000002</v>
      </c>
      <c r="K55" s="18">
        <v>0.329702</v>
      </c>
      <c r="L55" s="18">
        <v>0.32630999999999999</v>
      </c>
      <c r="M55" s="18">
        <v>0.32238</v>
      </c>
      <c r="N55" s="18">
        <v>0.31916800000000001</v>
      </c>
      <c r="O55" s="18">
        <v>0.31561600000000001</v>
      </c>
      <c r="P55" s="18">
        <v>0.312699</v>
      </c>
      <c r="Q55" s="18">
        <v>0.31013800000000002</v>
      </c>
      <c r="R55" s="18">
        <v>0.30774600000000002</v>
      </c>
      <c r="S55" s="18">
        <v>0.30533700000000003</v>
      </c>
      <c r="T55" s="18">
        <v>0.30329899999999999</v>
      </c>
      <c r="U55" s="18">
        <v>0.30132799999999998</v>
      </c>
      <c r="V55" s="18">
        <v>0.29911300000000002</v>
      </c>
      <c r="W55" s="18">
        <v>0.29739300000000002</v>
      </c>
      <c r="X55" s="18">
        <v>0.29575099999999999</v>
      </c>
      <c r="Y55" s="18">
        <v>0.29410900000000001</v>
      </c>
      <c r="Z55" s="18">
        <v>0.29235899999999998</v>
      </c>
      <c r="AA55" s="18">
        <v>0.29083599999999998</v>
      </c>
      <c r="AB55" s="18">
        <v>0.28927599999999998</v>
      </c>
      <c r="AC55" s="18">
        <v>0.28790199999999999</v>
      </c>
      <c r="AD55" s="18">
        <v>0.28682200000000002</v>
      </c>
      <c r="AE55" s="18">
        <v>0.28575899999999999</v>
      </c>
      <c r="AF55" s="18">
        <v>0.28485899999999997</v>
      </c>
      <c r="AG55" s="18">
        <v>0.284109</v>
      </c>
      <c r="AH55" s="18">
        <v>0.283223</v>
      </c>
      <c r="AI55" s="18">
        <v>0.282389</v>
      </c>
      <c r="AJ55" s="18">
        <v>0.28157700000000002</v>
      </c>
      <c r="AK55" s="19">
        <v>-6.3860000000000002E-3</v>
      </c>
    </row>
    <row r="57" spans="1:37" ht="15" customHeight="1" x14ac:dyDescent="0.35">
      <c r="A57" s="99" t="s">
        <v>2767</v>
      </c>
      <c r="B57" s="15" t="s">
        <v>2766</v>
      </c>
      <c r="C57" s="16">
        <v>0.141097</v>
      </c>
      <c r="D57" s="16">
        <v>0.141097</v>
      </c>
      <c r="E57" s="16">
        <v>0.141097</v>
      </c>
      <c r="F57" s="16">
        <v>0.141097</v>
      </c>
      <c r="G57" s="16">
        <v>0.141097</v>
      </c>
      <c r="H57" s="16">
        <v>0.141097</v>
      </c>
      <c r="I57" s="16">
        <v>0.141097</v>
      </c>
      <c r="J57" s="16">
        <v>0.141097</v>
      </c>
      <c r="K57" s="16">
        <v>0.141097</v>
      </c>
      <c r="L57" s="16">
        <v>0.141097</v>
      </c>
      <c r="M57" s="16">
        <v>0.141097</v>
      </c>
      <c r="N57" s="16">
        <v>0.141097</v>
      </c>
      <c r="O57" s="16">
        <v>0.141097</v>
      </c>
      <c r="P57" s="16">
        <v>0.141097</v>
      </c>
      <c r="Q57" s="16">
        <v>0.141097</v>
      </c>
      <c r="R57" s="16">
        <v>0.141097</v>
      </c>
      <c r="S57" s="16">
        <v>0.141097</v>
      </c>
      <c r="T57" s="16">
        <v>0.141097</v>
      </c>
      <c r="U57" s="16">
        <v>0.141097</v>
      </c>
      <c r="V57" s="16">
        <v>0.141097</v>
      </c>
      <c r="W57" s="16">
        <v>0.141097</v>
      </c>
      <c r="X57" s="16">
        <v>0.141097</v>
      </c>
      <c r="Y57" s="16">
        <v>0.141097</v>
      </c>
      <c r="Z57" s="16">
        <v>0.141097</v>
      </c>
      <c r="AA57" s="16">
        <v>0.141097</v>
      </c>
      <c r="AB57" s="16">
        <v>0.141097</v>
      </c>
      <c r="AC57" s="16">
        <v>0.141097</v>
      </c>
      <c r="AD57" s="16">
        <v>0.141097</v>
      </c>
      <c r="AE57" s="16">
        <v>0.141097</v>
      </c>
      <c r="AF57" s="16">
        <v>0.141097</v>
      </c>
      <c r="AG57" s="16">
        <v>0.141097</v>
      </c>
      <c r="AH57" s="16">
        <v>0.141097</v>
      </c>
      <c r="AI57" s="16">
        <v>0.141097</v>
      </c>
      <c r="AJ57" s="16">
        <v>0.141097</v>
      </c>
      <c r="AK57" s="17">
        <v>0</v>
      </c>
    </row>
    <row r="58" spans="1:37" ht="15" customHeight="1" x14ac:dyDescent="0.35">
      <c r="A58" s="99" t="s">
        <v>2765</v>
      </c>
      <c r="B58" s="15" t="s">
        <v>2764</v>
      </c>
      <c r="C58" s="16">
        <v>0.55159999999999998</v>
      </c>
      <c r="D58" s="16">
        <v>0.56482699999999997</v>
      </c>
      <c r="E58" s="16">
        <v>0.58983399999999997</v>
      </c>
      <c r="F58" s="16">
        <v>0.57926699999999998</v>
      </c>
      <c r="G58" s="16">
        <v>0.57415099999999997</v>
      </c>
      <c r="H58" s="16">
        <v>0.56907799999999997</v>
      </c>
      <c r="I58" s="16">
        <v>0.56313199999999997</v>
      </c>
      <c r="J58" s="16">
        <v>0.55595399999999995</v>
      </c>
      <c r="K58" s="16">
        <v>0.555419</v>
      </c>
      <c r="L58" s="16">
        <v>0.55434600000000001</v>
      </c>
      <c r="M58" s="16">
        <v>0.55277699999999996</v>
      </c>
      <c r="N58" s="16">
        <v>0.55438600000000005</v>
      </c>
      <c r="O58" s="16">
        <v>0.55438799999999999</v>
      </c>
      <c r="P58" s="16">
        <v>0.55737800000000004</v>
      </c>
      <c r="Q58" s="16">
        <v>0.559693</v>
      </c>
      <c r="R58" s="16">
        <v>0.561365</v>
      </c>
      <c r="S58" s="16">
        <v>0.56384900000000004</v>
      </c>
      <c r="T58" s="16">
        <v>0.56587799999999999</v>
      </c>
      <c r="U58" s="16">
        <v>0.56817200000000001</v>
      </c>
      <c r="V58" s="16">
        <v>0.56968099999999999</v>
      </c>
      <c r="W58" s="16">
        <v>0.57256099999999999</v>
      </c>
      <c r="X58" s="16">
        <v>0.57519500000000001</v>
      </c>
      <c r="Y58" s="16">
        <v>0.57759400000000005</v>
      </c>
      <c r="Z58" s="16">
        <v>0.58025099999999996</v>
      </c>
      <c r="AA58" s="16">
        <v>0.58330800000000005</v>
      </c>
      <c r="AB58" s="16">
        <v>0.58539300000000005</v>
      </c>
      <c r="AC58" s="16">
        <v>0.58862400000000004</v>
      </c>
      <c r="AD58" s="16">
        <v>0.59220099999999998</v>
      </c>
      <c r="AE58" s="16">
        <v>0.59535199999999999</v>
      </c>
      <c r="AF58" s="16">
        <v>0.599055</v>
      </c>
      <c r="AG58" s="16">
        <v>0.60274000000000005</v>
      </c>
      <c r="AH58" s="16">
        <v>0.60632399999999997</v>
      </c>
      <c r="AI58" s="16">
        <v>0.61061900000000002</v>
      </c>
      <c r="AJ58" s="16">
        <v>0.61496799999999996</v>
      </c>
      <c r="AK58" s="17">
        <v>2.6610000000000002E-3</v>
      </c>
    </row>
    <row r="60" spans="1:37" ht="15" customHeight="1" x14ac:dyDescent="0.3">
      <c r="B60" s="14" t="s">
        <v>112</v>
      </c>
    </row>
    <row r="61" spans="1:37" ht="15" customHeight="1" x14ac:dyDescent="0.35">
      <c r="A61" s="99" t="s">
        <v>2763</v>
      </c>
      <c r="B61" s="15" t="s">
        <v>2750</v>
      </c>
      <c r="C61" s="16">
        <v>1.975306</v>
      </c>
      <c r="D61" s="16">
        <v>2.2027779999999999</v>
      </c>
      <c r="E61" s="16">
        <v>2.1728999999999998</v>
      </c>
      <c r="F61" s="16">
        <v>2.0992259999999998</v>
      </c>
      <c r="G61" s="16">
        <v>2.0900159999999999</v>
      </c>
      <c r="H61" s="16">
        <v>2.0779860000000001</v>
      </c>
      <c r="I61" s="16">
        <v>2.061531</v>
      </c>
      <c r="J61" s="16">
        <v>2.0413600000000001</v>
      </c>
      <c r="K61" s="16">
        <v>2.0217589999999999</v>
      </c>
      <c r="L61" s="16">
        <v>2.0062000000000002</v>
      </c>
      <c r="M61" s="16">
        <v>1.994604</v>
      </c>
      <c r="N61" s="16">
        <v>1.984728</v>
      </c>
      <c r="O61" s="16">
        <v>1.972963</v>
      </c>
      <c r="P61" s="16">
        <v>1.962453</v>
      </c>
      <c r="Q61" s="16">
        <v>1.953892</v>
      </c>
      <c r="R61" s="16">
        <v>1.944936</v>
      </c>
      <c r="S61" s="16">
        <v>1.9351160000000001</v>
      </c>
      <c r="T61" s="16">
        <v>1.926142</v>
      </c>
      <c r="U61" s="16">
        <v>1.917648</v>
      </c>
      <c r="V61" s="16">
        <v>1.9088099999999999</v>
      </c>
      <c r="W61" s="16">
        <v>1.8999429999999999</v>
      </c>
      <c r="X61" s="16">
        <v>1.8920079999999999</v>
      </c>
      <c r="Y61" s="16">
        <v>1.8844559999999999</v>
      </c>
      <c r="Z61" s="16">
        <v>1.876576</v>
      </c>
      <c r="AA61" s="16">
        <v>1.86886</v>
      </c>
      <c r="AB61" s="16">
        <v>1.861224</v>
      </c>
      <c r="AC61" s="16">
        <v>1.853113</v>
      </c>
      <c r="AD61" s="16">
        <v>1.845089</v>
      </c>
      <c r="AE61" s="16">
        <v>1.8368260000000001</v>
      </c>
      <c r="AF61" s="16">
        <v>1.828881</v>
      </c>
      <c r="AG61" s="16">
        <v>1.8212759999999999</v>
      </c>
      <c r="AH61" s="16">
        <v>1.8134110000000001</v>
      </c>
      <c r="AI61" s="16">
        <v>1.8047850000000001</v>
      </c>
      <c r="AJ61" s="16">
        <v>1.796775</v>
      </c>
      <c r="AK61" s="17">
        <v>-6.3460000000000001E-3</v>
      </c>
    </row>
    <row r="62" spans="1:37" ht="15" customHeight="1" x14ac:dyDescent="0.35">
      <c r="A62" s="99" t="s">
        <v>2762</v>
      </c>
      <c r="B62" s="15" t="s">
        <v>2748</v>
      </c>
      <c r="C62" s="16">
        <v>0.527868</v>
      </c>
      <c r="D62" s="16">
        <v>0.58443199999999995</v>
      </c>
      <c r="E62" s="16">
        <v>0.492114</v>
      </c>
      <c r="F62" s="16">
        <v>0.54042599999999996</v>
      </c>
      <c r="G62" s="16">
        <v>0.54242299999999999</v>
      </c>
      <c r="H62" s="16">
        <v>0.54280300000000004</v>
      </c>
      <c r="I62" s="16">
        <v>0.541655</v>
      </c>
      <c r="J62" s="16">
        <v>0.53965700000000005</v>
      </c>
      <c r="K62" s="16">
        <v>0.53748200000000002</v>
      </c>
      <c r="L62" s="16">
        <v>0.53576500000000005</v>
      </c>
      <c r="M62" s="16">
        <v>0.53500400000000004</v>
      </c>
      <c r="N62" s="16">
        <v>0.53487899999999999</v>
      </c>
      <c r="O62" s="16">
        <v>0.53527800000000003</v>
      </c>
      <c r="P62" s="16">
        <v>0.53562699999999996</v>
      </c>
      <c r="Q62" s="16">
        <v>0.53618200000000005</v>
      </c>
      <c r="R62" s="16">
        <v>0.53653799999999996</v>
      </c>
      <c r="S62" s="16">
        <v>0.53709600000000002</v>
      </c>
      <c r="T62" s="16">
        <v>0.53806600000000004</v>
      </c>
      <c r="U62" s="16">
        <v>0.53915999999999997</v>
      </c>
      <c r="V62" s="16">
        <v>0.54026600000000002</v>
      </c>
      <c r="W62" s="16">
        <v>0.54152999999999996</v>
      </c>
      <c r="X62" s="16">
        <v>0.54300300000000001</v>
      </c>
      <c r="Y62" s="16">
        <v>0.54497099999999998</v>
      </c>
      <c r="Z62" s="16">
        <v>0.54715599999999998</v>
      </c>
      <c r="AA62" s="16">
        <v>0.54918599999999995</v>
      </c>
      <c r="AB62" s="16">
        <v>0.551755</v>
      </c>
      <c r="AC62" s="16">
        <v>0.55453399999999997</v>
      </c>
      <c r="AD62" s="16">
        <v>0.55750500000000003</v>
      </c>
      <c r="AE62" s="16">
        <v>0.56053699999999995</v>
      </c>
      <c r="AF62" s="16">
        <v>0.56396100000000005</v>
      </c>
      <c r="AG62" s="16">
        <v>0.56734899999999999</v>
      </c>
      <c r="AH62" s="16">
        <v>0.57097299999999995</v>
      </c>
      <c r="AI62" s="16">
        <v>0.57486300000000001</v>
      </c>
      <c r="AJ62" s="16">
        <v>0.57944399999999996</v>
      </c>
      <c r="AK62" s="17">
        <v>-2.6800000000000001E-4</v>
      </c>
    </row>
    <row r="63" spans="1:37" ht="15" customHeight="1" x14ac:dyDescent="0.35">
      <c r="A63" s="99" t="s">
        <v>2761</v>
      </c>
      <c r="B63" s="15" t="s">
        <v>2746</v>
      </c>
      <c r="C63" s="16">
        <v>0.63310699999999998</v>
      </c>
      <c r="D63" s="16">
        <v>0.63677899999999998</v>
      </c>
      <c r="E63" s="16">
        <v>0.63883299999999998</v>
      </c>
      <c r="F63" s="16">
        <v>0.64128099999999999</v>
      </c>
      <c r="G63" s="16">
        <v>0.64249800000000001</v>
      </c>
      <c r="H63" s="16">
        <v>0.64275300000000002</v>
      </c>
      <c r="I63" s="16">
        <v>0.64189099999999999</v>
      </c>
      <c r="J63" s="16">
        <v>0.64020699999999997</v>
      </c>
      <c r="K63" s="16">
        <v>0.63900199999999996</v>
      </c>
      <c r="L63" s="16">
        <v>0.63942699999999997</v>
      </c>
      <c r="M63" s="16">
        <v>0.64136800000000005</v>
      </c>
      <c r="N63" s="16">
        <v>0.64383100000000004</v>
      </c>
      <c r="O63" s="16">
        <v>0.64418399999999998</v>
      </c>
      <c r="P63" s="16">
        <v>0.64537299999999997</v>
      </c>
      <c r="Q63" s="16">
        <v>0.64757399999999998</v>
      </c>
      <c r="R63" s="16">
        <v>0.64999099999999999</v>
      </c>
      <c r="S63" s="16">
        <v>0.65215400000000001</v>
      </c>
      <c r="T63" s="16">
        <v>0.65451599999999999</v>
      </c>
      <c r="U63" s="16">
        <v>0.65698400000000001</v>
      </c>
      <c r="V63" s="16">
        <v>0.65931600000000001</v>
      </c>
      <c r="W63" s="16">
        <v>0.66143399999999997</v>
      </c>
      <c r="X63" s="16">
        <v>0.663856</v>
      </c>
      <c r="Y63" s="16">
        <v>0.66641399999999995</v>
      </c>
      <c r="Z63" s="16">
        <v>0.66891400000000001</v>
      </c>
      <c r="AA63" s="16">
        <v>0.671427</v>
      </c>
      <c r="AB63" s="16">
        <v>0.67384900000000003</v>
      </c>
      <c r="AC63" s="16">
        <v>0.67601199999999995</v>
      </c>
      <c r="AD63" s="16">
        <v>0.67809299999999995</v>
      </c>
      <c r="AE63" s="16">
        <v>0.680002</v>
      </c>
      <c r="AF63" s="16">
        <v>0.68196500000000004</v>
      </c>
      <c r="AG63" s="16">
        <v>0.68398099999999995</v>
      </c>
      <c r="AH63" s="16">
        <v>0.68585200000000002</v>
      </c>
      <c r="AI63" s="16">
        <v>0.68736399999999998</v>
      </c>
      <c r="AJ63" s="16">
        <v>0.68898999999999999</v>
      </c>
      <c r="AK63" s="17">
        <v>2.4659999999999999E-3</v>
      </c>
    </row>
    <row r="64" spans="1:37" ht="15" customHeight="1" x14ac:dyDescent="0.35">
      <c r="A64" s="99" t="s">
        <v>2760</v>
      </c>
      <c r="B64" s="15" t="s">
        <v>2744</v>
      </c>
      <c r="C64" s="16">
        <v>0.512235</v>
      </c>
      <c r="D64" s="16">
        <v>0.51125299999999996</v>
      </c>
      <c r="E64" s="16">
        <v>0.50987800000000005</v>
      </c>
      <c r="F64" s="16">
        <v>0.50897400000000004</v>
      </c>
      <c r="G64" s="16">
        <v>0.50795900000000005</v>
      </c>
      <c r="H64" s="16">
        <v>0.50618799999999997</v>
      </c>
      <c r="I64" s="16">
        <v>0.50388999999999995</v>
      </c>
      <c r="J64" s="16">
        <v>0.50127999999999995</v>
      </c>
      <c r="K64" s="16">
        <v>0.49815300000000001</v>
      </c>
      <c r="L64" s="16">
        <v>0.48683300000000002</v>
      </c>
      <c r="M64" s="16">
        <v>0.476798</v>
      </c>
      <c r="N64" s="16">
        <v>0.467725</v>
      </c>
      <c r="O64" s="16">
        <v>0.45968300000000001</v>
      </c>
      <c r="P64" s="16">
        <v>0.45138699999999998</v>
      </c>
      <c r="Q64" s="16">
        <v>0.44365599999999999</v>
      </c>
      <c r="R64" s="16">
        <v>0.43627300000000002</v>
      </c>
      <c r="S64" s="16">
        <v>0.42948999999999998</v>
      </c>
      <c r="T64" s="16">
        <v>0.42325000000000002</v>
      </c>
      <c r="U64" s="16">
        <v>0.41759600000000002</v>
      </c>
      <c r="V64" s="16">
        <v>0.41230299999999998</v>
      </c>
      <c r="W64" s="16">
        <v>0.40729599999999999</v>
      </c>
      <c r="X64" s="16">
        <v>0.40278799999999998</v>
      </c>
      <c r="Y64" s="16">
        <v>0.39893200000000001</v>
      </c>
      <c r="Z64" s="16">
        <v>0.39473599999999998</v>
      </c>
      <c r="AA64" s="16">
        <v>0.39061099999999999</v>
      </c>
      <c r="AB64" s="16">
        <v>0.38695400000000002</v>
      </c>
      <c r="AC64" s="16">
        <v>0.38367699999999999</v>
      </c>
      <c r="AD64" s="16">
        <v>0.38085799999999997</v>
      </c>
      <c r="AE64" s="16">
        <v>0.37834800000000002</v>
      </c>
      <c r="AF64" s="16">
        <v>0.37614599999999998</v>
      </c>
      <c r="AG64" s="16">
        <v>0.374253</v>
      </c>
      <c r="AH64" s="16">
        <v>0.37267600000000001</v>
      </c>
      <c r="AI64" s="16">
        <v>0.37149399999999999</v>
      </c>
      <c r="AJ64" s="16">
        <v>0.37076500000000001</v>
      </c>
      <c r="AK64" s="17">
        <v>-9.9900000000000006E-3</v>
      </c>
    </row>
    <row r="65" spans="1:37" ht="15" customHeight="1" x14ac:dyDescent="0.35">
      <c r="A65" s="99" t="s">
        <v>2759</v>
      </c>
      <c r="B65" s="15" t="s">
        <v>68</v>
      </c>
      <c r="C65" s="16">
        <v>0.41071200000000002</v>
      </c>
      <c r="D65" s="16">
        <v>0.41727199999999998</v>
      </c>
      <c r="E65" s="16">
        <v>0.424064</v>
      </c>
      <c r="F65" s="16">
        <v>0.43056800000000001</v>
      </c>
      <c r="G65" s="16">
        <v>0.43597799999999998</v>
      </c>
      <c r="H65" s="16">
        <v>0.44045000000000001</v>
      </c>
      <c r="I65" s="16">
        <v>0.44392100000000001</v>
      </c>
      <c r="J65" s="16">
        <v>0.44664199999999998</v>
      </c>
      <c r="K65" s="16">
        <v>0.449378</v>
      </c>
      <c r="L65" s="16">
        <v>0.45300499999999999</v>
      </c>
      <c r="M65" s="16">
        <v>0.457652</v>
      </c>
      <c r="N65" s="16">
        <v>0.46273199999999998</v>
      </c>
      <c r="O65" s="16">
        <v>0.46629799999999999</v>
      </c>
      <c r="P65" s="16">
        <v>0.47047600000000001</v>
      </c>
      <c r="Q65" s="16">
        <v>0.47536800000000001</v>
      </c>
      <c r="R65" s="16">
        <v>0.48052400000000001</v>
      </c>
      <c r="S65" s="16">
        <v>0.48556700000000003</v>
      </c>
      <c r="T65" s="16">
        <v>0.49071599999999999</v>
      </c>
      <c r="U65" s="16">
        <v>0.495917</v>
      </c>
      <c r="V65" s="16">
        <v>0.50098200000000004</v>
      </c>
      <c r="W65" s="16">
        <v>0.50588999999999995</v>
      </c>
      <c r="X65" s="16">
        <v>0.51097199999999998</v>
      </c>
      <c r="Y65" s="16">
        <v>0.51618900000000001</v>
      </c>
      <c r="Z65" s="16">
        <v>0.52140699999999995</v>
      </c>
      <c r="AA65" s="16">
        <v>0.52665099999999998</v>
      </c>
      <c r="AB65" s="16">
        <v>0.53186199999999995</v>
      </c>
      <c r="AC65" s="16">
        <v>0.53693999999999997</v>
      </c>
      <c r="AD65" s="16">
        <v>0.54198599999999997</v>
      </c>
      <c r="AE65" s="16">
        <v>0.54695400000000005</v>
      </c>
      <c r="AF65" s="16">
        <v>0.55198199999999997</v>
      </c>
      <c r="AG65" s="16">
        <v>0.55704500000000001</v>
      </c>
      <c r="AH65" s="16">
        <v>0.56199699999999997</v>
      </c>
      <c r="AI65" s="16">
        <v>0.56670900000000002</v>
      </c>
      <c r="AJ65" s="16">
        <v>0.57145900000000005</v>
      </c>
      <c r="AK65" s="17">
        <v>9.8750000000000001E-3</v>
      </c>
    </row>
    <row r="66" spans="1:37" ht="15" customHeight="1" x14ac:dyDescent="0.35">
      <c r="A66" s="99" t="s">
        <v>2758</v>
      </c>
      <c r="B66" s="15" t="s">
        <v>74</v>
      </c>
      <c r="C66" s="16">
        <v>0.486483</v>
      </c>
      <c r="D66" s="16">
        <v>0.48148600000000003</v>
      </c>
      <c r="E66" s="16">
        <v>0.47783799999999998</v>
      </c>
      <c r="F66" s="16">
        <v>0.46793600000000002</v>
      </c>
      <c r="G66" s="16">
        <v>0.45961600000000002</v>
      </c>
      <c r="H66" s="16">
        <v>0.45226699999999997</v>
      </c>
      <c r="I66" s="16">
        <v>0.44577</v>
      </c>
      <c r="J66" s="16">
        <v>0.44011800000000001</v>
      </c>
      <c r="K66" s="16">
        <v>0.43532999999999999</v>
      </c>
      <c r="L66" s="16">
        <v>0.43132100000000001</v>
      </c>
      <c r="M66" s="16">
        <v>0.42858000000000002</v>
      </c>
      <c r="N66" s="16">
        <v>0.42669699999999999</v>
      </c>
      <c r="O66" s="16">
        <v>0.42568800000000001</v>
      </c>
      <c r="P66" s="16">
        <v>0.41447000000000001</v>
      </c>
      <c r="Q66" s="16">
        <v>0.40487899999999999</v>
      </c>
      <c r="R66" s="16">
        <v>0.39641999999999999</v>
      </c>
      <c r="S66" s="16">
        <v>0.3891</v>
      </c>
      <c r="T66" s="16">
        <v>0.382855</v>
      </c>
      <c r="U66" s="16">
        <v>0.37756200000000001</v>
      </c>
      <c r="V66" s="16">
        <v>0.37279200000000001</v>
      </c>
      <c r="W66" s="16">
        <v>0.36853599999999997</v>
      </c>
      <c r="X66" s="16">
        <v>0.364952</v>
      </c>
      <c r="Y66" s="16">
        <v>0.362068</v>
      </c>
      <c r="Z66" s="16">
        <v>0.35190900000000003</v>
      </c>
      <c r="AA66" s="16">
        <v>0.34295999999999999</v>
      </c>
      <c r="AB66" s="16">
        <v>0.33541399999999999</v>
      </c>
      <c r="AC66" s="16">
        <v>0.32886399999999999</v>
      </c>
      <c r="AD66" s="16">
        <v>0.32301600000000003</v>
      </c>
      <c r="AE66" s="16">
        <v>0.31753500000000001</v>
      </c>
      <c r="AF66" s="16">
        <v>0.31252200000000002</v>
      </c>
      <c r="AG66" s="16">
        <v>0.30814799999999998</v>
      </c>
      <c r="AH66" s="16">
        <v>0.30435099999999998</v>
      </c>
      <c r="AI66" s="16">
        <v>0.30109900000000001</v>
      </c>
      <c r="AJ66" s="16">
        <v>0.29846800000000001</v>
      </c>
      <c r="AK66" s="17">
        <v>-1.4833000000000001E-2</v>
      </c>
    </row>
    <row r="67" spans="1:37" ht="15" customHeight="1" x14ac:dyDescent="0.35">
      <c r="A67" s="99" t="s">
        <v>2757</v>
      </c>
      <c r="B67" s="15" t="s">
        <v>66</v>
      </c>
      <c r="C67" s="16">
        <v>0.64602700000000002</v>
      </c>
      <c r="D67" s="16">
        <v>0.65076900000000004</v>
      </c>
      <c r="E67" s="16">
        <v>0.65597000000000005</v>
      </c>
      <c r="F67" s="16">
        <v>0.66018100000000002</v>
      </c>
      <c r="G67" s="16">
        <v>0.66142599999999996</v>
      </c>
      <c r="H67" s="16">
        <v>0.66072399999999998</v>
      </c>
      <c r="I67" s="16">
        <v>0.66001200000000004</v>
      </c>
      <c r="J67" s="16">
        <v>0.65934800000000005</v>
      </c>
      <c r="K67" s="16">
        <v>0.65882399999999997</v>
      </c>
      <c r="L67" s="16">
        <v>0.65893800000000002</v>
      </c>
      <c r="M67" s="16">
        <v>0.66003699999999998</v>
      </c>
      <c r="N67" s="16">
        <v>0.66188999999999998</v>
      </c>
      <c r="O67" s="16">
        <v>0.66450900000000002</v>
      </c>
      <c r="P67" s="16">
        <v>0.66545299999999996</v>
      </c>
      <c r="Q67" s="16">
        <v>0.66698999999999997</v>
      </c>
      <c r="R67" s="16">
        <v>0.66888800000000004</v>
      </c>
      <c r="S67" s="16">
        <v>0.67120599999999997</v>
      </c>
      <c r="T67" s="16">
        <v>0.67380399999999996</v>
      </c>
      <c r="U67" s="16">
        <v>0.67661499999999997</v>
      </c>
      <c r="V67" s="16">
        <v>0.67947199999999996</v>
      </c>
      <c r="W67" s="16">
        <v>0.68236600000000003</v>
      </c>
      <c r="X67" s="16">
        <v>0.68547000000000002</v>
      </c>
      <c r="Y67" s="16">
        <v>0.68891599999999997</v>
      </c>
      <c r="Z67" s="16">
        <v>0.69235199999999997</v>
      </c>
      <c r="AA67" s="16">
        <v>0.69573600000000002</v>
      </c>
      <c r="AB67" s="16">
        <v>0.69935400000000003</v>
      </c>
      <c r="AC67" s="16">
        <v>0.70318400000000003</v>
      </c>
      <c r="AD67" s="16">
        <v>0.70724299999999996</v>
      </c>
      <c r="AE67" s="16">
        <v>0.71147700000000003</v>
      </c>
      <c r="AF67" s="16">
        <v>0.71586300000000003</v>
      </c>
      <c r="AG67" s="16">
        <v>0.72040300000000002</v>
      </c>
      <c r="AH67" s="16">
        <v>0.72507900000000003</v>
      </c>
      <c r="AI67" s="16">
        <v>0.72986600000000001</v>
      </c>
      <c r="AJ67" s="16">
        <v>0.73478399999999999</v>
      </c>
      <c r="AK67" s="17">
        <v>3.8019999999999998E-3</v>
      </c>
    </row>
    <row r="68" spans="1:37" ht="15" customHeight="1" x14ac:dyDescent="0.35">
      <c r="A68" s="99" t="s">
        <v>2756</v>
      </c>
      <c r="B68" s="15" t="s">
        <v>2739</v>
      </c>
      <c r="C68" s="16">
        <v>0.34392200000000001</v>
      </c>
      <c r="D68" s="16">
        <v>0.33701300000000001</v>
      </c>
      <c r="E68" s="16">
        <v>0.33078999999999997</v>
      </c>
      <c r="F68" s="16">
        <v>0.32613500000000001</v>
      </c>
      <c r="G68" s="16">
        <v>0.32244699999999998</v>
      </c>
      <c r="H68" s="16">
        <v>0.31920799999999999</v>
      </c>
      <c r="I68" s="16">
        <v>0.31651000000000001</v>
      </c>
      <c r="J68" s="16">
        <v>0.31439299999999998</v>
      </c>
      <c r="K68" s="16">
        <v>0.31292700000000001</v>
      </c>
      <c r="L68" s="16">
        <v>0.31180000000000002</v>
      </c>
      <c r="M68" s="16">
        <v>0.31158799999999998</v>
      </c>
      <c r="N68" s="16">
        <v>0.31228099999999998</v>
      </c>
      <c r="O68" s="16">
        <v>0.31353900000000001</v>
      </c>
      <c r="P68" s="16">
        <v>0.314693</v>
      </c>
      <c r="Q68" s="16">
        <v>0.31677699999999998</v>
      </c>
      <c r="R68" s="16">
        <v>0.31925799999999999</v>
      </c>
      <c r="S68" s="16">
        <v>0.32172699999999999</v>
      </c>
      <c r="T68" s="16">
        <v>0.32416699999999998</v>
      </c>
      <c r="U68" s="16">
        <v>0.32704499999999997</v>
      </c>
      <c r="V68" s="16">
        <v>0.32984400000000003</v>
      </c>
      <c r="W68" s="16">
        <v>0.33256599999999997</v>
      </c>
      <c r="X68" s="16">
        <v>0.335289</v>
      </c>
      <c r="Y68" s="16">
        <v>0.33753899999999998</v>
      </c>
      <c r="Z68" s="16">
        <v>0.33983600000000003</v>
      </c>
      <c r="AA68" s="16">
        <v>0.342061</v>
      </c>
      <c r="AB68" s="16">
        <v>0.34326800000000002</v>
      </c>
      <c r="AC68" s="16">
        <v>0.34445199999999998</v>
      </c>
      <c r="AD68" s="16">
        <v>0.34460000000000002</v>
      </c>
      <c r="AE68" s="16">
        <v>0.34421099999999999</v>
      </c>
      <c r="AF68" s="16">
        <v>0.343281</v>
      </c>
      <c r="AG68" s="16">
        <v>0.34181299999999998</v>
      </c>
      <c r="AH68" s="16">
        <v>0.33872600000000003</v>
      </c>
      <c r="AI68" s="16">
        <v>0.33507399999999998</v>
      </c>
      <c r="AJ68" s="16">
        <v>0.32978000000000002</v>
      </c>
      <c r="AK68" s="17">
        <v>-6.78E-4</v>
      </c>
    </row>
    <row r="69" spans="1:37" ht="15" customHeight="1" x14ac:dyDescent="0.35">
      <c r="A69" s="99" t="s">
        <v>2755</v>
      </c>
      <c r="B69" s="15" t="s">
        <v>2737</v>
      </c>
      <c r="C69" s="16">
        <v>0.359788</v>
      </c>
      <c r="D69" s="16">
        <v>0.38510800000000001</v>
      </c>
      <c r="E69" s="16">
        <v>0.40943600000000002</v>
      </c>
      <c r="F69" s="16">
        <v>0.43259799999999998</v>
      </c>
      <c r="G69" s="16">
        <v>0.45428200000000002</v>
      </c>
      <c r="H69" s="16">
        <v>0.47465299999999999</v>
      </c>
      <c r="I69" s="16">
        <v>0.49323099999999998</v>
      </c>
      <c r="J69" s="16">
        <v>0.51051400000000002</v>
      </c>
      <c r="K69" s="16">
        <v>0.526559</v>
      </c>
      <c r="L69" s="16">
        <v>0.541821</v>
      </c>
      <c r="M69" s="16">
        <v>0.55619399999999997</v>
      </c>
      <c r="N69" s="16">
        <v>0.56983200000000001</v>
      </c>
      <c r="O69" s="16">
        <v>0.58302399999999999</v>
      </c>
      <c r="P69" s="16">
        <v>0.59545999999999999</v>
      </c>
      <c r="Q69" s="16">
        <v>0.60724299999999998</v>
      </c>
      <c r="R69" s="16">
        <v>0.61874399999999996</v>
      </c>
      <c r="S69" s="16">
        <v>0.62950399999999995</v>
      </c>
      <c r="T69" s="16">
        <v>0.63999600000000001</v>
      </c>
      <c r="U69" s="16">
        <v>0.65015999999999996</v>
      </c>
      <c r="V69" s="16">
        <v>0.66021300000000005</v>
      </c>
      <c r="W69" s="16">
        <v>0.66989600000000005</v>
      </c>
      <c r="X69" s="16">
        <v>0.67991900000000005</v>
      </c>
      <c r="Y69" s="16">
        <v>0.690083</v>
      </c>
      <c r="Z69" s="16">
        <v>0.70101400000000003</v>
      </c>
      <c r="AA69" s="16">
        <v>0.71218899999999996</v>
      </c>
      <c r="AB69" s="16">
        <v>0.72404299999999999</v>
      </c>
      <c r="AC69" s="16">
        <v>0.73656699999999997</v>
      </c>
      <c r="AD69" s="16">
        <v>0.75010600000000005</v>
      </c>
      <c r="AE69" s="16">
        <v>0.764683</v>
      </c>
      <c r="AF69" s="16">
        <v>0.78032299999999999</v>
      </c>
      <c r="AG69" s="16">
        <v>0.79767299999999997</v>
      </c>
      <c r="AH69" s="16">
        <v>0.81645199999999996</v>
      </c>
      <c r="AI69" s="16">
        <v>0.83669899999999997</v>
      </c>
      <c r="AJ69" s="16">
        <v>0.85906199999999999</v>
      </c>
      <c r="AK69" s="17">
        <v>2.5388999999999998E-2</v>
      </c>
    </row>
    <row r="70" spans="1:37" ht="15" customHeight="1" x14ac:dyDescent="0.35">
      <c r="A70" s="99" t="s">
        <v>2754</v>
      </c>
      <c r="B70" s="15" t="s">
        <v>2735</v>
      </c>
      <c r="C70" s="16">
        <v>3.0122680000000002</v>
      </c>
      <c r="D70" s="16">
        <v>2.9470170000000002</v>
      </c>
      <c r="E70" s="16">
        <v>3.0246849999999998</v>
      </c>
      <c r="F70" s="16">
        <v>3.0363869999999999</v>
      </c>
      <c r="G70" s="16">
        <v>3.0559210000000001</v>
      </c>
      <c r="H70" s="16">
        <v>3.0750829999999998</v>
      </c>
      <c r="I70" s="16">
        <v>3.0895250000000001</v>
      </c>
      <c r="J70" s="16">
        <v>3.1032660000000001</v>
      </c>
      <c r="K70" s="16">
        <v>3.1261510000000001</v>
      </c>
      <c r="L70" s="16">
        <v>3.151405</v>
      </c>
      <c r="M70" s="16">
        <v>3.178652</v>
      </c>
      <c r="N70" s="16">
        <v>3.2117070000000001</v>
      </c>
      <c r="O70" s="16">
        <v>3.2413340000000002</v>
      </c>
      <c r="P70" s="16">
        <v>3.2760039999999999</v>
      </c>
      <c r="Q70" s="16">
        <v>3.3118310000000002</v>
      </c>
      <c r="R70" s="16">
        <v>3.3488869999999999</v>
      </c>
      <c r="S70" s="16">
        <v>3.3878560000000002</v>
      </c>
      <c r="T70" s="16">
        <v>3.4282859999999999</v>
      </c>
      <c r="U70" s="16">
        <v>3.4708540000000001</v>
      </c>
      <c r="V70" s="16">
        <v>3.514497</v>
      </c>
      <c r="W70" s="16">
        <v>3.561769</v>
      </c>
      <c r="X70" s="16">
        <v>3.6109369999999998</v>
      </c>
      <c r="Y70" s="16">
        <v>3.662191</v>
      </c>
      <c r="Z70" s="16">
        <v>3.7155339999999999</v>
      </c>
      <c r="AA70" s="16">
        <v>3.7721230000000001</v>
      </c>
      <c r="AB70" s="16">
        <v>3.8302450000000001</v>
      </c>
      <c r="AC70" s="16">
        <v>3.8931149999999999</v>
      </c>
      <c r="AD70" s="16">
        <v>3.9592809999999998</v>
      </c>
      <c r="AE70" s="16">
        <v>4.0287620000000004</v>
      </c>
      <c r="AF70" s="16">
        <v>4.1032460000000004</v>
      </c>
      <c r="AG70" s="16">
        <v>4.179627</v>
      </c>
      <c r="AH70" s="16">
        <v>4.2576130000000001</v>
      </c>
      <c r="AI70" s="16">
        <v>4.3378750000000004</v>
      </c>
      <c r="AJ70" s="16">
        <v>4.4203080000000003</v>
      </c>
      <c r="AK70" s="17">
        <v>1.2749999999999999E-2</v>
      </c>
    </row>
    <row r="71" spans="1:37" ht="15" customHeight="1" x14ac:dyDescent="0.3">
      <c r="A71" s="99" t="s">
        <v>2753</v>
      </c>
      <c r="B71" s="14" t="s">
        <v>88</v>
      </c>
      <c r="C71" s="18">
        <v>8.9077169999999999</v>
      </c>
      <c r="D71" s="18">
        <v>9.1539070000000002</v>
      </c>
      <c r="E71" s="18">
        <v>9.1365079999999992</v>
      </c>
      <c r="F71" s="18">
        <v>9.143713</v>
      </c>
      <c r="G71" s="18">
        <v>9.1725650000000005</v>
      </c>
      <c r="H71" s="18">
        <v>9.1921149999999994</v>
      </c>
      <c r="I71" s="18">
        <v>9.1979340000000001</v>
      </c>
      <c r="J71" s="18">
        <v>9.1967859999999995</v>
      </c>
      <c r="K71" s="18">
        <v>9.2055640000000007</v>
      </c>
      <c r="L71" s="18">
        <v>9.2165149999999993</v>
      </c>
      <c r="M71" s="18">
        <v>9.2404779999999995</v>
      </c>
      <c r="N71" s="18">
        <v>9.2763019999999994</v>
      </c>
      <c r="O71" s="18">
        <v>9.3064990000000005</v>
      </c>
      <c r="P71" s="18">
        <v>9.3313959999999998</v>
      </c>
      <c r="Q71" s="18">
        <v>9.3643920000000005</v>
      </c>
      <c r="R71" s="18">
        <v>9.4004589999999997</v>
      </c>
      <c r="S71" s="18">
        <v>9.4388179999999995</v>
      </c>
      <c r="T71" s="18">
        <v>9.4817970000000003</v>
      </c>
      <c r="U71" s="18">
        <v>9.5295419999999993</v>
      </c>
      <c r="V71" s="18">
        <v>9.5784950000000002</v>
      </c>
      <c r="W71" s="18">
        <v>9.6312259999999998</v>
      </c>
      <c r="X71" s="18">
        <v>9.6891960000000008</v>
      </c>
      <c r="Y71" s="18">
        <v>9.7517600000000009</v>
      </c>
      <c r="Z71" s="18">
        <v>9.8094339999999995</v>
      </c>
      <c r="AA71" s="18">
        <v>9.8718039999999991</v>
      </c>
      <c r="AB71" s="18">
        <v>9.9379690000000007</v>
      </c>
      <c r="AC71" s="18">
        <v>10.010458</v>
      </c>
      <c r="AD71" s="18">
        <v>10.087774</v>
      </c>
      <c r="AE71" s="18">
        <v>10.169335999999999</v>
      </c>
      <c r="AF71" s="18">
        <v>10.258167</v>
      </c>
      <c r="AG71" s="18">
        <v>10.351568</v>
      </c>
      <c r="AH71" s="18">
        <v>10.447129</v>
      </c>
      <c r="AI71" s="18">
        <v>10.545828</v>
      </c>
      <c r="AJ71" s="18">
        <v>10.649832999999999</v>
      </c>
      <c r="AK71" s="19">
        <v>4.7410000000000004E-3</v>
      </c>
    </row>
    <row r="73" spans="1:37" ht="15" customHeight="1" x14ac:dyDescent="0.3">
      <c r="A73" s="99" t="s">
        <v>2752</v>
      </c>
      <c r="B73" s="14" t="s">
        <v>144</v>
      </c>
      <c r="C73" s="18">
        <v>9.0746959999999994</v>
      </c>
      <c r="D73" s="18">
        <v>9.113569</v>
      </c>
      <c r="E73" s="18">
        <v>8.9119019999999995</v>
      </c>
      <c r="F73" s="18">
        <v>8.9244319999999995</v>
      </c>
      <c r="G73" s="18">
        <v>8.7874540000000003</v>
      </c>
      <c r="H73" s="18">
        <v>8.6599199999999996</v>
      </c>
      <c r="I73" s="18">
        <v>8.5508880000000005</v>
      </c>
      <c r="J73" s="18">
        <v>8.5058559999999996</v>
      </c>
      <c r="K73" s="18">
        <v>8.4265249999999998</v>
      </c>
      <c r="L73" s="18">
        <v>8.3483339999999995</v>
      </c>
      <c r="M73" s="18">
        <v>8.2950979999999994</v>
      </c>
      <c r="N73" s="18">
        <v>8.2607510000000008</v>
      </c>
      <c r="O73" s="18">
        <v>8.2693220000000007</v>
      </c>
      <c r="P73" s="18">
        <v>8.2424900000000001</v>
      </c>
      <c r="Q73" s="18">
        <v>8.2094369999999994</v>
      </c>
      <c r="R73" s="18">
        <v>8.1380060000000007</v>
      </c>
      <c r="S73" s="18">
        <v>8.1146940000000001</v>
      </c>
      <c r="T73" s="18">
        <v>8.0841119999999993</v>
      </c>
      <c r="U73" s="18">
        <v>8.0814749999999993</v>
      </c>
      <c r="V73" s="18">
        <v>8.0937970000000004</v>
      </c>
      <c r="W73" s="18">
        <v>8.0907879999999999</v>
      </c>
      <c r="X73" s="18">
        <v>8.0992169999999994</v>
      </c>
      <c r="Y73" s="18">
        <v>8.1197579999999991</v>
      </c>
      <c r="Z73" s="18">
        <v>8.1280570000000001</v>
      </c>
      <c r="AA73" s="18">
        <v>8.1352790000000006</v>
      </c>
      <c r="AB73" s="18">
        <v>8.1454920000000008</v>
      </c>
      <c r="AC73" s="18">
        <v>8.1661780000000004</v>
      </c>
      <c r="AD73" s="18">
        <v>8.1929470000000002</v>
      </c>
      <c r="AE73" s="18">
        <v>8.2250399999999999</v>
      </c>
      <c r="AF73" s="18">
        <v>8.2663270000000004</v>
      </c>
      <c r="AG73" s="18">
        <v>8.3251469999999994</v>
      </c>
      <c r="AH73" s="18">
        <v>8.3817199999999996</v>
      </c>
      <c r="AI73" s="18">
        <v>8.4511310000000002</v>
      </c>
      <c r="AJ73" s="18">
        <v>8.5210530000000002</v>
      </c>
      <c r="AK73" s="19">
        <v>-2.0990000000000002E-3</v>
      </c>
    </row>
    <row r="75" spans="1:37" ht="15" customHeight="1" x14ac:dyDescent="0.3">
      <c r="B75" s="14" t="s">
        <v>145</v>
      </c>
    </row>
    <row r="76" spans="1:37" ht="15" customHeight="1" x14ac:dyDescent="0.35">
      <c r="A76" s="99" t="s">
        <v>2751</v>
      </c>
      <c r="B76" s="15" t="s">
        <v>2750</v>
      </c>
      <c r="C76" s="16">
        <v>2.1907260000000002</v>
      </c>
      <c r="D76" s="16">
        <v>2.442034</v>
      </c>
      <c r="E76" s="16">
        <v>2.4051909999999999</v>
      </c>
      <c r="F76" s="16">
        <v>2.320424</v>
      </c>
      <c r="G76" s="16">
        <v>2.3047979999999999</v>
      </c>
      <c r="H76" s="16">
        <v>2.2865000000000002</v>
      </c>
      <c r="I76" s="16">
        <v>2.2650579999999998</v>
      </c>
      <c r="J76" s="16">
        <v>2.2411089999999998</v>
      </c>
      <c r="K76" s="16">
        <v>2.216685</v>
      </c>
      <c r="L76" s="16">
        <v>2.1965840000000001</v>
      </c>
      <c r="M76" s="16">
        <v>2.1810619999999998</v>
      </c>
      <c r="N76" s="16">
        <v>2.1676500000000001</v>
      </c>
      <c r="O76" s="16">
        <v>2.1532819999999999</v>
      </c>
      <c r="P76" s="16">
        <v>2.139643</v>
      </c>
      <c r="Q76" s="16">
        <v>2.1277539999999999</v>
      </c>
      <c r="R76" s="16">
        <v>2.1146189999999998</v>
      </c>
      <c r="S76" s="16">
        <v>2.101629</v>
      </c>
      <c r="T76" s="16">
        <v>2.0893060000000001</v>
      </c>
      <c r="U76" s="16">
        <v>2.0779939999999999</v>
      </c>
      <c r="V76" s="16">
        <v>2.0666099999999998</v>
      </c>
      <c r="W76" s="16">
        <v>2.0548489999999999</v>
      </c>
      <c r="X76" s="16">
        <v>2.0442390000000001</v>
      </c>
      <c r="Y76" s="16">
        <v>2.0342519999999999</v>
      </c>
      <c r="Z76" s="16">
        <v>2.0239569999999998</v>
      </c>
      <c r="AA76" s="16">
        <v>2.0136400000000001</v>
      </c>
      <c r="AB76" s="16">
        <v>2.0034269999999998</v>
      </c>
      <c r="AC76" s="16">
        <v>1.992858</v>
      </c>
      <c r="AD76" s="16">
        <v>1.9825060000000001</v>
      </c>
      <c r="AE76" s="16">
        <v>1.9719679999999999</v>
      </c>
      <c r="AF76" s="16">
        <v>1.9618310000000001</v>
      </c>
      <c r="AG76" s="16">
        <v>1.952253</v>
      </c>
      <c r="AH76" s="16">
        <v>1.9423859999999999</v>
      </c>
      <c r="AI76" s="16">
        <v>1.9319189999999999</v>
      </c>
      <c r="AJ76" s="16">
        <v>1.9220729999999999</v>
      </c>
      <c r="AK76" s="17">
        <v>-7.4539999999999997E-3</v>
      </c>
    </row>
    <row r="77" spans="1:37" ht="15" customHeight="1" x14ac:dyDescent="0.35">
      <c r="A77" s="99" t="s">
        <v>2749</v>
      </c>
      <c r="B77" s="15" t="s">
        <v>2748</v>
      </c>
      <c r="C77" s="16">
        <v>1.5135959999999999</v>
      </c>
      <c r="D77" s="16">
        <v>1.6660200000000001</v>
      </c>
      <c r="E77" s="16">
        <v>1.3961079999999999</v>
      </c>
      <c r="F77" s="16">
        <v>1.517244</v>
      </c>
      <c r="G77" s="16">
        <v>1.502928</v>
      </c>
      <c r="H77" s="16">
        <v>1.4862200000000001</v>
      </c>
      <c r="I77" s="16">
        <v>1.468602</v>
      </c>
      <c r="J77" s="16">
        <v>1.4558720000000001</v>
      </c>
      <c r="K77" s="16">
        <v>1.4389419999999999</v>
      </c>
      <c r="L77" s="16">
        <v>1.4246380000000001</v>
      </c>
      <c r="M77" s="16">
        <v>1.4146559999999999</v>
      </c>
      <c r="N77" s="16">
        <v>1.407653</v>
      </c>
      <c r="O77" s="16">
        <v>1.405931</v>
      </c>
      <c r="P77" s="16">
        <v>1.402677</v>
      </c>
      <c r="Q77" s="16">
        <v>1.3986289999999999</v>
      </c>
      <c r="R77" s="16">
        <v>1.389661</v>
      </c>
      <c r="S77" s="16">
        <v>1.385955</v>
      </c>
      <c r="T77" s="16">
        <v>1.3821220000000001</v>
      </c>
      <c r="U77" s="16">
        <v>1.3811020000000001</v>
      </c>
      <c r="V77" s="16">
        <v>1.381464</v>
      </c>
      <c r="W77" s="16">
        <v>1.3804369999999999</v>
      </c>
      <c r="X77" s="16">
        <v>1.3806879999999999</v>
      </c>
      <c r="Y77" s="16">
        <v>1.382924</v>
      </c>
      <c r="Z77" s="16">
        <v>1.385283</v>
      </c>
      <c r="AA77" s="16">
        <v>1.3867830000000001</v>
      </c>
      <c r="AB77" s="16">
        <v>1.3893770000000001</v>
      </c>
      <c r="AC77" s="16">
        <v>1.3928830000000001</v>
      </c>
      <c r="AD77" s="16">
        <v>1.3970590000000001</v>
      </c>
      <c r="AE77" s="16">
        <v>1.401429</v>
      </c>
      <c r="AF77" s="16">
        <v>1.40717</v>
      </c>
      <c r="AG77" s="16">
        <v>1.4139710000000001</v>
      </c>
      <c r="AH77" s="16">
        <v>1.4206490000000001</v>
      </c>
      <c r="AI77" s="16">
        <v>1.428639</v>
      </c>
      <c r="AJ77" s="16">
        <v>1.43767</v>
      </c>
      <c r="AK77" s="17">
        <v>-4.5960000000000003E-3</v>
      </c>
    </row>
    <row r="78" spans="1:37" ht="15" customHeight="1" x14ac:dyDescent="0.35">
      <c r="A78" s="99" t="s">
        <v>2747</v>
      </c>
      <c r="B78" s="15" t="s">
        <v>2746</v>
      </c>
      <c r="C78" s="16">
        <v>0.68477100000000002</v>
      </c>
      <c r="D78" s="16">
        <v>0.687079</v>
      </c>
      <c r="E78" s="16">
        <v>0.68768799999999997</v>
      </c>
      <c r="F78" s="16">
        <v>0.68899100000000002</v>
      </c>
      <c r="G78" s="16">
        <v>0.68870600000000004</v>
      </c>
      <c r="H78" s="16">
        <v>0.68758699999999995</v>
      </c>
      <c r="I78" s="16">
        <v>0.68548299999999995</v>
      </c>
      <c r="J78" s="16">
        <v>0.68284199999999995</v>
      </c>
      <c r="K78" s="16">
        <v>0.68048699999999995</v>
      </c>
      <c r="L78" s="16">
        <v>0.67986800000000003</v>
      </c>
      <c r="M78" s="16">
        <v>0.68091800000000002</v>
      </c>
      <c r="N78" s="16">
        <v>0.68259199999999998</v>
      </c>
      <c r="O78" s="16">
        <v>0.68237599999999998</v>
      </c>
      <c r="P78" s="16">
        <v>0.68293899999999996</v>
      </c>
      <c r="Q78" s="16">
        <v>0.684473</v>
      </c>
      <c r="R78" s="16">
        <v>0.68603700000000001</v>
      </c>
      <c r="S78" s="16">
        <v>0.68755699999999997</v>
      </c>
      <c r="T78" s="16">
        <v>0.68924300000000005</v>
      </c>
      <c r="U78" s="16">
        <v>0.69115700000000002</v>
      </c>
      <c r="V78" s="16">
        <v>0.69299200000000005</v>
      </c>
      <c r="W78" s="16">
        <v>0.69454099999999996</v>
      </c>
      <c r="X78" s="16">
        <v>0.69644499999999998</v>
      </c>
      <c r="Y78" s="16">
        <v>0.69853900000000002</v>
      </c>
      <c r="Z78" s="16">
        <v>0.70059099999999996</v>
      </c>
      <c r="AA78" s="16">
        <v>0.702627</v>
      </c>
      <c r="AB78" s="16">
        <v>0.70458200000000004</v>
      </c>
      <c r="AC78" s="16">
        <v>0.70630199999999999</v>
      </c>
      <c r="AD78" s="16">
        <v>0.70796099999999995</v>
      </c>
      <c r="AE78" s="16">
        <v>0.709457</v>
      </c>
      <c r="AF78" s="16">
        <v>0.71102600000000005</v>
      </c>
      <c r="AG78" s="16">
        <v>0.71269400000000005</v>
      </c>
      <c r="AH78" s="16">
        <v>0.71420300000000003</v>
      </c>
      <c r="AI78" s="16">
        <v>0.71539200000000003</v>
      </c>
      <c r="AJ78" s="16">
        <v>0.716692</v>
      </c>
      <c r="AK78" s="17">
        <v>1.32E-3</v>
      </c>
    </row>
    <row r="79" spans="1:37" ht="15" customHeight="1" x14ac:dyDescent="0.35">
      <c r="A79" s="99" t="s">
        <v>2745</v>
      </c>
      <c r="B79" s="15" t="s">
        <v>2744</v>
      </c>
      <c r="C79" s="16">
        <v>1.5219830000000001</v>
      </c>
      <c r="D79" s="16">
        <v>1.5062610000000001</v>
      </c>
      <c r="E79" s="16">
        <v>1.491117</v>
      </c>
      <c r="F79" s="16">
        <v>1.475689</v>
      </c>
      <c r="G79" s="16">
        <v>1.4523159999999999</v>
      </c>
      <c r="H79" s="16">
        <v>1.4291400000000001</v>
      </c>
      <c r="I79" s="16">
        <v>1.4078870000000001</v>
      </c>
      <c r="J79" s="16">
        <v>1.3928609999999999</v>
      </c>
      <c r="K79" s="16">
        <v>1.3729199999999999</v>
      </c>
      <c r="L79" s="16">
        <v>1.3321069999999999</v>
      </c>
      <c r="M79" s="16">
        <v>1.2968850000000001</v>
      </c>
      <c r="N79" s="16">
        <v>1.2657879999999999</v>
      </c>
      <c r="O79" s="16">
        <v>1.2411639999999999</v>
      </c>
      <c r="P79" s="16">
        <v>1.21478</v>
      </c>
      <c r="Q79" s="16">
        <v>1.1889460000000001</v>
      </c>
      <c r="R79" s="16">
        <v>1.160493</v>
      </c>
      <c r="S79" s="16">
        <v>1.1378919999999999</v>
      </c>
      <c r="T79" s="16">
        <v>1.1159110000000001</v>
      </c>
      <c r="U79" s="16">
        <v>1.0976710000000001</v>
      </c>
      <c r="V79" s="16">
        <v>1.081569</v>
      </c>
      <c r="W79" s="16">
        <v>1.064881</v>
      </c>
      <c r="X79" s="16">
        <v>1.0501739999999999</v>
      </c>
      <c r="Y79" s="16">
        <v>1.0378080000000001</v>
      </c>
      <c r="Z79" s="16">
        <v>1.0243009999999999</v>
      </c>
      <c r="AA79" s="16">
        <v>1.0107170000000001</v>
      </c>
      <c r="AB79" s="16">
        <v>0.99821800000000005</v>
      </c>
      <c r="AC79" s="16">
        <v>0.98705600000000004</v>
      </c>
      <c r="AD79" s="16">
        <v>0.97726500000000005</v>
      </c>
      <c r="AE79" s="16">
        <v>0.96836800000000001</v>
      </c>
      <c r="AF79" s="16">
        <v>0.96059099999999997</v>
      </c>
      <c r="AG79" s="16">
        <v>0.95443999999999996</v>
      </c>
      <c r="AH79" s="16">
        <v>0.94864499999999996</v>
      </c>
      <c r="AI79" s="16">
        <v>0.94431299999999996</v>
      </c>
      <c r="AJ79" s="16">
        <v>0.94068799999999997</v>
      </c>
      <c r="AK79" s="17">
        <v>-1.4604000000000001E-2</v>
      </c>
    </row>
    <row r="80" spans="1:37" ht="15" customHeight="1" x14ac:dyDescent="0.35">
      <c r="A80" s="99" t="s">
        <v>2743</v>
      </c>
      <c r="B80" s="15" t="s">
        <v>68</v>
      </c>
      <c r="C80" s="16">
        <v>0.57817200000000002</v>
      </c>
      <c r="D80" s="16">
        <v>0.58265100000000003</v>
      </c>
      <c r="E80" s="16">
        <v>0.58761699999999994</v>
      </c>
      <c r="F80" s="16">
        <v>0.59261299999999995</v>
      </c>
      <c r="G80" s="16">
        <v>0.595055</v>
      </c>
      <c r="H80" s="16">
        <v>0.59652099999999997</v>
      </c>
      <c r="I80" s="16">
        <v>0.59720700000000004</v>
      </c>
      <c r="J80" s="16">
        <v>0.59809500000000004</v>
      </c>
      <c r="K80" s="16">
        <v>0.59819800000000001</v>
      </c>
      <c r="L80" s="16">
        <v>0.59946299999999997</v>
      </c>
      <c r="M80" s="16">
        <v>0.60223700000000002</v>
      </c>
      <c r="N80" s="16">
        <v>0.60579499999999997</v>
      </c>
      <c r="O80" s="16">
        <v>0.60856299999999997</v>
      </c>
      <c r="P80" s="16">
        <v>0.61167800000000006</v>
      </c>
      <c r="Q80" s="16">
        <v>0.61529999999999996</v>
      </c>
      <c r="R80" s="16">
        <v>0.61842699999999995</v>
      </c>
      <c r="S80" s="16">
        <v>0.62222500000000003</v>
      </c>
      <c r="T80" s="16">
        <v>0.625942</v>
      </c>
      <c r="U80" s="16">
        <v>0.630131</v>
      </c>
      <c r="V80" s="16">
        <v>0.63436599999999999</v>
      </c>
      <c r="W80" s="16">
        <v>0.63811700000000005</v>
      </c>
      <c r="X80" s="16">
        <v>0.64217999999999997</v>
      </c>
      <c r="Y80" s="16">
        <v>0.64654999999999996</v>
      </c>
      <c r="Z80" s="16">
        <v>0.65093800000000002</v>
      </c>
      <c r="AA80" s="16">
        <v>0.65519899999999998</v>
      </c>
      <c r="AB80" s="16">
        <v>0.65942199999999995</v>
      </c>
      <c r="AC80" s="16">
        <v>0.66358600000000001</v>
      </c>
      <c r="AD80" s="16">
        <v>0.66777200000000003</v>
      </c>
      <c r="AE80" s="16">
        <v>0.67186900000000005</v>
      </c>
      <c r="AF80" s="16">
        <v>0.67607300000000004</v>
      </c>
      <c r="AG80" s="16">
        <v>0.68047800000000003</v>
      </c>
      <c r="AH80" s="16">
        <v>0.68467199999999995</v>
      </c>
      <c r="AI80" s="16">
        <v>0.68874599999999997</v>
      </c>
      <c r="AJ80" s="16">
        <v>0.69279599999999997</v>
      </c>
      <c r="AK80" s="17">
        <v>5.4250000000000001E-3</v>
      </c>
    </row>
    <row r="81" spans="1:37" ht="15" customHeight="1" x14ac:dyDescent="0.35">
      <c r="A81" s="99" t="s">
        <v>2742</v>
      </c>
      <c r="B81" s="15" t="s">
        <v>74</v>
      </c>
      <c r="C81" s="16">
        <v>1.4454689999999999</v>
      </c>
      <c r="D81" s="16">
        <v>1.418563</v>
      </c>
      <c r="E81" s="16">
        <v>1.397419</v>
      </c>
      <c r="F81" s="16">
        <v>1.356706</v>
      </c>
      <c r="G81" s="16">
        <v>1.3140970000000001</v>
      </c>
      <c r="H81" s="16">
        <v>1.276904</v>
      </c>
      <c r="I81" s="16">
        <v>1.2454970000000001</v>
      </c>
      <c r="J81" s="16">
        <v>1.2229159999999999</v>
      </c>
      <c r="K81" s="16">
        <v>1.1997789999999999</v>
      </c>
      <c r="L81" s="16">
        <v>1.180213</v>
      </c>
      <c r="M81" s="16">
        <v>1.165734</v>
      </c>
      <c r="N81" s="16">
        <v>1.1547540000000001</v>
      </c>
      <c r="O81" s="16">
        <v>1.1493770000000001</v>
      </c>
      <c r="P81" s="16">
        <v>1.115426</v>
      </c>
      <c r="Q81" s="16">
        <v>1.085029</v>
      </c>
      <c r="R81" s="16">
        <v>1.054484</v>
      </c>
      <c r="S81" s="16">
        <v>1.030883</v>
      </c>
      <c r="T81" s="16">
        <v>1.009409</v>
      </c>
      <c r="U81" s="16">
        <v>0.99243899999999996</v>
      </c>
      <c r="V81" s="16">
        <v>0.97792299999999999</v>
      </c>
      <c r="W81" s="16">
        <v>0.96354099999999998</v>
      </c>
      <c r="X81" s="16">
        <v>0.95152599999999998</v>
      </c>
      <c r="Y81" s="16">
        <v>0.94190799999999997</v>
      </c>
      <c r="Z81" s="16">
        <v>0.91316900000000001</v>
      </c>
      <c r="AA81" s="16">
        <v>0.88741899999999996</v>
      </c>
      <c r="AB81" s="16">
        <v>0.86526199999999998</v>
      </c>
      <c r="AC81" s="16">
        <v>0.84604000000000001</v>
      </c>
      <c r="AD81" s="16">
        <v>0.82884500000000005</v>
      </c>
      <c r="AE81" s="16">
        <v>0.81271899999999997</v>
      </c>
      <c r="AF81" s="16">
        <v>0.79810899999999996</v>
      </c>
      <c r="AG81" s="16">
        <v>0.78585499999999997</v>
      </c>
      <c r="AH81" s="16">
        <v>0.77472300000000005</v>
      </c>
      <c r="AI81" s="16">
        <v>0.76537299999999997</v>
      </c>
      <c r="AJ81" s="16">
        <v>0.75725900000000002</v>
      </c>
      <c r="AK81" s="17">
        <v>-1.9424E-2</v>
      </c>
    </row>
    <row r="82" spans="1:37" ht="15" customHeight="1" x14ac:dyDescent="0.35">
      <c r="A82" s="99" t="s">
        <v>2741</v>
      </c>
      <c r="B82" s="15" t="s">
        <v>66</v>
      </c>
      <c r="C82" s="16">
        <v>1.919516</v>
      </c>
      <c r="D82" s="16">
        <v>1.917305</v>
      </c>
      <c r="E82" s="16">
        <v>1.9183600000000001</v>
      </c>
      <c r="F82" s="16">
        <v>1.914088</v>
      </c>
      <c r="G82" s="16">
        <v>1.8910940000000001</v>
      </c>
      <c r="H82" s="16">
        <v>1.865448</v>
      </c>
      <c r="I82" s="16">
        <v>1.844098</v>
      </c>
      <c r="J82" s="16">
        <v>1.8320689999999999</v>
      </c>
      <c r="K82" s="16">
        <v>1.815734</v>
      </c>
      <c r="L82" s="16">
        <v>1.8030349999999999</v>
      </c>
      <c r="M82" s="16">
        <v>1.795293</v>
      </c>
      <c r="N82" s="16">
        <v>1.79125</v>
      </c>
      <c r="O82" s="16">
        <v>1.794203</v>
      </c>
      <c r="P82" s="16">
        <v>1.790875</v>
      </c>
      <c r="Q82" s="16">
        <v>1.787455</v>
      </c>
      <c r="R82" s="16">
        <v>1.7792509999999999</v>
      </c>
      <c r="S82" s="16">
        <v>1.7782929999999999</v>
      </c>
      <c r="T82" s="16">
        <v>1.776502</v>
      </c>
      <c r="U82" s="16">
        <v>1.7785139999999999</v>
      </c>
      <c r="V82" s="16">
        <v>1.7824180000000001</v>
      </c>
      <c r="W82" s="16">
        <v>1.7840549999999999</v>
      </c>
      <c r="X82" s="16">
        <v>1.7871999999999999</v>
      </c>
      <c r="Y82" s="16">
        <v>1.792192</v>
      </c>
      <c r="Z82" s="16">
        <v>1.7965819999999999</v>
      </c>
      <c r="AA82" s="16">
        <v>1.8002370000000001</v>
      </c>
      <c r="AB82" s="16">
        <v>1.804109</v>
      </c>
      <c r="AC82" s="16">
        <v>1.809024</v>
      </c>
      <c r="AD82" s="16">
        <v>1.814756</v>
      </c>
      <c r="AE82" s="16">
        <v>1.8209979999999999</v>
      </c>
      <c r="AF82" s="16">
        <v>1.828152</v>
      </c>
      <c r="AG82" s="16">
        <v>1.8372109999999999</v>
      </c>
      <c r="AH82" s="16">
        <v>1.845685</v>
      </c>
      <c r="AI82" s="16">
        <v>1.8552709999999999</v>
      </c>
      <c r="AJ82" s="16">
        <v>1.8642609999999999</v>
      </c>
      <c r="AK82" s="17">
        <v>-8.7600000000000004E-4</v>
      </c>
    </row>
    <row r="83" spans="1:37" ht="15" customHeight="1" x14ac:dyDescent="0.35">
      <c r="A83" s="99" t="s">
        <v>2740</v>
      </c>
      <c r="B83" s="15" t="s">
        <v>2739</v>
      </c>
      <c r="C83" s="16">
        <v>1.0218830000000001</v>
      </c>
      <c r="D83" s="16">
        <v>0.99291300000000005</v>
      </c>
      <c r="E83" s="16">
        <v>0.96738199999999996</v>
      </c>
      <c r="F83" s="16">
        <v>0.94557500000000005</v>
      </c>
      <c r="G83" s="16">
        <v>0.92191400000000001</v>
      </c>
      <c r="H83" s="16">
        <v>0.90123299999999995</v>
      </c>
      <c r="I83" s="16">
        <v>0.88434000000000001</v>
      </c>
      <c r="J83" s="16">
        <v>0.87357499999999999</v>
      </c>
      <c r="K83" s="16">
        <v>0.86243499999999995</v>
      </c>
      <c r="L83" s="16">
        <v>0.85316999999999998</v>
      </c>
      <c r="M83" s="16">
        <v>0.84751699999999996</v>
      </c>
      <c r="N83" s="16">
        <v>0.84511499999999995</v>
      </c>
      <c r="O83" s="16">
        <v>0.84657000000000004</v>
      </c>
      <c r="P83" s="16">
        <v>0.84690500000000002</v>
      </c>
      <c r="Q83" s="16">
        <v>0.84892400000000001</v>
      </c>
      <c r="R83" s="16">
        <v>0.84923199999999999</v>
      </c>
      <c r="S83" s="16">
        <v>0.85238400000000003</v>
      </c>
      <c r="T83" s="16">
        <v>0.85467499999999996</v>
      </c>
      <c r="U83" s="16">
        <v>0.85965199999999997</v>
      </c>
      <c r="V83" s="16">
        <v>0.865259</v>
      </c>
      <c r="W83" s="16">
        <v>0.86949799999999999</v>
      </c>
      <c r="X83" s="16">
        <v>0.87418600000000002</v>
      </c>
      <c r="Y83" s="16">
        <v>0.87809700000000002</v>
      </c>
      <c r="Z83" s="16">
        <v>0.88184099999999999</v>
      </c>
      <c r="AA83" s="16">
        <v>0.88509199999999999</v>
      </c>
      <c r="AB83" s="16">
        <v>0.885521</v>
      </c>
      <c r="AC83" s="16">
        <v>0.88614300000000001</v>
      </c>
      <c r="AD83" s="16">
        <v>0.88422900000000004</v>
      </c>
      <c r="AE83" s="16">
        <v>0.88099700000000003</v>
      </c>
      <c r="AF83" s="16">
        <v>0.87666200000000005</v>
      </c>
      <c r="AG83" s="16">
        <v>0.87171100000000001</v>
      </c>
      <c r="AH83" s="16">
        <v>0.86222399999999999</v>
      </c>
      <c r="AI83" s="16">
        <v>0.85173699999999997</v>
      </c>
      <c r="AJ83" s="16">
        <v>0.83670299999999997</v>
      </c>
      <c r="AK83" s="17">
        <v>-5.3350000000000003E-3</v>
      </c>
    </row>
    <row r="84" spans="1:37" ht="15" customHeight="1" x14ac:dyDescent="0.35">
      <c r="A84" s="99" t="s">
        <v>2738</v>
      </c>
      <c r="B84" s="15" t="s">
        <v>2737</v>
      </c>
      <c r="C84" s="16">
        <v>1.069024</v>
      </c>
      <c r="D84" s="16">
        <v>1.134612</v>
      </c>
      <c r="E84" s="16">
        <v>1.197379</v>
      </c>
      <c r="F84" s="16">
        <v>1.2542489999999999</v>
      </c>
      <c r="G84" s="16">
        <v>1.2988459999999999</v>
      </c>
      <c r="H84" s="16">
        <v>1.3401050000000001</v>
      </c>
      <c r="I84" s="16">
        <v>1.3781049999999999</v>
      </c>
      <c r="J84" s="16">
        <v>1.4185179999999999</v>
      </c>
      <c r="K84" s="16">
        <v>1.451209</v>
      </c>
      <c r="L84" s="16">
        <v>1.4825710000000001</v>
      </c>
      <c r="M84" s="16">
        <v>1.512842</v>
      </c>
      <c r="N84" s="16">
        <v>1.5421149999999999</v>
      </c>
      <c r="O84" s="16">
        <v>1.5741909999999999</v>
      </c>
      <c r="P84" s="16">
        <v>1.6025100000000001</v>
      </c>
      <c r="Q84" s="16">
        <v>1.62734</v>
      </c>
      <c r="R84" s="16">
        <v>1.645869</v>
      </c>
      <c r="S84" s="16">
        <v>1.6678090000000001</v>
      </c>
      <c r="T84" s="16">
        <v>1.687368</v>
      </c>
      <c r="U84" s="16">
        <v>1.7089749999999999</v>
      </c>
      <c r="V84" s="16">
        <v>1.731897</v>
      </c>
      <c r="W84" s="16">
        <v>1.7514510000000001</v>
      </c>
      <c r="X84" s="16">
        <v>1.7727280000000001</v>
      </c>
      <c r="Y84" s="16">
        <v>1.795228</v>
      </c>
      <c r="Z84" s="16">
        <v>1.8190599999999999</v>
      </c>
      <c r="AA84" s="16">
        <v>1.842808</v>
      </c>
      <c r="AB84" s="16">
        <v>1.867799</v>
      </c>
      <c r="AC84" s="16">
        <v>1.8949069999999999</v>
      </c>
      <c r="AD84" s="16">
        <v>1.924742</v>
      </c>
      <c r="AE84" s="16">
        <v>1.957179</v>
      </c>
      <c r="AF84" s="16">
        <v>1.9927680000000001</v>
      </c>
      <c r="AG84" s="16">
        <v>2.0342699999999998</v>
      </c>
      <c r="AH84" s="16">
        <v>2.0782759999999998</v>
      </c>
      <c r="AI84" s="16">
        <v>2.1268349999999998</v>
      </c>
      <c r="AJ84" s="16">
        <v>2.1795740000000001</v>
      </c>
      <c r="AK84" s="17">
        <v>2.0611000000000001E-2</v>
      </c>
    </row>
    <row r="85" spans="1:37" ht="15" customHeight="1" x14ac:dyDescent="0.35">
      <c r="A85" s="99" t="s">
        <v>2736</v>
      </c>
      <c r="B85" s="15" t="s">
        <v>2735</v>
      </c>
      <c r="C85" s="16">
        <v>6.0372709999999996</v>
      </c>
      <c r="D85" s="16">
        <v>5.9200359999999996</v>
      </c>
      <c r="E85" s="16">
        <v>6.0001509999999998</v>
      </c>
      <c r="F85" s="16">
        <v>6.0025639999999996</v>
      </c>
      <c r="G85" s="16">
        <v>5.990265</v>
      </c>
      <c r="H85" s="16">
        <v>5.9823769999999996</v>
      </c>
      <c r="I85" s="16">
        <v>5.9725469999999996</v>
      </c>
      <c r="J85" s="16">
        <v>5.9847849999999996</v>
      </c>
      <c r="K85" s="16">
        <v>5.9957019999999996</v>
      </c>
      <c r="L85" s="16">
        <v>6.0132019999999997</v>
      </c>
      <c r="M85" s="16">
        <v>6.0384339999999996</v>
      </c>
      <c r="N85" s="16">
        <v>6.0743419999999997</v>
      </c>
      <c r="O85" s="16">
        <v>6.1201660000000002</v>
      </c>
      <c r="P85" s="16">
        <v>6.1664529999999997</v>
      </c>
      <c r="Q85" s="16">
        <v>6.2099820000000001</v>
      </c>
      <c r="R85" s="16">
        <v>6.2403940000000002</v>
      </c>
      <c r="S85" s="16">
        <v>6.2888840000000004</v>
      </c>
      <c r="T85" s="16">
        <v>6.3354290000000004</v>
      </c>
      <c r="U85" s="16">
        <v>6.3933819999999999</v>
      </c>
      <c r="V85" s="16">
        <v>6.457795</v>
      </c>
      <c r="W85" s="16">
        <v>6.5206419999999996</v>
      </c>
      <c r="X85" s="16">
        <v>6.5890459999999997</v>
      </c>
      <c r="Y85" s="16">
        <v>6.6640189999999997</v>
      </c>
      <c r="Z85" s="16">
        <v>6.7417689999999997</v>
      </c>
      <c r="AA85" s="16">
        <v>6.8225600000000002</v>
      </c>
      <c r="AB85" s="16">
        <v>6.9057430000000002</v>
      </c>
      <c r="AC85" s="16">
        <v>6.9978369999999996</v>
      </c>
      <c r="AD85" s="16">
        <v>7.0955880000000002</v>
      </c>
      <c r="AE85" s="16">
        <v>7.1993919999999996</v>
      </c>
      <c r="AF85" s="16">
        <v>7.3121130000000001</v>
      </c>
      <c r="AG85" s="16">
        <v>7.4338300000000004</v>
      </c>
      <c r="AH85" s="16">
        <v>7.5573860000000002</v>
      </c>
      <c r="AI85" s="16">
        <v>7.6887350000000003</v>
      </c>
      <c r="AJ85" s="16">
        <v>7.8231719999999996</v>
      </c>
      <c r="AK85" s="17">
        <v>8.7489999999999998E-3</v>
      </c>
    </row>
    <row r="86" spans="1:37" ht="15" customHeight="1" x14ac:dyDescent="0.3">
      <c r="A86" s="99" t="s">
        <v>2734</v>
      </c>
      <c r="B86" s="14" t="s">
        <v>45</v>
      </c>
      <c r="C86" s="18">
        <v>17.982412</v>
      </c>
      <c r="D86" s="18">
        <v>18.267475000000001</v>
      </c>
      <c r="E86" s="18">
        <v>18.048410000000001</v>
      </c>
      <c r="F86" s="18">
        <v>18.068145999999999</v>
      </c>
      <c r="G86" s="18">
        <v>17.960018000000002</v>
      </c>
      <c r="H86" s="18">
        <v>17.852035999999998</v>
      </c>
      <c r="I86" s="18">
        <v>17.748821</v>
      </c>
      <c r="J86" s="18">
        <v>17.702641</v>
      </c>
      <c r="K86" s="18">
        <v>17.632088</v>
      </c>
      <c r="L86" s="18">
        <v>17.56485</v>
      </c>
      <c r="M86" s="18">
        <v>17.535575999999999</v>
      </c>
      <c r="N86" s="18">
        <v>17.537051999999999</v>
      </c>
      <c r="O86" s="18">
        <v>17.575821000000001</v>
      </c>
      <c r="P86" s="18">
        <v>17.573886999999999</v>
      </c>
      <c r="Q86" s="18">
        <v>17.573830000000001</v>
      </c>
      <c r="R86" s="18">
        <v>17.538464999999999</v>
      </c>
      <c r="S86" s="18">
        <v>17.553512999999999</v>
      </c>
      <c r="T86" s="18">
        <v>17.565909999999999</v>
      </c>
      <c r="U86" s="18">
        <v>17.611017</v>
      </c>
      <c r="V86" s="18">
        <v>17.672291000000001</v>
      </c>
      <c r="W86" s="18">
        <v>17.722013</v>
      </c>
      <c r="X86" s="18">
        <v>17.788414</v>
      </c>
      <c r="Y86" s="18">
        <v>17.871517000000001</v>
      </c>
      <c r="Z86" s="18">
        <v>17.93749</v>
      </c>
      <c r="AA86" s="18">
        <v>18.007083999999999</v>
      </c>
      <c r="AB86" s="18">
        <v>18.083462000000001</v>
      </c>
      <c r="AC86" s="18">
        <v>18.176635999999998</v>
      </c>
      <c r="AD86" s="18">
        <v>18.280722000000001</v>
      </c>
      <c r="AE86" s="18">
        <v>18.394376999999999</v>
      </c>
      <c r="AF86" s="18">
        <v>18.524494000000001</v>
      </c>
      <c r="AG86" s="18">
        <v>18.676715999999999</v>
      </c>
      <c r="AH86" s="18">
        <v>18.828849999999999</v>
      </c>
      <c r="AI86" s="18">
        <v>18.996960000000001</v>
      </c>
      <c r="AJ86" s="18">
        <v>19.170887</v>
      </c>
      <c r="AK86" s="19">
        <v>1.5100000000000001E-3</v>
      </c>
    </row>
    <row r="88" spans="1:37" ht="15" customHeight="1" x14ac:dyDescent="0.3">
      <c r="B88" s="14" t="s">
        <v>2733</v>
      </c>
    </row>
    <row r="89" spans="1:37" ht="15" customHeight="1" x14ac:dyDescent="0.35">
      <c r="A89" s="99" t="s">
        <v>2732</v>
      </c>
      <c r="B89" s="15" t="s">
        <v>2731</v>
      </c>
      <c r="C89" s="16">
        <v>7.3734999999999995E-2</v>
      </c>
      <c r="D89" s="16">
        <v>7.4426999999999993E-2</v>
      </c>
      <c r="E89" s="16">
        <v>7.4362999999999999E-2</v>
      </c>
      <c r="F89" s="16">
        <v>7.4822E-2</v>
      </c>
      <c r="G89" s="16">
        <v>7.4859999999999996E-2</v>
      </c>
      <c r="H89" s="16">
        <v>7.3649999999999993E-2</v>
      </c>
      <c r="I89" s="16">
        <v>7.2864999999999999E-2</v>
      </c>
      <c r="J89" s="16">
        <v>7.1970000000000006E-2</v>
      </c>
      <c r="K89" s="16">
        <v>7.1789000000000006E-2</v>
      </c>
      <c r="L89" s="16">
        <v>7.1124000000000007E-2</v>
      </c>
      <c r="M89" s="16">
        <v>7.0483000000000004E-2</v>
      </c>
      <c r="N89" s="16">
        <v>7.041E-2</v>
      </c>
      <c r="O89" s="16">
        <v>7.0246000000000003E-2</v>
      </c>
      <c r="P89" s="16">
        <v>7.0213999999999999E-2</v>
      </c>
      <c r="Q89" s="16">
        <v>7.0245000000000002E-2</v>
      </c>
      <c r="R89" s="16">
        <v>7.0027000000000006E-2</v>
      </c>
      <c r="S89" s="16">
        <v>6.9669999999999996E-2</v>
      </c>
      <c r="T89" s="16">
        <v>6.9689000000000001E-2</v>
      </c>
      <c r="U89" s="16">
        <v>6.9491999999999998E-2</v>
      </c>
      <c r="V89" s="16">
        <v>6.9454000000000002E-2</v>
      </c>
      <c r="W89" s="16">
        <v>6.9630999999999998E-2</v>
      </c>
      <c r="X89" s="16">
        <v>6.9335999999999995E-2</v>
      </c>
      <c r="Y89" s="16">
        <v>6.9261000000000003E-2</v>
      </c>
      <c r="Z89" s="16">
        <v>6.9191000000000003E-2</v>
      </c>
      <c r="AA89" s="16">
        <v>6.9123000000000004E-2</v>
      </c>
      <c r="AB89" s="16">
        <v>6.9026000000000004E-2</v>
      </c>
      <c r="AC89" s="16">
        <v>6.8892999999999996E-2</v>
      </c>
      <c r="AD89" s="16">
        <v>6.8794999999999995E-2</v>
      </c>
      <c r="AE89" s="16">
        <v>6.8677000000000002E-2</v>
      </c>
      <c r="AF89" s="16">
        <v>6.8565000000000001E-2</v>
      </c>
      <c r="AG89" s="16">
        <v>6.8376000000000006E-2</v>
      </c>
      <c r="AH89" s="16">
        <v>6.8390999999999993E-2</v>
      </c>
      <c r="AI89" s="16">
        <v>6.8328E-2</v>
      </c>
      <c r="AJ89" s="16">
        <v>6.8295999999999996E-2</v>
      </c>
      <c r="AK89" s="17">
        <v>-2.6830000000000001E-3</v>
      </c>
    </row>
    <row r="90" spans="1:37" ht="15" customHeight="1" x14ac:dyDescent="0.35">
      <c r="A90" s="99" t="s">
        <v>2730</v>
      </c>
      <c r="B90" s="15" t="s">
        <v>168</v>
      </c>
      <c r="C90" s="16">
        <v>0.114854</v>
      </c>
      <c r="D90" s="16">
        <v>0.13483100000000001</v>
      </c>
      <c r="E90" s="16">
        <v>0.160386</v>
      </c>
      <c r="F90" s="16">
        <v>0.18859300000000001</v>
      </c>
      <c r="G90" s="16">
        <v>0.21507100000000001</v>
      </c>
      <c r="H90" s="16">
        <v>0.235599</v>
      </c>
      <c r="I90" s="16">
        <v>0.253077</v>
      </c>
      <c r="J90" s="16">
        <v>0.2646</v>
      </c>
      <c r="K90" s="16">
        <v>0.27104800000000001</v>
      </c>
      <c r="L90" s="16">
        <v>0.27476499999999998</v>
      </c>
      <c r="M90" s="16">
        <v>0.27910099999999999</v>
      </c>
      <c r="N90" s="16">
        <v>0.28751599999999999</v>
      </c>
      <c r="O90" s="16">
        <v>0.29645199999999999</v>
      </c>
      <c r="P90" s="16">
        <v>0.30627799999999999</v>
      </c>
      <c r="Q90" s="16">
        <v>0.31694</v>
      </c>
      <c r="R90" s="16">
        <v>0.32698100000000002</v>
      </c>
      <c r="S90" s="16">
        <v>0.33655499999999999</v>
      </c>
      <c r="T90" s="16">
        <v>0.34892600000000001</v>
      </c>
      <c r="U90" s="16">
        <v>0.36083399999999999</v>
      </c>
      <c r="V90" s="16">
        <v>0.37396200000000002</v>
      </c>
      <c r="W90" s="16">
        <v>0.389789</v>
      </c>
      <c r="X90" s="16">
        <v>0.40211000000000002</v>
      </c>
      <c r="Y90" s="16">
        <v>0.41636699999999999</v>
      </c>
      <c r="Z90" s="16">
        <v>0.43041200000000002</v>
      </c>
      <c r="AA90" s="16">
        <v>0.44476100000000002</v>
      </c>
      <c r="AB90" s="16">
        <v>0.459955</v>
      </c>
      <c r="AC90" s="16">
        <v>0.47417700000000002</v>
      </c>
      <c r="AD90" s="16">
        <v>0.489064</v>
      </c>
      <c r="AE90" s="16">
        <v>0.50402100000000005</v>
      </c>
      <c r="AF90" s="16">
        <v>0.51871900000000004</v>
      </c>
      <c r="AG90" s="16">
        <v>0.53273700000000002</v>
      </c>
      <c r="AH90" s="16">
        <v>0.54921500000000001</v>
      </c>
      <c r="AI90" s="16">
        <v>0.56529099999999999</v>
      </c>
      <c r="AJ90" s="16">
        <v>0.58131699999999997</v>
      </c>
      <c r="AK90" s="17">
        <v>4.6723000000000001E-2</v>
      </c>
    </row>
    <row r="91" spans="1:37" ht="15" customHeight="1" x14ac:dyDescent="0.35">
      <c r="A91" s="99" t="s">
        <v>2729</v>
      </c>
      <c r="B91" s="15" t="s">
        <v>170</v>
      </c>
      <c r="C91" s="16">
        <v>7.0439999999999999E-3</v>
      </c>
      <c r="D91" s="16">
        <v>7.045E-3</v>
      </c>
      <c r="E91" s="16">
        <v>6.9449999999999998E-3</v>
      </c>
      <c r="F91" s="16">
        <v>6.9290000000000003E-3</v>
      </c>
      <c r="G91" s="16">
        <v>6.8999999999999999E-3</v>
      </c>
      <c r="H91" s="16">
        <v>6.8100000000000001E-3</v>
      </c>
      <c r="I91" s="16">
        <v>6.7190000000000001E-3</v>
      </c>
      <c r="J91" s="16">
        <v>6.6449999999999999E-3</v>
      </c>
      <c r="K91" s="16">
        <v>6.6169999999999996E-3</v>
      </c>
      <c r="L91" s="16">
        <v>6.5719999999999997E-3</v>
      </c>
      <c r="M91" s="16">
        <v>6.5329999999999997E-3</v>
      </c>
      <c r="N91" s="16">
        <v>6.509E-3</v>
      </c>
      <c r="O91" s="16">
        <v>6.4900000000000001E-3</v>
      </c>
      <c r="P91" s="16">
        <v>6.4770000000000001E-3</v>
      </c>
      <c r="Q91" s="16">
        <v>6.4559999999999999E-3</v>
      </c>
      <c r="R91" s="16">
        <v>6.4460000000000003E-3</v>
      </c>
      <c r="S91" s="16">
        <v>6.4679999999999998E-3</v>
      </c>
      <c r="T91" s="16">
        <v>6.6119999999999998E-3</v>
      </c>
      <c r="U91" s="16">
        <v>6.9239999999999996E-3</v>
      </c>
      <c r="V91" s="16">
        <v>7.4640000000000001E-3</v>
      </c>
      <c r="W91" s="16">
        <v>8.2109999999999995E-3</v>
      </c>
      <c r="X91" s="16">
        <v>9.0379999999999992E-3</v>
      </c>
      <c r="Y91" s="16">
        <v>9.9539999999999993E-3</v>
      </c>
      <c r="Z91" s="16">
        <v>1.0899000000000001E-2</v>
      </c>
      <c r="AA91" s="16">
        <v>1.1859E-2</v>
      </c>
      <c r="AB91" s="16">
        <v>1.2844E-2</v>
      </c>
      <c r="AC91" s="16">
        <v>1.3820000000000001E-2</v>
      </c>
      <c r="AD91" s="16">
        <v>1.4806E-2</v>
      </c>
      <c r="AE91" s="16">
        <v>1.5802E-2</v>
      </c>
      <c r="AF91" s="16">
        <v>1.6802999999999998E-2</v>
      </c>
      <c r="AG91" s="16">
        <v>1.7801000000000001E-2</v>
      </c>
      <c r="AH91" s="16">
        <v>1.8825000000000001E-2</v>
      </c>
      <c r="AI91" s="16">
        <v>1.9835999999999999E-2</v>
      </c>
      <c r="AJ91" s="16">
        <v>2.0834999999999999E-2</v>
      </c>
      <c r="AK91" s="17">
        <v>3.4465000000000003E-2</v>
      </c>
    </row>
    <row r="92" spans="1:37" ht="15" customHeight="1" x14ac:dyDescent="0.3">
      <c r="A92" s="99" t="s">
        <v>2728</v>
      </c>
      <c r="B92" s="14" t="s">
        <v>172</v>
      </c>
      <c r="C92" s="18">
        <v>0.195633</v>
      </c>
      <c r="D92" s="18">
        <v>0.216303</v>
      </c>
      <c r="E92" s="18">
        <v>0.24169399999999999</v>
      </c>
      <c r="F92" s="18">
        <v>0.27034399999999997</v>
      </c>
      <c r="G92" s="18">
        <v>0.29683199999999998</v>
      </c>
      <c r="H92" s="18">
        <v>0.31606000000000001</v>
      </c>
      <c r="I92" s="18">
        <v>0.33266099999999998</v>
      </c>
      <c r="J92" s="18">
        <v>0.34321499999999999</v>
      </c>
      <c r="K92" s="18">
        <v>0.34945399999999999</v>
      </c>
      <c r="L92" s="18">
        <v>0.35246</v>
      </c>
      <c r="M92" s="18">
        <v>0.35611700000000002</v>
      </c>
      <c r="N92" s="18">
        <v>0.36443399999999998</v>
      </c>
      <c r="O92" s="18">
        <v>0.37318800000000002</v>
      </c>
      <c r="P92" s="18">
        <v>0.38296999999999998</v>
      </c>
      <c r="Q92" s="18">
        <v>0.39364100000000002</v>
      </c>
      <c r="R92" s="18">
        <v>0.40345399999999998</v>
      </c>
      <c r="S92" s="18">
        <v>0.41269299999999998</v>
      </c>
      <c r="T92" s="18">
        <v>0.42522799999999999</v>
      </c>
      <c r="U92" s="18">
        <v>0.43725000000000003</v>
      </c>
      <c r="V92" s="18">
        <v>0.45087899999999997</v>
      </c>
      <c r="W92" s="18">
        <v>0.46762999999999999</v>
      </c>
      <c r="X92" s="18">
        <v>0.48048400000000002</v>
      </c>
      <c r="Y92" s="18">
        <v>0.49558099999999999</v>
      </c>
      <c r="Z92" s="18">
        <v>0.51050099999999998</v>
      </c>
      <c r="AA92" s="18">
        <v>0.52574200000000004</v>
      </c>
      <c r="AB92" s="18">
        <v>0.541825</v>
      </c>
      <c r="AC92" s="18">
        <v>0.55688899999999997</v>
      </c>
      <c r="AD92" s="18">
        <v>0.57266600000000001</v>
      </c>
      <c r="AE92" s="18">
        <v>0.58850000000000002</v>
      </c>
      <c r="AF92" s="18">
        <v>0.60408700000000004</v>
      </c>
      <c r="AG92" s="18">
        <v>0.61891399999999996</v>
      </c>
      <c r="AH92" s="18">
        <v>0.63643000000000005</v>
      </c>
      <c r="AI92" s="18">
        <v>0.65345500000000001</v>
      </c>
      <c r="AJ92" s="18">
        <v>0.67044700000000002</v>
      </c>
      <c r="AK92" s="19">
        <v>3.5984000000000002E-2</v>
      </c>
    </row>
    <row r="94" spans="1:37" ht="15" customHeight="1" x14ac:dyDescent="0.3">
      <c r="B94" s="14" t="s">
        <v>173</v>
      </c>
    </row>
    <row r="95" spans="1:37" ht="15" customHeight="1" x14ac:dyDescent="0.35">
      <c r="A95" s="99" t="s">
        <v>2727</v>
      </c>
      <c r="B95" s="15" t="s">
        <v>175</v>
      </c>
      <c r="C95" s="22">
        <v>6051</v>
      </c>
      <c r="D95" s="22">
        <v>6196</v>
      </c>
      <c r="E95" s="22">
        <v>6328</v>
      </c>
      <c r="F95" s="22">
        <v>6093</v>
      </c>
      <c r="G95" s="22">
        <v>6074</v>
      </c>
      <c r="H95" s="22">
        <v>6055</v>
      </c>
      <c r="I95" s="22">
        <v>6035</v>
      </c>
      <c r="J95" s="22">
        <v>6016</v>
      </c>
      <c r="K95" s="22">
        <v>5997</v>
      </c>
      <c r="L95" s="22">
        <v>5977</v>
      </c>
      <c r="M95" s="22">
        <v>5958</v>
      </c>
      <c r="N95" s="22">
        <v>5938</v>
      </c>
      <c r="O95" s="22">
        <v>5918</v>
      </c>
      <c r="P95" s="22">
        <v>5899</v>
      </c>
      <c r="Q95" s="22">
        <v>5879</v>
      </c>
      <c r="R95" s="22">
        <v>5860</v>
      </c>
      <c r="S95" s="22">
        <v>5840</v>
      </c>
      <c r="T95" s="22">
        <v>5820</v>
      </c>
      <c r="U95" s="22">
        <v>5801</v>
      </c>
      <c r="V95" s="22">
        <v>5781</v>
      </c>
      <c r="W95" s="22">
        <v>5761</v>
      </c>
      <c r="X95" s="22">
        <v>5741</v>
      </c>
      <c r="Y95" s="22">
        <v>5722</v>
      </c>
      <c r="Z95" s="22">
        <v>5702</v>
      </c>
      <c r="AA95" s="22">
        <v>5682</v>
      </c>
      <c r="AB95" s="22">
        <v>5663</v>
      </c>
      <c r="AC95" s="22">
        <v>5643</v>
      </c>
      <c r="AD95" s="22">
        <v>5623</v>
      </c>
      <c r="AE95" s="22">
        <v>5603</v>
      </c>
      <c r="AF95" s="22">
        <v>5584</v>
      </c>
      <c r="AG95" s="22">
        <v>5564</v>
      </c>
      <c r="AH95" s="22">
        <v>5544</v>
      </c>
      <c r="AI95" s="22">
        <v>5525</v>
      </c>
      <c r="AJ95" s="22">
        <v>5505</v>
      </c>
      <c r="AK95" s="17">
        <v>-3.6879999999999999E-3</v>
      </c>
    </row>
    <row r="96" spans="1:37" ht="15" customHeight="1" x14ac:dyDescent="0.35">
      <c r="A96" s="99" t="s">
        <v>2726</v>
      </c>
      <c r="B96" s="15" t="s">
        <v>177</v>
      </c>
      <c r="C96" s="22">
        <v>5333</v>
      </c>
      <c r="D96" s="22">
        <v>5716</v>
      </c>
      <c r="E96" s="22">
        <v>5707</v>
      </c>
      <c r="F96" s="22">
        <v>5472</v>
      </c>
      <c r="G96" s="22">
        <v>5454</v>
      </c>
      <c r="H96" s="22">
        <v>5436</v>
      </c>
      <c r="I96" s="22">
        <v>5418</v>
      </c>
      <c r="J96" s="22">
        <v>5400</v>
      </c>
      <c r="K96" s="22">
        <v>5382</v>
      </c>
      <c r="L96" s="22">
        <v>5364</v>
      </c>
      <c r="M96" s="22">
        <v>5346</v>
      </c>
      <c r="N96" s="22">
        <v>5328</v>
      </c>
      <c r="O96" s="22">
        <v>5310</v>
      </c>
      <c r="P96" s="22">
        <v>5292</v>
      </c>
      <c r="Q96" s="22">
        <v>5274</v>
      </c>
      <c r="R96" s="22">
        <v>5256</v>
      </c>
      <c r="S96" s="22">
        <v>5238</v>
      </c>
      <c r="T96" s="22">
        <v>5220</v>
      </c>
      <c r="U96" s="22">
        <v>5202</v>
      </c>
      <c r="V96" s="22">
        <v>5184</v>
      </c>
      <c r="W96" s="22">
        <v>5166</v>
      </c>
      <c r="X96" s="22">
        <v>5148</v>
      </c>
      <c r="Y96" s="22">
        <v>5130</v>
      </c>
      <c r="Z96" s="22">
        <v>5112</v>
      </c>
      <c r="AA96" s="22">
        <v>5094</v>
      </c>
      <c r="AB96" s="22">
        <v>5076</v>
      </c>
      <c r="AC96" s="22">
        <v>5058</v>
      </c>
      <c r="AD96" s="22">
        <v>5040</v>
      </c>
      <c r="AE96" s="22">
        <v>5022</v>
      </c>
      <c r="AF96" s="22">
        <v>5004</v>
      </c>
      <c r="AG96" s="22">
        <v>4987</v>
      </c>
      <c r="AH96" s="22">
        <v>4969</v>
      </c>
      <c r="AI96" s="22">
        <v>4951</v>
      </c>
      <c r="AJ96" s="22">
        <v>4933</v>
      </c>
      <c r="AK96" s="17">
        <v>-4.5929999999999999E-3</v>
      </c>
    </row>
    <row r="97" spans="1:37" ht="15" customHeight="1" x14ac:dyDescent="0.35">
      <c r="A97" s="99" t="s">
        <v>2725</v>
      </c>
      <c r="B97" s="15" t="s">
        <v>179</v>
      </c>
      <c r="C97" s="22">
        <v>5684</v>
      </c>
      <c r="D97" s="22">
        <v>6313</v>
      </c>
      <c r="E97" s="22">
        <v>6197</v>
      </c>
      <c r="F97" s="22">
        <v>6027</v>
      </c>
      <c r="G97" s="22">
        <v>6013</v>
      </c>
      <c r="H97" s="22">
        <v>6000</v>
      </c>
      <c r="I97" s="22">
        <v>5986</v>
      </c>
      <c r="J97" s="22">
        <v>5972</v>
      </c>
      <c r="K97" s="22">
        <v>5958</v>
      </c>
      <c r="L97" s="22">
        <v>5945</v>
      </c>
      <c r="M97" s="22">
        <v>5931</v>
      </c>
      <c r="N97" s="22">
        <v>5917</v>
      </c>
      <c r="O97" s="22">
        <v>5903</v>
      </c>
      <c r="P97" s="22">
        <v>5889</v>
      </c>
      <c r="Q97" s="22">
        <v>5876</v>
      </c>
      <c r="R97" s="22">
        <v>5862</v>
      </c>
      <c r="S97" s="22">
        <v>5848</v>
      </c>
      <c r="T97" s="22">
        <v>5834</v>
      </c>
      <c r="U97" s="22">
        <v>5820</v>
      </c>
      <c r="V97" s="22">
        <v>5806</v>
      </c>
      <c r="W97" s="22">
        <v>5793</v>
      </c>
      <c r="X97" s="22">
        <v>5779</v>
      </c>
      <c r="Y97" s="22">
        <v>5765</v>
      </c>
      <c r="Z97" s="22">
        <v>5751</v>
      </c>
      <c r="AA97" s="22">
        <v>5737</v>
      </c>
      <c r="AB97" s="22">
        <v>5723</v>
      </c>
      <c r="AC97" s="22">
        <v>5709</v>
      </c>
      <c r="AD97" s="22">
        <v>5695</v>
      </c>
      <c r="AE97" s="22">
        <v>5681</v>
      </c>
      <c r="AF97" s="22">
        <v>5667</v>
      </c>
      <c r="AG97" s="22">
        <v>5654</v>
      </c>
      <c r="AH97" s="22">
        <v>5640</v>
      </c>
      <c r="AI97" s="22">
        <v>5626</v>
      </c>
      <c r="AJ97" s="22">
        <v>5612</v>
      </c>
      <c r="AK97" s="17">
        <v>-3.6709999999999998E-3</v>
      </c>
    </row>
    <row r="98" spans="1:37" ht="15" customHeight="1" x14ac:dyDescent="0.35">
      <c r="A98" s="99" t="s">
        <v>2724</v>
      </c>
      <c r="B98" s="15" t="s">
        <v>181</v>
      </c>
      <c r="C98" s="22">
        <v>5999</v>
      </c>
      <c r="D98" s="22">
        <v>6767</v>
      </c>
      <c r="E98" s="22">
        <v>6394</v>
      </c>
      <c r="F98" s="22">
        <v>6271</v>
      </c>
      <c r="G98" s="22">
        <v>6257</v>
      </c>
      <c r="H98" s="22">
        <v>6243</v>
      </c>
      <c r="I98" s="22">
        <v>6229</v>
      </c>
      <c r="J98" s="22">
        <v>6214</v>
      </c>
      <c r="K98" s="22">
        <v>6200</v>
      </c>
      <c r="L98" s="22">
        <v>6186</v>
      </c>
      <c r="M98" s="22">
        <v>6171</v>
      </c>
      <c r="N98" s="22">
        <v>6156</v>
      </c>
      <c r="O98" s="22">
        <v>6142</v>
      </c>
      <c r="P98" s="22">
        <v>6127</v>
      </c>
      <c r="Q98" s="22">
        <v>6112</v>
      </c>
      <c r="R98" s="22">
        <v>6097</v>
      </c>
      <c r="S98" s="22">
        <v>6082</v>
      </c>
      <c r="T98" s="22">
        <v>6067</v>
      </c>
      <c r="U98" s="22">
        <v>6051</v>
      </c>
      <c r="V98" s="22">
        <v>6036</v>
      </c>
      <c r="W98" s="22">
        <v>6021</v>
      </c>
      <c r="X98" s="22">
        <v>6006</v>
      </c>
      <c r="Y98" s="22">
        <v>5991</v>
      </c>
      <c r="Z98" s="22">
        <v>5975</v>
      </c>
      <c r="AA98" s="22">
        <v>5960</v>
      </c>
      <c r="AB98" s="22">
        <v>5945</v>
      </c>
      <c r="AC98" s="22">
        <v>5929</v>
      </c>
      <c r="AD98" s="22">
        <v>5914</v>
      </c>
      <c r="AE98" s="22">
        <v>5898</v>
      </c>
      <c r="AF98" s="22">
        <v>5883</v>
      </c>
      <c r="AG98" s="22">
        <v>5867</v>
      </c>
      <c r="AH98" s="22">
        <v>5852</v>
      </c>
      <c r="AI98" s="22">
        <v>5836</v>
      </c>
      <c r="AJ98" s="22">
        <v>5821</v>
      </c>
      <c r="AK98" s="17">
        <v>-4.6950000000000004E-3</v>
      </c>
    </row>
    <row r="99" spans="1:37" ht="15" customHeight="1" x14ac:dyDescent="0.35">
      <c r="A99" s="99" t="s">
        <v>2723</v>
      </c>
      <c r="B99" s="15" t="s">
        <v>183</v>
      </c>
      <c r="C99" s="22">
        <v>2232</v>
      </c>
      <c r="D99" s="22">
        <v>2665</v>
      </c>
      <c r="E99" s="22">
        <v>2672</v>
      </c>
      <c r="F99" s="22">
        <v>2512</v>
      </c>
      <c r="G99" s="22">
        <v>2501</v>
      </c>
      <c r="H99" s="22">
        <v>2490</v>
      </c>
      <c r="I99" s="22">
        <v>2480</v>
      </c>
      <c r="J99" s="22">
        <v>2470</v>
      </c>
      <c r="K99" s="22">
        <v>2460</v>
      </c>
      <c r="L99" s="22">
        <v>2449</v>
      </c>
      <c r="M99" s="22">
        <v>2439</v>
      </c>
      <c r="N99" s="22">
        <v>2429</v>
      </c>
      <c r="O99" s="22">
        <v>2419</v>
      </c>
      <c r="P99" s="22">
        <v>2408</v>
      </c>
      <c r="Q99" s="22">
        <v>2398</v>
      </c>
      <c r="R99" s="22">
        <v>2388</v>
      </c>
      <c r="S99" s="22">
        <v>2378</v>
      </c>
      <c r="T99" s="22">
        <v>2368</v>
      </c>
      <c r="U99" s="22">
        <v>2357</v>
      </c>
      <c r="V99" s="22">
        <v>2347</v>
      </c>
      <c r="W99" s="22">
        <v>2337</v>
      </c>
      <c r="X99" s="22">
        <v>2327</v>
      </c>
      <c r="Y99" s="22">
        <v>2317</v>
      </c>
      <c r="Z99" s="22">
        <v>2306</v>
      </c>
      <c r="AA99" s="22">
        <v>2296</v>
      </c>
      <c r="AB99" s="22">
        <v>2286</v>
      </c>
      <c r="AC99" s="22">
        <v>2276</v>
      </c>
      <c r="AD99" s="22">
        <v>2266</v>
      </c>
      <c r="AE99" s="22">
        <v>2256</v>
      </c>
      <c r="AF99" s="22">
        <v>2246</v>
      </c>
      <c r="AG99" s="22">
        <v>2236</v>
      </c>
      <c r="AH99" s="22">
        <v>2226</v>
      </c>
      <c r="AI99" s="22">
        <v>2215</v>
      </c>
      <c r="AJ99" s="22">
        <v>2205</v>
      </c>
      <c r="AK99" s="17">
        <v>-5.9040000000000004E-3</v>
      </c>
    </row>
    <row r="100" spans="1:37" ht="15" customHeight="1" x14ac:dyDescent="0.35">
      <c r="A100" s="99" t="s">
        <v>2722</v>
      </c>
      <c r="B100" s="15" t="s">
        <v>185</v>
      </c>
      <c r="C100" s="22">
        <v>2832</v>
      </c>
      <c r="D100" s="22">
        <v>3480</v>
      </c>
      <c r="E100" s="22">
        <v>3440</v>
      </c>
      <c r="F100" s="22">
        <v>3279</v>
      </c>
      <c r="G100" s="22">
        <v>3270</v>
      </c>
      <c r="H100" s="22">
        <v>3262</v>
      </c>
      <c r="I100" s="22">
        <v>3253</v>
      </c>
      <c r="J100" s="22">
        <v>3245</v>
      </c>
      <c r="K100" s="22">
        <v>3236</v>
      </c>
      <c r="L100" s="22">
        <v>3227</v>
      </c>
      <c r="M100" s="22">
        <v>3219</v>
      </c>
      <c r="N100" s="22">
        <v>3210</v>
      </c>
      <c r="O100" s="22">
        <v>3201</v>
      </c>
      <c r="P100" s="22">
        <v>3193</v>
      </c>
      <c r="Q100" s="22">
        <v>3184</v>
      </c>
      <c r="R100" s="22">
        <v>3175</v>
      </c>
      <c r="S100" s="22">
        <v>3166</v>
      </c>
      <c r="T100" s="22">
        <v>3157</v>
      </c>
      <c r="U100" s="22">
        <v>3149</v>
      </c>
      <c r="V100" s="22">
        <v>3140</v>
      </c>
      <c r="W100" s="22">
        <v>3131</v>
      </c>
      <c r="X100" s="22">
        <v>3122</v>
      </c>
      <c r="Y100" s="22">
        <v>3113</v>
      </c>
      <c r="Z100" s="22">
        <v>3104</v>
      </c>
      <c r="AA100" s="22">
        <v>3095</v>
      </c>
      <c r="AB100" s="22">
        <v>3086</v>
      </c>
      <c r="AC100" s="22">
        <v>3077</v>
      </c>
      <c r="AD100" s="22">
        <v>3068</v>
      </c>
      <c r="AE100" s="22">
        <v>3059</v>
      </c>
      <c r="AF100" s="22">
        <v>3050</v>
      </c>
      <c r="AG100" s="22">
        <v>3041</v>
      </c>
      <c r="AH100" s="22">
        <v>3032</v>
      </c>
      <c r="AI100" s="22">
        <v>3023</v>
      </c>
      <c r="AJ100" s="22">
        <v>3014</v>
      </c>
      <c r="AK100" s="17">
        <v>-4.483E-3</v>
      </c>
    </row>
    <row r="101" spans="1:37" ht="15" customHeight="1" x14ac:dyDescent="0.35">
      <c r="A101" s="99" t="s">
        <v>2721</v>
      </c>
      <c r="B101" s="15" t="s">
        <v>187</v>
      </c>
      <c r="C101" s="22">
        <v>1582</v>
      </c>
      <c r="D101" s="22">
        <v>2161</v>
      </c>
      <c r="E101" s="22">
        <v>2036</v>
      </c>
      <c r="F101" s="22">
        <v>1940</v>
      </c>
      <c r="G101" s="22">
        <v>1929</v>
      </c>
      <c r="H101" s="22">
        <v>1918</v>
      </c>
      <c r="I101" s="22">
        <v>1908</v>
      </c>
      <c r="J101" s="22">
        <v>1897</v>
      </c>
      <c r="K101" s="22">
        <v>1887</v>
      </c>
      <c r="L101" s="22">
        <v>1876</v>
      </c>
      <c r="M101" s="22">
        <v>1866</v>
      </c>
      <c r="N101" s="22">
        <v>1855</v>
      </c>
      <c r="O101" s="22">
        <v>1845</v>
      </c>
      <c r="P101" s="22">
        <v>1835</v>
      </c>
      <c r="Q101" s="22">
        <v>1824</v>
      </c>
      <c r="R101" s="22">
        <v>1814</v>
      </c>
      <c r="S101" s="22">
        <v>1803</v>
      </c>
      <c r="T101" s="22">
        <v>1793</v>
      </c>
      <c r="U101" s="22">
        <v>1783</v>
      </c>
      <c r="V101" s="22">
        <v>1772</v>
      </c>
      <c r="W101" s="22">
        <v>1762</v>
      </c>
      <c r="X101" s="22">
        <v>1752</v>
      </c>
      <c r="Y101" s="22">
        <v>1742</v>
      </c>
      <c r="Z101" s="22">
        <v>1732</v>
      </c>
      <c r="AA101" s="22">
        <v>1721</v>
      </c>
      <c r="AB101" s="22">
        <v>1711</v>
      </c>
      <c r="AC101" s="22">
        <v>1701</v>
      </c>
      <c r="AD101" s="22">
        <v>1691</v>
      </c>
      <c r="AE101" s="22">
        <v>1681</v>
      </c>
      <c r="AF101" s="22">
        <v>1671</v>
      </c>
      <c r="AG101" s="22">
        <v>1660</v>
      </c>
      <c r="AH101" s="22">
        <v>1650</v>
      </c>
      <c r="AI101" s="22">
        <v>1640</v>
      </c>
      <c r="AJ101" s="22">
        <v>1630</v>
      </c>
      <c r="AK101" s="17">
        <v>-8.7740000000000005E-3</v>
      </c>
    </row>
    <row r="102" spans="1:37" ht="15" customHeight="1" x14ac:dyDescent="0.35">
      <c r="A102" s="99" t="s">
        <v>2720</v>
      </c>
      <c r="B102" s="15" t="s">
        <v>189</v>
      </c>
      <c r="C102" s="22">
        <v>4573</v>
      </c>
      <c r="D102" s="22">
        <v>4671</v>
      </c>
      <c r="E102" s="22">
        <v>4756</v>
      </c>
      <c r="F102" s="22">
        <v>4763</v>
      </c>
      <c r="G102" s="22">
        <v>4748</v>
      </c>
      <c r="H102" s="22">
        <v>4733</v>
      </c>
      <c r="I102" s="22">
        <v>4718</v>
      </c>
      <c r="J102" s="22">
        <v>4703</v>
      </c>
      <c r="K102" s="22">
        <v>4688</v>
      </c>
      <c r="L102" s="22">
        <v>4672</v>
      </c>
      <c r="M102" s="22">
        <v>4656</v>
      </c>
      <c r="N102" s="22">
        <v>4641</v>
      </c>
      <c r="O102" s="22">
        <v>4625</v>
      </c>
      <c r="P102" s="22">
        <v>4608</v>
      </c>
      <c r="Q102" s="22">
        <v>4592</v>
      </c>
      <c r="R102" s="22">
        <v>4576</v>
      </c>
      <c r="S102" s="22">
        <v>4559</v>
      </c>
      <c r="T102" s="22">
        <v>4542</v>
      </c>
      <c r="U102" s="22">
        <v>4526</v>
      </c>
      <c r="V102" s="22">
        <v>4509</v>
      </c>
      <c r="W102" s="22">
        <v>4492</v>
      </c>
      <c r="X102" s="22">
        <v>4476</v>
      </c>
      <c r="Y102" s="22">
        <v>4459</v>
      </c>
      <c r="Z102" s="22">
        <v>4442</v>
      </c>
      <c r="AA102" s="22">
        <v>4425</v>
      </c>
      <c r="AB102" s="22">
        <v>4409</v>
      </c>
      <c r="AC102" s="22">
        <v>4392</v>
      </c>
      <c r="AD102" s="22">
        <v>4375</v>
      </c>
      <c r="AE102" s="22">
        <v>4359</v>
      </c>
      <c r="AF102" s="22">
        <v>4342</v>
      </c>
      <c r="AG102" s="22">
        <v>4325</v>
      </c>
      <c r="AH102" s="22">
        <v>4309</v>
      </c>
      <c r="AI102" s="22">
        <v>4292</v>
      </c>
      <c r="AJ102" s="22">
        <v>4276</v>
      </c>
      <c r="AK102" s="17">
        <v>-2.7569999999999999E-3</v>
      </c>
    </row>
    <row r="103" spans="1:37" ht="15" customHeight="1" x14ac:dyDescent="0.35">
      <c r="A103" s="99" t="s">
        <v>2719</v>
      </c>
      <c r="B103" s="15" t="s">
        <v>191</v>
      </c>
      <c r="C103" s="22">
        <v>3180</v>
      </c>
      <c r="D103" s="22">
        <v>3257</v>
      </c>
      <c r="E103" s="22">
        <v>3258</v>
      </c>
      <c r="F103" s="22">
        <v>3255</v>
      </c>
      <c r="G103" s="22">
        <v>3246</v>
      </c>
      <c r="H103" s="22">
        <v>3235</v>
      </c>
      <c r="I103" s="22">
        <v>3225</v>
      </c>
      <c r="J103" s="22">
        <v>3214</v>
      </c>
      <c r="K103" s="22">
        <v>3204</v>
      </c>
      <c r="L103" s="22">
        <v>3193</v>
      </c>
      <c r="M103" s="22">
        <v>3182</v>
      </c>
      <c r="N103" s="22">
        <v>3172</v>
      </c>
      <c r="O103" s="22">
        <v>3161</v>
      </c>
      <c r="P103" s="22">
        <v>3150</v>
      </c>
      <c r="Q103" s="22">
        <v>3139</v>
      </c>
      <c r="R103" s="22">
        <v>3127</v>
      </c>
      <c r="S103" s="22">
        <v>3116</v>
      </c>
      <c r="T103" s="22">
        <v>3105</v>
      </c>
      <c r="U103" s="22">
        <v>3094</v>
      </c>
      <c r="V103" s="22">
        <v>3083</v>
      </c>
      <c r="W103" s="22">
        <v>3071</v>
      </c>
      <c r="X103" s="22">
        <v>3060</v>
      </c>
      <c r="Y103" s="22">
        <v>3049</v>
      </c>
      <c r="Z103" s="22">
        <v>3038</v>
      </c>
      <c r="AA103" s="22">
        <v>3026</v>
      </c>
      <c r="AB103" s="22">
        <v>3015</v>
      </c>
      <c r="AC103" s="22">
        <v>3004</v>
      </c>
      <c r="AD103" s="22">
        <v>2992</v>
      </c>
      <c r="AE103" s="22">
        <v>2981</v>
      </c>
      <c r="AF103" s="22">
        <v>2970</v>
      </c>
      <c r="AG103" s="22">
        <v>2959</v>
      </c>
      <c r="AH103" s="22">
        <v>2947</v>
      </c>
      <c r="AI103" s="22">
        <v>2936</v>
      </c>
      <c r="AJ103" s="22">
        <v>2925</v>
      </c>
      <c r="AK103" s="17">
        <v>-3.3540000000000002E-3</v>
      </c>
    </row>
    <row r="104" spans="1:37" ht="15" customHeight="1" x14ac:dyDescent="0.3">
      <c r="A104" s="99" t="s">
        <v>2718</v>
      </c>
      <c r="B104" s="14" t="s">
        <v>193</v>
      </c>
      <c r="C104" s="20">
        <v>3827.5029300000001</v>
      </c>
      <c r="D104" s="20">
        <v>4232.2929690000001</v>
      </c>
      <c r="E104" s="20">
        <v>4180.6679690000001</v>
      </c>
      <c r="F104" s="20">
        <v>4049.8627929999998</v>
      </c>
      <c r="G104" s="20">
        <v>4032.0358890000002</v>
      </c>
      <c r="H104" s="20">
        <v>4014.1816410000001</v>
      </c>
      <c r="I104" s="20">
        <v>3996.6623540000001</v>
      </c>
      <c r="J104" s="20">
        <v>3978.9545899999998</v>
      </c>
      <c r="K104" s="20">
        <v>3961.6030270000001</v>
      </c>
      <c r="L104" s="20">
        <v>3943.8239749999998</v>
      </c>
      <c r="M104" s="20">
        <v>3926.3295899999998</v>
      </c>
      <c r="N104" s="20">
        <v>3908.900635</v>
      </c>
      <c r="O104" s="20">
        <v>3891.4582519999999</v>
      </c>
      <c r="P104" s="20">
        <v>3873.7946780000002</v>
      </c>
      <c r="Q104" s="20">
        <v>3856.34375</v>
      </c>
      <c r="R104" s="20">
        <v>3838.788818</v>
      </c>
      <c r="S104" s="20">
        <v>3821.1723630000001</v>
      </c>
      <c r="T104" s="20">
        <v>3803.7155760000001</v>
      </c>
      <c r="U104" s="20">
        <v>3786.1860350000002</v>
      </c>
      <c r="V104" s="20">
        <v>3768.6215820000002</v>
      </c>
      <c r="W104" s="20">
        <v>3751.1577149999998</v>
      </c>
      <c r="X104" s="20">
        <v>3733.820557</v>
      </c>
      <c r="Y104" s="20">
        <v>3716.4384770000001</v>
      </c>
      <c r="Z104" s="20">
        <v>3698.7338869999999</v>
      </c>
      <c r="AA104" s="20">
        <v>3680.9968260000001</v>
      </c>
      <c r="AB104" s="20">
        <v>3663.6857909999999</v>
      </c>
      <c r="AC104" s="20">
        <v>3646.181885</v>
      </c>
      <c r="AD104" s="20">
        <v>3628.5703119999998</v>
      </c>
      <c r="AE104" s="20">
        <v>3611.1589359999998</v>
      </c>
      <c r="AF104" s="20">
        <v>3593.8032229999999</v>
      </c>
      <c r="AG104" s="20">
        <v>3576.515625</v>
      </c>
      <c r="AH104" s="20">
        <v>3559.2370609999998</v>
      </c>
      <c r="AI104" s="20">
        <v>3541.9785160000001</v>
      </c>
      <c r="AJ104" s="20">
        <v>3525.1584469999998</v>
      </c>
      <c r="AK104" s="19">
        <v>-5.6969999999999998E-3</v>
      </c>
    </row>
    <row r="106" spans="1:37" ht="15" customHeight="1" x14ac:dyDescent="0.3">
      <c r="B106" s="14" t="s">
        <v>194</v>
      </c>
    </row>
    <row r="107" spans="1:37" ht="15" customHeight="1" x14ac:dyDescent="0.35">
      <c r="A107" s="99" t="s">
        <v>2717</v>
      </c>
      <c r="B107" s="15" t="s">
        <v>175</v>
      </c>
      <c r="C107" s="22">
        <v>445</v>
      </c>
      <c r="D107" s="22">
        <v>669</v>
      </c>
      <c r="E107" s="22">
        <v>490</v>
      </c>
      <c r="F107" s="22">
        <v>546</v>
      </c>
      <c r="G107" s="22">
        <v>551</v>
      </c>
      <c r="H107" s="22">
        <v>555</v>
      </c>
      <c r="I107" s="22">
        <v>560</v>
      </c>
      <c r="J107" s="22">
        <v>565</v>
      </c>
      <c r="K107" s="22">
        <v>569</v>
      </c>
      <c r="L107" s="22">
        <v>574</v>
      </c>
      <c r="M107" s="22">
        <v>579</v>
      </c>
      <c r="N107" s="22">
        <v>583</v>
      </c>
      <c r="O107" s="22">
        <v>588</v>
      </c>
      <c r="P107" s="22">
        <v>593</v>
      </c>
      <c r="Q107" s="22">
        <v>598</v>
      </c>
      <c r="R107" s="22">
        <v>602</v>
      </c>
      <c r="S107" s="22">
        <v>607</v>
      </c>
      <c r="T107" s="22">
        <v>612</v>
      </c>
      <c r="U107" s="22">
        <v>617</v>
      </c>
      <c r="V107" s="22">
        <v>621</v>
      </c>
      <c r="W107" s="22">
        <v>626</v>
      </c>
      <c r="X107" s="22">
        <v>631</v>
      </c>
      <c r="Y107" s="22">
        <v>636</v>
      </c>
      <c r="Z107" s="22">
        <v>640</v>
      </c>
      <c r="AA107" s="22">
        <v>645</v>
      </c>
      <c r="AB107" s="22">
        <v>650</v>
      </c>
      <c r="AC107" s="22">
        <v>655</v>
      </c>
      <c r="AD107" s="22">
        <v>659</v>
      </c>
      <c r="AE107" s="22">
        <v>664</v>
      </c>
      <c r="AF107" s="22">
        <v>669</v>
      </c>
      <c r="AG107" s="22">
        <v>674</v>
      </c>
      <c r="AH107" s="22">
        <v>679</v>
      </c>
      <c r="AI107" s="22">
        <v>683</v>
      </c>
      <c r="AJ107" s="22">
        <v>688</v>
      </c>
      <c r="AK107" s="17">
        <v>8.7500000000000002E-4</v>
      </c>
    </row>
    <row r="108" spans="1:37" ht="15" customHeight="1" x14ac:dyDescent="0.35">
      <c r="A108" s="99" t="s">
        <v>2716</v>
      </c>
      <c r="B108" s="15" t="s">
        <v>177</v>
      </c>
      <c r="C108" s="22">
        <v>660</v>
      </c>
      <c r="D108" s="22">
        <v>897</v>
      </c>
      <c r="E108" s="22">
        <v>679</v>
      </c>
      <c r="F108" s="22">
        <v>786</v>
      </c>
      <c r="G108" s="22">
        <v>792</v>
      </c>
      <c r="H108" s="22">
        <v>799</v>
      </c>
      <c r="I108" s="22">
        <v>806</v>
      </c>
      <c r="J108" s="22">
        <v>812</v>
      </c>
      <c r="K108" s="22">
        <v>819</v>
      </c>
      <c r="L108" s="22">
        <v>826</v>
      </c>
      <c r="M108" s="22">
        <v>832</v>
      </c>
      <c r="N108" s="22">
        <v>839</v>
      </c>
      <c r="O108" s="22">
        <v>845</v>
      </c>
      <c r="P108" s="22">
        <v>852</v>
      </c>
      <c r="Q108" s="22">
        <v>859</v>
      </c>
      <c r="R108" s="22">
        <v>865</v>
      </c>
      <c r="S108" s="22">
        <v>872</v>
      </c>
      <c r="T108" s="22">
        <v>879</v>
      </c>
      <c r="U108" s="22">
        <v>885</v>
      </c>
      <c r="V108" s="22">
        <v>892</v>
      </c>
      <c r="W108" s="22">
        <v>899</v>
      </c>
      <c r="X108" s="22">
        <v>905</v>
      </c>
      <c r="Y108" s="22">
        <v>912</v>
      </c>
      <c r="Z108" s="22">
        <v>919</v>
      </c>
      <c r="AA108" s="22">
        <v>925</v>
      </c>
      <c r="AB108" s="22">
        <v>932</v>
      </c>
      <c r="AC108" s="22">
        <v>939</v>
      </c>
      <c r="AD108" s="22">
        <v>945</v>
      </c>
      <c r="AE108" s="22">
        <v>952</v>
      </c>
      <c r="AF108" s="22">
        <v>959</v>
      </c>
      <c r="AG108" s="22">
        <v>965</v>
      </c>
      <c r="AH108" s="22">
        <v>972</v>
      </c>
      <c r="AI108" s="22">
        <v>979</v>
      </c>
      <c r="AJ108" s="22">
        <v>985</v>
      </c>
      <c r="AK108" s="17">
        <v>2.9290000000000002E-3</v>
      </c>
    </row>
    <row r="109" spans="1:37" ht="15" customHeight="1" x14ac:dyDescent="0.35">
      <c r="A109" s="99" t="s">
        <v>2715</v>
      </c>
      <c r="B109" s="15" t="s">
        <v>179</v>
      </c>
      <c r="C109" s="22">
        <v>707</v>
      </c>
      <c r="D109" s="22">
        <v>985</v>
      </c>
      <c r="E109" s="22">
        <v>743</v>
      </c>
      <c r="F109" s="22">
        <v>804</v>
      </c>
      <c r="G109" s="22">
        <v>808</v>
      </c>
      <c r="H109" s="22">
        <v>811</v>
      </c>
      <c r="I109" s="22">
        <v>815</v>
      </c>
      <c r="J109" s="22">
        <v>819</v>
      </c>
      <c r="K109" s="22">
        <v>822</v>
      </c>
      <c r="L109" s="22">
        <v>826</v>
      </c>
      <c r="M109" s="22">
        <v>830</v>
      </c>
      <c r="N109" s="22">
        <v>833</v>
      </c>
      <c r="O109" s="22">
        <v>837</v>
      </c>
      <c r="P109" s="22">
        <v>841</v>
      </c>
      <c r="Q109" s="22">
        <v>844</v>
      </c>
      <c r="R109" s="22">
        <v>848</v>
      </c>
      <c r="S109" s="22">
        <v>852</v>
      </c>
      <c r="T109" s="22">
        <v>855</v>
      </c>
      <c r="U109" s="22">
        <v>859</v>
      </c>
      <c r="V109" s="22">
        <v>863</v>
      </c>
      <c r="W109" s="22">
        <v>867</v>
      </c>
      <c r="X109" s="22">
        <v>870</v>
      </c>
      <c r="Y109" s="22">
        <v>874</v>
      </c>
      <c r="Z109" s="22">
        <v>878</v>
      </c>
      <c r="AA109" s="22">
        <v>881</v>
      </c>
      <c r="AB109" s="22">
        <v>885</v>
      </c>
      <c r="AC109" s="22">
        <v>889</v>
      </c>
      <c r="AD109" s="22">
        <v>893</v>
      </c>
      <c r="AE109" s="22">
        <v>896</v>
      </c>
      <c r="AF109" s="22">
        <v>900</v>
      </c>
      <c r="AG109" s="22">
        <v>904</v>
      </c>
      <c r="AH109" s="22">
        <v>908</v>
      </c>
      <c r="AI109" s="22">
        <v>911</v>
      </c>
      <c r="AJ109" s="22">
        <v>915</v>
      </c>
      <c r="AK109" s="17">
        <v>-2.3010000000000001E-3</v>
      </c>
    </row>
    <row r="110" spans="1:37" ht="15" customHeight="1" x14ac:dyDescent="0.35">
      <c r="A110" s="99" t="s">
        <v>2714</v>
      </c>
      <c r="B110" s="15" t="s">
        <v>181</v>
      </c>
      <c r="C110" s="22">
        <v>910</v>
      </c>
      <c r="D110" s="22">
        <v>1140</v>
      </c>
      <c r="E110" s="22">
        <v>938</v>
      </c>
      <c r="F110" s="22">
        <v>992</v>
      </c>
      <c r="G110" s="22">
        <v>995</v>
      </c>
      <c r="H110" s="22">
        <v>999</v>
      </c>
      <c r="I110" s="22">
        <v>1002</v>
      </c>
      <c r="J110" s="22">
        <v>1006</v>
      </c>
      <c r="K110" s="22">
        <v>1009</v>
      </c>
      <c r="L110" s="22">
        <v>1012</v>
      </c>
      <c r="M110" s="22">
        <v>1016</v>
      </c>
      <c r="N110" s="22">
        <v>1019</v>
      </c>
      <c r="O110" s="22">
        <v>1023</v>
      </c>
      <c r="P110" s="22">
        <v>1026</v>
      </c>
      <c r="Q110" s="22">
        <v>1030</v>
      </c>
      <c r="R110" s="22">
        <v>1033</v>
      </c>
      <c r="S110" s="22">
        <v>1037</v>
      </c>
      <c r="T110" s="22">
        <v>1041</v>
      </c>
      <c r="U110" s="22">
        <v>1044</v>
      </c>
      <c r="V110" s="22">
        <v>1048</v>
      </c>
      <c r="W110" s="22">
        <v>1051</v>
      </c>
      <c r="X110" s="22">
        <v>1055</v>
      </c>
      <c r="Y110" s="22">
        <v>1059</v>
      </c>
      <c r="Z110" s="22">
        <v>1062</v>
      </c>
      <c r="AA110" s="22">
        <v>1066</v>
      </c>
      <c r="AB110" s="22">
        <v>1070</v>
      </c>
      <c r="AC110" s="22">
        <v>1073</v>
      </c>
      <c r="AD110" s="22">
        <v>1077</v>
      </c>
      <c r="AE110" s="22">
        <v>1081</v>
      </c>
      <c r="AF110" s="22">
        <v>1084</v>
      </c>
      <c r="AG110" s="22">
        <v>1088</v>
      </c>
      <c r="AH110" s="22">
        <v>1092</v>
      </c>
      <c r="AI110" s="22">
        <v>1095</v>
      </c>
      <c r="AJ110" s="22">
        <v>1099</v>
      </c>
      <c r="AK110" s="17">
        <v>-1.1440000000000001E-3</v>
      </c>
    </row>
    <row r="111" spans="1:37" ht="15" customHeight="1" x14ac:dyDescent="0.35">
      <c r="A111" s="99" t="s">
        <v>2713</v>
      </c>
      <c r="B111" s="15" t="s">
        <v>183</v>
      </c>
      <c r="C111" s="22">
        <v>2250</v>
      </c>
      <c r="D111" s="22">
        <v>2348</v>
      </c>
      <c r="E111" s="22">
        <v>2113</v>
      </c>
      <c r="F111" s="22">
        <v>2279</v>
      </c>
      <c r="G111" s="22">
        <v>2291</v>
      </c>
      <c r="H111" s="22">
        <v>2303</v>
      </c>
      <c r="I111" s="22">
        <v>2315</v>
      </c>
      <c r="J111" s="22">
        <v>2327</v>
      </c>
      <c r="K111" s="22">
        <v>2339</v>
      </c>
      <c r="L111" s="22">
        <v>2350</v>
      </c>
      <c r="M111" s="22">
        <v>2362</v>
      </c>
      <c r="N111" s="22">
        <v>2374</v>
      </c>
      <c r="O111" s="22">
        <v>2386</v>
      </c>
      <c r="P111" s="22">
        <v>2398</v>
      </c>
      <c r="Q111" s="22">
        <v>2410</v>
      </c>
      <c r="R111" s="22">
        <v>2422</v>
      </c>
      <c r="S111" s="22">
        <v>2434</v>
      </c>
      <c r="T111" s="22">
        <v>2446</v>
      </c>
      <c r="U111" s="22">
        <v>2458</v>
      </c>
      <c r="V111" s="22">
        <v>2470</v>
      </c>
      <c r="W111" s="22">
        <v>2482</v>
      </c>
      <c r="X111" s="22">
        <v>2494</v>
      </c>
      <c r="Y111" s="22">
        <v>2506</v>
      </c>
      <c r="Z111" s="22">
        <v>2518</v>
      </c>
      <c r="AA111" s="22">
        <v>2531</v>
      </c>
      <c r="AB111" s="22">
        <v>2543</v>
      </c>
      <c r="AC111" s="22">
        <v>2555</v>
      </c>
      <c r="AD111" s="22">
        <v>2567</v>
      </c>
      <c r="AE111" s="22">
        <v>2579</v>
      </c>
      <c r="AF111" s="22">
        <v>2592</v>
      </c>
      <c r="AG111" s="22">
        <v>2604</v>
      </c>
      <c r="AH111" s="22">
        <v>2616</v>
      </c>
      <c r="AI111" s="22">
        <v>2628</v>
      </c>
      <c r="AJ111" s="22">
        <v>2641</v>
      </c>
      <c r="AK111" s="17">
        <v>3.6819999999999999E-3</v>
      </c>
    </row>
    <row r="112" spans="1:37" ht="15" customHeight="1" x14ac:dyDescent="0.35">
      <c r="A112" s="99" t="s">
        <v>2712</v>
      </c>
      <c r="B112" s="15" t="s">
        <v>185</v>
      </c>
      <c r="C112" s="22">
        <v>1585</v>
      </c>
      <c r="D112" s="22">
        <v>1912</v>
      </c>
      <c r="E112" s="22">
        <v>1633</v>
      </c>
      <c r="F112" s="22">
        <v>1750</v>
      </c>
      <c r="G112" s="22">
        <v>1758</v>
      </c>
      <c r="H112" s="22">
        <v>1767</v>
      </c>
      <c r="I112" s="22">
        <v>1775</v>
      </c>
      <c r="J112" s="22">
        <v>1784</v>
      </c>
      <c r="K112" s="22">
        <v>1792</v>
      </c>
      <c r="L112" s="22">
        <v>1801</v>
      </c>
      <c r="M112" s="22">
        <v>1809</v>
      </c>
      <c r="N112" s="22">
        <v>1818</v>
      </c>
      <c r="O112" s="22">
        <v>1826</v>
      </c>
      <c r="P112" s="22">
        <v>1835</v>
      </c>
      <c r="Q112" s="22">
        <v>1843</v>
      </c>
      <c r="R112" s="22">
        <v>1852</v>
      </c>
      <c r="S112" s="22">
        <v>1860</v>
      </c>
      <c r="T112" s="22">
        <v>1869</v>
      </c>
      <c r="U112" s="22">
        <v>1878</v>
      </c>
      <c r="V112" s="22">
        <v>1886</v>
      </c>
      <c r="W112" s="22">
        <v>1895</v>
      </c>
      <c r="X112" s="22">
        <v>1904</v>
      </c>
      <c r="Y112" s="22">
        <v>1912</v>
      </c>
      <c r="Z112" s="22">
        <v>1921</v>
      </c>
      <c r="AA112" s="22">
        <v>1930</v>
      </c>
      <c r="AB112" s="22">
        <v>1938</v>
      </c>
      <c r="AC112" s="22">
        <v>1947</v>
      </c>
      <c r="AD112" s="22">
        <v>1956</v>
      </c>
      <c r="AE112" s="22">
        <v>1964</v>
      </c>
      <c r="AF112" s="22">
        <v>1973</v>
      </c>
      <c r="AG112" s="22">
        <v>1982</v>
      </c>
      <c r="AH112" s="22">
        <v>1990</v>
      </c>
      <c r="AI112" s="22">
        <v>1999</v>
      </c>
      <c r="AJ112" s="22">
        <v>2008</v>
      </c>
      <c r="AK112" s="17">
        <v>1.5319999999999999E-3</v>
      </c>
    </row>
    <row r="113" spans="1:37" ht="15" customHeight="1" x14ac:dyDescent="0.35">
      <c r="A113" s="99" t="s">
        <v>2711</v>
      </c>
      <c r="B113" s="15" t="s">
        <v>187</v>
      </c>
      <c r="C113" s="22">
        <v>2714</v>
      </c>
      <c r="D113" s="22">
        <v>2882</v>
      </c>
      <c r="E113" s="22">
        <v>2672</v>
      </c>
      <c r="F113" s="22">
        <v>2843</v>
      </c>
      <c r="G113" s="22">
        <v>2859</v>
      </c>
      <c r="H113" s="22">
        <v>2874</v>
      </c>
      <c r="I113" s="22">
        <v>2890</v>
      </c>
      <c r="J113" s="22">
        <v>2905</v>
      </c>
      <c r="K113" s="22">
        <v>2920</v>
      </c>
      <c r="L113" s="22">
        <v>2936</v>
      </c>
      <c r="M113" s="22">
        <v>2951</v>
      </c>
      <c r="N113" s="22">
        <v>2966</v>
      </c>
      <c r="O113" s="22">
        <v>2982</v>
      </c>
      <c r="P113" s="22">
        <v>2997</v>
      </c>
      <c r="Q113" s="22">
        <v>3013</v>
      </c>
      <c r="R113" s="22">
        <v>3028</v>
      </c>
      <c r="S113" s="22">
        <v>3043</v>
      </c>
      <c r="T113" s="22">
        <v>3059</v>
      </c>
      <c r="U113" s="22">
        <v>3074</v>
      </c>
      <c r="V113" s="22">
        <v>3089</v>
      </c>
      <c r="W113" s="22">
        <v>3105</v>
      </c>
      <c r="X113" s="22">
        <v>3120</v>
      </c>
      <c r="Y113" s="22">
        <v>3135</v>
      </c>
      <c r="Z113" s="22">
        <v>3151</v>
      </c>
      <c r="AA113" s="22">
        <v>3166</v>
      </c>
      <c r="AB113" s="22">
        <v>3181</v>
      </c>
      <c r="AC113" s="22">
        <v>3197</v>
      </c>
      <c r="AD113" s="22">
        <v>3212</v>
      </c>
      <c r="AE113" s="22">
        <v>3227</v>
      </c>
      <c r="AF113" s="22">
        <v>3243</v>
      </c>
      <c r="AG113" s="22">
        <v>3258</v>
      </c>
      <c r="AH113" s="22">
        <v>3273</v>
      </c>
      <c r="AI113" s="22">
        <v>3289</v>
      </c>
      <c r="AJ113" s="22">
        <v>3304</v>
      </c>
      <c r="AK113" s="17">
        <v>4.2789999999999998E-3</v>
      </c>
    </row>
    <row r="114" spans="1:37" ht="15" customHeight="1" x14ac:dyDescent="0.35">
      <c r="A114" s="99" t="s">
        <v>2710</v>
      </c>
      <c r="B114" s="15" t="s">
        <v>189</v>
      </c>
      <c r="C114" s="22">
        <v>1543</v>
      </c>
      <c r="D114" s="22">
        <v>1601</v>
      </c>
      <c r="E114" s="22">
        <v>1461</v>
      </c>
      <c r="F114" s="22">
        <v>1538</v>
      </c>
      <c r="G114" s="22">
        <v>1547</v>
      </c>
      <c r="H114" s="22">
        <v>1555</v>
      </c>
      <c r="I114" s="22">
        <v>1564</v>
      </c>
      <c r="J114" s="22">
        <v>1572</v>
      </c>
      <c r="K114" s="22">
        <v>1581</v>
      </c>
      <c r="L114" s="22">
        <v>1589</v>
      </c>
      <c r="M114" s="22">
        <v>1598</v>
      </c>
      <c r="N114" s="22">
        <v>1607</v>
      </c>
      <c r="O114" s="22">
        <v>1616</v>
      </c>
      <c r="P114" s="22">
        <v>1625</v>
      </c>
      <c r="Q114" s="22">
        <v>1634</v>
      </c>
      <c r="R114" s="22">
        <v>1643</v>
      </c>
      <c r="S114" s="22">
        <v>1652</v>
      </c>
      <c r="T114" s="22">
        <v>1662</v>
      </c>
      <c r="U114" s="22">
        <v>1671</v>
      </c>
      <c r="V114" s="22">
        <v>1681</v>
      </c>
      <c r="W114" s="22">
        <v>1690</v>
      </c>
      <c r="X114" s="22">
        <v>1700</v>
      </c>
      <c r="Y114" s="22">
        <v>1709</v>
      </c>
      <c r="Z114" s="22">
        <v>1719</v>
      </c>
      <c r="AA114" s="22">
        <v>1728</v>
      </c>
      <c r="AB114" s="22">
        <v>1738</v>
      </c>
      <c r="AC114" s="22">
        <v>1747</v>
      </c>
      <c r="AD114" s="22">
        <v>1757</v>
      </c>
      <c r="AE114" s="22">
        <v>1766</v>
      </c>
      <c r="AF114" s="22">
        <v>1776</v>
      </c>
      <c r="AG114" s="22">
        <v>1785</v>
      </c>
      <c r="AH114" s="22">
        <v>1795</v>
      </c>
      <c r="AI114" s="22">
        <v>1804</v>
      </c>
      <c r="AJ114" s="22">
        <v>1814</v>
      </c>
      <c r="AK114" s="17">
        <v>3.9110000000000004E-3</v>
      </c>
    </row>
    <row r="115" spans="1:37" ht="15" customHeight="1" x14ac:dyDescent="0.35">
      <c r="A115" s="99" t="s">
        <v>2709</v>
      </c>
      <c r="B115" s="15" t="s">
        <v>191</v>
      </c>
      <c r="C115" s="22">
        <v>1056</v>
      </c>
      <c r="D115" s="22">
        <v>1004</v>
      </c>
      <c r="E115" s="22">
        <v>832</v>
      </c>
      <c r="F115" s="22">
        <v>964</v>
      </c>
      <c r="G115" s="22">
        <v>970</v>
      </c>
      <c r="H115" s="22">
        <v>977</v>
      </c>
      <c r="I115" s="22">
        <v>984</v>
      </c>
      <c r="J115" s="22">
        <v>991</v>
      </c>
      <c r="K115" s="22">
        <v>998</v>
      </c>
      <c r="L115" s="22">
        <v>1005</v>
      </c>
      <c r="M115" s="22">
        <v>1012</v>
      </c>
      <c r="N115" s="22">
        <v>1019</v>
      </c>
      <c r="O115" s="22">
        <v>1026</v>
      </c>
      <c r="P115" s="22">
        <v>1033</v>
      </c>
      <c r="Q115" s="22">
        <v>1040</v>
      </c>
      <c r="R115" s="22">
        <v>1047</v>
      </c>
      <c r="S115" s="22">
        <v>1054</v>
      </c>
      <c r="T115" s="22">
        <v>1062</v>
      </c>
      <c r="U115" s="22">
        <v>1069</v>
      </c>
      <c r="V115" s="22">
        <v>1076</v>
      </c>
      <c r="W115" s="22">
        <v>1083</v>
      </c>
      <c r="X115" s="22">
        <v>1090</v>
      </c>
      <c r="Y115" s="22">
        <v>1098</v>
      </c>
      <c r="Z115" s="22">
        <v>1105</v>
      </c>
      <c r="AA115" s="22">
        <v>1112</v>
      </c>
      <c r="AB115" s="22">
        <v>1119</v>
      </c>
      <c r="AC115" s="22">
        <v>1126</v>
      </c>
      <c r="AD115" s="22">
        <v>1134</v>
      </c>
      <c r="AE115" s="22">
        <v>1141</v>
      </c>
      <c r="AF115" s="22">
        <v>1148</v>
      </c>
      <c r="AG115" s="22">
        <v>1155</v>
      </c>
      <c r="AH115" s="22">
        <v>1163</v>
      </c>
      <c r="AI115" s="22">
        <v>1170</v>
      </c>
      <c r="AJ115" s="22">
        <v>1177</v>
      </c>
      <c r="AK115" s="17">
        <v>4.9800000000000001E-3</v>
      </c>
    </row>
    <row r="116" spans="1:37" ht="15" customHeight="1" x14ac:dyDescent="0.3">
      <c r="A116" s="99" t="s">
        <v>2708</v>
      </c>
      <c r="B116" s="14" t="s">
        <v>193</v>
      </c>
      <c r="C116" s="20">
        <v>1425.82312</v>
      </c>
      <c r="D116" s="20">
        <v>1578.5622559999999</v>
      </c>
      <c r="E116" s="20">
        <v>1369.7719729999999</v>
      </c>
      <c r="F116" s="20">
        <v>1489.117432</v>
      </c>
      <c r="G116" s="20">
        <v>1499.807251</v>
      </c>
      <c r="H116" s="20">
        <v>1510.5311280000001</v>
      </c>
      <c r="I116" s="20">
        <v>1521.5310059999999</v>
      </c>
      <c r="J116" s="20">
        <v>1532.3414310000001</v>
      </c>
      <c r="K116" s="20">
        <v>1543.063721</v>
      </c>
      <c r="L116" s="20">
        <v>1553.88501</v>
      </c>
      <c r="M116" s="20">
        <v>1564.757202</v>
      </c>
      <c r="N116" s="20">
        <v>1575.5772710000001</v>
      </c>
      <c r="O116" s="20">
        <v>1586.609009</v>
      </c>
      <c r="P116" s="20">
        <v>1597.6417240000001</v>
      </c>
      <c r="Q116" s="20">
        <v>1608.702393</v>
      </c>
      <c r="R116" s="20">
        <v>1619.625</v>
      </c>
      <c r="S116" s="20">
        <v>1630.7364500000001</v>
      </c>
      <c r="T116" s="20">
        <v>1642.177612</v>
      </c>
      <c r="U116" s="20">
        <v>1653.2174070000001</v>
      </c>
      <c r="V116" s="20">
        <v>1664.4487300000001</v>
      </c>
      <c r="W116" s="20">
        <v>1675.7889399999999</v>
      </c>
      <c r="X116" s="20">
        <v>1686.9223629999999</v>
      </c>
      <c r="Y116" s="20">
        <v>1698.3510739999999</v>
      </c>
      <c r="Z116" s="20">
        <v>1709.8095699999999</v>
      </c>
      <c r="AA116" s="20">
        <v>1721.146851</v>
      </c>
      <c r="AB116" s="20">
        <v>1732.5660399999999</v>
      </c>
      <c r="AC116" s="20">
        <v>1744.0539550000001</v>
      </c>
      <c r="AD116" s="20">
        <v>1755.5966800000001</v>
      </c>
      <c r="AE116" s="20">
        <v>1766.873413</v>
      </c>
      <c r="AF116" s="20">
        <v>1778.7220460000001</v>
      </c>
      <c r="AG116" s="20">
        <v>1790.0888669999999</v>
      </c>
      <c r="AH116" s="20">
        <v>1801.7436520000001</v>
      </c>
      <c r="AI116" s="20">
        <v>1813.014893</v>
      </c>
      <c r="AJ116" s="20">
        <v>1824.4968260000001</v>
      </c>
      <c r="AK116" s="19">
        <v>4.535E-3</v>
      </c>
    </row>
    <row r="117" spans="1:37" ht="15" customHeight="1" thickBot="1" x14ac:dyDescent="0.35"/>
    <row r="118" spans="1:37" ht="15" customHeight="1" x14ac:dyDescent="0.3">
      <c r="B118" s="136" t="s">
        <v>2707</v>
      </c>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row>
    <row r="119" spans="1:37" ht="15" customHeight="1" x14ac:dyDescent="0.3">
      <c r="B119" s="98" t="s">
        <v>2706</v>
      </c>
    </row>
    <row r="120" spans="1:37" ht="15" customHeight="1" x14ac:dyDescent="0.3">
      <c r="B120" s="98" t="s">
        <v>2705</v>
      </c>
    </row>
    <row r="121" spans="1:37" ht="15" customHeight="1" x14ac:dyDescent="0.3">
      <c r="B121" s="98" t="s">
        <v>2704</v>
      </c>
    </row>
    <row r="122" spans="1:37" ht="15" customHeight="1" x14ac:dyDescent="0.3">
      <c r="B122" s="98" t="s">
        <v>2703</v>
      </c>
    </row>
    <row r="123" spans="1:37" ht="15" customHeight="1" x14ac:dyDescent="0.3">
      <c r="B123" s="98" t="s">
        <v>2702</v>
      </c>
    </row>
    <row r="124" spans="1:37" ht="15" customHeight="1" x14ac:dyDescent="0.3">
      <c r="B124" s="98" t="s">
        <v>2701</v>
      </c>
    </row>
    <row r="125" spans="1:37" ht="15" customHeight="1" x14ac:dyDescent="0.3">
      <c r="B125" s="98" t="s">
        <v>2700</v>
      </c>
    </row>
    <row r="126" spans="1:37" ht="15" customHeight="1" x14ac:dyDescent="0.3">
      <c r="B126" s="98" t="s">
        <v>2699</v>
      </c>
    </row>
    <row r="127" spans="1:37" ht="15" customHeight="1" x14ac:dyDescent="0.3">
      <c r="B127" s="98" t="s">
        <v>2698</v>
      </c>
    </row>
    <row r="128" spans="1:37" ht="15" customHeight="1" x14ac:dyDescent="0.3">
      <c r="B128" s="98" t="s">
        <v>2697</v>
      </c>
    </row>
    <row r="129" spans="2:2" ht="15" customHeight="1" x14ac:dyDescent="0.3">
      <c r="B129" s="98" t="s">
        <v>2696</v>
      </c>
    </row>
    <row r="130" spans="2:2" ht="15" customHeight="1" x14ac:dyDescent="0.3">
      <c r="B130" s="98" t="s">
        <v>218</v>
      </c>
    </row>
    <row r="131" spans="2:2" ht="15" customHeight="1" x14ac:dyDescent="0.3">
      <c r="B131" s="98" t="s">
        <v>219</v>
      </c>
    </row>
    <row r="132" spans="2:2" ht="15" customHeight="1" x14ac:dyDescent="0.3">
      <c r="B132" s="98" t="s">
        <v>220</v>
      </c>
    </row>
    <row r="133" spans="2:2" ht="15" customHeight="1" x14ac:dyDescent="0.3">
      <c r="B133" s="98" t="s">
        <v>221</v>
      </c>
    </row>
    <row r="134" spans="2:2" ht="15" customHeight="1" x14ac:dyDescent="0.3">
      <c r="B134" s="98" t="s">
        <v>2695</v>
      </c>
    </row>
    <row r="135" spans="2:2" ht="15" customHeight="1" x14ac:dyDescent="0.3">
      <c r="B135" s="98" t="s">
        <v>223</v>
      </c>
    </row>
    <row r="136" spans="2:2" ht="15" customHeight="1" x14ac:dyDescent="0.3">
      <c r="B136" s="98" t="s">
        <v>224</v>
      </c>
    </row>
    <row r="137" spans="2:2" ht="15" customHeight="1" x14ac:dyDescent="0.3">
      <c r="B137" s="98" t="s">
        <v>225</v>
      </c>
    </row>
    <row r="138" spans="2:2" ht="15" customHeight="1" x14ac:dyDescent="0.3">
      <c r="B138" s="98" t="s">
        <v>226</v>
      </c>
    </row>
  </sheetData>
  <mergeCells count="1">
    <mergeCell ref="B118:AK118"/>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D7"/>
  <sheetViews>
    <sheetView workbookViewId="0">
      <selection activeCell="D2" sqref="D2"/>
    </sheetView>
  </sheetViews>
  <sheetFormatPr defaultRowHeight="14.5" x14ac:dyDescent="0.35"/>
  <cols>
    <col min="1" max="1" width="23.54296875" customWidth="1"/>
    <col min="2" max="2" width="21.26953125" customWidth="1"/>
    <col min="3" max="3" width="20.7265625" customWidth="1"/>
    <col min="4" max="4" width="20.26953125" customWidth="1"/>
  </cols>
  <sheetData>
    <row r="1" spans="1:4" ht="29" x14ac:dyDescent="0.35">
      <c r="A1" s="104" t="s">
        <v>2811</v>
      </c>
      <c r="B1" s="92" t="s">
        <v>2692</v>
      </c>
      <c r="C1" s="92" t="s">
        <v>2691</v>
      </c>
      <c r="D1" s="92" t="s">
        <v>2690</v>
      </c>
    </row>
    <row r="2" spans="1:4" x14ac:dyDescent="0.35">
      <c r="A2" t="s">
        <v>2689</v>
      </c>
      <c r="B2" s="105">
        <f>Residential!B56</f>
        <v>0.56586096873937397</v>
      </c>
      <c r="C2" s="105">
        <f t="shared" ref="C2:C7" si="0">$B2</f>
        <v>0.56586096873937397</v>
      </c>
      <c r="D2" s="105">
        <f>Commercial!K11</f>
        <v>0.59603456017790257</v>
      </c>
    </row>
    <row r="3" spans="1:4" x14ac:dyDescent="0.35">
      <c r="A3" t="s">
        <v>2688</v>
      </c>
      <c r="B3" s="105">
        <f>Residential!B56</f>
        <v>0.56586096873937397</v>
      </c>
      <c r="C3" s="105">
        <f t="shared" si="0"/>
        <v>0.56586096873937397</v>
      </c>
      <c r="D3" s="105">
        <f>Commercial!K11</f>
        <v>0.59603456017790257</v>
      </c>
    </row>
    <row r="4" spans="1:4" x14ac:dyDescent="0.35">
      <c r="A4" t="s">
        <v>2687</v>
      </c>
      <c r="B4">
        <v>0</v>
      </c>
      <c r="C4">
        <f t="shared" si="0"/>
        <v>0</v>
      </c>
      <c r="D4">
        <v>0</v>
      </c>
    </row>
    <row r="5" spans="1:4" x14ac:dyDescent="0.35">
      <c r="A5" t="s">
        <v>2686</v>
      </c>
      <c r="B5">
        <v>0</v>
      </c>
      <c r="C5">
        <f t="shared" si="0"/>
        <v>0</v>
      </c>
      <c r="D5">
        <v>0</v>
      </c>
    </row>
    <row r="6" spans="1:4" x14ac:dyDescent="0.35">
      <c r="A6" t="s">
        <v>2685</v>
      </c>
      <c r="B6">
        <v>0</v>
      </c>
      <c r="C6">
        <f t="shared" si="0"/>
        <v>0</v>
      </c>
      <c r="D6">
        <v>0</v>
      </c>
    </row>
    <row r="7" spans="1:4" x14ac:dyDescent="0.35">
      <c r="A7" t="s">
        <v>2684</v>
      </c>
      <c r="B7">
        <v>0</v>
      </c>
      <c r="C7">
        <f t="shared" si="0"/>
        <v>0</v>
      </c>
      <c r="D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D7"/>
  <sheetViews>
    <sheetView workbookViewId="0">
      <selection activeCell="A2" sqref="A2"/>
    </sheetView>
  </sheetViews>
  <sheetFormatPr defaultRowHeight="14.5" x14ac:dyDescent="0.35"/>
  <cols>
    <col min="1" max="1" width="23.54296875" customWidth="1"/>
    <col min="2" max="2" width="21.26953125" customWidth="1"/>
    <col min="3" max="3" width="20.7265625" customWidth="1"/>
    <col min="4" max="4" width="20.26953125" customWidth="1"/>
  </cols>
  <sheetData>
    <row r="1" spans="1:4" x14ac:dyDescent="0.35">
      <c r="A1" s="104" t="s">
        <v>2812</v>
      </c>
      <c r="B1" s="92" t="s">
        <v>2692</v>
      </c>
      <c r="C1" s="92" t="s">
        <v>2691</v>
      </c>
      <c r="D1" s="92" t="s">
        <v>2690</v>
      </c>
    </row>
    <row r="2" spans="1:4" x14ac:dyDescent="0.35">
      <c r="A2" t="s">
        <v>2689</v>
      </c>
      <c r="B2" s="107">
        <f>Residential!$B$53</f>
        <v>4.2468477390311324E-4</v>
      </c>
      <c r="C2" s="107">
        <f t="shared" ref="C2:C7" si="0">$B2</f>
        <v>4.2468477390311324E-4</v>
      </c>
      <c r="D2" s="106">
        <f>Commercial!$K$8</f>
        <v>2.4073832727316948E-3</v>
      </c>
    </row>
    <row r="3" spans="1:4" x14ac:dyDescent="0.35">
      <c r="A3" t="s">
        <v>2688</v>
      </c>
      <c r="B3" s="107">
        <f>Residential!$B$53</f>
        <v>4.2468477390311324E-4</v>
      </c>
      <c r="C3" s="107">
        <f t="shared" si="0"/>
        <v>4.2468477390311324E-4</v>
      </c>
      <c r="D3" s="106">
        <f>Commercial!$K$8</f>
        <v>2.4073832727316948E-3</v>
      </c>
    </row>
    <row r="4" spans="1:4" x14ac:dyDescent="0.35">
      <c r="A4" t="s">
        <v>2687</v>
      </c>
      <c r="B4">
        <v>0</v>
      </c>
      <c r="C4">
        <f t="shared" si="0"/>
        <v>0</v>
      </c>
      <c r="D4">
        <v>0</v>
      </c>
    </row>
    <row r="5" spans="1:4" x14ac:dyDescent="0.35">
      <c r="A5" t="s">
        <v>2686</v>
      </c>
      <c r="B5">
        <v>0</v>
      </c>
      <c r="C5">
        <f t="shared" si="0"/>
        <v>0</v>
      </c>
      <c r="D5">
        <v>0</v>
      </c>
    </row>
    <row r="6" spans="1:4" x14ac:dyDescent="0.35">
      <c r="A6" t="s">
        <v>2685</v>
      </c>
      <c r="B6">
        <v>0</v>
      </c>
      <c r="C6">
        <f t="shared" si="0"/>
        <v>0</v>
      </c>
      <c r="D6">
        <v>0</v>
      </c>
    </row>
    <row r="7" spans="1:4" x14ac:dyDescent="0.35">
      <c r="A7" t="s">
        <v>2684</v>
      </c>
      <c r="B7">
        <v>0</v>
      </c>
      <c r="C7">
        <f t="shared" si="0"/>
        <v>0</v>
      </c>
      <c r="D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Residential</vt:lpstr>
      <vt:lpstr>Commercial</vt:lpstr>
      <vt:lpstr>County Climates</vt:lpstr>
      <vt:lpstr>CBECS_Table B5</vt:lpstr>
      <vt:lpstr>CBECS_Table B10</vt:lpstr>
      <vt:lpstr>CBECS_Table C4</vt:lpstr>
      <vt:lpstr>State Codes</vt:lpstr>
      <vt:lpstr>AEO 2019_Table 4</vt:lpstr>
      <vt:lpstr>AEO 2019_Table 5</vt:lpstr>
      <vt:lpstr>BRESaC-energy</vt:lpstr>
      <vt:lpstr>BRESaC-cost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Carson Reed</cp:lastModifiedBy>
  <dcterms:created xsi:type="dcterms:W3CDTF">2019-05-24T18:41:25Z</dcterms:created>
  <dcterms:modified xsi:type="dcterms:W3CDTF">2020-06-08T23:27:09Z</dcterms:modified>
</cp:coreProperties>
</file>