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texas\InputData\indst\RIFF\"/>
    </mc:Choice>
  </mc:AlternateContent>
  <bookViews>
    <workbookView xWindow="360" yWindow="105" windowWidth="21075" windowHeight="11055" tabRatio="647" activeTab="9"/>
  </bookViews>
  <sheets>
    <sheet name="About" sheetId="1" r:id="rId1"/>
    <sheet name="Electrification Potential" sheetId="15" r:id="rId2"/>
    <sheet name="RIFF-cement" sheetId="7" r:id="rId3"/>
    <sheet name="RIFF-ngps" sheetId="8" r:id="rId4"/>
    <sheet name="RIFF-steel" sheetId="9" r:id="rId5"/>
    <sheet name="RIFF-chemicals" sheetId="10" r:id="rId6"/>
    <sheet name="RIFF-mining" sheetId="11" r:id="rId7"/>
    <sheet name="RIFF-waste-mgmt" sheetId="12" r:id="rId8"/>
    <sheet name="RIFF-agriculture" sheetId="13" r:id="rId9"/>
    <sheet name="RIFF-other-industries" sheetId="14" r:id="rId10"/>
  </sheets>
  <calcPr calcId="162913"/>
</workbook>
</file>

<file path=xl/calcChain.xml><?xml version="1.0" encoding="utf-8"?>
<calcChain xmlns="http://schemas.openxmlformats.org/spreadsheetml/2006/main">
  <c r="D11" i="13" l="1"/>
  <c r="G11" i="13"/>
  <c r="J11" i="13"/>
  <c r="C11" i="13"/>
  <c r="E11" i="13"/>
  <c r="F11" i="13"/>
  <c r="H11" i="13"/>
  <c r="I11" i="13"/>
  <c r="K11" i="13"/>
  <c r="B11" i="13"/>
  <c r="E11" i="12"/>
  <c r="F11" i="12"/>
  <c r="J11" i="12"/>
  <c r="C11" i="12"/>
  <c r="D11" i="12"/>
  <c r="G11" i="12"/>
  <c r="H11" i="12"/>
  <c r="I11" i="12"/>
  <c r="K11" i="12"/>
  <c r="B11" i="12"/>
  <c r="I11" i="11"/>
  <c r="J11" i="11"/>
  <c r="C11" i="11"/>
  <c r="D11" i="11"/>
  <c r="E11" i="11"/>
  <c r="F11" i="11"/>
  <c r="G11" i="11"/>
  <c r="H11" i="11"/>
  <c r="K11" i="11"/>
  <c r="B11" i="11"/>
  <c r="B1" i="15"/>
  <c r="G6" i="15" l="1"/>
  <c r="G7" i="15"/>
  <c r="G2" i="15"/>
  <c r="G8" i="15"/>
  <c r="F18" i="15" s="1"/>
  <c r="G18" i="15" s="1"/>
  <c r="J11" i="9" l="1"/>
  <c r="B11" i="9"/>
  <c r="C11" i="9"/>
  <c r="K11" i="9"/>
  <c r="F11" i="9"/>
  <c r="D11" i="9"/>
  <c r="E11" i="9"/>
  <c r="G11" i="9"/>
  <c r="H11" i="9"/>
  <c r="I11" i="9"/>
  <c r="G4" i="15"/>
  <c r="G13" i="15"/>
  <c r="F19" i="15" s="1"/>
  <c r="G19" i="15" s="1"/>
  <c r="G5" i="15"/>
  <c r="F16" i="15" s="1"/>
  <c r="G16" i="15" s="1"/>
  <c r="G12" i="15"/>
  <c r="F17" i="15" s="1"/>
  <c r="G17" i="15" s="1"/>
  <c r="G11" i="15"/>
  <c r="G3" i="15"/>
  <c r="G10" i="15"/>
  <c r="G9" i="15"/>
  <c r="J11" i="8" l="1"/>
  <c r="C11" i="8"/>
  <c r="K11" i="8"/>
  <c r="B11" i="8"/>
  <c r="E11" i="8"/>
  <c r="D11" i="8"/>
  <c r="G11" i="8"/>
  <c r="F11" i="8"/>
  <c r="H11" i="8"/>
  <c r="I11" i="8"/>
  <c r="D11" i="10"/>
  <c r="B11" i="10"/>
  <c r="E11" i="10"/>
  <c r="I11" i="10"/>
  <c r="F11" i="10"/>
  <c r="H11" i="10"/>
  <c r="G11" i="10"/>
  <c r="J11" i="10"/>
  <c r="C11" i="10"/>
  <c r="K11" i="10"/>
  <c r="I11" i="7"/>
  <c r="J11" i="7"/>
  <c r="K11" i="7"/>
  <c r="B11" i="7"/>
  <c r="F11" i="7"/>
  <c r="C11" i="7"/>
  <c r="E11" i="7"/>
  <c r="D11" i="7"/>
  <c r="G11" i="7"/>
  <c r="H11" i="7"/>
  <c r="F23" i="15"/>
  <c r="G23" i="15" s="1"/>
  <c r="C11" i="14" l="1"/>
  <c r="K11" i="14"/>
  <c r="B11" i="14"/>
  <c r="D11" i="14"/>
  <c r="H11" i="14"/>
  <c r="E11" i="14"/>
  <c r="F11" i="14"/>
  <c r="G11" i="14"/>
  <c r="I11" i="14"/>
  <c r="J11" i="14"/>
</calcChain>
</file>

<file path=xl/sharedStrings.xml><?xml version="1.0" encoding="utf-8"?>
<sst xmlns="http://schemas.openxmlformats.org/spreadsheetml/2006/main" count="293" uniqueCount="135">
  <si>
    <t>Source:</t>
  </si>
  <si>
    <t>electricity</t>
  </si>
  <si>
    <t>coal</t>
  </si>
  <si>
    <t>natural gas</t>
  </si>
  <si>
    <t>biomass</t>
  </si>
  <si>
    <t>petroleum diesel</t>
  </si>
  <si>
    <t>heat</t>
  </si>
  <si>
    <t>Notes:</t>
  </si>
  <si>
    <t>RIFF Recipient Industrial Fuel Fractions</t>
  </si>
  <si>
    <t>However, this policy lever can also represent other fuel shifting, such as</t>
  </si>
  <si>
    <t>from coal to natural gas, if you change the settings in this variable.</t>
  </si>
  <si>
    <t>To type (below)  / From type (right)</t>
  </si>
  <si>
    <t>Ensure that each column adds up to 1.</t>
  </si>
  <si>
    <t>crude oil</t>
  </si>
  <si>
    <t>heavy or residual fuel oil</t>
  </si>
  <si>
    <t>LPG propane or butane</t>
  </si>
  <si>
    <t>hydrogen</t>
  </si>
  <si>
    <t>Time (Year)</t>
  </si>
  <si>
    <t>Industrial Fuel Use[electricity if,cement and other carbonates] : MostRecentRun</t>
  </si>
  <si>
    <t>Industrial Fuel Use[electricity if,natural gas and petroleum systems] : MostRecentRun</t>
  </si>
  <si>
    <t>Industrial Fuel Use[electricity if,iron and steel] : MostRecentRun</t>
  </si>
  <si>
    <t>Industrial Fuel Use[electricity if,chemicals] : MostRecentRun</t>
  </si>
  <si>
    <t>Industrial Fuel Use[electricity if,coal mining] : MostRecentRun</t>
  </si>
  <si>
    <t>Industrial Fuel Use[electricity if,waste management] : MostRecentRun</t>
  </si>
  <si>
    <t>Industrial Fuel Use[electricity if,agriculture] : MostRecentRun</t>
  </si>
  <si>
    <t>Industrial Fuel Use[electricity if,other industries] : MostRecentRun</t>
  </si>
  <si>
    <t>Industrial Fuel Use[hard coal if,cement and other carbonates] : MostRecentRun</t>
  </si>
  <si>
    <t>Industrial Fuel Use[hard coal if,natural gas and petroleum systems] : MostRecentRun</t>
  </si>
  <si>
    <t>Industrial Fuel Use[hard coal if,iron and steel] : MostRecentRun</t>
  </si>
  <si>
    <t>Industrial Fuel Use[hard coal if,chemicals] : MostRecentRun</t>
  </si>
  <si>
    <t>Industrial Fuel Use[hard coal if,coal mining] : MostRecentRun</t>
  </si>
  <si>
    <t>Industrial Fuel Use[hard coal if,waste management] : MostRecentRun</t>
  </si>
  <si>
    <t>Industrial Fuel Use[hard coal if,agriculture] : MostRecentRun</t>
  </si>
  <si>
    <t>Industrial Fuel Use[hard coal if,other industries] : MostRecentRun</t>
  </si>
  <si>
    <t>Industrial Fuel Use[natural gas if,cement and other carbonates] : MostRecentRun</t>
  </si>
  <si>
    <t>Industrial Fuel Use[natural gas if,natural gas and petroleum systems] : MostRecentRun</t>
  </si>
  <si>
    <t>Industrial Fuel Use[natural gas if,iron and steel] : MostRecentRun</t>
  </si>
  <si>
    <t>Industrial Fuel Use[natural gas if,chemicals] : MostRecentRun</t>
  </si>
  <si>
    <t>Industrial Fuel Use[natural gas if,coal mining] : MostRecentRun</t>
  </si>
  <si>
    <t>Industrial Fuel Use[natural gas if,waste management] : MostRecentRun</t>
  </si>
  <si>
    <t>Industrial Fuel Use[natural gas if,agriculture] : MostRecentRun</t>
  </si>
  <si>
    <t>Industrial Fuel Use[natural gas if,other industries] : MostRecentRun</t>
  </si>
  <si>
    <t>Industrial Fuel Use[biomass if,cement and other carbonates] : MostRecentRun</t>
  </si>
  <si>
    <t>Industrial Fuel Use[biomass if,natural gas and petroleum systems] : MostRecentRun</t>
  </si>
  <si>
    <t>Industrial Fuel Use[biomass if,iron and steel] : MostRecentRun</t>
  </si>
  <si>
    <t>Industrial Fuel Use[biomass if,chemicals] : MostRecentRun</t>
  </si>
  <si>
    <t>Industrial Fuel Use[biomass if,coal mining] : MostRecentRun</t>
  </si>
  <si>
    <t>Industrial Fuel Use[biomass if,waste management] : MostRecentRun</t>
  </si>
  <si>
    <t>Industrial Fuel Use[biomass if,agriculture] : MostRecentRun</t>
  </si>
  <si>
    <t>Industrial Fuel Use[biomass if,other industries] : MostRecentRun</t>
  </si>
  <si>
    <t>Industrial Fuel Use[petroleum diesel if,cement and other carbonates] : MostRecentRun</t>
  </si>
  <si>
    <t>Industrial Fuel Use[petroleum diesel if,natural gas and petroleum systems] : MostRecentRun</t>
  </si>
  <si>
    <t>Industrial Fuel Use[petroleum diesel if,iron and steel] : MostRecentRun</t>
  </si>
  <si>
    <t>Industrial Fuel Use[petroleum diesel if,chemicals] : MostRecentRun</t>
  </si>
  <si>
    <t>Industrial Fuel Use[petroleum diesel if,coal mining] : MostRecentRun</t>
  </si>
  <si>
    <t>Industrial Fuel Use[petroleum diesel if,waste management] : MostRecentRun</t>
  </si>
  <si>
    <t>Industrial Fuel Use[petroleum diesel if,agriculture] : MostRecentRun</t>
  </si>
  <si>
    <t>Industrial Fuel Use[petroleum diesel if,other industries] : MostRecentRun</t>
  </si>
  <si>
    <t>Industrial Fuel Use[heat if,cement and other carbonates] : MostRecentRun</t>
  </si>
  <si>
    <t>Industrial Fuel Use[heat if,natural gas and petroleum systems] : MostRecentRun</t>
  </si>
  <si>
    <t>Industrial Fuel Use[heat if,iron and steel] : MostRecentRun</t>
  </si>
  <si>
    <t>Industrial Fuel Use[heat if,chemicals] : MostRecentRun</t>
  </si>
  <si>
    <t>Industrial Fuel Use[heat if,coal mining] : MostRecentRun</t>
  </si>
  <si>
    <t>Industrial Fuel Use[heat if,waste management] : MostRecentRun</t>
  </si>
  <si>
    <t>Industrial Fuel Use[heat if,agriculture] : MostRecentRun</t>
  </si>
  <si>
    <t>Industrial Fuel Use[heat if,other industries] : MostRecentRun</t>
  </si>
  <si>
    <t>Industrial Fuel Use[crude oil if,cement and other carbonates] : MostRecentRun</t>
  </si>
  <si>
    <t>Industrial Fuel Use[crude oil if,natural gas and petroleum systems] : MostRecentRun</t>
  </si>
  <si>
    <t>Industrial Fuel Use[crude oil if,iron and steel] : MostRecentRun</t>
  </si>
  <si>
    <t>Industrial Fuel Use[crude oil if,chemicals] : MostRecentRun</t>
  </si>
  <si>
    <t>Industrial Fuel Use[crude oil if,coal mining] : MostRecentRun</t>
  </si>
  <si>
    <t>Industrial Fuel Use[crude oil if,waste management] : MostRecentRun</t>
  </si>
  <si>
    <t>Industrial Fuel Use[crude oil if,agriculture] : MostRecentRun</t>
  </si>
  <si>
    <t>Industrial Fuel Use[crude oil if,other industries] : MostRecentRun</t>
  </si>
  <si>
    <t>Industrial Fuel Use[heavy or residual fuel oil if,cement and other carbonates] : MostRecentRun</t>
  </si>
  <si>
    <t>Industrial Fuel Use[heavy or residual fuel oil if,natural gas and petroleum systems] : MostRecentRun</t>
  </si>
  <si>
    <t>Industrial Fuel Use[heavy or residual fuel oil if,iron and steel] : MostRecentRun</t>
  </si>
  <si>
    <t>Industrial Fuel Use[heavy or residual fuel oil if,chemicals] : MostRecentRun</t>
  </si>
  <si>
    <t>Industrial Fuel Use[heavy or residual fuel oil if,coal mining] : MostRecentRun</t>
  </si>
  <si>
    <t>Industrial Fuel Use[heavy or residual fuel oil if,waste management] : MostRecentRun</t>
  </si>
  <si>
    <t>Industrial Fuel Use[heavy or residual fuel oil if,agriculture] : MostRecentRun</t>
  </si>
  <si>
    <t>Industrial Fuel Use[heavy or residual fuel oil if,other industries] : MostRecentRun</t>
  </si>
  <si>
    <t>Industrial Fuel Use[LPG propane or butane if,cement and other carbonates] : MostRecentRun</t>
  </si>
  <si>
    <t>Industrial Fuel Use[LPG propane or butane if,natural gas and petroleum systems] : MostRecentRun</t>
  </si>
  <si>
    <t>Industrial Fuel Use[LPG propane or butane if,iron and steel] : MostRecentRun</t>
  </si>
  <si>
    <t>Industrial Fuel Use[LPG propane or butane if,chemicals] : MostRecentRun</t>
  </si>
  <si>
    <t>Industrial Fuel Use[LPG propane or butane if,coal mining] : MostRecentRun</t>
  </si>
  <si>
    <t>Industrial Fuel Use[LPG propane or butane if,waste management] : MostRecentRun</t>
  </si>
  <si>
    <t>Industrial Fuel Use[LPG propane or butane if,agriculture] : MostRecentRun</t>
  </si>
  <si>
    <t>Industrial Fuel Use[LPG propane or butane if,other industries] : MostRecentRun</t>
  </si>
  <si>
    <t>Industrial Fuel Use[hydrogen if,cement and other carbonates] : MostRecentRun</t>
  </si>
  <si>
    <t>Industrial Fuel Use[hydrogen if,natural gas and petroleum systems] : MostRecentRun</t>
  </si>
  <si>
    <t>Industrial Fuel Use[hydrogen if,iron and steel] : MostRecentRun</t>
  </si>
  <si>
    <t>Industrial Fuel Use[hydrogen if,chemicals] : MostRecentRun</t>
  </si>
  <si>
    <t>Industrial Fuel Use[hydrogen if,coal mining] : MostRecentRun</t>
  </si>
  <si>
    <t>Industrial Fuel Use[hydrogen if,waste management] : MostRecentRun</t>
  </si>
  <si>
    <t>Industrial Fuel Use[hydrogen if,agriculture] : MostRecentRun</t>
  </si>
  <si>
    <t>Industrial Fuel Use[hydrogen if,other industries] : MostRecentRun</t>
  </si>
  <si>
    <t>Glass</t>
  </si>
  <si>
    <t>Computers, Electronics</t>
  </si>
  <si>
    <t>Aluminum</t>
  </si>
  <si>
    <t>Cement</t>
  </si>
  <si>
    <t>Plstics and Rubber</t>
  </si>
  <si>
    <t>Fabricated Metals</t>
  </si>
  <si>
    <t>Iron and Steel</t>
  </si>
  <si>
    <t>Food and Beverage</t>
  </si>
  <si>
    <t>Balance of Manufacturing</t>
  </si>
  <si>
    <t>Forest Products</t>
  </si>
  <si>
    <t>Petroleum Refining</t>
  </si>
  <si>
    <t>Chemicals</t>
  </si>
  <si>
    <t>NREL Industry Category</t>
  </si>
  <si>
    <t>Width Using Pixel Ruler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</si>
  <si>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</si>
  <si>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</si>
  <si>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</si>
  <si>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</si>
  <si>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</si>
  <si>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</si>
  <si>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</si>
  <si>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</si>
  <si>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EPS Industry Category</t>
  </si>
  <si>
    <t>Apportioned BTUs</t>
  </si>
  <si>
    <t>Fraction Electrification Potential</t>
  </si>
  <si>
    <t>For the U.S., we use this policy to represent electrification of industry, with hydrogen constituting the rest of the</t>
  </si>
  <si>
    <t>potential. This is because electrification has some technical limitations, whereas hydrogen technologies</t>
  </si>
  <si>
    <t>(if commercialized) could theoretically replace all fossil fuels used for energy purposes.</t>
  </si>
  <si>
    <t>NREL</t>
  </si>
  <si>
    <t>Electrification of Industry</t>
  </si>
  <si>
    <t>https://www.nrel.gov/docs/fy18osti/72311.pdf</t>
  </si>
  <si>
    <t>Slide 9 for current electricity use in industry, slide 22 for 2050 electrification potential (medium case used)</t>
  </si>
  <si>
    <t>31% of First Simulated Year's Total Energy Use (BTU), based on NREL electrification potential</t>
  </si>
  <si>
    <t>NREL's electrification potential does not appear to include non-manufacturing industries</t>
  </si>
  <si>
    <t>(which includes agriculture and mining). NREL reports electricity is generally &lt;10%</t>
  </si>
  <si>
    <t>for these industry categories.</t>
  </si>
  <si>
    <t>of site energy use. Therefore, a electrification potential of 0.1 is conservatively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</si>
</sst>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1" fontId="1" fillId="0" borderId="0" xfId="0" applyNumberFormat="1" applyFont="1" applyAlignment="1">
      <alignment wrapText="1"/>
    </xf>
    <xf numFmtId="0" fontId="1" fillId="0" borderId="0" xfId="0" applyFont="1" applyAlignment="1"/>
    <xf numFmtId="0" fontId="2" fillId="0" borderId="0" xfId="1" applyAlignment="1"/>
    <xf numFmtId="0" fontId="4" fillId="0" borderId="0" xfId="1" applyFont="1" applyAlignment="1"/>
    <xf numFmtId="11" fontId="1" fillId="0" borderId="0" xfId="0" applyNumberFormat="1" applyFont="1" applyAlignment="1"/>
    <xf numFmtId="11" fontId="0" fillId="0" borderId="0" xfId="0" applyNumberFormat="1" applyAlignment="1"/>
    <xf numFmtId="11" fontId="4" fillId="0" borderId="0" xfId="0" applyNumberFormat="1" applyFont="1" applyAlignment="1"/>
    <xf numFmtId="2" fontId="0" fillId="0" borderId="0" xfId="2" applyNumberFormat="1" applyFont="1" applyAlignment="1"/>
    <xf numFmtId="11" fontId="5" fillId="0" borderId="0" xfId="0" applyNumberFormat="1" applyFont="1" applyAlignment="1"/>
    <xf numFmtId="2" fontId="0" fillId="0" borderId="0" xfId="0" applyNumberFormat="1" applyAlignme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0</xdr:row>
      <xdr:rowOff>223837</xdr:rowOff>
    </xdr:from>
    <xdr:to>
      <xdr:col>15</xdr:col>
      <xdr:colOff>466123</xdr:colOff>
      <xdr:row>19</xdr:row>
      <xdr:rowOff>137623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1488" y="223837"/>
          <a:ext cx="4819048" cy="3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8osti/7231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ColWidth="9.1328125" defaultRowHeight="14.25" x14ac:dyDescent="0.45"/>
  <cols>
    <col min="1" max="1" width="9.1328125" style="2"/>
    <col min="2" max="2" width="85.3984375" style="2" customWidth="1"/>
    <col min="3" max="16384" width="9.1328125" style="2"/>
  </cols>
  <sheetData>
    <row r="1" spans="1:2" x14ac:dyDescent="0.45">
      <c r="A1" s="7" t="s">
        <v>8</v>
      </c>
    </row>
    <row r="3" spans="1:2" x14ac:dyDescent="0.45">
      <c r="A3" s="7" t="s">
        <v>0</v>
      </c>
      <c r="B3" s="2" t="s">
        <v>126</v>
      </c>
    </row>
    <row r="4" spans="1:2" x14ac:dyDescent="0.45">
      <c r="B4" s="1">
        <v>2018</v>
      </c>
    </row>
    <row r="5" spans="1:2" x14ac:dyDescent="0.45">
      <c r="B5" s="1" t="s">
        <v>127</v>
      </c>
    </row>
    <row r="6" spans="1:2" x14ac:dyDescent="0.45">
      <c r="B6" s="8" t="s">
        <v>128</v>
      </c>
    </row>
    <row r="7" spans="1:2" x14ac:dyDescent="0.45">
      <c r="B7" s="9" t="s">
        <v>129</v>
      </c>
    </row>
    <row r="9" spans="1:2" x14ac:dyDescent="0.45">
      <c r="A9" s="7" t="s">
        <v>7</v>
      </c>
    </row>
    <row r="10" spans="1:2" x14ac:dyDescent="0.45">
      <c r="A10" s="2" t="s">
        <v>123</v>
      </c>
    </row>
    <row r="11" spans="1:2" x14ac:dyDescent="0.45">
      <c r="A11" s="2" t="s">
        <v>124</v>
      </c>
    </row>
    <row r="12" spans="1:2" x14ac:dyDescent="0.45">
      <c r="A12" s="2" t="s">
        <v>125</v>
      </c>
    </row>
    <row r="13" spans="1:2" x14ac:dyDescent="0.45">
      <c r="A13" s="2" t="s">
        <v>9</v>
      </c>
    </row>
    <row r="14" spans="1:2" x14ac:dyDescent="0.45">
      <c r="A14" s="2" t="s">
        <v>10</v>
      </c>
    </row>
    <row r="15" spans="1:2" x14ac:dyDescent="0.45">
      <c r="A15" s="7" t="s">
        <v>12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tabSelected="1"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</row>
    <row r="3" spans="1:11" x14ac:dyDescent="0.4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4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4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4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4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4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4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4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45">
      <c r="A11" s="2" t="s">
        <v>16</v>
      </c>
      <c r="B11" s="15">
        <f>1-B2</f>
        <v>0</v>
      </c>
      <c r="C11" s="15">
        <f t="shared" ref="C11:K11" si="0">1-C2</f>
        <v>0</v>
      </c>
      <c r="D11" s="15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5">
        <f t="shared" si="0"/>
        <v>0</v>
      </c>
      <c r="K11" s="15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/>
  </sheetViews>
  <sheetFormatPr defaultColWidth="9.1328125" defaultRowHeight="14.25" x14ac:dyDescent="0.45"/>
  <cols>
    <col min="1" max="1" width="61.73046875" style="2" customWidth="1"/>
    <col min="2" max="4" width="9.1328125" style="2"/>
    <col min="5" max="5" width="29.265625" style="2" customWidth="1"/>
    <col min="6" max="6" width="14.59765625" style="2" customWidth="1"/>
    <col min="7" max="7" width="22.265625" style="2" customWidth="1"/>
    <col min="8" max="16384" width="9.1328125" style="2"/>
  </cols>
  <sheetData>
    <row r="1" spans="1:34" ht="28.5" x14ac:dyDescent="0.45">
      <c r="A1" s="3" t="s">
        <v>130</v>
      </c>
      <c r="B1" s="10">
        <f>SUM(B4:B83)*0.31</f>
        <v>7385824488419130</v>
      </c>
      <c r="E1" s="3" t="s">
        <v>110</v>
      </c>
      <c r="F1" s="3" t="s">
        <v>111</v>
      </c>
      <c r="G1" s="3" t="s">
        <v>121</v>
      </c>
    </row>
    <row r="2" spans="1:34" x14ac:dyDescent="0.45">
      <c r="E2" s="2" t="s">
        <v>98</v>
      </c>
      <c r="F2" s="2">
        <v>18</v>
      </c>
      <c r="G2" s="11">
        <f t="shared" ref="G2:G13" si="0">F2/SUM($F$2:$F$13)*$B$1</f>
        <v>109962647470260</v>
      </c>
    </row>
    <row r="3" spans="1:34" x14ac:dyDescent="0.45">
      <c r="A3" s="7" t="s">
        <v>17</v>
      </c>
      <c r="B3" s="7">
        <v>2018</v>
      </c>
      <c r="E3" s="2" t="s">
        <v>99</v>
      </c>
      <c r="F3" s="2">
        <v>19</v>
      </c>
      <c r="G3" s="11">
        <f t="shared" si="0"/>
        <v>116071683440830</v>
      </c>
    </row>
    <row r="4" spans="1:34" x14ac:dyDescent="0.45">
      <c r="A4" s="2" t="s">
        <v>18</v>
      </c>
      <c r="B4" s="11">
        <v>37183800000000</v>
      </c>
      <c r="E4" s="2" t="s">
        <v>100</v>
      </c>
      <c r="F4" s="2">
        <v>19</v>
      </c>
      <c r="G4" s="11">
        <f t="shared" si="0"/>
        <v>116071683440830</v>
      </c>
    </row>
    <row r="5" spans="1:34" x14ac:dyDescent="0.45">
      <c r="A5" s="2" t="s">
        <v>19</v>
      </c>
      <c r="B5" s="11">
        <v>202804000000000</v>
      </c>
      <c r="E5" s="2" t="s">
        <v>101</v>
      </c>
      <c r="F5" s="2">
        <v>22</v>
      </c>
      <c r="G5" s="12">
        <f t="shared" si="0"/>
        <v>134398791352540.02</v>
      </c>
    </row>
    <row r="6" spans="1:34" x14ac:dyDescent="0.45">
      <c r="A6" s="2" t="s">
        <v>20</v>
      </c>
      <c r="B6" s="11">
        <v>212903000000000</v>
      </c>
      <c r="E6" s="2" t="s">
        <v>102</v>
      </c>
      <c r="F6" s="2">
        <v>23</v>
      </c>
      <c r="G6" s="12">
        <f t="shared" si="0"/>
        <v>140507827323110</v>
      </c>
    </row>
    <row r="7" spans="1:34" x14ac:dyDescent="0.45">
      <c r="A7" s="2" t="s">
        <v>21</v>
      </c>
      <c r="B7" s="11">
        <v>415915000000000</v>
      </c>
      <c r="E7" s="2" t="s">
        <v>103</v>
      </c>
      <c r="F7" s="2">
        <v>27</v>
      </c>
      <c r="G7" s="12">
        <f t="shared" si="0"/>
        <v>164943971205390</v>
      </c>
    </row>
    <row r="8" spans="1:34" x14ac:dyDescent="0.45">
      <c r="A8" s="2" t="s">
        <v>22</v>
      </c>
      <c r="B8" s="11">
        <v>390100000000000</v>
      </c>
      <c r="E8" s="2" t="s">
        <v>104</v>
      </c>
      <c r="F8" s="2">
        <v>90</v>
      </c>
      <c r="G8" s="12">
        <f t="shared" si="0"/>
        <v>549813237351299.94</v>
      </c>
    </row>
    <row r="9" spans="1:34" x14ac:dyDescent="0.45">
      <c r="A9" s="2" t="s">
        <v>23</v>
      </c>
      <c r="B9" s="11">
        <v>221000000000000</v>
      </c>
      <c r="C9" s="11"/>
      <c r="D9" s="11"/>
      <c r="E9" s="2" t="s">
        <v>105</v>
      </c>
      <c r="F9" s="2">
        <v>107</v>
      </c>
      <c r="G9" s="12">
        <f t="shared" si="0"/>
        <v>653666848850990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x14ac:dyDescent="0.45">
      <c r="A10" s="2" t="s">
        <v>24</v>
      </c>
      <c r="B10" s="11">
        <v>153700000000000</v>
      </c>
      <c r="C10" s="11"/>
      <c r="D10" s="11"/>
      <c r="E10" s="11" t="s">
        <v>106</v>
      </c>
      <c r="F10" s="2">
        <v>115</v>
      </c>
      <c r="G10" s="12">
        <f t="shared" si="0"/>
        <v>702539136615550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x14ac:dyDescent="0.45">
      <c r="A11" s="2" t="s">
        <v>25</v>
      </c>
      <c r="B11" s="11">
        <v>1606000000000000</v>
      </c>
      <c r="C11" s="11"/>
      <c r="D11" s="11"/>
      <c r="E11" s="11" t="s">
        <v>107</v>
      </c>
      <c r="F11" s="2">
        <v>221</v>
      </c>
      <c r="G11" s="12">
        <f t="shared" si="0"/>
        <v>1350096949495970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x14ac:dyDescent="0.45">
      <c r="A12" s="2" t="s">
        <v>26</v>
      </c>
      <c r="B12" s="11">
        <v>178961000000000</v>
      </c>
      <c r="C12" s="11"/>
      <c r="D12" s="11"/>
      <c r="E12" s="11" t="s">
        <v>108</v>
      </c>
      <c r="F12" s="2">
        <v>272</v>
      </c>
      <c r="G12" s="12">
        <f t="shared" si="0"/>
        <v>1661657783995040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x14ac:dyDescent="0.45">
      <c r="A13" s="2" t="s">
        <v>27</v>
      </c>
      <c r="B13" s="11">
        <v>24018400000000</v>
      </c>
      <c r="C13" s="11"/>
      <c r="D13" s="11"/>
      <c r="E13" s="11" t="s">
        <v>109</v>
      </c>
      <c r="F13" s="2">
        <v>276</v>
      </c>
      <c r="G13" s="12">
        <f t="shared" si="0"/>
        <v>1686093927877320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x14ac:dyDescent="0.45">
      <c r="A14" s="2" t="s">
        <v>28</v>
      </c>
      <c r="B14" s="11">
        <v>79170500000000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28.5" x14ac:dyDescent="0.45">
      <c r="A15" s="2" t="s">
        <v>29</v>
      </c>
      <c r="B15" s="11">
        <v>51876200000000</v>
      </c>
      <c r="C15" s="11"/>
      <c r="D15" s="11"/>
      <c r="E15" s="6" t="s">
        <v>120</v>
      </c>
      <c r="F15" s="6" t="s">
        <v>121</v>
      </c>
      <c r="G15" s="6" t="s">
        <v>122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x14ac:dyDescent="0.45">
      <c r="A16" s="2" t="s">
        <v>30</v>
      </c>
      <c r="B16" s="11">
        <v>88130000000000</v>
      </c>
      <c r="C16" s="11"/>
      <c r="D16" s="11"/>
      <c r="E16" s="11" t="s">
        <v>112</v>
      </c>
      <c r="F16" s="11">
        <f>G5</f>
        <v>134398791352540.02</v>
      </c>
      <c r="G16" s="13">
        <f t="shared" ref="G16:G23" si="1">F16/SUM(B4,B12,B20,B28,B36,B44,B52,B60,B68,B76)</f>
        <v>0.45659573790741709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45">
      <c r="A17" s="2" t="s">
        <v>31</v>
      </c>
      <c r="B17" s="2">
        <v>0</v>
      </c>
      <c r="C17" s="11"/>
      <c r="D17" s="11"/>
      <c r="E17" s="11" t="s">
        <v>113</v>
      </c>
      <c r="F17" s="11">
        <f>G12</f>
        <v>1661657783995040</v>
      </c>
      <c r="G17" s="13">
        <f t="shared" si="1"/>
        <v>0.26118963298429049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45">
      <c r="A18" s="2" t="s">
        <v>32</v>
      </c>
      <c r="B18" s="2">
        <v>0</v>
      </c>
      <c r="C18" s="11"/>
      <c r="D18" s="11"/>
      <c r="E18" s="11" t="s">
        <v>114</v>
      </c>
      <c r="F18" s="11">
        <f>G8</f>
        <v>549813237351299.94</v>
      </c>
      <c r="G18" s="13">
        <f t="shared" si="1"/>
        <v>0.73240274577095088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x14ac:dyDescent="0.45">
      <c r="A19" s="2" t="s">
        <v>33</v>
      </c>
      <c r="B19" s="11">
        <v>149800000000000</v>
      </c>
      <c r="C19" s="11"/>
      <c r="D19" s="11"/>
      <c r="E19" s="11" t="s">
        <v>115</v>
      </c>
      <c r="F19" s="11">
        <f>G13+G6</f>
        <v>1826601755200430</v>
      </c>
      <c r="G19" s="13">
        <f t="shared" si="1"/>
        <v>0.25084722979250818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x14ac:dyDescent="0.45">
      <c r="A20" s="2" t="s">
        <v>34</v>
      </c>
      <c r="B20" s="11">
        <v>18442700000000</v>
      </c>
      <c r="C20" s="11"/>
      <c r="D20" s="11"/>
      <c r="E20" s="11" t="s">
        <v>116</v>
      </c>
      <c r="F20" s="11">
        <v>0</v>
      </c>
      <c r="G20" s="13">
        <v>0.1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45">
      <c r="A21" s="2" t="s">
        <v>35</v>
      </c>
      <c r="B21" s="11">
        <v>3266330000000000</v>
      </c>
      <c r="C21" s="11"/>
      <c r="D21" s="11"/>
      <c r="E21" s="11" t="s">
        <v>117</v>
      </c>
      <c r="F21" s="11">
        <v>0</v>
      </c>
      <c r="G21" s="13">
        <v>0.1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45">
      <c r="A22" s="2" t="s">
        <v>36</v>
      </c>
      <c r="B22" s="11">
        <v>426809000000000</v>
      </c>
      <c r="E22" s="11" t="s">
        <v>118</v>
      </c>
      <c r="F22" s="11">
        <v>0</v>
      </c>
      <c r="G22" s="13">
        <v>0.1</v>
      </c>
    </row>
    <row r="23" spans="1:34" x14ac:dyDescent="0.45">
      <c r="A23" s="2" t="s">
        <v>37</v>
      </c>
      <c r="B23" s="11">
        <v>3316230000000000</v>
      </c>
      <c r="E23" s="11" t="s">
        <v>119</v>
      </c>
      <c r="F23" s="11">
        <f>SUM(G2,G3,G4,G7,G9,G10,G11)</f>
        <v>3213352920519820</v>
      </c>
      <c r="G23" s="13">
        <f t="shared" si="1"/>
        <v>0.4895213177379219</v>
      </c>
    </row>
    <row r="24" spans="1:34" x14ac:dyDescent="0.45">
      <c r="A24" s="2" t="s">
        <v>38</v>
      </c>
      <c r="B24" s="11">
        <v>398300000000000</v>
      </c>
      <c r="C24" s="11"/>
      <c r="D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x14ac:dyDescent="0.45">
      <c r="A25" s="2" t="s">
        <v>39</v>
      </c>
      <c r="B25" s="2">
        <v>0</v>
      </c>
      <c r="C25" s="11"/>
      <c r="D25" s="11"/>
      <c r="E25" s="14" t="s">
        <v>131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x14ac:dyDescent="0.45">
      <c r="A26" s="2" t="s">
        <v>40</v>
      </c>
      <c r="B26" s="11">
        <v>68730000000000</v>
      </c>
      <c r="C26" s="11"/>
      <c r="D26" s="11"/>
      <c r="E26" s="14" t="s">
        <v>132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x14ac:dyDescent="0.45">
      <c r="A27" s="2" t="s">
        <v>41</v>
      </c>
      <c r="B27" s="11">
        <v>2962000000000000</v>
      </c>
      <c r="C27" s="11"/>
      <c r="D27" s="11"/>
      <c r="E27" s="14" t="s">
        <v>134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x14ac:dyDescent="0.45">
      <c r="A28" s="2" t="s">
        <v>42</v>
      </c>
      <c r="B28" s="11">
        <v>83064600000</v>
      </c>
      <c r="C28" s="11"/>
      <c r="D28" s="11"/>
      <c r="E28" s="14" t="s">
        <v>133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x14ac:dyDescent="0.45">
      <c r="A29" s="2" t="s">
        <v>43</v>
      </c>
      <c r="B29" s="11">
        <v>782425000000000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x14ac:dyDescent="0.45">
      <c r="A30" s="2" t="s">
        <v>44</v>
      </c>
      <c r="B30" s="11">
        <v>706623000</v>
      </c>
      <c r="E30" s="11"/>
      <c r="F30" s="11"/>
      <c r="G30" s="11"/>
    </row>
    <row r="31" spans="1:34" x14ac:dyDescent="0.45">
      <c r="A31" s="2" t="s">
        <v>45</v>
      </c>
      <c r="B31" s="11">
        <v>172637000000</v>
      </c>
      <c r="C31" s="11"/>
      <c r="D31" s="11"/>
      <c r="E31" s="11"/>
      <c r="F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x14ac:dyDescent="0.45">
      <c r="A32" s="2" t="s">
        <v>46</v>
      </c>
      <c r="B32" s="2">
        <v>0</v>
      </c>
      <c r="C32" s="11"/>
      <c r="D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x14ac:dyDescent="0.45">
      <c r="A33" s="2" t="s">
        <v>47</v>
      </c>
      <c r="B33" s="2"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x14ac:dyDescent="0.45">
      <c r="A34" s="2" t="s">
        <v>48</v>
      </c>
      <c r="B34" s="2"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x14ac:dyDescent="0.45">
      <c r="A35" s="2" t="s">
        <v>49</v>
      </c>
      <c r="B35" s="11">
        <v>31000000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x14ac:dyDescent="0.45">
      <c r="A36" s="2" t="s">
        <v>50</v>
      </c>
      <c r="B36" s="11">
        <v>56209700000000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x14ac:dyDescent="0.45">
      <c r="A37" s="2" t="s">
        <v>51</v>
      </c>
      <c r="B37" s="11">
        <v>2075110000000000</v>
      </c>
      <c r="E37" s="11"/>
      <c r="F37" s="11"/>
      <c r="G37" s="11"/>
    </row>
    <row r="38" spans="1:34" x14ac:dyDescent="0.45">
      <c r="A38" s="2" t="s">
        <v>52</v>
      </c>
      <c r="B38" s="11">
        <v>28723100000000</v>
      </c>
      <c r="E38" s="11"/>
      <c r="F38" s="11"/>
    </row>
    <row r="39" spans="1:34" x14ac:dyDescent="0.45">
      <c r="A39" s="2" t="s">
        <v>53</v>
      </c>
      <c r="B39" s="11">
        <v>898648000000000</v>
      </c>
    </row>
    <row r="40" spans="1:34" x14ac:dyDescent="0.45">
      <c r="A40" s="2" t="s">
        <v>54</v>
      </c>
      <c r="B40" s="11">
        <v>361400000000000</v>
      </c>
      <c r="C40" s="11"/>
      <c r="H40" s="11"/>
      <c r="J40" s="11"/>
      <c r="K40" s="11"/>
      <c r="M40" s="11"/>
      <c r="Q40" s="11"/>
      <c r="S40" s="11"/>
      <c r="T40" s="11"/>
      <c r="U40" s="11"/>
      <c r="V40" s="11"/>
      <c r="W40" s="11"/>
      <c r="X40" s="11"/>
      <c r="Z40" s="11"/>
      <c r="AB40" s="11"/>
      <c r="AD40" s="11"/>
      <c r="AF40" s="11"/>
      <c r="AG40" s="11"/>
    </row>
    <row r="41" spans="1:34" x14ac:dyDescent="0.45">
      <c r="A41" s="2" t="s">
        <v>55</v>
      </c>
      <c r="B41" s="2">
        <v>0</v>
      </c>
      <c r="C41" s="11"/>
      <c r="D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x14ac:dyDescent="0.45">
      <c r="A42" s="2" t="s">
        <v>56</v>
      </c>
      <c r="B42" s="11">
        <v>643700000000000</v>
      </c>
      <c r="C42" s="11"/>
      <c r="D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x14ac:dyDescent="0.45">
      <c r="A43" s="2" t="s">
        <v>57</v>
      </c>
      <c r="B43" s="11">
        <v>1553000000000000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x14ac:dyDescent="0.45">
      <c r="A44" s="2" t="s">
        <v>58</v>
      </c>
      <c r="B44" s="2"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x14ac:dyDescent="0.45">
      <c r="A45" s="2" t="s">
        <v>59</v>
      </c>
      <c r="B45" s="2"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x14ac:dyDescent="0.45">
      <c r="A46" s="2" t="s">
        <v>60</v>
      </c>
      <c r="B46" s="2">
        <v>0</v>
      </c>
      <c r="E46" s="11"/>
      <c r="F46" s="11"/>
      <c r="G46" s="11"/>
    </row>
    <row r="47" spans="1:34" x14ac:dyDescent="0.45">
      <c r="A47" s="2" t="s">
        <v>61</v>
      </c>
      <c r="B47" s="2">
        <v>0</v>
      </c>
      <c r="C47" s="11"/>
      <c r="D47" s="11"/>
      <c r="E47" s="11"/>
      <c r="F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x14ac:dyDescent="0.45">
      <c r="A48" s="2" t="s">
        <v>62</v>
      </c>
      <c r="B48" s="2">
        <v>0</v>
      </c>
      <c r="C48" s="11"/>
      <c r="D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7" x14ac:dyDescent="0.45">
      <c r="A49" s="2" t="s">
        <v>63</v>
      </c>
      <c r="B49" s="2">
        <v>0</v>
      </c>
      <c r="E49" s="11"/>
      <c r="F49" s="11"/>
      <c r="G49" s="11"/>
    </row>
    <row r="50" spans="1:7" x14ac:dyDescent="0.45">
      <c r="A50" s="2" t="s">
        <v>64</v>
      </c>
      <c r="B50" s="2">
        <v>0</v>
      </c>
      <c r="E50" s="11"/>
      <c r="F50" s="11"/>
    </row>
    <row r="51" spans="1:7" x14ac:dyDescent="0.45">
      <c r="A51" s="2" t="s">
        <v>65</v>
      </c>
      <c r="B51" s="2">
        <v>0</v>
      </c>
    </row>
    <row r="52" spans="1:7" x14ac:dyDescent="0.45">
      <c r="A52" s="2" t="s">
        <v>66</v>
      </c>
      <c r="B52" s="2">
        <v>0</v>
      </c>
    </row>
    <row r="53" spans="1:7" x14ac:dyDescent="0.45">
      <c r="A53" s="2" t="s">
        <v>67</v>
      </c>
      <c r="B53" s="2">
        <v>0</v>
      </c>
    </row>
    <row r="54" spans="1:7" x14ac:dyDescent="0.45">
      <c r="A54" s="2" t="s">
        <v>68</v>
      </c>
      <c r="B54" s="2">
        <v>0</v>
      </c>
    </row>
    <row r="55" spans="1:7" x14ac:dyDescent="0.45">
      <c r="A55" s="2" t="s">
        <v>69</v>
      </c>
      <c r="B55" s="2">
        <v>0</v>
      </c>
    </row>
    <row r="56" spans="1:7" x14ac:dyDescent="0.45">
      <c r="A56" s="2" t="s">
        <v>70</v>
      </c>
      <c r="B56" s="2">
        <v>0</v>
      </c>
    </row>
    <row r="57" spans="1:7" x14ac:dyDescent="0.45">
      <c r="A57" s="2" t="s">
        <v>71</v>
      </c>
      <c r="B57" s="2">
        <v>0</v>
      </c>
    </row>
    <row r="58" spans="1:7" x14ac:dyDescent="0.45">
      <c r="A58" s="2" t="s">
        <v>72</v>
      </c>
      <c r="B58" s="2">
        <v>0</v>
      </c>
    </row>
    <row r="59" spans="1:7" x14ac:dyDescent="0.45">
      <c r="A59" s="2" t="s">
        <v>73</v>
      </c>
      <c r="B59" s="2">
        <v>0</v>
      </c>
    </row>
    <row r="60" spans="1:7" x14ac:dyDescent="0.45">
      <c r="A60" s="2" t="s">
        <v>74</v>
      </c>
      <c r="B60" s="11">
        <v>2624750000000</v>
      </c>
    </row>
    <row r="61" spans="1:7" x14ac:dyDescent="0.45">
      <c r="A61" s="2" t="s">
        <v>75</v>
      </c>
      <c r="B61" s="11">
        <v>1554500000000</v>
      </c>
    </row>
    <row r="62" spans="1:7" x14ac:dyDescent="0.45">
      <c r="A62" s="2" t="s">
        <v>76</v>
      </c>
      <c r="B62" s="11">
        <v>2689300000000</v>
      </c>
    </row>
    <row r="63" spans="1:7" x14ac:dyDescent="0.45">
      <c r="A63" s="2" t="s">
        <v>77</v>
      </c>
      <c r="B63" s="11">
        <v>2007990000000</v>
      </c>
    </row>
    <row r="64" spans="1:7" x14ac:dyDescent="0.45">
      <c r="A64" s="2" t="s">
        <v>78</v>
      </c>
      <c r="B64" s="11">
        <v>38484500000000</v>
      </c>
    </row>
    <row r="65" spans="1:34" x14ac:dyDescent="0.45">
      <c r="A65" s="2" t="s">
        <v>79</v>
      </c>
      <c r="B65" s="2">
        <v>0</v>
      </c>
      <c r="C65" s="11"/>
      <c r="D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x14ac:dyDescent="0.45">
      <c r="A66" s="2" t="s">
        <v>80</v>
      </c>
      <c r="B66" s="11">
        <v>85000000000</v>
      </c>
      <c r="C66" s="11"/>
      <c r="D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x14ac:dyDescent="0.45">
      <c r="A67" s="2" t="s">
        <v>81</v>
      </c>
      <c r="B67" s="11">
        <v>4170730000000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x14ac:dyDescent="0.45">
      <c r="A68" s="2" t="s">
        <v>82</v>
      </c>
      <c r="B68" s="11">
        <v>844626000000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x14ac:dyDescent="0.45">
      <c r="A69" s="2" t="s">
        <v>83</v>
      </c>
      <c r="B69" s="11">
        <v>9640710000000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x14ac:dyDescent="0.45">
      <c r="A70" s="2" t="s">
        <v>84</v>
      </c>
      <c r="B70" s="11">
        <v>402340000000</v>
      </c>
      <c r="E70" s="11"/>
      <c r="F70" s="11"/>
      <c r="G70" s="11"/>
    </row>
    <row r="71" spans="1:34" x14ac:dyDescent="0.45">
      <c r="A71" s="2" t="s">
        <v>85</v>
      </c>
      <c r="B71" s="11">
        <v>2596880000000000</v>
      </c>
      <c r="C71" s="11"/>
      <c r="D71" s="11"/>
      <c r="E71" s="11"/>
      <c r="F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x14ac:dyDescent="0.45">
      <c r="A72" s="2" t="s">
        <v>86</v>
      </c>
      <c r="B72" s="2">
        <v>0</v>
      </c>
      <c r="C72" s="11"/>
      <c r="D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x14ac:dyDescent="0.45">
      <c r="A73" s="2" t="s">
        <v>87</v>
      </c>
      <c r="B73" s="2"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x14ac:dyDescent="0.45">
      <c r="A74" s="2" t="s">
        <v>88</v>
      </c>
      <c r="B74" s="11">
        <v>208675000000000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x14ac:dyDescent="0.45">
      <c r="A75" s="2" t="s">
        <v>89</v>
      </c>
      <c r="B75" s="11">
        <v>289305000000000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x14ac:dyDescent="0.45">
      <c r="A76" s="2" t="s">
        <v>90</v>
      </c>
      <c r="B76" s="2"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x14ac:dyDescent="0.45">
      <c r="A77" s="2" t="s">
        <v>91</v>
      </c>
      <c r="B77" s="2">
        <v>0</v>
      </c>
      <c r="E77" s="11"/>
      <c r="F77" s="11"/>
      <c r="G77" s="11"/>
    </row>
    <row r="78" spans="1:34" x14ac:dyDescent="0.45">
      <c r="A78" s="2" t="s">
        <v>92</v>
      </c>
      <c r="B78" s="2">
        <v>0</v>
      </c>
      <c r="E78" s="11"/>
      <c r="F78" s="11"/>
    </row>
    <row r="79" spans="1:34" x14ac:dyDescent="0.45">
      <c r="A79" s="2" t="s">
        <v>93</v>
      </c>
      <c r="B79" s="2">
        <v>0</v>
      </c>
      <c r="C79" s="11"/>
      <c r="D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x14ac:dyDescent="0.45">
      <c r="A80" s="2" t="s">
        <v>94</v>
      </c>
      <c r="B80" s="2">
        <v>0</v>
      </c>
      <c r="C80" s="11"/>
      <c r="D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7" x14ac:dyDescent="0.45">
      <c r="A81" s="2" t="s">
        <v>95</v>
      </c>
      <c r="B81" s="2">
        <v>0</v>
      </c>
      <c r="E81" s="11"/>
      <c r="F81" s="11"/>
      <c r="G81" s="11"/>
    </row>
    <row r="82" spans="1:7" x14ac:dyDescent="0.45">
      <c r="A82" s="2" t="s">
        <v>96</v>
      </c>
      <c r="B82" s="2">
        <v>0</v>
      </c>
      <c r="E82" s="11"/>
      <c r="F82" s="11"/>
    </row>
    <row r="83" spans="1:7" x14ac:dyDescent="0.45">
      <c r="A83" s="2" t="s">
        <v>97</v>
      </c>
      <c r="B83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15">
        <f>1-B2</f>
        <v>0</v>
      </c>
      <c r="C11" s="15">
        <f t="shared" ref="C11:K11" si="0">1-C2</f>
        <v>0</v>
      </c>
      <c r="D11" s="15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5">
        <f t="shared" si="0"/>
        <v>0</v>
      </c>
      <c r="K11" s="1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15">
        <f>1-B2</f>
        <v>0</v>
      </c>
      <c r="C11" s="15">
        <f t="shared" ref="C11:K11" si="0">1-C2</f>
        <v>0</v>
      </c>
      <c r="D11" s="15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5">
        <f t="shared" si="0"/>
        <v>0</v>
      </c>
      <c r="K11" s="15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</row>
    <row r="3" spans="1:11" x14ac:dyDescent="0.4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4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4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4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4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4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4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4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45">
      <c r="A11" s="2" t="s">
        <v>16</v>
      </c>
      <c r="B11" s="15">
        <f>1-B2</f>
        <v>0</v>
      </c>
      <c r="C11" s="15">
        <f t="shared" ref="C11:K11" si="0">1-C2</f>
        <v>0</v>
      </c>
      <c r="D11" s="15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5">
        <f t="shared" si="0"/>
        <v>0</v>
      </c>
      <c r="K11" s="15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</row>
    <row r="3" spans="1:11" x14ac:dyDescent="0.4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4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4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4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4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4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4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4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45">
      <c r="A11" s="2" t="s">
        <v>16</v>
      </c>
      <c r="B11" s="15">
        <f>1-B2</f>
        <v>0</v>
      </c>
      <c r="C11" s="15">
        <f t="shared" ref="C11:K11" si="0">1-C2</f>
        <v>0</v>
      </c>
      <c r="D11" s="15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5">
        <f t="shared" si="0"/>
        <v>0</v>
      </c>
      <c r="K11" s="15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2">
        <f>1-B2</f>
        <v>0</v>
      </c>
      <c r="C11" s="2">
        <f t="shared" ref="C11:K11" si="0">1-C2</f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0</v>
      </c>
      <c r="K11" s="2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2">
        <f>1-B2</f>
        <v>0</v>
      </c>
      <c r="C11" s="2">
        <f t="shared" ref="C11:K11" si="0">1-C2</f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0</v>
      </c>
      <c r="K11" s="2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2">
        <f>1-B2</f>
        <v>0</v>
      </c>
      <c r="C11" s="2">
        <f t="shared" ref="C11:K11" si="0">1-C2</f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0</v>
      </c>
      <c r="K11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Electrification Potential</vt:lpstr>
      <vt:lpstr>RIFF-cement</vt:lpstr>
      <vt:lpstr>RIFF-ngps</vt:lpstr>
      <vt:lpstr>RIFF-steel</vt:lpstr>
      <vt:lpstr>RIFF-chemicals</vt:lpstr>
      <vt:lpstr>RIFF-mining</vt:lpstr>
      <vt:lpstr>RIFF-waste-mgmt</vt:lpstr>
      <vt:lpstr>RIFF-agriculture</vt:lpstr>
      <vt:lpstr>RIFF-other-industries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2014-03-25T01:31:56Z</dcterms:created>
  <dcterms:modified xsi:type="dcterms:W3CDTF">2020-12-04T22:41:27Z</dcterms:modified>
</cp:coreProperties>
</file>