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shelley\Dropbox (Energy Innovation)\PC (2)\Documents\GitHub_Repositories\eps-texas\"/>
    </mc:Choice>
  </mc:AlternateContent>
  <xr:revisionPtr revIDLastSave="0" documentId="13_ncr:1_{D097FF50-A039-4255-ACD7-61A3A6CEC379}" xr6:coauthVersionLast="47" xr6:coauthVersionMax="47" xr10:uidLastSave="{00000000-0000-0000-0000-000000000000}"/>
  <bookViews>
    <workbookView xWindow="-13455" yWindow="-16320" windowWidth="29040" windowHeight="15840" tabRatio="707"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<sst xmlns="http://schemas.openxmlformats.org/spreadsheetml/2006/main" count="14912" uniqueCount="3544">
  <si>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</si>
  <si>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</si>
  <si>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</si>
  <si>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</si>
  <si>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</si>
  <si>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</si>
  <si>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</si>
  <si>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</si>
  <si>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</si>
  <si>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</si>
  <si>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</si>
  <si>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</si>
  <si>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</si>
  <si>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</si>
  <si>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</si>
  <si>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</si>
  <si>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</si>
  <si>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</si>
  <si>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</si>
  <si>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</si>
  <si>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</si>
  <si>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</si>
  <si>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</si>
  <si>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</si>
  <si>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</si>
  <si>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</si>
  <si>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</si>
  <si>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</si>
  <si>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</si>
  <si>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</si>
  <si>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</si>
  <si>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</si>
  <si>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</si>
  <si>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</si>
  <si>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</si>
  <si>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</si>
  <si>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</si>
  <si>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</si>
  <si>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</si>
  <si>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</si>
  <si>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</si>
  <si>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</si>
  <si>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</si>
  <si>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</si>
  <si>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</si>
  <si>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</si>
  <si>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</si>
  <si>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</si>
  <si>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</si>
  <si>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</si>
  <si>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</si>
  <si>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</si>
  <si>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</si>
  <si>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</si>
  <si>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</si>
  <si>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</si>
  <si>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</si>
  <si>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</si>
  <si>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</si>
  <si>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</si>
  <si>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</si>
  <si>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</si>
  <si>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</si>
  <si>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</si>
  <si>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</si>
  <si>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</si>
  <si>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</si>
  <si>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</si>
  <si>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</si>
  <si>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</si>
  <si>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</si>
  <si>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</si>
  <si>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</si>
  <si>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</si>
  <si>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</si>
  <si>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</si>
  <si>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</si>
  <si>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</si>
  <si>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</si>
  <si>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</si>
  <si>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</si>
  <si>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</si>
  <si>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</si>
  <si>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</si>
  <si>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</si>
  <si>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</si>
  <si>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</si>
  <si>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</si>
  <si>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</si>
  <si>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</si>
  <si>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</si>
  <si>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</si>
  <si>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</si>
  <si>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</si>
  <si>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</si>
  <si>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</si>
  <si>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</si>
  <si>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</si>
  <si>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</si>
  <si>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</si>
  <si>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</si>
  <si>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</si>
  <si>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</si>
  <si>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</si>
  <si>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</si>
  <si>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</si>
  <si>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</si>
  <si>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</si>
  <si>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</si>
  <si>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</si>
  <si>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</si>
  <si>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</si>
  <si>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</si>
  <si>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</si>
  <si>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</si>
  <si>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</si>
  <si>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</si>
  <si>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</si>
  <si>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</si>
  <si>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</si>
  <si>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</si>
  <si>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</si>
  <si>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</si>
  <si>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</si>
  <si>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</si>
  <si>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</si>
  <si>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</si>
  <si>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</si>
  <si>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</si>
  <si>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</si>
  <si>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</si>
  <si>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</si>
  <si>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</si>
  <si>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</si>
  <si>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</si>
  <si>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</si>
  <si>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</si>
  <si>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</si>
  <si>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</si>
  <si>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</si>
  <si>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</si>
  <si>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</si>
  <si>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</si>
  <si>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</si>
  <si>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</si>
  <si>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</si>
  <si>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</si>
  <si>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</si>
  <si>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</si>
  <si>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</si>
  <si>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</si>
  <si>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</si>
  <si>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</si>
  <si>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</si>
  <si>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</si>
  <si>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</si>
  <si>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</si>
  <si>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</si>
  <si>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</si>
  <si>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</si>
  <si>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</si>
  <si>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</si>
  <si>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</si>
  <si>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</si>
  <si>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</si>
  <si>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</si>
  <si>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</si>
  <si>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</si>
  <si>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</si>
  <si>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</si>
  <si>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</si>
  <si>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</si>
  <si>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</si>
  <si>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</si>
  <si>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</si>
  <si>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</si>
  <si>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</si>
  <si>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</si>
  <si>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</si>
  <si>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</si>
  <si>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</si>
  <si>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</si>
  <si>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</si>
  <si>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</si>
  <si>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</si>
  <si>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</si>
  <si>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</si>
  <si>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</si>
  <si>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</si>
  <si>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</si>
  <si>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</si>
  <si>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</si>
  <si>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</si>
  <si>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</si>
  <si>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</si>
  <si>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</si>
  <si>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</si>
  <si>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</si>
  <si>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</si>
  <si>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</si>
  <si>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</si>
  <si>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</si>
  <si>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</si>
  <si>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</si>
  <si>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</si>
  <si>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</si>
  <si>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</si>
  <si>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</si>
  <si>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</si>
  <si>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</si>
  <si>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</si>
  <si>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</si>
  <si>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</si>
  <si>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</si>
  <si>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</si>
  <si>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</si>
  <si>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</si>
  <si>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</si>
  <si>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</si>
  <si>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</si>
  <si>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</si>
  <si>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</si>
  <si>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</si>
  <si>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</si>
  <si>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</si>
  <si>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</si>
  <si>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</si>
  <si>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</si>
  <si>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</si>
  <si>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</si>
  <si>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</si>
  <si>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</si>
  <si>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</si>
  <si>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</si>
  <si>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</si>
  <si>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</si>
  <si>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</si>
  <si>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</si>
  <si>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</si>
  <si>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</si>
  <si>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</si>
  <si>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</si>
  <si>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</si>
  <si>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</si>
  <si>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</si>
  <si>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</si>
  <si>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</si>
  <si>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</si>
  <si>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</si>
  <si>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</si>
  <si>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</si>
  <si>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</si>
  <si>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</si>
  <si>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</si>
  <si>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</si>
  <si>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</si>
  <si>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</si>
  <si>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</si>
  <si>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</si>
  <si>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</si>
  <si>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</si>
  <si>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</si>
  <si>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</si>
  <si>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</si>
  <si>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</si>
  <si>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</si>
  <si>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</si>
  <si>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</si>
  <si>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</si>
  <si>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</si>
  <si>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</si>
  <si>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</si>
  <si>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</si>
  <si>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</si>
  <si>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</si>
  <si>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</si>
  <si>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</si>
  <si>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</si>
  <si>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</si>
  <si>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</si>
  <si>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</si>
  <si>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</si>
  <si>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</si>
  <si>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</si>
  <si>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</si>
  <si>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</si>
  <si>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</si>
  <si>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</si>
  <si>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</si>
  <si>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</si>
  <si>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</si>
  <si>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</si>
  <si>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</si>
  <si>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</si>
  <si>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</si>
  <si>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</si>
  <si>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</si>
  <si>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</si>
  <si>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</si>
  <si>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</si>
  <si>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</si>
  <si>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</si>
  <si>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</si>
  <si>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</si>
  <si>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</si>
  <si>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</si>
  <si>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</si>
  <si>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</si>
  <si>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</si>
  <si>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</si>
  <si>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</si>
  <si>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</si>
  <si>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</si>
  <si>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</si>
  <si>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</si>
  <si>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</si>
  <si>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</si>
  <si>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</si>
  <si>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</si>
  <si>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</si>
  <si>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</si>
  <si>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</si>
  <si>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</si>
  <si>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</si>
  <si>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</si>
  <si>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</si>
  <si>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</si>
  <si>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</si>
  <si>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</si>
  <si>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</si>
  <si>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</si>
  <si>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</si>
  <si>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</si>
  <si>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</si>
  <si>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</si>
  <si>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</si>
  <si>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</si>
  <si>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</si>
  <si>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</si>
  <si>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</si>
  <si>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</si>
  <si>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</si>
  <si>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</si>
  <si>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</si>
  <si>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</si>
  <si>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</si>
  <si>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</si>
  <si>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</si>
  <si>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</si>
  <si>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</si>
  <si>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</si>
  <si>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</si>
  <si>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</si>
  <si>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</si>
  <si>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</si>
  <si>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</si>
  <si>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</si>
  <si>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</si>
  <si>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</si>
  <si>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</si>
  <si>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</si>
  <si>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</si>
  <si>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</si>
  <si>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</si>
  <si>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</si>
  <si>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</si>
  <si>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</si>
  <si>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</si>
  <si>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</si>
  <si>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</si>
  <si>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</si>
  <si>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</si>
  <si>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</si>
  <si>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</si>
  <si>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</si>
  <si>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</si>
  <si>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</si>
  <si>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</si>
  <si>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</si>
  <si>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</si>
  <si>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</si>
  <si>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</si>
  <si>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</si>
  <si>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</si>
  <si>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</si>
  <si>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</si>
  <si>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</si>
  <si>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</si>
  <si>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</si>
  <si>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</si>
  <si>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</si>
  <si>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</si>
  <si>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</si>
  <si>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</si>
  <si>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</si>
  <si>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</si>
  <si>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</si>
  <si>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</si>
  <si>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</si>
  <si>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</si>
  <si>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</si>
  <si>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</si>
  <si>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</si>
  <si>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</si>
  <si>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</si>
  <si>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</si>
  <si>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</si>
  <si>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</si>
  <si>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</si>
  <si>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</si>
  <si>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</si>
  <si>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</si>
  <si>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</si>
  <si>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</si>
  <si>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</si>
  <si>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</si>
  <si>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</si>
  <si>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</si>
  <si>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</si>
  <si>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</si>
  <si>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</si>
  <si>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</si>
  <si>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</si>
  <si>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</si>
  <si>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</si>
  <si>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</si>
  <si>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</si>
  <si>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</si>
  <si>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</si>
  <si>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</si>
  <si>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</si>
  <si>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</si>
  <si>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</si>
  <si>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</si>
  <si>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</si>
  <si>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</si>
  <si>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</si>
  <si>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</si>
  <si>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</si>
  <si>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</si>
  <si>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</si>
  <si>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</si>
  <si>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</si>
  <si>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</si>
  <si>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</si>
  <si>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</si>
  <si>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</si>
  <si>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</si>
  <si>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</si>
  <si>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</si>
  <si>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</si>
  <si>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</si>
  <si>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</si>
  <si>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</si>
  <si>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</si>
  <si>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</si>
  <si>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</si>
  <si>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</si>
  <si>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</si>
  <si>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</si>
  <si>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</si>
  <si>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</si>
  <si>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</si>
  <si>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</si>
  <si>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</si>
  <si>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</si>
  <si>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</si>
  <si>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</si>
  <si>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</si>
  <si>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</si>
  <si>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</si>
  <si>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</si>
  <si>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</si>
  <si>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</si>
  <si>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</si>
  <si>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</si>
  <si>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</si>
  <si>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</si>
  <si>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</si>
  <si>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</si>
  <si>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</si>
  <si>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</si>
  <si>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</si>
  <si>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</si>
  <si>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</si>
  <si>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</si>
  <si>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</si>
  <si>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</si>
  <si>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</si>
  <si>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</si>
  <si>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</si>
  <si>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</si>
  <si>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</si>
  <si>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</si>
  <si>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</si>
  <si>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</si>
  <si>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</si>
  <si>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</si>
  <si>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</si>
  <si>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</si>
  <si>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</si>
  <si>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</si>
  <si>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</si>
  <si>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</si>
  <si>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</si>
  <si>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</si>
  <si>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</si>
  <si>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</si>
  <si>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</si>
  <si>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</si>
  <si>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</si>
  <si>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</si>
  <si>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</si>
  <si>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</si>
  <si>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</si>
  <si>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</si>
  <si>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</si>
  <si>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</si>
  <si>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</si>
  <si>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</si>
  <si>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</si>
  <si>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</si>
  <si>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</si>
  <si>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</si>
  <si>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</si>
  <si>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</si>
  <si>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</si>
  <si>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</si>
  <si>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</si>
  <si>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</si>
  <si>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</si>
  <si>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</si>
  <si>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</si>
  <si>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</si>
  <si>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</si>
  <si>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</si>
  <si>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</si>
  <si>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</si>
  <si>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</si>
  <si>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</si>
  <si>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</si>
  <si>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</si>
  <si>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</si>
  <si>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</si>
  <si>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</si>
  <si>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</si>
  <si>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</si>
  <si>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</si>
  <si>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</si>
  <si>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</si>
  <si>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</si>
  <si>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</si>
  <si>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</si>
  <si>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</si>
  <si>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</si>
  <si>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</si>
  <si>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</si>
  <si>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</si>
  <si>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</si>
  <si>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</si>
  <si>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</si>
  <si>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</si>
  <si>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</si>
  <si>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</si>
  <si>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</si>
  <si>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</si>
  <si>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</si>
  <si>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</si>
  <si>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</si>
  <si>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</si>
  <si>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</si>
  <si>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</si>
  <si>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</si>
  <si>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</si>
  <si>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</si>
  <si>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</si>
  <si>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</si>
  <si>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</si>
  <si>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</si>
  <si>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</si>
  <si>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</si>
  <si>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</si>
  <si>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</si>
  <si>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</si>
  <si>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</si>
  <si>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</si>
  <si>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</si>
  <si>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</si>
  <si>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</si>
  <si>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</si>
  <si>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</si>
  <si>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</si>
  <si>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</si>
  <si>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</si>
  <si>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</si>
  <si>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</si>
  <si>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</si>
  <si>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</si>
  <si>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</si>
  <si>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</si>
  <si>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</si>
  <si>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</si>
  <si>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</si>
  <si>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</si>
  <si>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</si>
  <si>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</si>
  <si>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</si>
  <si>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</si>
  <si>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</si>
  <si>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</si>
  <si>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</si>
  <si>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</si>
  <si>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</si>
  <si>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</si>
  <si>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</si>
  <si>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</si>
  <si>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</si>
  <si>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</si>
  <si>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</si>
  <si>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</si>
  <si>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</si>
  <si>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</si>
  <si>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</si>
  <si>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</si>
  <si>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</si>
  <si>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</si>
  <si>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</si>
  <si>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</si>
  <si>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</si>
  <si>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</si>
  <si>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</si>
  <si>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</si>
  <si>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</si>
  <si>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</si>
  <si>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</si>
  <si>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</si>
  <si>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</si>
  <si>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</si>
  <si>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</si>
  <si>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</si>
  <si>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</si>
  <si>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</si>
  <si>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</si>
  <si>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</si>
  <si>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</si>
  <si>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</si>
  <si>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</si>
  <si>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</si>
  <si>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</si>
  <si>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</si>
  <si>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</si>
  <si>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</si>
  <si>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</si>
  <si>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</si>
  <si>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</si>
  <si>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</si>
  <si>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</si>
  <si>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</si>
  <si>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</si>
  <si>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</si>
  <si>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</si>
  <si>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</si>
  <si>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</si>
  <si>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</si>
  <si>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</si>
  <si>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</si>
  <si>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</si>
  <si>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</si>
  <si>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</si>
  <si>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</si>
  <si>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</si>
  <si>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</si>
  <si>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</si>
  <si>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</si>
  <si>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</si>
  <si>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</si>
  <si>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</si>
  <si>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</si>
  <si>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</si>
  <si>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</si>
  <si>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</si>
  <si>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</si>
  <si>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</si>
  <si>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</si>
  <si>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</si>
  <si>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</si>
  <si>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</si>
  <si>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</si>
  <si>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</si>
  <si>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</si>
  <si>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</si>
  <si>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</si>
  <si>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</si>
  <si>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</si>
  <si>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</si>
  <si>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</si>
  <si>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</si>
  <si>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</si>
  <si>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</si>
  <si>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</si>
  <si>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</si>
  <si>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</si>
  <si>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</si>
  <si>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</si>
  <si>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</si>
  <si>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</si>
  <si>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</si>
  <si>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</si>
  <si>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</si>
  <si>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</si>
  <si>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</si>
  <si>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</si>
  <si>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</si>
  <si>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</si>
  <si>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</si>
  <si>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</si>
  <si>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</si>
  <si>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</si>
  <si>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</si>
  <si>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</si>
  <si>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</si>
  <si>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</si>
  <si>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</si>
  <si>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</si>
  <si>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</si>
  <si>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</si>
  <si>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</si>
  <si>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</si>
  <si>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</si>
  <si>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</si>
  <si>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</si>
  <si>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</si>
  <si>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</si>
  <si>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</si>
  <si>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</si>
  <si>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</si>
  <si>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</si>
  <si>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</si>
  <si>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</si>
  <si>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</si>
  <si>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</si>
  <si>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</si>
  <si>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</si>
  <si>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</si>
  <si>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</si>
  <si>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</si>
  <si>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</si>
  <si>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</si>
  <si>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</si>
  <si>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</si>
  <si>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</si>
  <si>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</si>
  <si>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</si>
  <si>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</si>
  <si>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</si>
  <si>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</si>
  <si>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</si>
  <si>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</si>
  <si>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</si>
  <si>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</si>
  <si>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</si>
  <si>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</si>
  <si>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</si>
  <si>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</si>
  <si>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</si>
  <si>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</si>
  <si>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</si>
  <si>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</si>
  <si>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</si>
  <si>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</si>
  <si>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</si>
  <si>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</si>
  <si>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</si>
  <si>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</si>
  <si>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</si>
  <si>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</si>
  <si>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</si>
  <si>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</si>
  <si>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</si>
  <si>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</si>
  <si>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</si>
  <si>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</si>
  <si>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</si>
  <si>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</si>
  <si>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</si>
  <si>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</si>
  <si>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</si>
  <si>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</si>
  <si>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</si>
  <si>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</si>
  <si>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</si>
  <si>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</si>
  <si>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</si>
  <si>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</si>
  <si>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</si>
  <si>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</si>
  <si>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</si>
  <si>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</si>
  <si>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</si>
  <si>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</si>
  <si>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</si>
  <si>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</si>
  <si>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</si>
  <si>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</si>
  <si>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</si>
  <si>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</si>
  <si>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</si>
  <si>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</si>
  <si>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</si>
  <si>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</si>
  <si>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</si>
  <si>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</si>
  <si>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</si>
  <si>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</si>
  <si>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</si>
  <si>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</si>
  <si>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</si>
  <si>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</si>
  <si>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</si>
  <si>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</si>
  <si>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</si>
  <si>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</si>
  <si>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</si>
  <si>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</si>
  <si>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</si>
  <si>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</si>
  <si>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</si>
  <si>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</si>
  <si>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</si>
  <si>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</si>
  <si>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</si>
  <si>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</si>
  <si>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</si>
  <si>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</si>
  <si>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</si>
  <si>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</si>
  <si>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</si>
  <si>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</si>
  <si>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</si>
  <si>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</si>
  <si>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</si>
  <si>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</si>
  <si>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</si>
  <si>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</si>
  <si>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</si>
  <si>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</si>
  <si>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</si>
  <si>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</si>
  <si>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</si>
  <si>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</si>
  <si>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</si>
  <si>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</si>
  <si>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</si>
  <si>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</si>
  <si>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</si>
  <si>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</si>
  <si>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</si>
  <si>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</si>
  <si>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</si>
  <si>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</si>
  <si>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</si>
  <si>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</si>
  <si>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</si>
  <si>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</si>
  <si>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</si>
  <si>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</si>
  <si>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</si>
  <si>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</si>
  <si>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</si>
  <si>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</si>
  <si>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</si>
  <si>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</si>
  <si>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</si>
  <si>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</si>
  <si>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</si>
  <si>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</si>
  <si>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</si>
  <si>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</si>
  <si>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</si>
  <si>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</si>
  <si>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</si>
  <si>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</si>
  <si>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</si>
  <si>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</si>
  <si>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</si>
  <si>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</si>
  <si>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</si>
  <si>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</si>
  <si>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</si>
  <si>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</si>
  <si>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</si>
  <si>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</si>
  <si>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</si>
  <si>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</si>
  <si>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</si>
  <si>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</si>
  <si>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</si>
  <si>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</si>
  <si>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</si>
  <si>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</si>
  <si>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</si>
  <si>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</si>
  <si>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</si>
  <si>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</si>
  <si>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</si>
  <si>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</si>
  <si>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</si>
  <si>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</si>
  <si>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</si>
  <si>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</si>
  <si>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</si>
  <si>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</si>
  <si>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</si>
  <si>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</si>
  <si>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</si>
  <si>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</si>
  <si>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</si>
  <si>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</si>
  <si>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</si>
  <si>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</si>
  <si>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</si>
  <si>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</si>
  <si>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</si>
  <si>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</si>
  <si>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</si>
  <si>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</si>
  <si>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</si>
  <si>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</si>
  <si>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</si>
  <si>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</si>
  <si>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</si>
  <si>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</si>
  <si>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</si>
  <si>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</si>
  <si>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</si>
  <si>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</si>
  <si>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</si>
  <si>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</si>
  <si>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</si>
  <si>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</si>
  <si>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</si>
  <si>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</si>
  <si>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</si>
  <si>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</si>
  <si>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</si>
  <si>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</si>
  <si>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</si>
  <si>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</si>
  <si>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</si>
  <si>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</si>
  <si>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</si>
  <si>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</si>
  <si>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</si>
  <si>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</si>
  <si>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</si>
  <si>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</si>
  <si>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</si>
  <si>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</si>
  <si>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</si>
  <si>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</si>
  <si>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</si>
  <si>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</si>
  <si>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</si>
  <si>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</si>
  <si>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</si>
  <si>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</si>
  <si>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</si>
  <si>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</si>
  <si>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</si>
  <si>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</si>
  <si>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</si>
  <si>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</si>
  <si>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</si>
  <si>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</si>
  <si>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</si>
  <si>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</si>
  <si>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</si>
  <si>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</si>
  <si>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</si>
  <si>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</si>
  <si>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</si>
  <si>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</si>
  <si>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</si>
  <si>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</si>
  <si>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</si>
  <si>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</si>
  <si>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</si>
  <si>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</si>
  <si>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</si>
  <si>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</si>
  <si>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</si>
  <si>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</si>
  <si>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</si>
  <si>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</si>
  <si>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</si>
  <si>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</si>
  <si>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</si>
  <si>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</si>
  <si>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</si>
  <si>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</si>
  <si>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</si>
  <si>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</si>
  <si>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</si>
  <si>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</si>
  <si>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</si>
  <si>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</si>
  <si>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</si>
  <si>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</si>
  <si>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</si>
  <si>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</si>
  <si>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</si>
  <si>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</si>
  <si>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</si>
  <si>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</si>
  <si>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</si>
  <si>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</si>
  <si>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</si>
  <si>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</si>
  <si>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</si>
  <si>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</si>
  <si>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</si>
  <si>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</si>
  <si>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</si>
  <si>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</si>
  <si>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</si>
  <si>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</si>
  <si>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</si>
  <si>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</si>
  <si>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</si>
  <si>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</si>
  <si>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</si>
  <si>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</si>
  <si>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</si>
  <si>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</si>
  <si>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</si>
  <si>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</si>
  <si>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</si>
  <si>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</si>
  <si>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</si>
  <si>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</si>
  <si>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</si>
  <si>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</si>
  <si>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</si>
  <si>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</si>
  <si>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</si>
  <si>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</si>
  <si>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</si>
  <si>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</si>
  <si>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</si>
  <si>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</si>
  <si>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</si>
  <si>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</si>
  <si>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</si>
  <si>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</si>
  <si>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</si>
  <si>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</si>
  <si>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</si>
  <si>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</si>
  <si>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</si>
  <si>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</si>
  <si>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</si>
  <si>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</si>
  <si>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</si>
  <si>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</si>
  <si>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</si>
  <si>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</si>
  <si>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</si>
  <si>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</si>
  <si>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</si>
  <si>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</si>
  <si>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</si>
  <si>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</si>
  <si>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</si>
  <si>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</si>
  <si>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</si>
  <si>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</si>
  <si>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</si>
  <si>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</si>
  <si>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</si>
  <si>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</si>
  <si>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</si>
  <si>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</si>
  <si>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</si>
  <si>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</si>
  <si>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</si>
  <si>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</si>
  <si>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</si>
  <si>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</si>
  <si>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</si>
  <si>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</si>
  <si>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</si>
  <si>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</si>
  <si>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</si>
  <si>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</si>
  <si>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</si>
  <si>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</si>
  <si>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</si>
  <si>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</si>
  <si>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</si>
  <si>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</si>
  <si>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</si>
  <si>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</si>
  <si>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</si>
  <si>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</si>
  <si>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</si>
  <si>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</si>
  <si>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</si>
  <si>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</si>
  <si>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</si>
  <si>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</si>
  <si>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</si>
  <si>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</si>
  <si>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</si>
  <si>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</si>
  <si>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</si>
  <si>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</si>
  <si>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</si>
  <si>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</si>
  <si>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</si>
  <si>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</si>
  <si>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</si>
  <si>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</si>
  <si>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</si>
  <si>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</si>
  <si>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</si>
  <si>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</si>
  <si>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</si>
  <si>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</si>
  <si>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</si>
  <si>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</si>
  <si>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</si>
  <si>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</si>
  <si>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</si>
  <si>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</si>
  <si>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</si>
  <si>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</si>
  <si>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</si>
  <si>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</si>
  <si>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</si>
  <si>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</si>
  <si>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</si>
  <si>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</si>
  <si>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</si>
  <si>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</si>
  <si>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</si>
  <si>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</si>
  <si>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</si>
  <si>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</si>
  <si>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</si>
  <si>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</si>
  <si>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</si>
  <si>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</si>
  <si>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</si>
  <si>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</si>
  <si>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</si>
  <si>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</si>
  <si>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</si>
  <si>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</si>
  <si>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</si>
  <si>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</si>
  <si>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</si>
  <si>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</si>
  <si>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</si>
  <si>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</si>
  <si>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</si>
  <si>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</si>
  <si>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</si>
  <si>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</si>
  <si>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</si>
  <si>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</si>
  <si>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</si>
  <si>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</si>
  <si>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</si>
  <si>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</si>
  <si>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</si>
  <si>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</si>
  <si>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</si>
  <si>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</si>
  <si>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</si>
  <si>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</si>
  <si>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</si>
  <si>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</si>
  <si>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</si>
  <si>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</si>
  <si>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</si>
  <si>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</si>
  <si>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</si>
  <si>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</si>
  <si>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</si>
  <si>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</si>
  <si>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</si>
  <si>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</si>
  <si>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</si>
  <si>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</si>
  <si>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</si>
  <si>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</si>
  <si>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</si>
  <si>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</si>
  <si>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</si>
  <si>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</si>
  <si>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</si>
  <si>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</si>
  <si>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</si>
  <si>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</si>
  <si>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</si>
  <si>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</si>
  <si>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</si>
  <si>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</si>
  <si>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</si>
  <si>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</si>
  <si>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</si>
  <si>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</si>
  <si>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</si>
  <si>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</si>
  <si>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</si>
  <si>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</si>
  <si>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</si>
  <si>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</si>
  <si>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</si>
  <si>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</si>
  <si>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</si>
  <si>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</si>
  <si>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</si>
  <si>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</si>
  <si>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</si>
  <si>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</si>
  <si>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</si>
  <si>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</si>
  <si>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</si>
  <si>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</si>
  <si>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</si>
  <si>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</si>
  <si>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</si>
  <si>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</si>
  <si>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</si>
  <si>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</si>
  <si>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</si>
  <si>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</si>
  <si>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</si>
  <si>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</si>
  <si>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</si>
  <si>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</si>
  <si>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</si>
  <si>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</si>
  <si>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</si>
  <si>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</si>
  <si>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</si>
  <si>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</si>
  <si>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</si>
  <si>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</si>
  <si>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</si>
  <si>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</si>
  <si>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</si>
  <si>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</si>
  <si>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</si>
  <si>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</si>
  <si>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</si>
  <si>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</si>
  <si>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</si>
  <si>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</si>
  <si>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</si>
  <si>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</si>
  <si>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</si>
  <si>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</si>
  <si>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</si>
  <si>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</si>
  <si>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</si>
  <si>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</si>
  <si>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</si>
  <si>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</si>
  <si>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</si>
  <si>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</si>
  <si>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</si>
  <si>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</si>
  <si>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</si>
  <si>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</si>
  <si>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</si>
  <si>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</si>
  <si>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</si>
  <si>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</si>
  <si>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</si>
  <si>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</si>
  <si>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</si>
  <si>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</si>
  <si>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</si>
  <si>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</si>
  <si>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</si>
  <si>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</si>
  <si>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</si>
  <si>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</si>
  <si>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</si>
  <si>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</si>
  <si>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</si>
  <si>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</si>
  <si>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</si>
  <si>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</si>
  <si>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</si>
  <si>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</si>
  <si>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</si>
  <si>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</si>
  <si>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</si>
  <si>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</si>
  <si>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</si>
  <si>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</si>
  <si>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</si>
  <si>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</si>
  <si>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</si>
  <si>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</si>
  <si>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</si>
  <si>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</si>
  <si>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</si>
  <si>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</si>
  <si>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</si>
  <si>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</si>
  <si>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</si>
  <si>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</si>
  <si>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</si>
  <si>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</si>
  <si>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</si>
  <si>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</si>
  <si>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</si>
  <si>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</si>
  <si>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</si>
  <si>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</si>
  <si>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</si>
  <si>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</si>
  <si>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</si>
  <si>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</si>
  <si>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</si>
  <si>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</si>
  <si>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</si>
  <si>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</si>
  <si>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</si>
  <si>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</si>
  <si>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</si>
  <si>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</si>
  <si>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</si>
  <si>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</si>
  <si>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</si>
  <si>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</si>
  <si>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</si>
  <si>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</si>
  <si>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</si>
  <si>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</si>
  <si>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</si>
  <si>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</si>
  <si>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</si>
  <si>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</si>
  <si>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</si>
  <si>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</si>
  <si>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</si>
  <si>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</si>
  <si>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</si>
  <si>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</si>
  <si>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</si>
  <si>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</si>
  <si>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</si>
  <si>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</si>
  <si>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</si>
  <si>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</si>
  <si>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</si>
  <si>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</si>
  <si>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</si>
  <si>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</si>
  <si>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</si>
  <si>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</si>
  <si>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</si>
  <si>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</si>
  <si>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</si>
  <si>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</si>
  <si>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</si>
  <si>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</si>
  <si>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</si>
  <si>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</si>
  <si>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</si>
  <si>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</si>
  <si>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</si>
  <si>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</si>
  <si>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</si>
  <si>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</si>
  <si>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</si>
  <si>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</si>
  <si>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</si>
  <si>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</si>
  <si>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</si>
  <si>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</si>
  <si>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</si>
  <si>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</si>
  <si>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</si>
  <si>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</si>
  <si>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</si>
  <si>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</si>
  <si>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</si>
  <si>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</si>
  <si>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</si>
  <si>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</si>
  <si>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</si>
  <si>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</si>
  <si>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</si>
  <si>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</si>
  <si>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</si>
  <si>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</si>
  <si>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</si>
  <si>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</si>
  <si>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</si>
  <si>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</si>
  <si>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</si>
  <si>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</si>
  <si>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</si>
  <si>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</si>
  <si>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</si>
  <si>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</si>
  <si>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</si>
  <si>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</si>
  <si>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</si>
  <si>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</si>
  <si>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</si>
  <si>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</si>
  <si>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</si>
  <si>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</si>
  <si>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</si>
  <si>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</si>
  <si>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</si>
  <si>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</si>
  <si>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</si>
  <si>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</si>
  <si>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</si>
  <si>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</si>
  <si>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</si>
  <si>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</si>
  <si>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</si>
  <si>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</si>
  <si>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</si>
  <si>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</si>
  <si>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</si>
  <si>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</si>
  <si>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</si>
  <si>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</si>
  <si>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</si>
  <si>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</si>
  <si>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</si>
  <si>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</si>
  <si>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</si>
  <si>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</si>
  <si>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</si>
  <si>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</si>
  <si>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</si>
  <si>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</si>
  <si>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</si>
  <si>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</si>
  <si>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</si>
  <si>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</si>
  <si>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</si>
  <si>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</si>
  <si>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</si>
  <si>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</si>
  <si>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</si>
  <si>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</si>
  <si>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</si>
  <si>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</si>
  <si>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</si>
  <si>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</si>
  <si>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</si>
  <si>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</si>
  <si>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</si>
  <si>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</si>
  <si>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</si>
  <si>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</si>
  <si>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</si>
  <si>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</si>
  <si>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</si>
  <si>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</si>
  <si>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</si>
  <si>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</si>
  <si>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</si>
  <si>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</si>
  <si>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</si>
  <si>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</si>
  <si>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</si>
  <si>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</si>
  <si>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</si>
  <si>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</si>
  <si>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</si>
  <si>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</si>
  <si>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</si>
  <si>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</si>
  <si>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</si>
  <si>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</si>
  <si>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</si>
  <si>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</si>
  <si>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</si>
  <si>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</si>
  <si>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</si>
  <si>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</si>
  <si>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</si>
  <si>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</si>
  <si>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</si>
  <si>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</si>
  <si>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</si>
  <si>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</si>
  <si>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</si>
  <si>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</si>
  <si>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</si>
  <si>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</si>
  <si>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</si>
  <si>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</si>
  <si>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</si>
  <si>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</si>
  <si>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</si>
  <si>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</si>
  <si>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</si>
  <si>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</si>
  <si>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</si>
  <si>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</si>
  <si>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</si>
  <si>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</si>
  <si>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</si>
  <si>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</si>
  <si>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</si>
  <si>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</si>
  <si>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</si>
  <si>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</si>
  <si>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</si>
  <si>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</si>
  <si>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</si>
  <si>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</si>
  <si>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</si>
  <si>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</si>
  <si>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</si>
  <si>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</si>
  <si>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</si>
  <si>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</si>
  <si>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</si>
  <si>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</si>
  <si>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</si>
  <si>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</si>
  <si>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</si>
  <si>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</si>
  <si>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</si>
  <si>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</si>
  <si>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</si>
  <si>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</si>
  <si>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</si>
  <si>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</si>
  <si>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</si>
  <si>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</si>
  <si>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</si>
  <si>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</si>
  <si>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</si>
  <si>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</si>
  <si>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</si>
  <si>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</si>
  <si>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</si>
  <si>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</si>
  <si>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</si>
  <si>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</si>
  <si>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</si>
  <si>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</si>
  <si>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</si>
  <si>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</si>
  <si>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</si>
  <si>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</si>
  <si>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</si>
  <si>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</si>
  <si>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</si>
  <si>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</si>
  <si>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</si>
  <si>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</si>
  <si>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</si>
  <si>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</si>
  <si>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</si>
  <si>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</si>
  <si>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</si>
  <si>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</si>
  <si>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</si>
  <si>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</si>
  <si>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</si>
  <si>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</si>
  <si>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</si>
  <si>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</si>
  <si>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</si>
  <si>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</si>
  <si>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</si>
  <si>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</si>
  <si>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</si>
  <si>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</si>
  <si>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</si>
  <si>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</si>
  <si>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</si>
  <si>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</si>
  <si>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</si>
  <si>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</si>
  <si>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</si>
  <si>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</si>
  <si>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</si>
  <si>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</si>
  <si>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</si>
  <si>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</si>
  <si>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</si>
  <si>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</si>
  <si>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</si>
  <si>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</si>
  <si>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</si>
  <si>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</si>
  <si>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</si>
  <si>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</si>
  <si>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</si>
  <si>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</si>
  <si>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</si>
  <si>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</si>
  <si>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</si>
  <si>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</si>
  <si>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</si>
  <si>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</si>
  <si>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</si>
  <si>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</si>
  <si>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</si>
  <si>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</si>
  <si>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</si>
  <si>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</si>
  <si>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</si>
  <si>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</si>
  <si>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</si>
  <si>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</si>
  <si>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</si>
  <si>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</si>
  <si>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</si>
  <si>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</si>
  <si>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</si>
  <si>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</si>
  <si>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</si>
  <si>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</si>
  <si>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</si>
  <si>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</si>
  <si>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</si>
  <si>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</si>
  <si>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</si>
  <si>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</si>
  <si>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</si>
  <si>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</si>
  <si>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</si>
  <si>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</si>
  <si>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</si>
  <si>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</si>
  <si>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</si>
  <si>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</si>
  <si>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</si>
  <si>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</si>
  <si>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</si>
  <si>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</si>
  <si>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</si>
  <si>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</si>
  <si>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</si>
  <si>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</si>
  <si>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</si>
  <si>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</si>
  <si>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</si>
  <si>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</si>
  <si>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</si>
  <si>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</si>
  <si>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</si>
  <si>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</si>
  <si>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</si>
  <si>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</si>
  <si>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</si>
  <si>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</si>
  <si>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</si>
  <si>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</si>
  <si>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</si>
  <si>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</si>
  <si>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</si>
  <si>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</si>
  <si>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</si>
  <si>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</si>
  <si>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</si>
  <si>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</si>
  <si>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</si>
  <si>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</si>
  <si>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</si>
  <si>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</si>
  <si>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</si>
  <si>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</si>
  <si>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</si>
  <si>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</si>
  <si>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</si>
  <si>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</si>
  <si>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</si>
  <si>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</si>
  <si>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</si>
  <si>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</si>
  <si>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</si>
  <si>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</si>
  <si>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</si>
  <si>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</si>
  <si>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</si>
  <si>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</si>
  <si>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</si>
  <si>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</si>
  <si>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</si>
  <si>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</si>
  <si>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</si>
  <si>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</si>
  <si>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</si>
  <si>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</si>
  <si>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</si>
  <si>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</si>
  <si>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</si>
  <si>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</si>
  <si>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</si>
  <si>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</si>
  <si>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</si>
  <si>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</si>
  <si>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</si>
  <si>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</si>
  <si>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</si>
  <si>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</si>
  <si>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</si>
  <si>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</si>
  <si>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</si>
  <si>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</si>
  <si>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</si>
  <si>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</si>
  <si>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</si>
  <si>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</si>
  <si>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</si>
  <si>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</si>
  <si>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</si>
  <si>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</si>
  <si>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</si>
  <si>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</si>
  <si>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</si>
  <si>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</si>
  <si>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</si>
  <si>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</si>
  <si>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</si>
  <si>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</si>
  <si>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</si>
  <si>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</si>
  <si>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</si>
  <si>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</si>
  <si>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</si>
  <si>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</si>
  <si>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</si>
  <si>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</si>
  <si>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</si>
  <si>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</si>
  <si>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</si>
  <si>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</si>
  <si>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</si>
  <si>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</si>
  <si>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</si>
  <si>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</si>
  <si>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</si>
  <si>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</si>
  <si>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</si>
  <si>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</si>
  <si>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</si>
  <si>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</si>
  <si>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</si>
  <si>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</si>
  <si>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</si>
  <si>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</si>
  <si>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</si>
  <si>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</si>
  <si>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</si>
  <si>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</si>
  <si>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</si>
  <si>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</si>
  <si>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</si>
  <si>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</si>
  <si>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</si>
  <si>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</si>
  <si>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</si>
  <si>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</si>
  <si>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</si>
  <si>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</si>
  <si>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</si>
  <si>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</si>
  <si>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</si>
  <si>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</si>
  <si>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</si>
  <si>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</si>
  <si>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</si>
  <si>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</si>
  <si>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</si>
  <si>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</si>
  <si>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</si>
  <si>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</si>
  <si>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</si>
  <si>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</si>
  <si>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</si>
  <si>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</si>
  <si>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</si>
  <si>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</si>
  <si>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</si>
  <si>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</si>
  <si>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</si>
  <si>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</si>
  <si>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</si>
  <si>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</si>
  <si>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</si>
  <si>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</si>
  <si>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</si>
  <si>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</si>
  <si>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</si>
  <si>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</si>
  <si>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</si>
  <si>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</si>
  <si>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</si>
  <si>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</si>
  <si>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</si>
  <si>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</si>
  <si>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</si>
  <si>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</si>
  <si>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</si>
  <si>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</si>
  <si>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</si>
  <si>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</si>
  <si>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</si>
  <si>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</si>
  <si>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</si>
  <si>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</si>
  <si>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</si>
  <si>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</si>
  <si>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</si>
  <si>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</si>
  <si>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</si>
  <si>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</si>
  <si>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</si>
  <si>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</si>
  <si>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</si>
  <si>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</si>
  <si>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</si>
  <si>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</si>
  <si>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</si>
  <si>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</si>
  <si>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</si>
  <si>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</si>
  <si>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</si>
  <si>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</si>
  <si>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</si>
  <si>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</si>
  <si>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</si>
  <si>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</si>
  <si>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</si>
  <si>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</si>
  <si>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</si>
  <si>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</si>
  <si>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</si>
  <si>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</si>
  <si>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</si>
  <si>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</si>
  <si>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</si>
  <si>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</si>
  <si>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</si>
  <si>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</si>
  <si>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</si>
  <si>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</si>
  <si>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</si>
  <si>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</si>
  <si>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</si>
  <si>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</si>
  <si>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</si>
  <si>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</si>
  <si>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</si>
  <si>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</si>
  <si>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</si>
  <si>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</si>
  <si>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</si>
  <si>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</si>
  <si>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</si>
  <si>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</si>
  <si>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</si>
  <si>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</si>
  <si>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</si>
  <si>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</si>
  <si>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</si>
  <si>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</si>
  <si>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</si>
  <si>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</si>
  <si>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</si>
  <si>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</si>
  <si>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</si>
  <si>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</si>
  <si>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</si>
  <si>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</si>
  <si>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</si>
  <si>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</si>
  <si>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</si>
  <si>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</si>
  <si>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</si>
  <si>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</si>
  <si>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</si>
  <si>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</si>
  <si>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</si>
  <si>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</si>
  <si>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</si>
  <si>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</si>
  <si>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</si>
  <si>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</si>
  <si>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</si>
  <si>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</si>
  <si>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</si>
  <si>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</si>
  <si>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</si>
  <si>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</si>
  <si>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</si>
  <si>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</si>
  <si>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</si>
  <si>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</si>
  <si>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</si>
  <si>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</si>
  <si>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</si>
  <si>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</si>
  <si>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</si>
  <si>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</si>
  <si>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</si>
  <si>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</si>
  <si>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</si>
  <si>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</si>
  <si>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</si>
  <si>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</si>
  <si>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</si>
  <si>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</si>
  <si>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</si>
  <si>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</si>
  <si>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</si>
  <si>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</si>
  <si>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</si>
  <si>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</si>
  <si>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</si>
  <si>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</si>
  <si>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</si>
  <si>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</si>
  <si>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</si>
  <si>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</si>
  <si>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</si>
  <si>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</si>
  <si>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</si>
  <si>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</si>
  <si>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</si>
  <si>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</si>
  <si>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</si>
  <si>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</si>
  <si>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</si>
  <si>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</si>
  <si>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</si>
  <si>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</si>
  <si>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</si>
  <si>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</si>
  <si>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</si>
  <si>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</si>
  <si>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</si>
  <si>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</si>
  <si>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</si>
  <si>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</si>
  <si>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</si>
  <si>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</si>
  <si>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</si>
  <si>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</si>
  <si>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</si>
  <si>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</si>
  <si>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</si>
  <si>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</si>
  <si>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</si>
  <si>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</si>
  <si>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</si>
  <si>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</si>
  <si>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</si>
  <si>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</si>
  <si>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</si>
  <si>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</si>
  <si>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</si>
  <si>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</si>
  <si>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</si>
  <si>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</si>
  <si>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</si>
  <si>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</si>
  <si>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</si>
  <si>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</si>
  <si>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</si>
  <si>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</si>
  <si>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</si>
  <si>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</si>
  <si>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</si>
  <si>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</si>
  <si>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</si>
  <si>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</si>
  <si>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</si>
  <si>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</si>
  <si>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</si>
  <si>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</si>
  <si>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</si>
  <si>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</si>
  <si>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</si>
  <si>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</si>
  <si>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</si>
  <si>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</si>
  <si>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</si>
  <si>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</si>
  <si>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</si>
  <si>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</si>
  <si>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</si>
  <si>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</si>
  <si>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</si>
  <si>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</si>
  <si>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</si>
  <si>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</si>
  <si>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</si>
  <si>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</si>
  <si>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</si>
  <si>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</si>
  <si>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</si>
  <si>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</si>
  <si>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</si>
  <si>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</si>
  <si>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</si>
  <si>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</si>
  <si>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</si>
  <si>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</si>
  <si>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</si>
  <si>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</si>
  <si>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</si>
  <si>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</si>
  <si>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</si>
  <si>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</si>
  <si>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</si>
  <si>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</si>
  <si>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</si>
  <si>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</si>
  <si>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</si>
  <si>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</si>
  <si>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</si>
  <si>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</si>
  <si>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</si>
  <si>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</si>
  <si>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</si>
  <si>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</si>
  <si>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</si>
  <si>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</si>
  <si>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</si>
  <si>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</si>
  <si>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</si>
  <si>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</si>
  <si>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</si>
  <si>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</si>
  <si>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</si>
  <si>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</si>
  <si>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</si>
  <si>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</si>
  <si>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</si>
  <si>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</si>
  <si>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</si>
  <si>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</si>
  <si>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</si>
  <si>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</si>
  <si>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</si>
  <si>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</si>
  <si>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</si>
  <si>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</si>
  <si>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</si>
  <si>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</si>
  <si>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</si>
  <si>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</si>
  <si>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</si>
  <si>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</si>
  <si>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</si>
  <si>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</si>
  <si>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</si>
  <si>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</si>
  <si>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</si>
  <si>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</si>
  <si>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</si>
  <si>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</si>
  <si>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</si>
  <si>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</si>
  <si>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</si>
  <si>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</si>
  <si>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</si>
  <si>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</si>
  <si>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</si>
  <si>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</si>
  <si>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</si>
  <si>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</si>
  <si>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</si>
  <si>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</si>
  <si>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</si>
  <si>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</si>
  <si>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</si>
  <si>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</si>
  <si>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</si>
  <si>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</si>
  <si>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</si>
  <si>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</si>
  <si>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</si>
  <si>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</si>
  <si>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</si>
  <si>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</si>
  <si>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</si>
  <si>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</si>
  <si>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</si>
  <si>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</si>
  <si>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</si>
  <si>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</si>
  <si>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</si>
  <si>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</si>
  <si>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</si>
  <si>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</si>
  <si>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</si>
  <si>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</si>
  <si>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</si>
  <si>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</si>
  <si>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</si>
  <si>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</si>
  <si>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</si>
  <si>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</si>
  <si>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</si>
  <si>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</si>
  <si>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</si>
  <si>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</si>
  <si>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</si>
  <si>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</si>
  <si>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</si>
  <si>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</si>
  <si>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</si>
  <si>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</si>
  <si>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</si>
  <si>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</si>
  <si>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</si>
  <si>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</si>
  <si>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</si>
  <si>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</si>
  <si>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</si>
  <si>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</si>
  <si>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</si>
  <si>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</si>
  <si>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</si>
  <si>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</si>
  <si>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</si>
  <si>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</si>
  <si>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</si>
  <si>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</si>
  <si>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</si>
  <si>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</si>
  <si>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</si>
  <si>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</si>
  <si>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</si>
  <si>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</si>
  <si>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</si>
  <si>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</si>
  <si>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</si>
  <si>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</si>
  <si>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</si>
  <si>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</si>
  <si>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</si>
  <si>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</si>
  <si>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</si>
  <si>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</si>
  <si>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</si>
  <si>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</si>
  <si>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</si>
  <si>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</si>
  <si>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</si>
  <si>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</si>
  <si>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</si>
  <si>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</si>
  <si>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</si>
  <si>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</si>
  <si>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</si>
  <si>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</si>
  <si>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</si>
  <si>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</si>
  <si>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</si>
  <si>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</si>
  <si>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</si>
  <si>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</si>
  <si>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</si>
  <si>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</si>
  <si>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</si>
  <si>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</si>
  <si>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</si>
  <si>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</si>
  <si>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</si>
  <si>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</si>
  <si>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</si>
  <si>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</si>
  <si>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</si>
  <si>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</si>
  <si>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</si>
  <si>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</si>
  <si>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</si>
  <si>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</si>
  <si>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</si>
  <si>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</si>
  <si>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</si>
  <si>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</si>
  <si>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</si>
  <si>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</si>
  <si>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</si>
  <si>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</si>
  <si>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</si>
  <si>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</si>
  <si>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</si>
  <si>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</si>
  <si>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</si>
  <si>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</si>
  <si>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</si>
  <si>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</si>
  <si>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</si>
  <si>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</si>
  <si>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</si>
  <si>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</si>
  <si>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</si>
  <si>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</si>
  <si>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</si>
  <si>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</si>
  <si>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</si>
  <si>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</si>
  <si>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</si>
  <si>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</si>
  <si>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</si>
  <si>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</si>
  <si>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</si>
  <si>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</si>
  <si>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</si>
  <si>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</si>
  <si>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</si>
  <si>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</si>
  <si>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</si>
  <si>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</si>
  <si>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</si>
  <si>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</si>
  <si>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</si>
  <si>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</si>
  <si>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</si>
  <si>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</si>
  <si>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</si>
  <si>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</si>
  <si>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</si>
  <si>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</si>
  <si>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</si>
  <si>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</si>
  <si>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</si>
  <si>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</si>
  <si>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</si>
  <si>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</si>
  <si>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</si>
  <si>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</si>
  <si>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</si>
  <si>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</si>
  <si>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</si>
  <si>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</si>
  <si>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</si>
  <si>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</si>
  <si>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</si>
  <si>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</si>
  <si>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</si>
  <si>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</si>
  <si>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</si>
  <si>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</si>
  <si>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</si>
  <si>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</si>
  <si>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</si>
  <si>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</si>
  <si>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</si>
  <si>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</si>
  <si>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</si>
  <si>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</si>
  <si>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</si>
  <si>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</si>
  <si>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</si>
  <si>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</si>
  <si>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</si>
  <si>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</si>
  <si>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</si>
  <si>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</si>
  <si>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</si>
  <si>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</si>
  <si>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</si>
  <si>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</si>
  <si>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</si>
  <si>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</si>
  <si>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</si>
  <si>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</si>
  <si>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</si>
  <si>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</si>
  <si>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</si>
  <si>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</si>
  <si>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</si>
  <si>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</si>
  <si>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</si>
  <si>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</si>
  <si>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</si>
  <si>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</si>
  <si>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</si>
  <si>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</si>
  <si>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</si>
  <si>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</si>
  <si>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</si>
  <si>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</si>
  <si>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</si>
  <si>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</si>
  <si>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</si>
  <si>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</si>
  <si>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</si>
  <si>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</si>
  <si>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</si>
  <si>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</si>
  <si>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</si>
  <si>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</si>
  <si>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</si>
  <si>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</si>
  <si>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</si>
  <si>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</si>
  <si>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</si>
  <si>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</si>
  <si>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</si>
  <si>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</si>
  <si>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</si>
  <si>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</si>
  <si>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</si>
  <si>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</si>
  <si>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</si>
  <si>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</si>
  <si>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</si>
  <si>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</si>
  <si>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</si>
  <si>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</si>
  <si>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</si>
  <si>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</si>
  <si>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</si>
  <si>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</si>
  <si>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</si>
  <si>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</si>
  <si>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</si>
  <si>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</si>
  <si>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</si>
  <si>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</si>
  <si>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</si>
  <si>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</si>
  <si>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</si>
  <si>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</si>
  <si>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</si>
  <si>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</si>
  <si>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</si>
  <si>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</si>
  <si>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</si>
  <si>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</si>
  <si>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</si>
  <si>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</si>
  <si>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</si>
  <si>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</si>
  <si>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</si>
  <si>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</si>
  <si>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</si>
  <si>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</si>
  <si>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</si>
  <si>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</si>
  <si>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</si>
  <si>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</si>
  <si>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</si>
  <si>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</si>
  <si>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</si>
  <si>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</si>
  <si>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</si>
  <si>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</si>
  <si>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</si>
  <si>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</si>
  <si>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</si>
  <si>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</si>
  <si>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</si>
  <si>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</si>
  <si>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</si>
  <si>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</si>
  <si>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</si>
  <si>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</si>
  <si>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</si>
  <si>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</si>
  <si>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</si>
  <si>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</si>
  <si>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</si>
  <si>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</si>
  <si>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</si>
  <si>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</si>
  <si>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</si>
  <si>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</si>
  <si>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</si>
  <si>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</si>
  <si>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</si>
  <si>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</si>
  <si>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</si>
  <si>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</si>
  <si>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</si>
  <si>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</si>
  <si>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</si>
  <si>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</si>
  <si>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</si>
  <si>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</si>
  <si>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</si>
  <si>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</si>
  <si>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</si>
  <si>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</si>
  <si>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</si>
  <si>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</si>
  <si>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</si>
  <si>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</si>
  <si>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</si>
  <si>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</si>
  <si>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</si>
  <si>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</si>
  <si>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</si>
  <si>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</si>
  <si>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</si>
  <si>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</si>
  <si>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</si>
  <si>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</si>
  <si>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</si>
  <si>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</si>
  <si>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</si>
  <si>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</si>
  <si>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</si>
  <si>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</si>
  <si>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</si>
  <si>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</si>
  <si>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</si>
  <si>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</si>
  <si>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</si>
  <si>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</si>
  <si>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</si>
  <si>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</si>
  <si>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</si>
  <si>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</si>
  <si>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</si>
  <si>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</si>
  <si>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</si>
  <si>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</si>
  <si>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</si>
  <si>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</si>
  <si>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</si>
  <si>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</si>
  <si>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</si>
  <si>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</si>
  <si>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</si>
  <si>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</si>
  <si>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</si>
  <si>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</si>
  <si>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</si>
  <si>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</si>
  <si>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</si>
  <si>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</si>
  <si>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</si>
  <si>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</si>
  <si>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</si>
  <si>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</si>
  <si>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</si>
  <si>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</si>
  <si>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</si>
  <si>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</si>
  <si>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</si>
  <si>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</si>
  <si>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</si>
  <si>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</si>
  <si>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</si>
  <si>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</si>
  <si>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</si>
  <si>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</si>
  <si>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</si>
  <si>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</si>
  <si>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</si>
  <si>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</si>
  <si>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</si>
  <si>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</si>
  <si>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</si>
  <si>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</si>
  <si>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</si>
  <si>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</si>
  <si>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</si>
  <si>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</si>
  <si>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</si>
  <si>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</si>
  <si>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</si>
  <si>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</si>
  <si>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</si>
  <si>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</si>
  <si>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</si>
  <si>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</si>
  <si>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</si>
  <si>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</si>
  <si>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</si>
  <si>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</si>
  <si>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</si>
  <si>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</si>
  <si>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</si>
  <si>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</si>
  <si>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</si>
  <si>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</si>
  <si>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</si>
  <si>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</si>
  <si>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</si>
  <si>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</si>
  <si>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</si>
  <si>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</si>
  <si>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</si>
  <si>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</si>
  <si>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</si>
  <si>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</si>
  <si>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</si>
  <si>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</si>
  <si>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</si>
  <si>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</si>
  <si>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</si>
  <si>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</si>
  <si>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</si>
  <si>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</si>
  <si>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</si>
  <si>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</si>
  <si>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</si>
  <si>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</si>
  <si>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</si>
  <si>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</si>
  <si>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</si>
  <si>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</si>
  <si>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</si>
  <si>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</si>
  <si>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</si>
  <si>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</si>
  <si>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</si>
  <si>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</si>
  <si>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</si>
  <si>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</si>
  <si>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</si>
  <si>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</si>
  <si>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</si>
  <si>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</si>
  <si>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</si>
  <si>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</si>
  <si>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</si>
  <si>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</si>
  <si>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</si>
  <si>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</si>
  <si>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</si>
  <si>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</si>
  <si>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</si>
  <si>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</si>
  <si>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</si>
  <si>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</si>
  <si>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</si>
  <si>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</si>
  <si>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</si>
  <si>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</si>
  <si>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</si>
  <si>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</si>
  <si>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</si>
  <si>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</si>
  <si>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</si>
  <si>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</si>
  <si>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</si>
  <si>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</si>
  <si>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</si>
  <si>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</si>
  <si>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</si>
  <si>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</si>
  <si>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</si>
  <si>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</si>
  <si>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</si>
  <si>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</si>
  <si>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</si>
  <si>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</si>
  <si>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</si>
  <si>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</si>
  <si>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</si>
  <si>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</si>
  <si>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</si>
  <si>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</si>
  <si>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</si>
  <si>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</si>
  <si>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</si>
  <si>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</si>
  <si>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</si>
  <si>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</si>
  <si>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</si>
  <si>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</si>
  <si>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</si>
  <si>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</si>
  <si>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</si>
  <si>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</si>
  <si>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</si>
  <si>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</si>
  <si>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</si>
  <si>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</si>
  <si>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</si>
  <si>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</si>
  <si>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</si>
  <si>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</si>
  <si>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</si>
  <si>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</si>
  <si>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</si>
  <si>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</si>
  <si>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</si>
  <si>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</si>
  <si>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</si>
  <si>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</si>
  <si>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</si>
  <si>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</si>
  <si>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</si>
  <si>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</si>
  <si>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</si>
  <si>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</si>
  <si>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</si>
  <si>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</si>
  <si>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</si>
  <si>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</si>
  <si>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</si>
  <si>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</si>
  <si>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</si>
  <si>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</si>
  <si>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</si>
  <si>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</si>
  <si>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</si>
  <si>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</si>
  <si>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</si>
  <si>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</si>
  <si>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</si>
  <si>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</si>
  <si>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</si>
  <si>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</si>
  <si>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</si>
  <si>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</si>
  <si>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</si>
  <si>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</si>
  <si>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</si>
  <si>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</si>
  <si>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</si>
  <si>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</si>
  <si>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</si>
  <si>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</si>
  <si>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</si>
  <si>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</si>
  <si>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</si>
  <si>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</si>
  <si>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</si>
  <si>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</si>
  <si>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</si>
  <si>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</si>
  <si>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</si>
  <si>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</si>
  <si>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</si>
  <si>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</si>
  <si>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</si>
  <si>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</si>
  <si>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</si>
  <si>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</si>
  <si>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</si>
  <si>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</si>
  <si>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</si>
  <si>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</si>
  <si>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</si>
  <si>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</si>
  <si>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</si>
  <si>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</si>
  <si>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</si>
  <si>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</si>
  <si>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</si>
  <si>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</si>
  <si>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</si>
  <si>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</si>
  <si>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</si>
  <si>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</si>
  <si>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</si>
  <si>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</si>
  <si>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</si>
  <si>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</si>
  <si>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</si>
  <si>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</si>
  <si>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</si>
  <si>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</si>
  <si>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</si>
  <si>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</si>
  <si>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</si>
  <si>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</si>
  <si>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</si>
  <si>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</si>
  <si>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</si>
  <si>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</si>
  <si>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</si>
  <si>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</si>
  <si>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</si>
  <si>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</si>
  <si>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</si>
  <si>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</si>
  <si>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</si>
  <si>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</si>
  <si>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</si>
  <si>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</si>
  <si>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</si>
  <si>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</si>
  <si>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</si>
  <si>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</si>
  <si>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</si>
  <si>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</si>
  <si>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</si>
  <si>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</si>
  <si>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</si>
  <si>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</si>
  <si>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</si>
  <si>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</si>
  <si>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</si>
  <si>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</si>
  <si>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</si>
  <si>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</si>
  <si>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</si>
  <si>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</si>
  <si>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</si>
  <si>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</si>
  <si>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</si>
  <si>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</si>
  <si>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</si>
  <si>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</si>
  <si>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</si>
  <si>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</si>
  <si>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</si>
  <si>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</si>
  <si>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</si>
  <si>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</si>
  <si>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</si>
  <si>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</si>
  <si>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</si>
  <si>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</si>
  <si>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</si>
  <si>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</si>
  <si>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</si>
  <si>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</si>
  <si>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</si>
  <si>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</si>
  <si>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</si>
  <si>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</si>
  <si>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</si>
  <si>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</si>
  <si>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</si>
  <si>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</si>
  <si>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</si>
  <si>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</si>
  <si>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</si>
  <si>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</si>
  <si>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</si>
  <si>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</si>
  <si>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</si>
  <si>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</si>
  <si>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</si>
  <si>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</si>
  <si>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</si>
  <si>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</si>
  <si>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</si>
  <si>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</si>
  <si>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</si>
  <si>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</si>
  <si>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</si>
  <si>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</si>
  <si>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</si>
  <si>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</si>
  <si>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</si>
  <si>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</si>
  <si>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</si>
  <si>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</si>
  <si>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</si>
  <si>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</si>
  <si>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</si>
  <si>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</si>
  <si>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</si>
  <si>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</si>
  <si>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</si>
  <si>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</si>
  <si>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</si>
  <si>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</si>
  <si>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</si>
  <si>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</si>
  <si>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</si>
  <si>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</si>
  <si>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</si>
  <si>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</si>
  <si>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</si>
  <si>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</si>
  <si>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</si>
  <si>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</si>
  <si>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</si>
  <si>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</si>
  <si>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</si>
  <si>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</si>
  <si>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</si>
  <si>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</si>
  <si>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</si>
  <si>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</si>
  <si>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</si>
  <si>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</si>
  <si>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</si>
  <si>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</si>
  <si>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</si>
  <si>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</si>
  <si>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</si>
  <si>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</si>
  <si>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</si>
  <si>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</si>
  <si>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</si>
  <si>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</si>
  <si>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</si>
  <si>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</si>
  <si>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</si>
  <si>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</si>
  <si>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</si>
  <si>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</si>
  <si>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</si>
  <si>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</si>
  <si>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</si>
  <si>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</si>
  <si>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</si>
  <si>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</si>
  <si>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</si>
  <si>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</si>
  <si>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</si>
  <si>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</si>
  <si>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</si>
  <si>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</si>
  <si>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</si>
  <si>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</si>
  <si>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</si>
  <si>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</si>
  <si>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</si>
  <si>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</si>
  <si>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</si>
  <si>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</si>
  <si>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</si>
  <si>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</si>
  <si>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</si>
  <si>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</si>
  <si>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</si>
  <si>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</si>
  <si>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</si>
  <si>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</si>
  <si>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</si>
  <si>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</si>
  <si>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</si>
  <si>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</si>
  <si>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</si>
  <si>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</si>
  <si>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</si>
  <si>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</si>
  <si>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</si>
  <si>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</si>
  <si>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</si>
  <si>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</si>
  <si>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</si>
  <si>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</si>
  <si>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</si>
  <si>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</si>
  <si>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</si>
  <si>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</si>
  <si>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</si>
  <si>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</si>
  <si>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</si>
  <si>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</si>
  <si>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</si>
  <si>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</si>
  <si>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</si>
  <si>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</si>
  <si>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</si>
  <si>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</si>
  <si>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</si>
  <si>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</si>
  <si>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</si>
  <si>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</si>
  <si>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</si>
  <si>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</si>
  <si>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</si>
  <si>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</si>
  <si>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</si>
  <si>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</si>
  <si>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</si>
  <si>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</si>
  <si>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</si>
  <si>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</si>
  <si>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</si>
  <si>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</si>
  <si>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</si>
  <si>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</si>
  <si>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</si>
  <si>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</si>
  <si>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</si>
  <si>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</si>
  <si>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</si>
  <si>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</si>
  <si>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</si>
  <si>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</si>
  <si>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</si>
  <si>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</si>
  <si>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</si>
  <si>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</si>
  <si>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</si>
  <si>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</si>
  <si>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</si>
  <si>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</si>
  <si>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</si>
  <si>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</si>
  <si>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</si>
  <si>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</si>
  <si>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</si>
  <si>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</si>
  <si>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</si>
  <si>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</si>
  <si>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</si>
  <si>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</si>
  <si>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</si>
  <si>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</si>
  <si>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</si>
  <si>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</si>
  <si>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</si>
  <si>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</si>
  <si>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</si>
  <si>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</si>
  <si>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</si>
  <si>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</si>
  <si>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</si>
  <si>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</si>
  <si>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</si>
  <si>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</si>
  <si>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</si>
  <si>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</si>
  <si>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</si>
  <si>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</si>
  <si>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</si>
  <si>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</si>
  <si>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</si>
  <si>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</si>
  <si>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</si>
  <si>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</si>
  <si>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</si>
  <si>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</si>
  <si>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</si>
  <si>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</si>
  <si>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</si>
  <si>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</si>
  <si>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</si>
  <si>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</si>
  <si>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</si>
  <si>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</si>
  <si>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</si>
  <si>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</si>
  <si>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</si>
  <si>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</si>
  <si>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</si>
  <si>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</si>
  <si>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</si>
  <si>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</si>
  <si>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</si>
  <si>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</si>
  <si>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</si>
  <si>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</si>
  <si>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</si>
  <si>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</si>
  <si>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</si>
  <si>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</si>
  <si>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</si>
  <si>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</si>
  <si>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</si>
  <si>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</si>
  <si>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</si>
  <si>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</si>
  <si>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</si>
  <si>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</si>
  <si>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</si>
  <si>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</si>
  <si>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</si>
  <si>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</si>
  <si>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</si>
  <si>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</si>
  <si>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</si>
  <si>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</si>
  <si>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</si>
  <si>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</si>
  <si>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</si>
  <si>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</si>
  <si>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</si>
  <si>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</si>
  <si>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</si>
  <si>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</si>
  <si>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</si>
  <si>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</si>
  <si>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</si>
  <si>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</si>
  <si>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</si>
  <si>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</si>
  <si>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</si>
  <si>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</si>
  <si>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</si>
  <si>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</si>
  <si>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</si>
  <si>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</si>
  <si>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</si>
  <si>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</si>
  <si>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</si>
  <si>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</si>
  <si>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</si>
  <si>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</si>
  <si>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</si>
  <si>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</si>
  <si>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</si>
  <si>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</si>
  <si>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</si>
  <si>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</si>
  <si>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</si>
  <si>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</si>
  <si>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</si>
  <si>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</si>
  <si>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</si>
  <si>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</si>
  <si>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</si>
  <si>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</si>
  <si>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</si>
  <si>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</si>
  <si>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</si>
  <si>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</si>
  <si>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</si>
  <si>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</si>
  <si>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</si>
  <si>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</si>
  <si>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</si>
  <si>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</si>
  <si>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</si>
  <si>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</si>
  <si>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</si>
  <si>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</si>
  <si>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</si>
  <si>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</si>
  <si>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</si>
  <si>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</si>
  <si>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</si>
  <si>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</si>
  <si>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</si>
  <si>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</si>
  <si>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</si>
  <si>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</si>
  <si>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</si>
  <si>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</si>
  <si>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</si>
  <si>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</si>
  <si>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</si>
  <si>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</si>
  <si>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</si>
  <si>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</si>
  <si>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</si>
  <si>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</si>
  <si>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</si>
  <si>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</si>
  <si>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</si>
  <si>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</si>
  <si>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</si>
  <si>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</si>
  <si>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</si>
  <si>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</si>
  <si>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</si>
  <si>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</si>
  <si>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</si>
  <si>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</si>
  <si>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</si>
  <si>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</si>
  <si>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</si>
  <si>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</si>
  <si>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</si>
  <si>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</si>
  <si>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</si>
  <si>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</si>
  <si>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</si>
  <si>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</si>
  <si>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</si>
  <si>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</si>
  <si>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</si>
  <si>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</si>
  <si>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</si>
  <si>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</si>
  <si>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</si>
  <si>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</si>
  <si>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</si>
  <si>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</si>
  <si>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</si>
  <si>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</si>
  <si>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</si>
  <si>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</si>
  <si>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</si>
  <si>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</si>
  <si>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</si>
  <si>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</si>
  <si>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</si>
  <si>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</si>
  <si>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</si>
  <si>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</si>
  <si>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</si>
  <si>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</si>
  <si>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</si>
  <si>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</si>
  <si>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</si>
  <si>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</si>
  <si>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</si>
  <si>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</si>
  <si>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</si>
  <si>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</si>
  <si>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</si>
  <si>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</si>
  <si>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</si>
  <si>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</si>
  <si>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</si>
  <si>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</si>
  <si>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</si>
  <si>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</si>
  <si>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</si>
  <si>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</si>
  <si>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</si>
  <si>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</si>
  <si>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</si>
  <si>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</si>
  <si>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</si>
  <si>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</si>
  <si>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</si>
  <si>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</si>
  <si>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</si>
  <si>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</si>
  <si>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</si>
  <si>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</si>
  <si>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</si>
  <si>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</si>
  <si>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</si>
  <si>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</si>
  <si>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</si>
  <si>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</si>
  <si>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</si>
  <si>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</si>
  <si>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</si>
  <si>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</si>
  <si>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</si>
  <si>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</si>
  <si>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</si>
  <si>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</si>
  <si>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</si>
  <si>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</si>
  <si>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</si>
  <si>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</si>
  <si>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</si>
  <si>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</si>
  <si>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</si>
  <si>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</si>
  <si>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</si>
  <si>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</si>
  <si>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</si>
  <si>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</si>
  <si>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</si>
  <si>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</si>
  <si>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</si>
  <si>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</si>
  <si>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</si>
  <si>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</si>
  <si>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</si>
  <si>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</si>
  <si>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</si>
  <si>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</si>
  <si>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</si>
  <si>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</si>
  <si>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</si>
  <si>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</si>
  <si>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</si>
  <si>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</si>
  <si>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</si>
  <si>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</si>
  <si>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</si>
  <si>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</si>
  <si>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</si>
  <si>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</si>
  <si>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</si>
  <si>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</si>
  <si>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</si>
  <si>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</si>
  <si>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</si>
  <si>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</si>
  <si>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</si>
  <si>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</si>
  <si>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</si>
  <si>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</si>
  <si>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</si>
  <si>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</si>
  <si>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</si>
  <si>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</si>
  <si>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</si>
  <si>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</si>
  <si>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</si>
  <si>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</si>
  <si>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</si>
  <si>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</si>
  <si>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</si>
  <si>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</si>
  <si>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</si>
  <si>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</si>
  <si>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</si>
  <si>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</si>
  <si>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</si>
  <si>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</si>
  <si>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</si>
  <si>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</si>
  <si>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</si>
  <si>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</si>
  <si>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</si>
  <si>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</si>
  <si>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</si>
  <si>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</si>
  <si>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</si>
  <si>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</si>
  <si>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</si>
  <si>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</si>
  <si>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</si>
  <si>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</si>
  <si>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</si>
  <si>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</si>
  <si>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</si>
  <si>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</si>
  <si>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</si>
  <si>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</si>
  <si>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</si>
  <si>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</si>
  <si>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</si>
  <si>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</si>
  <si>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</si>
  <si>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</si>
  <si>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</si>
  <si>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</si>
  <si>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</si>
  <si>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</si>
  <si>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</si>
  <si>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</si>
  <si>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</si>
  <si>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</si>
  <si>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</si>
  <si>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</si>
  <si>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</si>
  <si>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</si>
  <si>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</si>
  <si>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</si>
  <si>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</si>
  <si>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</si>
  <si>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</si>
  <si>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</si>
  <si>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</si>
  <si>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</si>
  <si>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</si>
  <si>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</si>
  <si>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</si>
  <si>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</si>
  <si>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</si>
  <si>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</si>
  <si>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</si>
  <si>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</si>
  <si>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</si>
  <si>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</si>
  <si>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</si>
  <si>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</si>
  <si>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</si>
  <si>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</si>
  <si>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</si>
  <si>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</si>
  <si>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</si>
  <si>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</si>
  <si>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</si>
  <si>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</si>
  <si>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</si>
  <si>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</si>
  <si>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</si>
  <si>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</si>
  <si>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</si>
  <si>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</si>
  <si>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</si>
  <si>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</si>
  <si>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</si>
  <si>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</si>
  <si>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</si>
  <si>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</si>
  <si>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</si>
  <si>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</si>
  <si>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</si>
  <si>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</si>
  <si>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</si>
  <si>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</si>
  <si>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</si>
  <si>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</si>
  <si>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</si>
  <si>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</si>
  <si>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</si>
  <si>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</si>
  <si>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</si>
  <si>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</si>
  <si>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</si>
  <si>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</si>
  <si>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</si>
  <si>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</si>
  <si>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</si>
  <si>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</si>
  <si>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</si>
  <si>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</si>
  <si>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</si>
  <si>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</si>
  <si>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</si>
  <si>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</si>
  <si>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</si>
  <si>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</si>
  <si>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</si>
  <si>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</si>
  <si>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</si>
  <si>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</si>
  <si>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</si>
  <si>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</si>
  <si>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</si>
  <si>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</si>
  <si>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</si>
  <si>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</si>
  <si>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</si>
  <si>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</si>
  <si>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</si>
  <si>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</si>
  <si>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</si>
  <si>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</si>
  <si>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</si>
  <si>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</si>
  <si>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</si>
  <si>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</si>
  <si>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</si>
  <si>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</si>
  <si>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</si>
  <si>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</si>
  <si>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</si>
  <si>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</si>
  <si>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</si>
  <si>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</si>
  <si>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</si>
  <si>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</si>
  <si>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</si>
  <si>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</si>
  <si>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</si>
  <si>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</si>
  <si>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</si>
  <si>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</si>
  <si>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</si>
  <si>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</si>
  <si>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</si>
  <si>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</si>
  <si>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</si>
  <si>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</si>
  <si>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</si>
  <si>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</si>
  <si>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</si>
  <si>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</si>
  <si>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</si>
  <si>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</si>
  <si>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</si>
  <si>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</si>
  <si>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</si>
  <si>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</si>
  <si>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</si>
  <si>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</si>
  <si>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</si>
  <si>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</si>
  <si>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</si>
  <si>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</si>
  <si>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</si>
  <si>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</si>
  <si>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</si>
  <si>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</si>
  <si>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</si>
  <si>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</si>
  <si>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</si>
  <si>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</si>
  <si>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</si>
  <si>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</si>
  <si>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</si>
  <si>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</si>
  <si>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</si>
  <si>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</si>
  <si>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</si>
  <si>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</si>
  <si>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</si>
  <si>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</si>
  <si>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</si>
  <si>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</si>
  <si>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</si>
  <si>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</si>
  <si>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</si>
  <si>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</si>
  <si>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</si>
  <si>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</si>
  <si>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</si>
  <si>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</si>
  <si>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</si>
  <si>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</si>
  <si>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</si>
  <si>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</si>
  <si>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</si>
  <si>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</si>
  <si>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</si>
  <si>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</si>
  <si>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</si>
  <si>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</si>
  <si>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</si>
  <si>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</si>
  <si>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</si>
  <si>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</si>
  <si>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</si>
  <si>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</si>
  <si>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</si>
  <si>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</si>
  <si>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</si>
  <si>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</si>
  <si>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</si>
  <si>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</si>
  <si>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</si>
  <si>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</si>
  <si>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</si>
  <si>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</si>
  <si>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</si>
  <si>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</si>
  <si>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</si>
  <si>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</si>
  <si>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</si>
  <si>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</si>
  <si>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</si>
  <si>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</si>
  <si>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</si>
  <si>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</si>
  <si>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</si>
  <si>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</si>
  <si>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</si>
  <si>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</si>
  <si>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</si>
  <si>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</si>
  <si>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</si>
  <si>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</si>
  <si>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</si>
  <si>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</si>
  <si>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</si>
  <si>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</si>
  <si>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</si>
  <si>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</si>
  <si>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</si>
  <si>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</si>
  <si>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</si>
  <si>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</si>
  <si>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</si>
  <si>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</si>
  <si>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</si>
  <si>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</si>
  <si>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</si>
  <si>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</si>
  <si>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</si>
  <si>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</si>
  <si>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</si>
  <si>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</si>
  <si>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</si>
  <si>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</si>
  <si>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</si>
  <si>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</si>
  <si>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</si>
  <si>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</si>
  <si>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</si>
  <si>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</si>
  <si>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</si>
  <si>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</si>
  <si>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</si>
  <si>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</si>
  <si>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</si>
  <si>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</si>
  <si>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</si>
  <si>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</si>
  <si>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</si>
  <si>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</si>
  <si>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</si>
  <si>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</si>
  <si>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</si>
  <si>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</si>
  <si>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</si>
  <si>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</si>
  <si>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</si>
  <si>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</si>
  <si>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</si>
  <si>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</si>
  <si>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</si>
  <si>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</si>
  <si>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</si>
  <si>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</si>
  <si>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</si>
  <si>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</si>
  <si>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</si>
  <si>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</si>
  <si>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</si>
  <si>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</si>
  <si>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</si>
  <si>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</si>
  <si>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</si>
  <si>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</si>
  <si>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</si>
  <si>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</si>
  <si>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</si>
  <si>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</si>
  <si>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</si>
  <si>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</si>
  <si>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</si>
  <si>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t>
  </si>
  <si>
    <t>**Description:**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</si>
  <si>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</si>
  <si>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Texas. It does not cause the construction or removal of transmission lines. // **Guidance for setting values:** From 2014-2018, electricity exports from Texas stayed constant.</t>
  </si>
  <si>
    <t>**Description:** This policy increases or decreases the amount of electricity imported to Texas.  It does not cause the construction or removal of transmission lines. // **Guidance for setting values:** From 2014-2018, electricity imports from Texas decreased by 60%.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</si>
  <si>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t>
  </si>
  <si>
    <t>**Description:**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t>
  </si>
  <si>
    <t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</si>
  <si>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</si>
  <si>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</si>
  <si>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</si>
  <si>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</si>
  <si>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t>
  </si>
  <si>
    <t>**Description:**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</si>
  <si>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</si>
  <si>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</si>
  <si>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</si>
  <si>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</si>
  <si>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</si>
  <si>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</si>
  <si>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t>
  </si>
  <si>
    <t>**Description:**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</si>
  <si>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t>
  </si>
  <si>
    <t>**Description:** This policy prevents clear cutting of forests that would otherwise be cleared.  Preserved forests are assumed to be managed with best practices.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</si>
  <si>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</si>
  <si>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increases CO2 sequestration by forests through improved forest management practices.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</si>
  <si>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</si>
  <si>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</si>
  <si>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t>
  </si>
  <si>
    <t>Electrify Everything Scenario</t>
  </si>
  <si>
    <t>ElectrifyEverything.cin</t>
  </si>
  <si>
    <t>Hydrogen Economy Scenario</t>
  </si>
  <si>
    <t>HydrogenEconomy.cin</t>
  </si>
  <si>
    <t>2035 Scenario</t>
  </si>
  <si>
    <t>2035Scenario.cin</t>
  </si>
  <si>
    <t>BAU + Sequestration Scenario</t>
  </si>
  <si>
    <t>BAUandSequestration.cin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</si>
</sst>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49" fontId="0" fillId="0" borderId="0" xfId="0" applyNumberFormat="1" applyFon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2874</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2968</v>
      </c>
      <c r="B16" s="259"/>
    </row>
    <row r="17" spans="1:3" x14ac:dyDescent="0.35">
      <c r="A17" s="262" t="s">
        <v>2951</v>
      </c>
      <c r="B17" s="214">
        <f>MAX(PolicyLevers!H:H)</f>
        <v>1601</v>
      </c>
    </row>
    <row r="18" spans="1:3" x14ac:dyDescent="0.35">
      <c r="A18" s="263" t="s">
        <v>2967</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3110</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3376</v>
      </c>
      <c r="B21" s="259"/>
    </row>
    <row r="22" spans="1:3" x14ac:dyDescent="0.35">
      <c r="A22" s="8" t="s">
        <v>3370</v>
      </c>
    </row>
    <row r="23" spans="1:3" x14ac:dyDescent="0.35">
      <c r="A23" s="8" t="s">
        <v>3371</v>
      </c>
    </row>
    <row r="24" spans="1:3" x14ac:dyDescent="0.35">
      <c r="A24" s="8" t="s">
        <v>3372</v>
      </c>
    </row>
    <row r="25" spans="1:3" x14ac:dyDescent="0.35">
      <c r="A25" s="8" t="s">
        <v>3373</v>
      </c>
    </row>
    <row r="27" spans="1:3" x14ac:dyDescent="0.35">
      <c r="A27" s="48" t="s">
        <v>3374</v>
      </c>
      <c r="B27" s="259"/>
      <c r="C27" s="259"/>
    </row>
    <row r="28" spans="1:3" x14ac:dyDescent="0.35">
      <c r="A28" s="8" t="s">
        <v>2961</v>
      </c>
    </row>
    <row r="29" spans="1:3" x14ac:dyDescent="0.35">
      <c r="A29" s="8" t="s">
        <v>2947</v>
      </c>
    </row>
    <row r="30" spans="1:3" x14ac:dyDescent="0.35">
      <c r="A30" s="8" t="s">
        <v>2948</v>
      </c>
    </row>
    <row r="31" spans="1:3" x14ac:dyDescent="0.35">
      <c r="A31" s="8" t="s">
        <v>2949</v>
      </c>
    </row>
    <row r="32" spans="1:3" x14ac:dyDescent="0.35">
      <c r="A32" s="8" t="s">
        <v>2950</v>
      </c>
    </row>
    <row r="34" spans="1:2" x14ac:dyDescent="0.35">
      <c r="A34" s="8" t="s">
        <v>2962</v>
      </c>
    </row>
    <row r="35" spans="1:2" x14ac:dyDescent="0.35">
      <c r="A35" s="8" t="s">
        <v>2945</v>
      </c>
    </row>
    <row r="36" spans="1:2" x14ac:dyDescent="0.35">
      <c r="A36" s="8" t="s">
        <v>2946</v>
      </c>
    </row>
    <row r="38" spans="1:2" x14ac:dyDescent="0.35">
      <c r="A38" s="8" t="s">
        <v>2963</v>
      </c>
    </row>
    <row r="39" spans="1:2" x14ac:dyDescent="0.35">
      <c r="A39" s="8" t="s">
        <v>2952</v>
      </c>
    </row>
    <row r="40" spans="1:2" x14ac:dyDescent="0.35">
      <c r="A40" s="8" t="s">
        <v>2953</v>
      </c>
    </row>
    <row r="42" spans="1:2" x14ac:dyDescent="0.35">
      <c r="A42" s="8" t="s">
        <v>2964</v>
      </c>
    </row>
    <row r="43" spans="1:2" x14ac:dyDescent="0.35">
      <c r="A43" s="8" t="s">
        <v>2954</v>
      </c>
    </row>
    <row r="44" spans="1:2" x14ac:dyDescent="0.35">
      <c r="A44" s="8" t="s">
        <v>2955</v>
      </c>
    </row>
    <row r="46" spans="1:2" x14ac:dyDescent="0.35">
      <c r="A46" s="48" t="s">
        <v>3375</v>
      </c>
      <c r="B46" s="259"/>
    </row>
    <row r="47" spans="1:2" x14ac:dyDescent="0.35">
      <c r="A47" s="8" t="s">
        <v>2956</v>
      </c>
    </row>
    <row r="48" spans="1:2" x14ac:dyDescent="0.35">
      <c r="A48" s="8" t="s">
        <v>2957</v>
      </c>
    </row>
    <row r="50" spans="1:1" x14ac:dyDescent="0.35">
      <c r="A50" s="8" t="s">
        <v>2958</v>
      </c>
    </row>
    <row r="51" spans="1:1" x14ac:dyDescent="0.35">
      <c r="A51" s="8" t="s">
        <v>2965</v>
      </c>
    </row>
    <row r="52" spans="1:1" x14ac:dyDescent="0.35">
      <c r="A52" s="8" t="s">
        <v>2959</v>
      </c>
    </row>
    <row r="53" spans="1:1" x14ac:dyDescent="0.35">
      <c r="A53" s="8" t="s">
        <v>2960</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Normal="100" workbookViewId="0">
      <pane ySplit="3" topLeftCell="A92" activePane="bottomLeft" state="frozen"/>
      <selection pane="bottomLeft" activeCell="J94" sqref="J9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3" customWidth="1"/>
    <col min="14" max="14" width="67.453125" customWidth="1"/>
  </cols>
  <sheetData>
    <row r="1" spans="1:14" x14ac:dyDescent="0.35">
      <c r="A1" s="211" t="s">
        <v>3348</v>
      </c>
      <c r="M1" s="376"/>
    </row>
    <row r="2" spans="1:14" x14ac:dyDescent="0.35">
      <c r="A2" s="351" t="s">
        <v>3349</v>
      </c>
      <c r="M2" s="376"/>
    </row>
    <row r="3" spans="1:14" ht="16.5" customHeight="1" x14ac:dyDescent="0.35">
      <c r="A3" s="202" t="s">
        <v>3</v>
      </c>
      <c r="B3" s="202" t="s">
        <v>0</v>
      </c>
      <c r="C3" s="202" t="s">
        <v>1</v>
      </c>
      <c r="D3" s="52" t="s">
        <v>366</v>
      </c>
      <c r="E3" s="51" t="s">
        <v>2296</v>
      </c>
      <c r="F3" s="350" t="s">
        <v>70</v>
      </c>
      <c r="G3" s="350" t="s">
        <v>71</v>
      </c>
      <c r="H3" s="350" t="s">
        <v>82</v>
      </c>
      <c r="I3" s="51" t="s">
        <v>29</v>
      </c>
      <c r="J3" s="294" t="s">
        <v>2</v>
      </c>
      <c r="K3" s="51" t="s">
        <v>466</v>
      </c>
      <c r="L3" s="51" t="s">
        <v>197</v>
      </c>
      <c r="M3" s="275" t="s">
        <v>149</v>
      </c>
      <c r="N3" s="49" t="s">
        <v>150</v>
      </c>
    </row>
    <row r="4" spans="1:14" ht="136" customHeight="1" x14ac:dyDescent="0.35">
      <c r="A4" s="197" t="s">
        <v>4</v>
      </c>
      <c r="B4" s="197" t="s">
        <v>2443</v>
      </c>
      <c r="C4" s="4" t="s">
        <v>2438</v>
      </c>
      <c r="D4" s="2" t="s">
        <v>2437</v>
      </c>
      <c r="E4" s="2" t="s">
        <v>2439</v>
      </c>
      <c r="F4" s="200">
        <v>0</v>
      </c>
      <c r="G4" s="200">
        <v>1</v>
      </c>
      <c r="H4" s="200">
        <v>0.02</v>
      </c>
      <c r="I4" s="2" t="s">
        <v>2440</v>
      </c>
      <c r="J4" s="458" t="s">
        <v>3480</v>
      </c>
      <c r="K4" s="65" t="s">
        <v>2442</v>
      </c>
      <c r="L4" s="205" t="s">
        <v>2441</v>
      </c>
    </row>
    <row r="5" spans="1:14" ht="72.5" x14ac:dyDescent="0.35">
      <c r="A5" s="196" t="s">
        <v>4</v>
      </c>
      <c r="B5" s="197" t="s">
        <v>2518</v>
      </c>
      <c r="C5" s="4" t="s">
        <v>2519</v>
      </c>
      <c r="D5" s="2" t="s">
        <v>2519</v>
      </c>
      <c r="E5" s="2" t="s">
        <v>2520</v>
      </c>
      <c r="F5" s="207">
        <v>0</v>
      </c>
      <c r="G5" s="207">
        <v>300</v>
      </c>
      <c r="H5" s="207">
        <v>5</v>
      </c>
      <c r="I5" s="2" t="s">
        <v>2521</v>
      </c>
      <c r="J5" s="457" t="s">
        <v>3502</v>
      </c>
      <c r="K5" s="2"/>
      <c r="L5" s="205" t="s">
        <v>2799</v>
      </c>
      <c r="M5" s="353" t="s">
        <v>3367</v>
      </c>
    </row>
    <row r="6" spans="1:14" ht="93.65" customHeight="1" x14ac:dyDescent="0.35">
      <c r="A6" s="196" t="s">
        <v>4</v>
      </c>
      <c r="B6" s="196" t="s">
        <v>2514</v>
      </c>
      <c r="C6" s="4" t="s">
        <v>2515</v>
      </c>
      <c r="D6" s="196" t="s">
        <v>2523</v>
      </c>
      <c r="E6" s="195" t="s">
        <v>2516</v>
      </c>
      <c r="F6" s="59">
        <v>0</v>
      </c>
      <c r="G6" s="59">
        <v>1</v>
      </c>
      <c r="H6" s="59">
        <v>0.02</v>
      </c>
      <c r="I6" s="53" t="s">
        <v>2517</v>
      </c>
      <c r="J6" s="458" t="s">
        <v>3478</v>
      </c>
      <c r="K6" s="65"/>
      <c r="L6" s="65" t="s">
        <v>2800</v>
      </c>
      <c r="M6" s="276" t="s">
        <v>2522</v>
      </c>
    </row>
    <row r="7" spans="1:14" ht="409.5" customHeight="1" x14ac:dyDescent="0.35">
      <c r="A7" s="196" t="s">
        <v>4</v>
      </c>
      <c r="B7" s="196" t="s">
        <v>3154</v>
      </c>
      <c r="C7" s="4" t="s">
        <v>491</v>
      </c>
      <c r="D7" s="196" t="s">
        <v>3155</v>
      </c>
      <c r="E7" s="195" t="s">
        <v>2339</v>
      </c>
      <c r="F7" s="59">
        <v>0</v>
      </c>
      <c r="G7" s="59">
        <v>1</v>
      </c>
      <c r="H7" s="59">
        <v>0.01</v>
      </c>
      <c r="I7" s="53" t="s">
        <v>492</v>
      </c>
      <c r="J7" s="458" t="s">
        <v>3503</v>
      </c>
      <c r="K7" s="65" t="s">
        <v>493</v>
      </c>
      <c r="L7" s="65" t="s">
        <v>494</v>
      </c>
      <c r="M7" s="374" t="s">
        <v>3350</v>
      </c>
    </row>
    <row r="8" spans="1:14" ht="91" customHeight="1" x14ac:dyDescent="0.35">
      <c r="A8" s="196" t="s">
        <v>4</v>
      </c>
      <c r="B8" s="196" t="s">
        <v>490</v>
      </c>
      <c r="C8" s="4" t="s">
        <v>485</v>
      </c>
      <c r="D8" s="196" t="s">
        <v>484</v>
      </c>
      <c r="E8" s="195" t="s">
        <v>2338</v>
      </c>
      <c r="F8" s="59">
        <v>0</v>
      </c>
      <c r="G8" s="59">
        <v>0.5</v>
      </c>
      <c r="H8" s="59">
        <v>0.01</v>
      </c>
      <c r="I8" s="65" t="s">
        <v>486</v>
      </c>
      <c r="J8" s="297" t="s">
        <v>3504</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58" t="s">
        <v>3479</v>
      </c>
      <c r="K9" s="53" t="s">
        <v>198</v>
      </c>
      <c r="L9" s="9" t="s">
        <v>199</v>
      </c>
      <c r="M9" s="278" t="s">
        <v>151</v>
      </c>
      <c r="N9" s="53" t="s">
        <v>180</v>
      </c>
    </row>
    <row r="10" spans="1:14" ht="409.5" customHeight="1" x14ac:dyDescent="0.35">
      <c r="A10" s="195" t="s">
        <v>4</v>
      </c>
      <c r="B10" s="195" t="s">
        <v>5</v>
      </c>
      <c r="C10" s="4" t="s">
        <v>316</v>
      </c>
      <c r="D10" s="54" t="s">
        <v>367</v>
      </c>
      <c r="E10" s="195" t="s">
        <v>2336</v>
      </c>
      <c r="F10" s="57">
        <v>0</v>
      </c>
      <c r="G10" s="57">
        <f>ROUND(MaxBoundCalculations!B88,1)</f>
        <v>1</v>
      </c>
      <c r="H10" s="57">
        <v>0.01</v>
      </c>
      <c r="I10" s="53" t="s">
        <v>113</v>
      </c>
      <c r="J10" s="458" t="s">
        <v>3505</v>
      </c>
      <c r="K10" s="53" t="s">
        <v>200</v>
      </c>
      <c r="L10" s="9" t="s">
        <v>201</v>
      </c>
      <c r="M10" s="278" t="s">
        <v>3351</v>
      </c>
      <c r="N10" s="53" t="s">
        <v>3352</v>
      </c>
    </row>
    <row r="11" spans="1:14" ht="191.15" customHeight="1" x14ac:dyDescent="0.35">
      <c r="A11" s="196" t="s">
        <v>4</v>
      </c>
      <c r="B11" s="196" t="s">
        <v>3156</v>
      </c>
      <c r="C11" s="4" t="s">
        <v>2562</v>
      </c>
      <c r="D11" s="196" t="s">
        <v>3157</v>
      </c>
      <c r="E11" s="195" t="s">
        <v>2563</v>
      </c>
      <c r="F11" s="59">
        <v>0</v>
      </c>
      <c r="G11" s="59">
        <v>1</v>
      </c>
      <c r="H11" s="59">
        <v>0.01</v>
      </c>
      <c r="I11" s="53" t="s">
        <v>492</v>
      </c>
      <c r="J11" s="458" t="s">
        <v>3493</v>
      </c>
      <c r="K11" s="65"/>
      <c r="L11" s="65" t="s">
        <v>2801</v>
      </c>
      <c r="M11" s="375" t="s">
        <v>2564</v>
      </c>
    </row>
    <row r="12" spans="1:14" ht="43.5" x14ac:dyDescent="0.35">
      <c r="A12" s="196" t="s">
        <v>4</v>
      </c>
      <c r="B12" s="196" t="s">
        <v>495</v>
      </c>
      <c r="C12" s="4" t="s">
        <v>496</v>
      </c>
      <c r="D12" s="196" t="s">
        <v>495</v>
      </c>
      <c r="E12" s="195" t="s">
        <v>2335</v>
      </c>
      <c r="F12" s="60">
        <v>0</v>
      </c>
      <c r="G12" s="60">
        <v>0.2</v>
      </c>
      <c r="H12" s="60">
        <v>0.01</v>
      </c>
      <c r="I12" s="9" t="s">
        <v>497</v>
      </c>
      <c r="J12" s="458" t="s">
        <v>2340</v>
      </c>
      <c r="K12" s="53" t="s">
        <v>498</v>
      </c>
      <c r="L12" s="9" t="s">
        <v>499</v>
      </c>
      <c r="M12" s="279" t="s">
        <v>500</v>
      </c>
    </row>
    <row r="13" spans="1:14" ht="180.65" customHeight="1" x14ac:dyDescent="0.35">
      <c r="A13" s="195" t="s">
        <v>4</v>
      </c>
      <c r="B13" s="195" t="s">
        <v>3121</v>
      </c>
      <c r="C13" s="4" t="s">
        <v>3122</v>
      </c>
      <c r="D13" s="195" t="s">
        <v>3121</v>
      </c>
      <c r="E13" s="195" t="s">
        <v>3123</v>
      </c>
      <c r="F13" s="58">
        <v>0</v>
      </c>
      <c r="G13" s="58">
        <f>-ROUND(MaxBoundCalculations!$B$206,2)</f>
        <v>0.26</v>
      </c>
      <c r="H13" s="58">
        <v>0.01</v>
      </c>
      <c r="I13" s="53" t="s">
        <v>3124</v>
      </c>
      <c r="J13" s="458" t="s">
        <v>3494</v>
      </c>
      <c r="K13" s="53" t="s">
        <v>202</v>
      </c>
      <c r="L13" s="9" t="s">
        <v>203</v>
      </c>
      <c r="M13" s="280" t="s">
        <v>3366</v>
      </c>
    </row>
    <row r="14" spans="1:14" ht="159.5" x14ac:dyDescent="0.35">
      <c r="A14" s="195" t="s">
        <v>72</v>
      </c>
      <c r="B14" s="195" t="s">
        <v>15</v>
      </c>
      <c r="C14" s="4" t="s">
        <v>2554</v>
      </c>
      <c r="D14" s="195" t="s">
        <v>15</v>
      </c>
      <c r="E14" s="195" t="s">
        <v>2553</v>
      </c>
      <c r="F14" s="57">
        <v>0</v>
      </c>
      <c r="G14" s="57">
        <v>1</v>
      </c>
      <c r="H14" s="57">
        <v>0.01</v>
      </c>
      <c r="I14" s="53" t="s">
        <v>115</v>
      </c>
      <c r="J14" s="458" t="s">
        <v>3506</v>
      </c>
      <c r="K14" s="53" t="s">
        <v>204</v>
      </c>
      <c r="L14" s="9" t="s">
        <v>205</v>
      </c>
      <c r="M14" s="278" t="s">
        <v>3353</v>
      </c>
    </row>
    <row r="15" spans="1:14" ht="72.5" x14ac:dyDescent="0.35">
      <c r="A15" s="195" t="s">
        <v>72</v>
      </c>
      <c r="B15" s="195" t="s">
        <v>101</v>
      </c>
      <c r="C15" s="4" t="s">
        <v>317</v>
      </c>
      <c r="D15" s="195" t="s">
        <v>101</v>
      </c>
      <c r="E15" s="195" t="s">
        <v>2334</v>
      </c>
      <c r="F15" s="57">
        <v>0</v>
      </c>
      <c r="G15" s="57">
        <v>0.75</v>
      </c>
      <c r="H15" s="57">
        <v>0.01</v>
      </c>
      <c r="I15" s="53" t="s">
        <v>31</v>
      </c>
      <c r="J15" s="458" t="s">
        <v>3507</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458" t="s">
        <v>2347</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458"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458" t="s">
        <v>2348</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458" t="s">
        <v>3064</v>
      </c>
      <c r="K19" s="53" t="s">
        <v>210</v>
      </c>
      <c r="L19" s="9" t="s">
        <v>211</v>
      </c>
      <c r="M19" s="279" t="s">
        <v>75</v>
      </c>
      <c r="N19" s="55"/>
    </row>
    <row r="20" spans="1:14" ht="43.5" x14ac:dyDescent="0.35">
      <c r="A20" s="195" t="s">
        <v>72</v>
      </c>
      <c r="B20" s="195" t="s">
        <v>2528</v>
      </c>
      <c r="C20" s="4" t="s">
        <v>2527</v>
      </c>
      <c r="D20" s="195" t="s">
        <v>16</v>
      </c>
      <c r="E20" s="195" t="s">
        <v>2329</v>
      </c>
      <c r="F20" s="57">
        <v>0</v>
      </c>
      <c r="G20" s="57">
        <v>0.5</v>
      </c>
      <c r="H20" s="57">
        <v>0.01</v>
      </c>
      <c r="I20" s="53" t="s">
        <v>2529</v>
      </c>
      <c r="J20" s="458" t="s">
        <v>3354</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458" t="s">
        <v>3508</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458" t="s">
        <v>3355</v>
      </c>
      <c r="K22" s="53" t="s">
        <v>353</v>
      </c>
      <c r="L22" s="9" t="s">
        <v>354</v>
      </c>
    </row>
    <row r="23" spans="1:14" ht="58" x14ac:dyDescent="0.35">
      <c r="A23" s="196" t="s">
        <v>8</v>
      </c>
      <c r="B23" s="196" t="s">
        <v>27</v>
      </c>
      <c r="C23" s="4" t="s">
        <v>3160</v>
      </c>
      <c r="D23" s="53" t="s">
        <v>3281</v>
      </c>
      <c r="E23" s="196" t="s">
        <v>3161</v>
      </c>
      <c r="F23" s="59">
        <v>0</v>
      </c>
      <c r="G23" s="59">
        <v>1</v>
      </c>
      <c r="H23" s="59">
        <v>0.01</v>
      </c>
      <c r="I23" s="9" t="s">
        <v>2927</v>
      </c>
      <c r="J23" s="458" t="s">
        <v>3162</v>
      </c>
      <c r="K23" s="53" t="s">
        <v>252</v>
      </c>
      <c r="L23" s="9" t="s">
        <v>253</v>
      </c>
    </row>
    <row r="24" spans="1:14" ht="130.5" x14ac:dyDescent="0.35">
      <c r="A24" s="195" t="s">
        <v>8</v>
      </c>
      <c r="B24" s="53" t="s">
        <v>3282</v>
      </c>
      <c r="C24" s="4" t="s">
        <v>2846</v>
      </c>
      <c r="D24" s="53" t="s">
        <v>3282</v>
      </c>
      <c r="E24" s="195" t="s">
        <v>2316</v>
      </c>
      <c r="F24" s="57">
        <v>0</v>
      </c>
      <c r="G24" s="58">
        <v>1</v>
      </c>
      <c r="H24" s="58">
        <v>0.01</v>
      </c>
      <c r="I24" s="53" t="s">
        <v>35</v>
      </c>
      <c r="J24" s="458" t="s">
        <v>3509</v>
      </c>
      <c r="K24" s="53" t="s">
        <v>2511</v>
      </c>
      <c r="L24" s="9" t="s">
        <v>2512</v>
      </c>
      <c r="M24" s="279" t="s">
        <v>157</v>
      </c>
    </row>
    <row r="25" spans="1:14" ht="43.5" x14ac:dyDescent="0.35">
      <c r="A25" s="196" t="s">
        <v>8</v>
      </c>
      <c r="B25" s="196" t="s">
        <v>284</v>
      </c>
      <c r="C25" s="4" t="s">
        <v>287</v>
      </c>
      <c r="D25" s="196" t="s">
        <v>369</v>
      </c>
      <c r="E25" s="195" t="s">
        <v>2326</v>
      </c>
      <c r="F25" s="60">
        <v>-0.5</v>
      </c>
      <c r="G25" s="60">
        <v>1</v>
      </c>
      <c r="H25" s="60">
        <v>0.02</v>
      </c>
      <c r="I25" s="9" t="s">
        <v>288</v>
      </c>
      <c r="J25" s="458" t="s">
        <v>3510</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458" t="s">
        <v>3511</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c r="J27" s="206"/>
    </row>
    <row r="28" spans="1:14" ht="43.5" x14ac:dyDescent="0.35">
      <c r="A28" s="195" t="s">
        <v>8</v>
      </c>
      <c r="B28" s="195" t="s">
        <v>17</v>
      </c>
      <c r="C28" s="4" t="s">
        <v>28</v>
      </c>
      <c r="D28" s="195" t="s">
        <v>17</v>
      </c>
      <c r="E28" s="195" t="s">
        <v>2323</v>
      </c>
      <c r="F28" s="57">
        <v>0</v>
      </c>
      <c r="G28" s="58">
        <v>1</v>
      </c>
      <c r="H28" s="58">
        <v>0.01</v>
      </c>
      <c r="I28" s="53" t="s">
        <v>34</v>
      </c>
      <c r="J28" s="458" t="s">
        <v>3512</v>
      </c>
      <c r="K28" s="53" t="s">
        <v>216</v>
      </c>
      <c r="L28" s="9" t="s">
        <v>217</v>
      </c>
      <c r="M28" s="278" t="s">
        <v>159</v>
      </c>
    </row>
    <row r="29" spans="1:14" ht="58" x14ac:dyDescent="0.35">
      <c r="A29" s="195" t="s">
        <v>8</v>
      </c>
      <c r="B29" s="195" t="s">
        <v>130</v>
      </c>
      <c r="C29" s="4" t="s">
        <v>129</v>
      </c>
      <c r="D29" s="195" t="s">
        <v>130</v>
      </c>
      <c r="E29" s="195" t="s">
        <v>2322</v>
      </c>
      <c r="F29" s="64">
        <v>0</v>
      </c>
      <c r="G29" s="64">
        <v>25000</v>
      </c>
      <c r="H29" s="64">
        <v>500</v>
      </c>
      <c r="I29" s="53" t="s">
        <v>194</v>
      </c>
      <c r="J29" s="458" t="s">
        <v>3513</v>
      </c>
      <c r="K29" s="53" t="s">
        <v>218</v>
      </c>
      <c r="L29" s="9" t="s">
        <v>219</v>
      </c>
      <c r="M29" s="278" t="s">
        <v>153</v>
      </c>
      <c r="N29" s="53" t="s">
        <v>195</v>
      </c>
    </row>
    <row r="30" spans="1:14" ht="43.5" x14ac:dyDescent="0.35">
      <c r="A30" s="195" t="s">
        <v>8</v>
      </c>
      <c r="B30" s="195" t="s">
        <v>19</v>
      </c>
      <c r="C30" s="4" t="s">
        <v>3105</v>
      </c>
      <c r="D30" s="195" t="s">
        <v>19</v>
      </c>
      <c r="E30" s="195" t="s">
        <v>2321</v>
      </c>
      <c r="F30" s="57">
        <v>0</v>
      </c>
      <c r="G30" s="57">
        <v>1</v>
      </c>
      <c r="H30" s="57">
        <v>0.01</v>
      </c>
      <c r="I30" s="53" t="s">
        <v>34</v>
      </c>
      <c r="J30" s="458" t="s">
        <v>3514</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458" t="s">
        <v>3515</v>
      </c>
      <c r="K31" s="53" t="s">
        <v>222</v>
      </c>
      <c r="L31" s="9" t="s">
        <v>223</v>
      </c>
      <c r="M31" s="278" t="s">
        <v>155</v>
      </c>
      <c r="N31" s="53" t="s">
        <v>423</v>
      </c>
    </row>
    <row r="32" spans="1:14" ht="43.5" x14ac:dyDescent="0.35">
      <c r="A32" s="195" t="s">
        <v>8</v>
      </c>
      <c r="B32" s="195" t="s">
        <v>3158</v>
      </c>
      <c r="C32" s="4" t="s">
        <v>3159</v>
      </c>
      <c r="D32" s="195" t="s">
        <v>3158</v>
      </c>
      <c r="E32" s="189"/>
      <c r="F32" s="61">
        <v>0</v>
      </c>
      <c r="G32" s="61">
        <v>1</v>
      </c>
      <c r="H32" s="61">
        <v>1</v>
      </c>
      <c r="I32" s="53" t="s">
        <v>30</v>
      </c>
      <c r="J32" s="297" t="s">
        <v>3356</v>
      </c>
    </row>
    <row r="33" spans="1:14" ht="43.5" x14ac:dyDescent="0.35">
      <c r="A33" s="195" t="s">
        <v>8</v>
      </c>
      <c r="B33" s="195" t="s">
        <v>60</v>
      </c>
      <c r="C33" s="4" t="s">
        <v>131</v>
      </c>
      <c r="D33" s="195" t="s">
        <v>60</v>
      </c>
      <c r="E33" s="189"/>
      <c r="F33" s="61">
        <v>0</v>
      </c>
      <c r="G33" s="61">
        <v>1</v>
      </c>
      <c r="H33" s="61">
        <v>1</v>
      </c>
      <c r="I33" s="53" t="s">
        <v>30</v>
      </c>
      <c r="J33" s="297" t="s">
        <v>3516</v>
      </c>
    </row>
    <row r="34" spans="1:14" ht="43.5" x14ac:dyDescent="0.35">
      <c r="A34" s="195" t="s">
        <v>8</v>
      </c>
      <c r="B34" s="195" t="s">
        <v>380</v>
      </c>
      <c r="C34" s="4" t="s">
        <v>381</v>
      </c>
      <c r="D34" s="195" t="s">
        <v>380</v>
      </c>
      <c r="E34" s="195" t="s">
        <v>2319</v>
      </c>
      <c r="F34" s="61">
        <v>0</v>
      </c>
      <c r="G34" s="61">
        <v>1</v>
      </c>
      <c r="H34" s="61">
        <v>1</v>
      </c>
      <c r="I34" s="53" t="s">
        <v>30</v>
      </c>
      <c r="J34" s="458"/>
    </row>
    <row r="35" spans="1:14" ht="43.5" x14ac:dyDescent="0.35">
      <c r="A35" s="195" t="s">
        <v>8</v>
      </c>
      <c r="B35" s="195" t="s">
        <v>2293</v>
      </c>
      <c r="C35" s="4" t="s">
        <v>2292</v>
      </c>
      <c r="D35" s="195" t="s">
        <v>2294</v>
      </c>
      <c r="E35" s="189"/>
      <c r="F35" s="296">
        <v>0</v>
      </c>
      <c r="G35" s="61">
        <v>20</v>
      </c>
      <c r="H35" s="61">
        <v>1</v>
      </c>
      <c r="I35" s="9" t="s">
        <v>132</v>
      </c>
      <c r="J35" s="458" t="s">
        <v>2921</v>
      </c>
      <c r="K35" s="53" t="s">
        <v>224</v>
      </c>
      <c r="L35" s="9" t="s">
        <v>2295</v>
      </c>
      <c r="M35" s="279" t="s">
        <v>156</v>
      </c>
      <c r="N35" s="9" t="s">
        <v>156</v>
      </c>
    </row>
    <row r="36" spans="1:14" ht="155.5" customHeight="1" x14ac:dyDescent="0.35">
      <c r="A36" s="196" t="s">
        <v>8</v>
      </c>
      <c r="B36" s="196" t="s">
        <v>267</v>
      </c>
      <c r="C36" s="4" t="s">
        <v>268</v>
      </c>
      <c r="D36" s="196" t="s">
        <v>267</v>
      </c>
      <c r="E36" s="195" t="s">
        <v>2318</v>
      </c>
      <c r="F36" s="60">
        <v>0</v>
      </c>
      <c r="G36" s="60">
        <v>0.6</v>
      </c>
      <c r="H36" s="60">
        <v>0.01</v>
      </c>
      <c r="I36" s="9" t="s">
        <v>272</v>
      </c>
      <c r="J36" s="458" t="s">
        <v>3357</v>
      </c>
      <c r="K36" s="9" t="s">
        <v>2274</v>
      </c>
      <c r="L36" s="9" t="s">
        <v>273</v>
      </c>
      <c r="M36" s="278" t="s">
        <v>3365</v>
      </c>
    </row>
    <row r="37" spans="1:14" ht="43.5" x14ac:dyDescent="0.35">
      <c r="A37" s="196" t="s">
        <v>8</v>
      </c>
      <c r="B37" s="56" t="s">
        <v>2373</v>
      </c>
      <c r="C37" s="4" t="s">
        <v>2374</v>
      </c>
      <c r="D37" s="56" t="s">
        <v>2373</v>
      </c>
      <c r="E37" s="196" t="s">
        <v>2375</v>
      </c>
      <c r="F37" s="60">
        <v>0</v>
      </c>
      <c r="G37" s="60">
        <v>0.9</v>
      </c>
      <c r="H37" s="60">
        <v>0.01</v>
      </c>
      <c r="I37" s="9" t="s">
        <v>2376</v>
      </c>
      <c r="J37" s="459" t="s">
        <v>3358</v>
      </c>
      <c r="K37" s="9" t="s">
        <v>2434</v>
      </c>
      <c r="L37" s="9" t="s">
        <v>2433</v>
      </c>
    </row>
    <row r="38" spans="1:14" ht="43.5" x14ac:dyDescent="0.35">
      <c r="A38" s="196" t="s">
        <v>8</v>
      </c>
      <c r="B38" s="196" t="s">
        <v>264</v>
      </c>
      <c r="C38" s="4" t="s">
        <v>299</v>
      </c>
      <c r="D38" s="196" t="s">
        <v>370</v>
      </c>
      <c r="E38" s="195" t="s">
        <v>2317</v>
      </c>
      <c r="F38" s="60">
        <v>0</v>
      </c>
      <c r="G38" s="60">
        <v>0.4</v>
      </c>
      <c r="H38" s="60">
        <v>0.01</v>
      </c>
      <c r="I38" s="9" t="s">
        <v>265</v>
      </c>
      <c r="J38" s="458" t="s">
        <v>3517</v>
      </c>
      <c r="K38" s="9" t="s">
        <v>2275</v>
      </c>
      <c r="L38" s="9" t="s">
        <v>266</v>
      </c>
      <c r="M38" s="279" t="s">
        <v>326</v>
      </c>
    </row>
    <row r="39" spans="1:14" ht="43.5" x14ac:dyDescent="0.35">
      <c r="A39" s="196" t="s">
        <v>8</v>
      </c>
      <c r="B39" s="195" t="s">
        <v>2897</v>
      </c>
      <c r="C39" s="4" t="s">
        <v>2899</v>
      </c>
      <c r="D39" s="195" t="s">
        <v>2897</v>
      </c>
      <c r="E39" s="195" t="s">
        <v>2900</v>
      </c>
      <c r="F39" s="60">
        <v>0</v>
      </c>
      <c r="G39" s="60">
        <v>0.95</v>
      </c>
      <c r="H39" s="60">
        <v>0.01</v>
      </c>
      <c r="I39" s="9" t="s">
        <v>2901</v>
      </c>
      <c r="J39" s="458" t="s">
        <v>3518</v>
      </c>
      <c r="K39" s="53" t="s">
        <v>225</v>
      </c>
      <c r="L39" s="9"/>
      <c r="M39" s="278" t="s">
        <v>3364</v>
      </c>
    </row>
    <row r="40" spans="1:14" ht="58" x14ac:dyDescent="0.35">
      <c r="A40" s="195" t="s">
        <v>8</v>
      </c>
      <c r="B40" s="195" t="s">
        <v>18</v>
      </c>
      <c r="C40" s="4" t="s">
        <v>133</v>
      </c>
      <c r="D40" s="195" t="s">
        <v>18</v>
      </c>
      <c r="E40" s="195" t="s">
        <v>2898</v>
      </c>
      <c r="F40" s="63">
        <v>0</v>
      </c>
      <c r="G40" s="63">
        <v>60</v>
      </c>
      <c r="H40" s="63">
        <v>1</v>
      </c>
      <c r="I40" s="255" t="str">
        <f>UnitControlCenter!$B$45</f>
        <v>$/MWh</v>
      </c>
      <c r="J40" s="458" t="s">
        <v>3519</v>
      </c>
      <c r="K40" s="53" t="s">
        <v>225</v>
      </c>
      <c r="L40" s="9" t="s">
        <v>226</v>
      </c>
      <c r="M40" s="278" t="s">
        <v>158</v>
      </c>
    </row>
    <row r="41" spans="1:14" ht="87" x14ac:dyDescent="0.35">
      <c r="A41" s="195" t="s">
        <v>9</v>
      </c>
      <c r="B41" s="195" t="s">
        <v>3385</v>
      </c>
      <c r="C41" s="4" t="s">
        <v>3346</v>
      </c>
      <c r="D41" s="195" t="s">
        <v>3385</v>
      </c>
      <c r="E41" s="195" t="s">
        <v>3347</v>
      </c>
      <c r="F41" s="60">
        <v>0</v>
      </c>
      <c r="G41" s="60">
        <v>0.5</v>
      </c>
      <c r="H41" s="60">
        <v>0.01</v>
      </c>
      <c r="I41" s="9" t="s">
        <v>3345</v>
      </c>
      <c r="J41" s="458" t="s">
        <v>3520</v>
      </c>
    </row>
    <row r="42" spans="1:14" ht="58" x14ac:dyDescent="0.35">
      <c r="A42" s="195" t="s">
        <v>9</v>
      </c>
      <c r="B42" s="195" t="s">
        <v>27</v>
      </c>
      <c r="C42" s="4" t="s">
        <v>3164</v>
      </c>
      <c r="D42" s="195" t="s">
        <v>3165</v>
      </c>
      <c r="E42" s="195" t="s">
        <v>3163</v>
      </c>
      <c r="F42" s="57">
        <v>0</v>
      </c>
      <c r="G42" s="58">
        <v>1</v>
      </c>
      <c r="H42" s="58">
        <v>0.01</v>
      </c>
      <c r="I42" s="53" t="s">
        <v>2927</v>
      </c>
      <c r="J42" s="458" t="s">
        <v>3166</v>
      </c>
      <c r="K42" s="53" t="s">
        <v>252</v>
      </c>
      <c r="L42" s="9" t="s">
        <v>253</v>
      </c>
    </row>
    <row r="43" spans="1:14" ht="29" x14ac:dyDescent="0.35">
      <c r="A43" s="195" t="s">
        <v>9</v>
      </c>
      <c r="B43" s="195" t="s">
        <v>21</v>
      </c>
      <c r="C43" s="4" t="s">
        <v>2879</v>
      </c>
      <c r="D43" s="195" t="s">
        <v>21</v>
      </c>
      <c r="E43" s="195" t="s">
        <v>2880</v>
      </c>
      <c r="F43" s="57">
        <v>0</v>
      </c>
      <c r="G43" s="58">
        <v>1</v>
      </c>
      <c r="H43" s="58">
        <v>0.01</v>
      </c>
      <c r="I43" s="53" t="s">
        <v>34</v>
      </c>
      <c r="J43" s="458" t="s">
        <v>2446</v>
      </c>
      <c r="K43" s="53" t="s">
        <v>227</v>
      </c>
      <c r="L43" s="9" t="s">
        <v>228</v>
      </c>
      <c r="M43" s="278" t="s">
        <v>2447</v>
      </c>
    </row>
    <row r="44" spans="1:14" ht="58" x14ac:dyDescent="0.35">
      <c r="A44" s="195" t="s">
        <v>9</v>
      </c>
      <c r="B44" s="195" t="s">
        <v>25</v>
      </c>
      <c r="C44" s="4" t="s">
        <v>300</v>
      </c>
      <c r="D44" s="195" t="s">
        <v>25</v>
      </c>
      <c r="E44" s="195" t="s">
        <v>2315</v>
      </c>
      <c r="F44" s="57">
        <v>0</v>
      </c>
      <c r="G44" s="58">
        <v>1</v>
      </c>
      <c r="H44" s="58">
        <v>0.01</v>
      </c>
      <c r="I44" s="53" t="s">
        <v>34</v>
      </c>
      <c r="J44" s="458" t="s">
        <v>2342</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458" t="s">
        <v>2343</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458" t="s">
        <v>3521</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458" t="s">
        <v>2344</v>
      </c>
      <c r="K47" s="53" t="s">
        <v>235</v>
      </c>
      <c r="L47" s="9" t="s">
        <v>236</v>
      </c>
      <c r="M47" s="278" t="s">
        <v>159</v>
      </c>
    </row>
    <row r="48" spans="1:14" ht="87" x14ac:dyDescent="0.35">
      <c r="A48" s="195" t="s">
        <v>9</v>
      </c>
      <c r="B48" s="195" t="s">
        <v>2792</v>
      </c>
      <c r="C48" s="4" t="s">
        <v>2455</v>
      </c>
      <c r="D48" s="195" t="s">
        <v>2792</v>
      </c>
      <c r="E48" s="195" t="s">
        <v>2469</v>
      </c>
      <c r="F48" s="57">
        <v>0</v>
      </c>
      <c r="G48" s="57">
        <v>1</v>
      </c>
      <c r="H48" s="58">
        <v>0.01</v>
      </c>
      <c r="I48" s="53" t="s">
        <v>2468</v>
      </c>
      <c r="J48" s="458" t="s">
        <v>3241</v>
      </c>
      <c r="K48" s="53" t="s">
        <v>237</v>
      </c>
      <c r="L48" s="9" t="s">
        <v>2807</v>
      </c>
      <c r="M48" s="278"/>
    </row>
    <row r="49" spans="1:14" ht="43.5" x14ac:dyDescent="0.35">
      <c r="A49" s="196" t="s">
        <v>9</v>
      </c>
      <c r="B49" s="196" t="s">
        <v>2884</v>
      </c>
      <c r="C49" s="4" t="s">
        <v>2887</v>
      </c>
      <c r="D49" s="196" t="s">
        <v>2891</v>
      </c>
      <c r="E49" s="196" t="s">
        <v>2892</v>
      </c>
      <c r="F49" s="59">
        <v>0</v>
      </c>
      <c r="G49" s="60">
        <v>1</v>
      </c>
      <c r="H49" s="60">
        <v>0.01</v>
      </c>
      <c r="I49" s="9" t="s">
        <v>34</v>
      </c>
      <c r="J49" s="457" t="s">
        <v>3522</v>
      </c>
      <c r="K49" s="9" t="s">
        <v>2290</v>
      </c>
      <c r="L49" s="9" t="s">
        <v>2291</v>
      </c>
      <c r="M49" s="279" t="s">
        <v>159</v>
      </c>
    </row>
    <row r="50" spans="1:14" ht="43.5" x14ac:dyDescent="0.35">
      <c r="A50" s="196" t="s">
        <v>9</v>
      </c>
      <c r="B50" s="196" t="s">
        <v>2885</v>
      </c>
      <c r="C50" s="4" t="s">
        <v>2888</v>
      </c>
      <c r="D50" s="196" t="s">
        <v>2891</v>
      </c>
      <c r="E50" s="196" t="s">
        <v>2893</v>
      </c>
      <c r="F50" s="59">
        <v>0</v>
      </c>
      <c r="G50" s="60">
        <v>1</v>
      </c>
      <c r="H50" s="60">
        <v>0.01</v>
      </c>
      <c r="I50" s="9" t="s">
        <v>34</v>
      </c>
      <c r="J50" s="457" t="s">
        <v>3523</v>
      </c>
      <c r="K50" s="9" t="s">
        <v>2290</v>
      </c>
      <c r="L50" s="9" t="s">
        <v>2291</v>
      </c>
      <c r="M50" s="279"/>
    </row>
    <row r="51" spans="1:14" ht="43.5" x14ac:dyDescent="0.35">
      <c r="A51" s="196" t="s">
        <v>9</v>
      </c>
      <c r="B51" s="196" t="s">
        <v>2886</v>
      </c>
      <c r="C51" s="4" t="s">
        <v>2889</v>
      </c>
      <c r="D51" s="196" t="s">
        <v>2891</v>
      </c>
      <c r="E51" s="196" t="s">
        <v>2894</v>
      </c>
      <c r="F51" s="59">
        <v>0</v>
      </c>
      <c r="G51" s="60">
        <v>1</v>
      </c>
      <c r="H51" s="60">
        <v>0.01</v>
      </c>
      <c r="I51" s="9" t="s">
        <v>34</v>
      </c>
      <c r="J51" s="457" t="s">
        <v>3524</v>
      </c>
      <c r="K51" s="9" t="s">
        <v>2290</v>
      </c>
      <c r="L51" s="9" t="s">
        <v>2291</v>
      </c>
      <c r="M51" s="279"/>
    </row>
    <row r="52" spans="1:14" ht="43.5" x14ac:dyDescent="0.35">
      <c r="A52" s="196" t="s">
        <v>9</v>
      </c>
      <c r="B52" s="196" t="s">
        <v>2896</v>
      </c>
      <c r="C52" s="4" t="s">
        <v>2890</v>
      </c>
      <c r="D52" s="196" t="s">
        <v>2891</v>
      </c>
      <c r="E52" s="196" t="s">
        <v>2895</v>
      </c>
      <c r="F52" s="59">
        <v>0</v>
      </c>
      <c r="G52" s="60">
        <v>1</v>
      </c>
      <c r="H52" s="60">
        <v>0.01</v>
      </c>
      <c r="I52" s="9" t="s">
        <v>34</v>
      </c>
      <c r="J52" s="457" t="s">
        <v>3525</v>
      </c>
      <c r="K52" s="9" t="s">
        <v>2290</v>
      </c>
      <c r="L52" s="9" t="s">
        <v>2291</v>
      </c>
      <c r="M52" s="279"/>
    </row>
    <row r="53" spans="1:14" ht="174" x14ac:dyDescent="0.35">
      <c r="A53" s="195" t="s">
        <v>9</v>
      </c>
      <c r="B53" s="195" t="s">
        <v>2496</v>
      </c>
      <c r="C53" s="4" t="s">
        <v>2495</v>
      </c>
      <c r="D53" s="195" t="s">
        <v>2496</v>
      </c>
      <c r="E53" s="195" t="s">
        <v>2498</v>
      </c>
      <c r="F53" s="57">
        <v>0</v>
      </c>
      <c r="G53" s="58">
        <v>1</v>
      </c>
      <c r="H53" s="58">
        <v>0.01</v>
      </c>
      <c r="I53" s="53" t="s">
        <v>2499</v>
      </c>
      <c r="J53" s="458" t="s">
        <v>3359</v>
      </c>
      <c r="K53" s="53"/>
      <c r="L53" s="9" t="s">
        <v>2802</v>
      </c>
      <c r="M53" s="278" t="s">
        <v>3363</v>
      </c>
    </row>
    <row r="54" spans="1:14" ht="72.5" x14ac:dyDescent="0.35">
      <c r="A54" s="195" t="s">
        <v>9</v>
      </c>
      <c r="B54" s="195" t="s">
        <v>22</v>
      </c>
      <c r="C54" s="4" t="s">
        <v>303</v>
      </c>
      <c r="D54" s="54" t="s">
        <v>371</v>
      </c>
      <c r="E54" s="195" t="s">
        <v>2311</v>
      </c>
      <c r="F54" s="57">
        <v>0</v>
      </c>
      <c r="G54" s="58">
        <v>1</v>
      </c>
      <c r="H54" s="58">
        <v>0.01</v>
      </c>
      <c r="I54" s="53" t="s">
        <v>34</v>
      </c>
      <c r="J54" s="458" t="s">
        <v>3526</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458" t="s">
        <v>3527</v>
      </c>
      <c r="K55" s="53" t="s">
        <v>240</v>
      </c>
      <c r="L55" s="9" t="s">
        <v>241</v>
      </c>
      <c r="M55" s="278"/>
    </row>
    <row r="56" spans="1:14" s="194" customFormat="1" ht="29" x14ac:dyDescent="0.35">
      <c r="A56" s="195" t="s">
        <v>9</v>
      </c>
      <c r="B56" s="195" t="s">
        <v>3392</v>
      </c>
      <c r="C56" s="4" t="s">
        <v>3393</v>
      </c>
      <c r="D56" s="195" t="s">
        <v>3392</v>
      </c>
      <c r="E56" s="195" t="s">
        <v>3394</v>
      </c>
      <c r="F56" s="57">
        <v>0</v>
      </c>
      <c r="G56" s="58">
        <v>1</v>
      </c>
      <c r="H56" s="58">
        <v>0.01</v>
      </c>
      <c r="I56" s="53" t="s">
        <v>34</v>
      </c>
      <c r="J56" s="458" t="s">
        <v>3395</v>
      </c>
      <c r="K56" s="53"/>
      <c r="L56" s="9"/>
      <c r="M56" s="278"/>
    </row>
    <row r="57" spans="1:14" ht="72.5" x14ac:dyDescent="0.35">
      <c r="A57" s="195" t="s">
        <v>9</v>
      </c>
      <c r="B57" s="195" t="s">
        <v>2558</v>
      </c>
      <c r="C57" s="4" t="s">
        <v>2559</v>
      </c>
      <c r="D57" s="195" t="s">
        <v>2559</v>
      </c>
      <c r="E57" s="195" t="s">
        <v>2560</v>
      </c>
      <c r="F57" s="57">
        <v>0</v>
      </c>
      <c r="G57" s="58">
        <v>1</v>
      </c>
      <c r="H57" s="58">
        <v>0.01</v>
      </c>
      <c r="I57" s="53" t="s">
        <v>2561</v>
      </c>
      <c r="J57" s="458" t="s">
        <v>3528</v>
      </c>
      <c r="K57" s="53"/>
      <c r="L57" s="9" t="s">
        <v>2803</v>
      </c>
      <c r="M57" s="278" t="s">
        <v>159</v>
      </c>
    </row>
    <row r="58" spans="1:14" ht="58" x14ac:dyDescent="0.35">
      <c r="A58" s="195" t="s">
        <v>137</v>
      </c>
      <c r="B58" s="195" t="s">
        <v>139</v>
      </c>
      <c r="C58" s="4" t="s">
        <v>454</v>
      </c>
      <c r="D58" s="195" t="s">
        <v>139</v>
      </c>
      <c r="E58" s="195" t="s">
        <v>2309</v>
      </c>
      <c r="F58" s="57">
        <v>0</v>
      </c>
      <c r="G58" s="58">
        <v>1</v>
      </c>
      <c r="H58" s="58">
        <v>0.01</v>
      </c>
      <c r="I58" s="53" t="s">
        <v>34</v>
      </c>
      <c r="J58" s="458" t="s">
        <v>3529</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458" t="s">
        <v>3530</v>
      </c>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458"/>
      <c r="K60" s="53"/>
      <c r="L60" s="9" t="s">
        <v>2808</v>
      </c>
      <c r="M60" s="278"/>
      <c r="N60" s="53"/>
    </row>
    <row r="61" spans="1:14" ht="29" x14ac:dyDescent="0.35">
      <c r="A61" s="195" t="s">
        <v>137</v>
      </c>
      <c r="B61" s="195" t="s">
        <v>193</v>
      </c>
      <c r="C61" s="4" t="s">
        <v>455</v>
      </c>
      <c r="D61" s="195" t="s">
        <v>193</v>
      </c>
      <c r="E61" s="195" t="s">
        <v>2306</v>
      </c>
      <c r="F61" s="57">
        <v>0</v>
      </c>
      <c r="G61" s="58">
        <v>1</v>
      </c>
      <c r="H61" s="58">
        <v>0.01</v>
      </c>
      <c r="I61" s="53" t="s">
        <v>34</v>
      </c>
      <c r="J61" s="458" t="s">
        <v>2345</v>
      </c>
      <c r="K61" s="53" t="s">
        <v>244</v>
      </c>
      <c r="L61" s="9" t="s">
        <v>245</v>
      </c>
      <c r="M61" s="278" t="s">
        <v>159</v>
      </c>
      <c r="N61" s="53"/>
    </row>
    <row r="62" spans="1:14" ht="43.5" x14ac:dyDescent="0.35">
      <c r="A62" s="195" t="s">
        <v>137</v>
      </c>
      <c r="B62" s="195" t="s">
        <v>2881</v>
      </c>
      <c r="C62" s="4" t="s">
        <v>2882</v>
      </c>
      <c r="D62" s="195" t="s">
        <v>2881</v>
      </c>
      <c r="E62" s="195" t="s">
        <v>2883</v>
      </c>
      <c r="F62" s="57">
        <v>0</v>
      </c>
      <c r="G62" s="58">
        <v>1</v>
      </c>
      <c r="H62" s="58">
        <v>0.01</v>
      </c>
      <c r="I62" s="53" t="s">
        <v>34</v>
      </c>
      <c r="J62" s="458" t="s">
        <v>3531</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458" t="s">
        <v>3532</v>
      </c>
      <c r="K63" s="53" t="s">
        <v>248</v>
      </c>
      <c r="L63" s="9" t="s">
        <v>249</v>
      </c>
      <c r="M63" s="278" t="s">
        <v>159</v>
      </c>
      <c r="N63" s="53"/>
    </row>
    <row r="64" spans="1:14" ht="29" x14ac:dyDescent="0.35">
      <c r="A64" s="195" t="s">
        <v>137</v>
      </c>
      <c r="B64" s="195" t="s">
        <v>138</v>
      </c>
      <c r="C64" s="4" t="s">
        <v>2915</v>
      </c>
      <c r="D64" s="195" t="s">
        <v>138</v>
      </c>
      <c r="E64" s="195" t="s">
        <v>2304</v>
      </c>
      <c r="F64" s="57">
        <v>0</v>
      </c>
      <c r="G64" s="58">
        <v>1</v>
      </c>
      <c r="H64" s="58">
        <v>0.01</v>
      </c>
      <c r="I64" s="53" t="s">
        <v>34</v>
      </c>
      <c r="J64" s="458" t="s">
        <v>2902</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458"/>
      <c r="K65" s="53"/>
      <c r="L65" s="9" t="s">
        <v>2809</v>
      </c>
      <c r="M65" s="278"/>
      <c r="N65" s="53"/>
    </row>
    <row r="66" spans="1:14" ht="87" x14ac:dyDescent="0.35">
      <c r="A66" s="195" t="s">
        <v>137</v>
      </c>
      <c r="B66" s="195" t="s">
        <v>2500</v>
      </c>
      <c r="C66" s="4" t="s">
        <v>2501</v>
      </c>
      <c r="D66" s="195" t="s">
        <v>2500</v>
      </c>
      <c r="E66" s="195" t="s">
        <v>2502</v>
      </c>
      <c r="F66" s="57">
        <v>0</v>
      </c>
      <c r="G66" s="58">
        <v>1</v>
      </c>
      <c r="H66" s="58">
        <v>0.01</v>
      </c>
      <c r="I66" s="53" t="s">
        <v>2503</v>
      </c>
      <c r="J66" s="458" t="s">
        <v>3396</v>
      </c>
      <c r="K66" s="53"/>
      <c r="L66" s="9" t="s">
        <v>2804</v>
      </c>
      <c r="M66" s="277" t="s">
        <v>2504</v>
      </c>
      <c r="N66" s="53"/>
    </row>
    <row r="67" spans="1:14" ht="43.5" x14ac:dyDescent="0.35">
      <c r="A67" s="196" t="s">
        <v>2544</v>
      </c>
      <c r="B67" s="196" t="s">
        <v>2548</v>
      </c>
      <c r="C67" s="4" t="s">
        <v>305</v>
      </c>
      <c r="D67" s="196" t="s">
        <v>2547</v>
      </c>
      <c r="E67" s="195" t="s">
        <v>2302</v>
      </c>
      <c r="F67" s="60">
        <v>0</v>
      </c>
      <c r="G67" s="60">
        <v>1</v>
      </c>
      <c r="H67" s="60">
        <v>0.01</v>
      </c>
      <c r="I67" s="9" t="s">
        <v>58</v>
      </c>
      <c r="J67" s="457" t="s">
        <v>2346</v>
      </c>
      <c r="K67" s="9" t="s">
        <v>256</v>
      </c>
      <c r="L67" s="9" t="s">
        <v>257</v>
      </c>
      <c r="M67" s="278" t="s">
        <v>159</v>
      </c>
      <c r="N67" s="9"/>
    </row>
    <row r="68" spans="1:14" ht="58" x14ac:dyDescent="0.35">
      <c r="A68" s="196" t="s">
        <v>2544</v>
      </c>
      <c r="B68" s="196" t="s">
        <v>2845</v>
      </c>
      <c r="C68" s="4" t="s">
        <v>2844</v>
      </c>
      <c r="D68" s="196" t="s">
        <v>372</v>
      </c>
      <c r="E68" s="195" t="s">
        <v>2842</v>
      </c>
      <c r="F68" s="60">
        <v>0</v>
      </c>
      <c r="G68" s="60">
        <v>1</v>
      </c>
      <c r="H68" s="60">
        <v>0.01</v>
      </c>
      <c r="I68" s="53" t="s">
        <v>2843</v>
      </c>
      <c r="J68" s="457" t="s">
        <v>3533</v>
      </c>
      <c r="K68" s="9" t="s">
        <v>365</v>
      </c>
      <c r="L68" s="9" t="s">
        <v>2805</v>
      </c>
      <c r="M68" s="278" t="s">
        <v>159</v>
      </c>
      <c r="N68" s="9"/>
    </row>
    <row r="69" spans="1:14" ht="43.5" x14ac:dyDescent="0.35">
      <c r="A69" s="196" t="s">
        <v>2544</v>
      </c>
      <c r="B69" s="196" t="s">
        <v>2545</v>
      </c>
      <c r="C69" s="4" t="s">
        <v>2546</v>
      </c>
      <c r="D69" s="196" t="s">
        <v>2549</v>
      </c>
      <c r="E69" s="195" t="s">
        <v>2550</v>
      </c>
      <c r="F69" s="60">
        <v>0</v>
      </c>
      <c r="G69" s="60">
        <v>1</v>
      </c>
      <c r="H69" s="60">
        <v>0.01</v>
      </c>
      <c r="I69" s="53" t="s">
        <v>2551</v>
      </c>
      <c r="J69" s="457" t="s">
        <v>2552</v>
      </c>
      <c r="K69" s="9"/>
      <c r="L69" s="9" t="s">
        <v>2806</v>
      </c>
      <c r="M69" s="278"/>
      <c r="N69" s="9"/>
    </row>
    <row r="70" spans="1:14" ht="87" x14ac:dyDescent="0.35">
      <c r="A70" s="195" t="s">
        <v>10</v>
      </c>
      <c r="B70" s="195" t="s">
        <v>3280</v>
      </c>
      <c r="C70" s="4" t="s">
        <v>2470</v>
      </c>
      <c r="D70" s="195" t="s">
        <v>3280</v>
      </c>
      <c r="E70" s="195" t="s">
        <v>2301</v>
      </c>
      <c r="F70" s="61">
        <v>0</v>
      </c>
      <c r="G70" s="61">
        <v>300</v>
      </c>
      <c r="H70" s="61">
        <v>5</v>
      </c>
      <c r="I70" s="189" t="str">
        <f>UnitControlCenter!$B$44</f>
        <v>$/metric ton CO2e</v>
      </c>
      <c r="J70" s="458" t="s">
        <v>3534</v>
      </c>
      <c r="K70" s="53" t="s">
        <v>254</v>
      </c>
      <c r="L70" s="9" t="s">
        <v>255</v>
      </c>
      <c r="M70" s="279" t="s">
        <v>2444</v>
      </c>
      <c r="N70" s="9" t="s">
        <v>420</v>
      </c>
    </row>
    <row r="71" spans="1:14" ht="43.5" x14ac:dyDescent="0.35">
      <c r="A71" s="195" t="s">
        <v>10</v>
      </c>
      <c r="B71" s="195" t="s">
        <v>26</v>
      </c>
      <c r="C71" s="4" t="s">
        <v>144</v>
      </c>
      <c r="D71" s="195" t="s">
        <v>26</v>
      </c>
      <c r="E71" s="195" t="s">
        <v>2300</v>
      </c>
      <c r="F71" s="60">
        <v>0</v>
      </c>
      <c r="G71" s="60">
        <v>1</v>
      </c>
      <c r="H71" s="60">
        <v>0.01</v>
      </c>
      <c r="I71" s="53" t="s">
        <v>146</v>
      </c>
      <c r="J71" s="459" t="s">
        <v>3360</v>
      </c>
      <c r="K71" s="9" t="s">
        <v>258</v>
      </c>
      <c r="L71" s="9" t="s">
        <v>259</v>
      </c>
      <c r="M71" s="278" t="s">
        <v>159</v>
      </c>
    </row>
    <row r="72" spans="1:14" ht="43.5" x14ac:dyDescent="0.35">
      <c r="A72" s="196" t="s">
        <v>10</v>
      </c>
      <c r="B72" s="196" t="s">
        <v>2505</v>
      </c>
      <c r="C72" s="4" t="s">
        <v>2507</v>
      </c>
      <c r="D72" s="196" t="s">
        <v>2508</v>
      </c>
      <c r="E72" s="196" t="s">
        <v>2510</v>
      </c>
      <c r="F72" s="61">
        <v>0</v>
      </c>
      <c r="G72" s="61">
        <v>1</v>
      </c>
      <c r="H72" s="61">
        <v>1</v>
      </c>
      <c r="I72" s="53" t="s">
        <v>30</v>
      </c>
      <c r="J72" s="459"/>
    </row>
    <row r="73" spans="1:14" ht="43.5" x14ac:dyDescent="0.35">
      <c r="A73" s="196" t="s">
        <v>10</v>
      </c>
      <c r="B73" s="196" t="s">
        <v>3108</v>
      </c>
      <c r="C73" s="4" t="s">
        <v>2506</v>
      </c>
      <c r="D73" s="196" t="s">
        <v>2658</v>
      </c>
      <c r="E73" s="196" t="s">
        <v>2509</v>
      </c>
      <c r="F73" s="61">
        <v>0</v>
      </c>
      <c r="G73" s="61">
        <v>1</v>
      </c>
      <c r="H73" s="61">
        <v>1</v>
      </c>
      <c r="I73" s="53" t="s">
        <v>30</v>
      </c>
      <c r="J73" s="458" t="s">
        <v>3109</v>
      </c>
      <c r="K73" s="53" t="s">
        <v>254</v>
      </c>
      <c r="L73" s="9" t="s">
        <v>255</v>
      </c>
    </row>
    <row r="74" spans="1:14" ht="43.5" x14ac:dyDescent="0.35">
      <c r="A74" s="196" t="s">
        <v>10</v>
      </c>
      <c r="B74" s="196" t="s">
        <v>2819</v>
      </c>
      <c r="C74" s="4" t="s">
        <v>2818</v>
      </c>
      <c r="D74" s="196" t="s">
        <v>2819</v>
      </c>
      <c r="E74" s="195" t="s">
        <v>2820</v>
      </c>
      <c r="F74" s="61">
        <v>0</v>
      </c>
      <c r="G74" s="61">
        <v>1</v>
      </c>
      <c r="H74" s="61">
        <v>1</v>
      </c>
      <c r="I74" s="53" t="s">
        <v>30</v>
      </c>
      <c r="J74" s="457"/>
    </row>
    <row r="75" spans="1:14" ht="29" x14ac:dyDescent="0.35">
      <c r="A75" s="196" t="s">
        <v>10</v>
      </c>
      <c r="B75" s="196" t="s">
        <v>2867</v>
      </c>
      <c r="C75" s="4" t="s">
        <v>2867</v>
      </c>
      <c r="D75" s="196" t="s">
        <v>2867</v>
      </c>
      <c r="E75" s="196" t="s">
        <v>2868</v>
      </c>
      <c r="F75" s="60">
        <v>0</v>
      </c>
      <c r="G75" s="60">
        <v>1</v>
      </c>
      <c r="H75" s="60">
        <v>0.01</v>
      </c>
      <c r="I75" s="53" t="s">
        <v>2869</v>
      </c>
      <c r="J75" s="459" t="s">
        <v>3361</v>
      </c>
      <c r="K75" s="9" t="s">
        <v>3029</v>
      </c>
    </row>
    <row r="76" spans="1:14" ht="43.5" x14ac:dyDescent="0.35">
      <c r="A76" s="195" t="s">
        <v>10</v>
      </c>
      <c r="B76" s="195" t="s">
        <v>3449</v>
      </c>
      <c r="C76" s="4" t="s">
        <v>3448</v>
      </c>
      <c r="D76" s="195" t="s">
        <v>3449</v>
      </c>
      <c r="E76" s="195" t="s">
        <v>2299</v>
      </c>
      <c r="F76" s="57">
        <v>-0.5</v>
      </c>
      <c r="G76" s="57">
        <v>0.5</v>
      </c>
      <c r="H76" s="60">
        <v>0.01</v>
      </c>
      <c r="I76" s="53" t="s">
        <v>147</v>
      </c>
      <c r="J76" s="458" t="s">
        <v>3535</v>
      </c>
      <c r="K76" s="9" t="s">
        <v>260</v>
      </c>
      <c r="L76" s="9" t="s">
        <v>261</v>
      </c>
      <c r="M76" s="279" t="s">
        <v>160</v>
      </c>
    </row>
    <row r="77" spans="1:14" ht="72.5" x14ac:dyDescent="0.35">
      <c r="A77" s="195" t="s">
        <v>2762</v>
      </c>
      <c r="B77" s="189" t="s">
        <v>336</v>
      </c>
      <c r="C77" s="1" t="s">
        <v>306</v>
      </c>
      <c r="D77" s="195" t="s">
        <v>373</v>
      </c>
      <c r="E77" s="195" t="s">
        <v>2298</v>
      </c>
      <c r="F77" s="58">
        <v>0</v>
      </c>
      <c r="G77" s="58">
        <v>0.4</v>
      </c>
      <c r="H77" s="57">
        <v>0.01</v>
      </c>
      <c r="I77" s="53" t="s">
        <v>32</v>
      </c>
      <c r="J77" s="458" t="s">
        <v>3362</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3377</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3378</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3379</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3380</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2762</v>
      </c>
      <c r="B82" s="196" t="s">
        <v>2913</v>
      </c>
      <c r="C82" s="4" t="s">
        <v>2914</v>
      </c>
      <c r="D82" s="196" t="s">
        <v>2913</v>
      </c>
      <c r="E82" s="59" t="s">
        <v>2916</v>
      </c>
      <c r="F82" s="58">
        <v>0</v>
      </c>
      <c r="G82" s="58">
        <v>1</v>
      </c>
      <c r="H82" s="57">
        <v>0.01</v>
      </c>
      <c r="I82" s="53" t="s">
        <v>34</v>
      </c>
      <c r="J82" s="458" t="s">
        <v>2918</v>
      </c>
      <c r="K82" s="9" t="s">
        <v>2920</v>
      </c>
      <c r="L82" s="9" t="s">
        <v>2919</v>
      </c>
      <c r="M82" s="279" t="s">
        <v>2917</v>
      </c>
    </row>
    <row r="83" spans="1:13" ht="72.5" x14ac:dyDescent="0.35">
      <c r="A83" s="195" t="s">
        <v>2762</v>
      </c>
      <c r="B83" s="189" t="s">
        <v>350</v>
      </c>
      <c r="C83" s="4" t="s">
        <v>311</v>
      </c>
      <c r="D83" s="195" t="s">
        <v>374</v>
      </c>
      <c r="E83" s="195" t="s">
        <v>2297</v>
      </c>
      <c r="F83" s="58">
        <v>0</v>
      </c>
      <c r="G83" s="58">
        <v>0.4</v>
      </c>
      <c r="H83" s="57">
        <v>0.01</v>
      </c>
      <c r="I83" s="53" t="s">
        <v>33</v>
      </c>
      <c r="J83" s="458" t="s">
        <v>3368</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3381</v>
      </c>
      <c r="F84" s="201">
        <f t="shared" si="3"/>
        <v>0</v>
      </c>
      <c r="G84" s="201">
        <f t="shared" si="3"/>
        <v>0.4</v>
      </c>
      <c r="H84" s="201">
        <f t="shared" si="3"/>
        <v>0.01</v>
      </c>
      <c r="I84" s="5" t="str">
        <f t="shared" si="3"/>
        <v>% reduction in fuel use</v>
      </c>
      <c r="J84" s="35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3382</v>
      </c>
      <c r="F85" s="201">
        <f t="shared" si="3"/>
        <v>0</v>
      </c>
      <c r="G85" s="201">
        <f t="shared" si="3"/>
        <v>0.4</v>
      </c>
      <c r="H85" s="201">
        <f t="shared" si="3"/>
        <v>0.01</v>
      </c>
      <c r="I85" s="5" t="str">
        <f t="shared" si="3"/>
        <v>% reduction in fuel use</v>
      </c>
      <c r="J85" s="35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3383</v>
      </c>
      <c r="F86" s="201">
        <f t="shared" si="3"/>
        <v>0</v>
      </c>
      <c r="G86" s="201">
        <f t="shared" si="3"/>
        <v>0.4</v>
      </c>
      <c r="H86" s="201">
        <f t="shared" si="3"/>
        <v>0.01</v>
      </c>
      <c r="I86" s="5" t="str">
        <f t="shared" si="3"/>
        <v>% reduction in fuel use</v>
      </c>
      <c r="J86" s="35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3384</v>
      </c>
      <c r="F87" s="201">
        <f t="shared" si="3"/>
        <v>0</v>
      </c>
      <c r="G87" s="201">
        <f t="shared" si="3"/>
        <v>0.4</v>
      </c>
      <c r="H87" s="201">
        <f t="shared" si="3"/>
        <v>0.01</v>
      </c>
      <c r="I87" s="5" t="str">
        <f t="shared" si="3"/>
        <v>% reduction in fuel use</v>
      </c>
      <c r="J87" s="35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3066</v>
      </c>
      <c r="B88" s="4" t="s">
        <v>3067</v>
      </c>
      <c r="C88" s="4" t="s">
        <v>3074</v>
      </c>
      <c r="D88" s="189"/>
      <c r="E88" s="195" t="s">
        <v>3112</v>
      </c>
      <c r="F88" s="68">
        <v>0</v>
      </c>
      <c r="G88" s="4">
        <v>10</v>
      </c>
      <c r="H88" s="4">
        <v>1</v>
      </c>
      <c r="I88" s="4" t="s">
        <v>3042</v>
      </c>
      <c r="J88" s="1" t="s">
        <v>3369</v>
      </c>
      <c r="K88" s="4" t="s">
        <v>3043</v>
      </c>
    </row>
    <row r="89" spans="1:13" ht="130.5" x14ac:dyDescent="0.35">
      <c r="A89" s="4" t="s">
        <v>3066</v>
      </c>
      <c r="B89" s="4" t="s">
        <v>3068</v>
      </c>
      <c r="C89" s="4" t="s">
        <v>3075</v>
      </c>
      <c r="D89" s="189"/>
      <c r="E89" s="195" t="s">
        <v>3113</v>
      </c>
      <c r="F89" s="68">
        <v>0</v>
      </c>
      <c r="G89" s="4">
        <v>10</v>
      </c>
      <c r="H89" s="4">
        <v>1</v>
      </c>
      <c r="I89" s="4" t="s">
        <v>3042</v>
      </c>
      <c r="J89" s="35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3066</v>
      </c>
      <c r="B90" s="4" t="s">
        <v>484</v>
      </c>
      <c r="C90" s="4" t="s">
        <v>3076</v>
      </c>
      <c r="D90" s="189"/>
      <c r="E90" s="195" t="s">
        <v>3114</v>
      </c>
      <c r="F90" s="68">
        <v>0</v>
      </c>
      <c r="G90" s="4">
        <v>10</v>
      </c>
      <c r="H90" s="4">
        <v>1</v>
      </c>
      <c r="I90" s="4" t="s">
        <v>3042</v>
      </c>
      <c r="J90" s="35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3066</v>
      </c>
      <c r="B91" s="4" t="s">
        <v>3069</v>
      </c>
      <c r="C91" s="4" t="s">
        <v>3077</v>
      </c>
      <c r="D91" s="189"/>
      <c r="E91" s="195" t="s">
        <v>3115</v>
      </c>
      <c r="F91" s="68">
        <v>0</v>
      </c>
      <c r="G91" s="4">
        <v>10</v>
      </c>
      <c r="H91" s="4">
        <v>1</v>
      </c>
      <c r="I91" s="4" t="s">
        <v>3042</v>
      </c>
      <c r="J91"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3066</v>
      </c>
      <c r="B92" s="4" t="s">
        <v>3070</v>
      </c>
      <c r="C92" s="4" t="s">
        <v>3078</v>
      </c>
      <c r="D92" s="189"/>
      <c r="E92" s="195" t="s">
        <v>3116</v>
      </c>
      <c r="F92" s="68">
        <v>0</v>
      </c>
      <c r="G92" s="4">
        <v>10</v>
      </c>
      <c r="H92" s="4">
        <v>1</v>
      </c>
      <c r="I92" s="4" t="s">
        <v>3042</v>
      </c>
      <c r="J92"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3066</v>
      </c>
      <c r="B93" s="4" t="s">
        <v>279</v>
      </c>
      <c r="C93" s="4" t="s">
        <v>3079</v>
      </c>
      <c r="D93" s="189"/>
      <c r="E93" s="195" t="s">
        <v>3117</v>
      </c>
      <c r="F93" s="68">
        <v>0</v>
      </c>
      <c r="G93" s="4">
        <v>10</v>
      </c>
      <c r="H93" s="4">
        <v>1</v>
      </c>
      <c r="I93" s="4" t="s">
        <v>3042</v>
      </c>
      <c r="J93"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3066</v>
      </c>
      <c r="B94" s="4" t="s">
        <v>3071</v>
      </c>
      <c r="C94" s="4" t="s">
        <v>3080</v>
      </c>
      <c r="D94" s="189"/>
      <c r="E94" s="195" t="s">
        <v>3118</v>
      </c>
      <c r="F94" s="68">
        <v>0</v>
      </c>
      <c r="G94" s="4">
        <v>10</v>
      </c>
      <c r="H94" s="4">
        <v>1</v>
      </c>
      <c r="I94" s="4" t="s">
        <v>3042</v>
      </c>
      <c r="J94"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3066</v>
      </c>
      <c r="B95" s="4" t="s">
        <v>3072</v>
      </c>
      <c r="C95" s="4" t="s">
        <v>3081</v>
      </c>
      <c r="D95" s="189"/>
      <c r="E95" s="195" t="s">
        <v>3119</v>
      </c>
      <c r="F95" s="68">
        <v>0</v>
      </c>
      <c r="G95" s="4">
        <v>10</v>
      </c>
      <c r="H95" s="4">
        <v>1</v>
      </c>
      <c r="I95" s="4" t="s">
        <v>3042</v>
      </c>
      <c r="J95"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3066</v>
      </c>
      <c r="B96" s="4" t="s">
        <v>3073</v>
      </c>
      <c r="C96" s="4" t="s">
        <v>3082</v>
      </c>
      <c r="D96" s="189"/>
      <c r="E96" s="195" t="s">
        <v>3120</v>
      </c>
      <c r="F96" s="68">
        <v>0</v>
      </c>
      <c r="G96" s="4">
        <v>10</v>
      </c>
      <c r="H96" s="4">
        <v>1</v>
      </c>
      <c r="I96" s="4" t="s">
        <v>3042</v>
      </c>
      <c r="J96"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2936</v>
      </c>
      <c r="B97" s="4" t="s">
        <v>2937</v>
      </c>
      <c r="C97" s="4" t="s">
        <v>2941</v>
      </c>
      <c r="D97" s="189"/>
      <c r="E97" s="4" t="s">
        <v>2938</v>
      </c>
      <c r="F97" s="257">
        <v>-0.08</v>
      </c>
      <c r="G97" s="257">
        <v>0.02</v>
      </c>
      <c r="H97" s="260">
        <v>1E-3</v>
      </c>
      <c r="I97" s="4" t="s">
        <v>2944</v>
      </c>
      <c r="J97" s="1" t="s">
        <v>3150</v>
      </c>
      <c r="K97" s="4"/>
      <c r="L97" s="7"/>
      <c r="M97" s="354" t="s">
        <v>2939</v>
      </c>
    </row>
    <row r="98" spans="1:13" ht="116" x14ac:dyDescent="0.35">
      <c r="A98" s="4" t="s">
        <v>2936</v>
      </c>
      <c r="B98" s="4" t="s">
        <v>3462</v>
      </c>
      <c r="C98" s="4" t="s">
        <v>3460</v>
      </c>
      <c r="D98" s="189"/>
      <c r="E98" s="189"/>
      <c r="F98" s="68">
        <v>0</v>
      </c>
      <c r="G98" s="4">
        <v>1</v>
      </c>
      <c r="H98" s="4">
        <v>1</v>
      </c>
      <c r="I98" s="53" t="s">
        <v>30</v>
      </c>
      <c r="J98" s="1" t="s">
        <v>3461</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L1" zoomScaleNormal="100" workbookViewId="0">
      <pane ySplit="1" topLeftCell="A2" activePane="bottomLeft" state="frozen"/>
      <selection pane="bottomLeft" activeCell="P4" sqref="P4"/>
    </sheetView>
  </sheetViews>
  <sheetFormatPr defaultColWidth="9.1796875" defaultRowHeight="14.5" x14ac:dyDescent="0.35"/>
  <cols>
    <col min="1" max="1" width="30" style="68" customWidth="1"/>
    <col min="2" max="2" width="41.453125" style="68" customWidth="1"/>
    <col min="3" max="3" width="59.81640625" style="379"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69" t="s">
        <v>3</v>
      </c>
      <c r="B1" s="369" t="s">
        <v>0</v>
      </c>
      <c r="C1" s="378" t="s">
        <v>1</v>
      </c>
      <c r="D1" s="367" t="s">
        <v>36</v>
      </c>
      <c r="E1" s="367" t="s">
        <v>37</v>
      </c>
      <c r="F1" s="367" t="s">
        <v>83</v>
      </c>
      <c r="G1" s="367" t="s">
        <v>84</v>
      </c>
      <c r="H1" s="368" t="s">
        <v>482</v>
      </c>
      <c r="I1" s="367" t="s">
        <v>69</v>
      </c>
      <c r="J1" s="370" t="s">
        <v>366</v>
      </c>
      <c r="K1" s="371" t="s">
        <v>2296</v>
      </c>
      <c r="L1" s="371" t="s">
        <v>70</v>
      </c>
      <c r="M1" s="371" t="s">
        <v>71</v>
      </c>
      <c r="N1" s="371" t="s">
        <v>82</v>
      </c>
      <c r="O1" s="371" t="s">
        <v>29</v>
      </c>
      <c r="P1" s="372" t="s">
        <v>2</v>
      </c>
      <c r="Q1" s="371" t="s">
        <v>466</v>
      </c>
      <c r="R1" s="371" t="s">
        <v>197</v>
      </c>
    </row>
    <row r="2" spans="1:18" s="2" customFormat="1" ht="29" x14ac:dyDescent="0.35">
      <c r="A2" s="355" t="str">
        <f>INDEX('Policy Characteristics'!A:A,MATCH($C2,'Policy Characteristics'!$C:$C,0))</f>
        <v>Transportation</v>
      </c>
      <c r="B2" s="355" t="str">
        <f>INDEX('Policy Characteristics'!B:B,MATCH($C2,'Policy Characteristics'!$C:$C,0))</f>
        <v>Conventional Pollutant Standards</v>
      </c>
      <c r="C2" s="356" t="s">
        <v>2438</v>
      </c>
      <c r="D2" s="2" t="s">
        <v>38</v>
      </c>
      <c r="E2" s="2" t="s">
        <v>2252</v>
      </c>
      <c r="F2" s="2" t="s">
        <v>3486</v>
      </c>
      <c r="G2" s="2" t="s">
        <v>2486</v>
      </c>
      <c r="H2" s="199">
        <v>300</v>
      </c>
      <c r="I2" s="53" t="s">
        <v>44</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ht="29" x14ac:dyDescent="0.35">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38</v>
      </c>
      <c r="E3" s="2" t="s">
        <v>515</v>
      </c>
      <c r="F3" s="2" t="s">
        <v>3486</v>
      </c>
      <c r="G3" s="2" t="s">
        <v>515</v>
      </c>
      <c r="H3" s="199">
        <v>301</v>
      </c>
      <c r="I3" s="53" t="s">
        <v>44</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ht="29" x14ac:dyDescent="0.35">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38</v>
      </c>
      <c r="E4" s="2" t="s">
        <v>2255</v>
      </c>
      <c r="F4" s="2" t="s">
        <v>3486</v>
      </c>
      <c r="G4" s="2" t="s">
        <v>2255</v>
      </c>
      <c r="H4" s="199">
        <v>302</v>
      </c>
      <c r="I4" s="53" t="s">
        <v>44</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ht="29" x14ac:dyDescent="0.35">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38</v>
      </c>
      <c r="E5" s="2" t="s">
        <v>2257</v>
      </c>
      <c r="F5" s="2" t="s">
        <v>3486</v>
      </c>
      <c r="G5" s="2" t="s">
        <v>2257</v>
      </c>
      <c r="H5" s="199">
        <v>303</v>
      </c>
      <c r="I5" s="53" t="s">
        <v>44</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ht="29" x14ac:dyDescent="0.35">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38</v>
      </c>
      <c r="E6" s="2" t="s">
        <v>2259</v>
      </c>
      <c r="F6" s="2" t="s">
        <v>3486</v>
      </c>
      <c r="G6" s="2" t="s">
        <v>2357</v>
      </c>
      <c r="H6" s="199">
        <v>304</v>
      </c>
      <c r="I6" s="53" t="s">
        <v>44</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ht="29" x14ac:dyDescent="0.35">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38</v>
      </c>
      <c r="E7" s="2" t="s">
        <v>2260</v>
      </c>
      <c r="F7" s="2" t="s">
        <v>3486</v>
      </c>
      <c r="G7" s="2" t="s">
        <v>2260</v>
      </c>
      <c r="H7" s="199">
        <v>305</v>
      </c>
      <c r="I7" s="53" t="s">
        <v>44</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ht="29" x14ac:dyDescent="0.35">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38</v>
      </c>
      <c r="E8" s="2" t="s">
        <v>2262</v>
      </c>
      <c r="F8" s="2" t="s">
        <v>3486</v>
      </c>
      <c r="G8" s="2" t="s">
        <v>2262</v>
      </c>
      <c r="H8" s="199">
        <v>306</v>
      </c>
      <c r="I8" s="53" t="s">
        <v>44</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ht="29" x14ac:dyDescent="0.35">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38</v>
      </c>
      <c r="E9" s="2" t="s">
        <v>2264</v>
      </c>
      <c r="F9" s="2" t="s">
        <v>3486</v>
      </c>
      <c r="G9" s="2" t="s">
        <v>2264</v>
      </c>
      <c r="H9" s="199">
        <v>307</v>
      </c>
      <c r="I9" s="53" t="s">
        <v>44</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ht="29" x14ac:dyDescent="0.35">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38</v>
      </c>
      <c r="E10" s="2" t="s">
        <v>2266</v>
      </c>
      <c r="F10" s="2" t="s">
        <v>3486</v>
      </c>
      <c r="G10" s="2" t="s">
        <v>2266</v>
      </c>
      <c r="H10" s="199">
        <v>308</v>
      </c>
      <c r="I10" s="9" t="s">
        <v>45</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ht="29" x14ac:dyDescent="0.35">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38</v>
      </c>
      <c r="E11" s="2" t="s">
        <v>2268</v>
      </c>
      <c r="F11" s="2" t="s">
        <v>3486</v>
      </c>
      <c r="G11" s="2" t="s">
        <v>2268</v>
      </c>
      <c r="H11" s="199">
        <v>309</v>
      </c>
      <c r="I11" s="9" t="s">
        <v>45</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x14ac:dyDescent="0.35">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6" t="s">
        <v>39</v>
      </c>
      <c r="E12" s="2" t="s">
        <v>2252</v>
      </c>
      <c r="F12" s="196" t="s">
        <v>3487</v>
      </c>
      <c r="G12" s="2" t="s">
        <v>2486</v>
      </c>
      <c r="H12" s="199">
        <v>310</v>
      </c>
      <c r="I12" s="53" t="s">
        <v>44</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x14ac:dyDescent="0.35">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6" t="s">
        <v>39</v>
      </c>
      <c r="E13" s="2" t="s">
        <v>515</v>
      </c>
      <c r="F13" s="196" t="s">
        <v>3487</v>
      </c>
      <c r="G13" s="2" t="s">
        <v>515</v>
      </c>
      <c r="H13" s="199">
        <v>311</v>
      </c>
      <c r="I13" s="53" t="s">
        <v>44</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x14ac:dyDescent="0.35">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6" t="s">
        <v>39</v>
      </c>
      <c r="E14" s="2" t="s">
        <v>2255</v>
      </c>
      <c r="F14" s="196" t="s">
        <v>3487</v>
      </c>
      <c r="G14" s="2" t="s">
        <v>2255</v>
      </c>
      <c r="H14" s="199">
        <v>312</v>
      </c>
      <c r="I14" s="53" t="s">
        <v>44</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x14ac:dyDescent="0.35">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6" t="s">
        <v>39</v>
      </c>
      <c r="E15" s="2" t="s">
        <v>2257</v>
      </c>
      <c r="F15" s="196" t="s">
        <v>3487</v>
      </c>
      <c r="G15" s="2" t="s">
        <v>2257</v>
      </c>
      <c r="H15" s="199">
        <v>313</v>
      </c>
      <c r="I15" s="53" t="s">
        <v>44</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x14ac:dyDescent="0.35">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6" t="s">
        <v>39</v>
      </c>
      <c r="E16" s="2" t="s">
        <v>2259</v>
      </c>
      <c r="F16" s="196" t="s">
        <v>3487</v>
      </c>
      <c r="G16" s="2" t="s">
        <v>2357</v>
      </c>
      <c r="H16" s="199">
        <v>314</v>
      </c>
      <c r="I16" s="53" t="s">
        <v>44</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x14ac:dyDescent="0.35">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6" t="s">
        <v>39</v>
      </c>
      <c r="E17" s="2" t="s">
        <v>2260</v>
      </c>
      <c r="F17" s="196" t="s">
        <v>3487</v>
      </c>
      <c r="G17" s="2" t="s">
        <v>2260</v>
      </c>
      <c r="H17" s="199">
        <v>315</v>
      </c>
      <c r="I17" s="53" t="s">
        <v>44</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x14ac:dyDescent="0.35">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6" t="s">
        <v>39</v>
      </c>
      <c r="E18" s="2" t="s">
        <v>2262</v>
      </c>
      <c r="F18" s="196" t="s">
        <v>3487</v>
      </c>
      <c r="G18" s="2" t="s">
        <v>2262</v>
      </c>
      <c r="H18" s="199">
        <v>316</v>
      </c>
      <c r="I18" s="53" t="s">
        <v>44</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x14ac:dyDescent="0.35">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6" t="s">
        <v>39</v>
      </c>
      <c r="E19" s="2" t="s">
        <v>2264</v>
      </c>
      <c r="F19" s="196" t="s">
        <v>3487</v>
      </c>
      <c r="G19" s="2" t="s">
        <v>2264</v>
      </c>
      <c r="H19" s="199">
        <v>317</v>
      </c>
      <c r="I19" s="53" t="s">
        <v>44</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x14ac:dyDescent="0.35">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6" t="s">
        <v>39</v>
      </c>
      <c r="E20" s="2" t="s">
        <v>2266</v>
      </c>
      <c r="F20" s="196" t="s">
        <v>3487</v>
      </c>
      <c r="G20" s="2" t="s">
        <v>2266</v>
      </c>
      <c r="H20" s="199">
        <v>318</v>
      </c>
      <c r="I20" s="9" t="s">
        <v>45</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x14ac:dyDescent="0.35">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6" t="s">
        <v>39</v>
      </c>
      <c r="E21" s="2" t="s">
        <v>2268</v>
      </c>
      <c r="F21" s="196" t="s">
        <v>3487</v>
      </c>
      <c r="G21" s="2" t="s">
        <v>2268</v>
      </c>
      <c r="H21" s="199">
        <v>319</v>
      </c>
      <c r="I21" s="9" t="s">
        <v>45</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x14ac:dyDescent="0.35">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40</v>
      </c>
      <c r="E22" s="2" t="s">
        <v>2252</v>
      </c>
      <c r="F22" s="2" t="s">
        <v>3482</v>
      </c>
      <c r="G22" s="2" t="s">
        <v>2486</v>
      </c>
      <c r="H22" s="199">
        <v>320</v>
      </c>
      <c r="I22" s="53" t="s">
        <v>44</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x14ac:dyDescent="0.35">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40</v>
      </c>
      <c r="E23" s="2" t="s">
        <v>515</v>
      </c>
      <c r="F23" s="2" t="s">
        <v>3482</v>
      </c>
      <c r="G23" s="2" t="s">
        <v>515</v>
      </c>
      <c r="H23" s="199">
        <v>321</v>
      </c>
      <c r="I23" s="9" t="s">
        <v>45</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x14ac:dyDescent="0.35">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40</v>
      </c>
      <c r="E24" s="2" t="s">
        <v>2255</v>
      </c>
      <c r="F24" s="2" t="s">
        <v>3482</v>
      </c>
      <c r="G24" s="2" t="s">
        <v>2255</v>
      </c>
      <c r="H24" s="199">
        <v>322</v>
      </c>
      <c r="I24" s="53" t="s">
        <v>44</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x14ac:dyDescent="0.35">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40</v>
      </c>
      <c r="E25" s="2" t="s">
        <v>2257</v>
      </c>
      <c r="F25" s="2" t="s">
        <v>3482</v>
      </c>
      <c r="G25" s="2" t="s">
        <v>2257</v>
      </c>
      <c r="H25" s="199">
        <v>323</v>
      </c>
      <c r="I25" s="9" t="s">
        <v>45</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x14ac:dyDescent="0.35">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40</v>
      </c>
      <c r="E26" s="2" t="s">
        <v>2259</v>
      </c>
      <c r="F26" s="2" t="s">
        <v>3482</v>
      </c>
      <c r="G26" s="2" t="s">
        <v>2357</v>
      </c>
      <c r="H26" s="199">
        <v>324</v>
      </c>
      <c r="I26" s="9" t="s">
        <v>45</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x14ac:dyDescent="0.35">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40</v>
      </c>
      <c r="E27" s="2" t="s">
        <v>2260</v>
      </c>
      <c r="F27" s="2" t="s">
        <v>3482</v>
      </c>
      <c r="G27" s="2" t="s">
        <v>2260</v>
      </c>
      <c r="H27" s="199">
        <v>325</v>
      </c>
      <c r="I27" s="9" t="s">
        <v>45</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x14ac:dyDescent="0.35">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40</v>
      </c>
      <c r="E28" s="2" t="s">
        <v>2262</v>
      </c>
      <c r="F28" s="2" t="s">
        <v>3482</v>
      </c>
      <c r="G28" s="2" t="s">
        <v>2262</v>
      </c>
      <c r="H28" s="199">
        <v>326</v>
      </c>
      <c r="I28" s="9" t="s">
        <v>45</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x14ac:dyDescent="0.35">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40</v>
      </c>
      <c r="E29" s="2" t="s">
        <v>2264</v>
      </c>
      <c r="F29" s="2" t="s">
        <v>3482</v>
      </c>
      <c r="G29" s="2" t="s">
        <v>2264</v>
      </c>
      <c r="H29" s="199">
        <v>327</v>
      </c>
      <c r="I29" s="9" t="s">
        <v>45</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x14ac:dyDescent="0.35">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40</v>
      </c>
      <c r="E30" s="2" t="s">
        <v>2266</v>
      </c>
      <c r="F30" s="2" t="s">
        <v>3482</v>
      </c>
      <c r="G30" s="2" t="s">
        <v>2266</v>
      </c>
      <c r="H30" s="199">
        <v>328</v>
      </c>
      <c r="I30" s="9" t="s">
        <v>45</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x14ac:dyDescent="0.35">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40</v>
      </c>
      <c r="E31" s="2" t="s">
        <v>2268</v>
      </c>
      <c r="F31" s="2" t="s">
        <v>3482</v>
      </c>
      <c r="G31" s="2" t="s">
        <v>2268</v>
      </c>
      <c r="H31" s="199">
        <v>329</v>
      </c>
      <c r="I31" s="9" t="s">
        <v>45</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x14ac:dyDescent="0.35">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41</v>
      </c>
      <c r="E32" s="2" t="s">
        <v>2252</v>
      </c>
      <c r="F32" s="2" t="s">
        <v>3483</v>
      </c>
      <c r="G32" s="2" t="s">
        <v>2486</v>
      </c>
      <c r="H32" s="199">
        <v>330</v>
      </c>
      <c r="I32" s="53" t="s">
        <v>44</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x14ac:dyDescent="0.35">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41</v>
      </c>
      <c r="E33" s="2" t="s">
        <v>515</v>
      </c>
      <c r="F33" s="2" t="s">
        <v>3483</v>
      </c>
      <c r="G33" s="2" t="s">
        <v>515</v>
      </c>
      <c r="H33" s="199">
        <v>331</v>
      </c>
      <c r="I33" s="53" t="s">
        <v>44</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x14ac:dyDescent="0.35">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41</v>
      </c>
      <c r="E34" s="2" t="s">
        <v>2255</v>
      </c>
      <c r="F34" s="2" t="s">
        <v>3483</v>
      </c>
      <c r="G34" s="2" t="s">
        <v>2255</v>
      </c>
      <c r="H34" s="199">
        <v>332</v>
      </c>
      <c r="I34" s="53" t="s">
        <v>44</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x14ac:dyDescent="0.35">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41</v>
      </c>
      <c r="E35" s="2" t="s">
        <v>2257</v>
      </c>
      <c r="F35" s="2" t="s">
        <v>3483</v>
      </c>
      <c r="G35" s="2" t="s">
        <v>2257</v>
      </c>
      <c r="H35" s="199">
        <v>333</v>
      </c>
      <c r="I35" s="53" t="s">
        <v>44</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x14ac:dyDescent="0.35">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41</v>
      </c>
      <c r="E36" s="2" t="s">
        <v>2259</v>
      </c>
      <c r="F36" s="2" t="s">
        <v>3483</v>
      </c>
      <c r="G36" s="2" t="s">
        <v>2357</v>
      </c>
      <c r="H36" s="199">
        <v>334</v>
      </c>
      <c r="I36" s="53" t="s">
        <v>44</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x14ac:dyDescent="0.35">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41</v>
      </c>
      <c r="E37" s="2" t="s">
        <v>2260</v>
      </c>
      <c r="F37" s="2" t="s">
        <v>3483</v>
      </c>
      <c r="G37" s="2" t="s">
        <v>2260</v>
      </c>
      <c r="H37" s="199">
        <v>335</v>
      </c>
      <c r="I37" s="9" t="s">
        <v>45</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x14ac:dyDescent="0.35">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41</v>
      </c>
      <c r="E38" s="2" t="s">
        <v>2262</v>
      </c>
      <c r="F38" s="2" t="s">
        <v>3483</v>
      </c>
      <c r="G38" s="2" t="s">
        <v>2262</v>
      </c>
      <c r="H38" s="199">
        <v>336</v>
      </c>
      <c r="I38" s="53" t="s">
        <v>44</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x14ac:dyDescent="0.35">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41</v>
      </c>
      <c r="E39" s="2" t="s">
        <v>2264</v>
      </c>
      <c r="F39" s="2" t="s">
        <v>3483</v>
      </c>
      <c r="G39" s="2" t="s">
        <v>2264</v>
      </c>
      <c r="H39" s="199">
        <v>337</v>
      </c>
      <c r="I39" s="53" t="s">
        <v>44</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x14ac:dyDescent="0.35">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41</v>
      </c>
      <c r="E40" s="2" t="s">
        <v>2266</v>
      </c>
      <c r="F40" s="2" t="s">
        <v>3483</v>
      </c>
      <c r="G40" s="2" t="s">
        <v>2266</v>
      </c>
      <c r="H40" s="199">
        <v>338</v>
      </c>
      <c r="I40" s="9" t="s">
        <v>45</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x14ac:dyDescent="0.35">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41</v>
      </c>
      <c r="E41" s="2" t="s">
        <v>2268</v>
      </c>
      <c r="F41" s="2" t="s">
        <v>3483</v>
      </c>
      <c r="G41" s="2" t="s">
        <v>2268</v>
      </c>
      <c r="H41" s="199">
        <v>339</v>
      </c>
      <c r="I41" s="9" t="s">
        <v>45</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x14ac:dyDescent="0.35">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42</v>
      </c>
      <c r="E42" s="2" t="s">
        <v>2252</v>
      </c>
      <c r="F42" s="2" t="s">
        <v>3484</v>
      </c>
      <c r="G42" s="2" t="s">
        <v>2486</v>
      </c>
      <c r="H42" s="199">
        <v>340</v>
      </c>
      <c r="I42" s="53" t="s">
        <v>44</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x14ac:dyDescent="0.35">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42</v>
      </c>
      <c r="E43" s="2" t="s">
        <v>515</v>
      </c>
      <c r="F43" s="2" t="s">
        <v>3484</v>
      </c>
      <c r="G43" s="2" t="s">
        <v>515</v>
      </c>
      <c r="H43" s="199">
        <v>341</v>
      </c>
      <c r="I43" s="53" t="s">
        <v>44</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x14ac:dyDescent="0.35">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42</v>
      </c>
      <c r="E44" s="2" t="s">
        <v>2255</v>
      </c>
      <c r="F44" s="2" t="s">
        <v>3484</v>
      </c>
      <c r="G44" s="2" t="s">
        <v>2255</v>
      </c>
      <c r="H44" s="199">
        <v>342</v>
      </c>
      <c r="I44" s="53" t="s">
        <v>44</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x14ac:dyDescent="0.35">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42</v>
      </c>
      <c r="E45" s="2" t="s">
        <v>2257</v>
      </c>
      <c r="F45" s="2" t="s">
        <v>3484</v>
      </c>
      <c r="G45" s="2" t="s">
        <v>2257</v>
      </c>
      <c r="H45" s="199">
        <v>343</v>
      </c>
      <c r="I45" s="53" t="s">
        <v>44</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x14ac:dyDescent="0.35">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42</v>
      </c>
      <c r="E46" s="2" t="s">
        <v>2259</v>
      </c>
      <c r="F46" s="2" t="s">
        <v>3484</v>
      </c>
      <c r="G46" s="2" t="s">
        <v>2357</v>
      </c>
      <c r="H46" s="199">
        <v>344</v>
      </c>
      <c r="I46" s="53" t="s">
        <v>44</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x14ac:dyDescent="0.35">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42</v>
      </c>
      <c r="E47" s="2" t="s">
        <v>2260</v>
      </c>
      <c r="F47" s="2" t="s">
        <v>3484</v>
      </c>
      <c r="G47" s="2" t="s">
        <v>2260</v>
      </c>
      <c r="H47" s="199">
        <v>345</v>
      </c>
      <c r="I47" s="9" t="s">
        <v>45</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x14ac:dyDescent="0.35">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42</v>
      </c>
      <c r="E48" s="2" t="s">
        <v>2262</v>
      </c>
      <c r="F48" s="2" t="s">
        <v>3484</v>
      </c>
      <c r="G48" s="2" t="s">
        <v>2262</v>
      </c>
      <c r="H48" s="199">
        <v>346</v>
      </c>
      <c r="I48" s="53" t="s">
        <v>44</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x14ac:dyDescent="0.35">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42</v>
      </c>
      <c r="E49" s="2" t="s">
        <v>2264</v>
      </c>
      <c r="F49" s="2" t="s">
        <v>3484</v>
      </c>
      <c r="G49" s="2" t="s">
        <v>2264</v>
      </c>
      <c r="H49" s="199">
        <v>347</v>
      </c>
      <c r="I49" s="53" t="s">
        <v>44</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x14ac:dyDescent="0.35">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42</v>
      </c>
      <c r="E50" s="2" t="s">
        <v>2266</v>
      </c>
      <c r="F50" s="2" t="s">
        <v>3484</v>
      </c>
      <c r="G50" s="2" t="s">
        <v>2266</v>
      </c>
      <c r="H50" s="199">
        <v>348</v>
      </c>
      <c r="I50" s="9" t="s">
        <v>45</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x14ac:dyDescent="0.35">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42</v>
      </c>
      <c r="E51" s="2" t="s">
        <v>2268</v>
      </c>
      <c r="F51" s="2" t="s">
        <v>3484</v>
      </c>
      <c r="G51" s="2" t="s">
        <v>2268</v>
      </c>
      <c r="H51" s="199">
        <v>349</v>
      </c>
      <c r="I51" s="9" t="s">
        <v>45</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x14ac:dyDescent="0.35">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114</v>
      </c>
      <c r="E52" s="2" t="s">
        <v>2252</v>
      </c>
      <c r="F52" s="2" t="s">
        <v>3485</v>
      </c>
      <c r="G52" s="2" t="s">
        <v>2486</v>
      </c>
      <c r="H52" s="199">
        <v>350</v>
      </c>
      <c r="I52" s="53" t="s">
        <v>44</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x14ac:dyDescent="0.35">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114</v>
      </c>
      <c r="E53" s="2" t="s">
        <v>515</v>
      </c>
      <c r="F53" s="2" t="s">
        <v>3485</v>
      </c>
      <c r="G53" s="2" t="s">
        <v>515</v>
      </c>
      <c r="H53" s="199">
        <v>351</v>
      </c>
      <c r="I53" s="53" t="s">
        <v>44</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x14ac:dyDescent="0.35">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114</v>
      </c>
      <c r="E54" s="2" t="s">
        <v>2255</v>
      </c>
      <c r="F54" s="2" t="s">
        <v>3485</v>
      </c>
      <c r="G54" s="2" t="s">
        <v>2255</v>
      </c>
      <c r="H54" s="199">
        <v>352</v>
      </c>
      <c r="I54" s="53" t="s">
        <v>44</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x14ac:dyDescent="0.35">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114</v>
      </c>
      <c r="E55" s="2" t="s">
        <v>2257</v>
      </c>
      <c r="F55" s="2" t="s">
        <v>3485</v>
      </c>
      <c r="G55" s="2" t="s">
        <v>2257</v>
      </c>
      <c r="H55" s="199">
        <v>353</v>
      </c>
      <c r="I55" s="53" t="s">
        <v>44</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x14ac:dyDescent="0.35">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114</v>
      </c>
      <c r="E56" s="2" t="s">
        <v>2259</v>
      </c>
      <c r="F56" s="2" t="s">
        <v>3485</v>
      </c>
      <c r="G56" s="2" t="s">
        <v>2357</v>
      </c>
      <c r="H56" s="199">
        <v>354</v>
      </c>
      <c r="I56" s="53" t="s">
        <v>44</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x14ac:dyDescent="0.35">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114</v>
      </c>
      <c r="E57" s="2" t="s">
        <v>2260</v>
      </c>
      <c r="F57" s="2" t="s">
        <v>3485</v>
      </c>
      <c r="G57" s="2" t="s">
        <v>2260</v>
      </c>
      <c r="H57" s="199">
        <v>355</v>
      </c>
      <c r="I57" s="53" t="s">
        <v>44</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x14ac:dyDescent="0.35">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114</v>
      </c>
      <c r="E58" s="2" t="s">
        <v>2262</v>
      </c>
      <c r="F58" s="2" t="s">
        <v>3485</v>
      </c>
      <c r="G58" s="2" t="s">
        <v>2262</v>
      </c>
      <c r="H58" s="199">
        <v>356</v>
      </c>
      <c r="I58" s="53" t="s">
        <v>44</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x14ac:dyDescent="0.35">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114</v>
      </c>
      <c r="E59" s="2" t="s">
        <v>2264</v>
      </c>
      <c r="F59" s="2" t="s">
        <v>3485</v>
      </c>
      <c r="G59" s="2" t="s">
        <v>2264</v>
      </c>
      <c r="H59" s="199">
        <v>357</v>
      </c>
      <c r="I59" s="53" t="s">
        <v>44</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x14ac:dyDescent="0.35">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114</v>
      </c>
      <c r="E60" s="2" t="s">
        <v>2266</v>
      </c>
      <c r="F60" s="2" t="s">
        <v>3485</v>
      </c>
      <c r="G60" s="2" t="s">
        <v>2266</v>
      </c>
      <c r="H60" s="199">
        <v>358</v>
      </c>
      <c r="I60" s="9" t="s">
        <v>45</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x14ac:dyDescent="0.35">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114</v>
      </c>
      <c r="E61" s="2" t="s">
        <v>2268</v>
      </c>
      <c r="F61" s="2" t="s">
        <v>3485</v>
      </c>
      <c r="G61" s="2" t="s">
        <v>2268</v>
      </c>
      <c r="H61" s="199">
        <v>359</v>
      </c>
      <c r="I61" s="9" t="s">
        <v>45</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x14ac:dyDescent="0.35">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2519</v>
      </c>
      <c r="H62" s="199">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x14ac:dyDescent="0.35">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2515</v>
      </c>
      <c r="D63" s="53"/>
      <c r="E63" s="53"/>
      <c r="F63" s="53"/>
      <c r="G63" s="53"/>
      <c r="H63" s="199">
        <v>361</v>
      </c>
      <c r="I63" s="53" t="s">
        <v>45</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x14ac:dyDescent="0.35">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491</v>
      </c>
      <c r="D64" s="53" t="s">
        <v>46</v>
      </c>
      <c r="E64" s="53" t="s">
        <v>38</v>
      </c>
      <c r="F64" s="53" t="s">
        <v>85</v>
      </c>
      <c r="G64" s="2" t="s">
        <v>3492</v>
      </c>
      <c r="H64" s="56">
        <v>186</v>
      </c>
      <c r="I64" s="53" t="s">
        <v>44</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ht="14.5" customHeight="1" x14ac:dyDescent="0.35">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7" t="s">
        <v>43</v>
      </c>
      <c r="E65" s="67" t="s">
        <v>38</v>
      </c>
      <c r="F65" s="67" t="s">
        <v>86</v>
      </c>
      <c r="G65" s="196" t="s">
        <v>3481</v>
      </c>
      <c r="H65" s="56">
        <v>203</v>
      </c>
      <c r="I65" s="9" t="s">
        <v>44</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ht="14.5" customHeight="1" x14ac:dyDescent="0.35">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7" t="s">
        <v>46</v>
      </c>
      <c r="E66" s="67" t="s">
        <v>39</v>
      </c>
      <c r="F66" s="67" t="s">
        <v>85</v>
      </c>
      <c r="G66" s="196" t="s">
        <v>2395</v>
      </c>
      <c r="H66" s="56">
        <v>187</v>
      </c>
      <c r="I66" s="53" t="s">
        <v>44</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ht="14.5" customHeight="1" x14ac:dyDescent="0.35">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7" t="s">
        <v>43</v>
      </c>
      <c r="E67" s="67" t="s">
        <v>39</v>
      </c>
      <c r="F67" s="67" t="s">
        <v>86</v>
      </c>
      <c r="G67" s="196" t="s">
        <v>3488</v>
      </c>
      <c r="H67" s="56">
        <v>191</v>
      </c>
      <c r="I67" s="53" t="s">
        <v>44</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x14ac:dyDescent="0.35">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7" t="s">
        <v>46</v>
      </c>
      <c r="E68" s="67" t="s">
        <v>40</v>
      </c>
      <c r="F68" s="67" t="s">
        <v>85</v>
      </c>
      <c r="G68" s="67" t="s">
        <v>3489</v>
      </c>
      <c r="H68" s="56">
        <v>496</v>
      </c>
      <c r="I68" s="53" t="s">
        <v>44</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x14ac:dyDescent="0.35">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7" t="s">
        <v>43</v>
      </c>
      <c r="E69" s="67" t="s">
        <v>40</v>
      </c>
      <c r="F69" s="67" t="s">
        <v>86</v>
      </c>
      <c r="G69" s="67" t="s">
        <v>3489</v>
      </c>
      <c r="H69" s="56">
        <v>497</v>
      </c>
      <c r="I69" s="53" t="s">
        <v>44</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x14ac:dyDescent="0.35">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7" t="s">
        <v>46</v>
      </c>
      <c r="E70" s="67" t="s">
        <v>41</v>
      </c>
      <c r="F70" s="67" t="s">
        <v>85</v>
      </c>
      <c r="G70" s="67" t="s">
        <v>87</v>
      </c>
      <c r="H70" s="56">
        <v>498</v>
      </c>
      <c r="I70" s="53" t="s">
        <v>44</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x14ac:dyDescent="0.35">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7" t="s">
        <v>43</v>
      </c>
      <c r="E71" s="67" t="s">
        <v>41</v>
      </c>
      <c r="F71" s="67" t="s">
        <v>86</v>
      </c>
      <c r="G71" s="67" t="s">
        <v>87</v>
      </c>
      <c r="H71" s="56">
        <v>499</v>
      </c>
      <c r="I71" s="53" t="s">
        <v>44</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x14ac:dyDescent="0.35">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7" t="s">
        <v>46</v>
      </c>
      <c r="E72" s="67" t="s">
        <v>42</v>
      </c>
      <c r="F72" s="67" t="s">
        <v>85</v>
      </c>
      <c r="G72" s="67" t="s">
        <v>3490</v>
      </c>
      <c r="H72" s="56">
        <v>500</v>
      </c>
      <c r="I72" s="53" t="s">
        <v>44</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x14ac:dyDescent="0.35">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7" t="s">
        <v>43</v>
      </c>
      <c r="E73" s="67" t="s">
        <v>42</v>
      </c>
      <c r="F73" s="67" t="s">
        <v>86</v>
      </c>
      <c r="G73" s="67" t="s">
        <v>3491</v>
      </c>
      <c r="H73" s="56">
        <v>501</v>
      </c>
      <c r="I73" s="53" t="s">
        <v>44</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x14ac:dyDescent="0.35">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7" t="s">
        <v>46</v>
      </c>
      <c r="E74" s="67" t="s">
        <v>114</v>
      </c>
      <c r="F74" s="67" t="s">
        <v>85</v>
      </c>
      <c r="G74" s="67" t="s">
        <v>148</v>
      </c>
      <c r="H74" s="56">
        <v>188</v>
      </c>
      <c r="I74" s="53" t="s">
        <v>44</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x14ac:dyDescent="0.35">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7" t="s">
        <v>43</v>
      </c>
      <c r="E75" s="67" t="s">
        <v>114</v>
      </c>
      <c r="F75" s="67" t="s">
        <v>86</v>
      </c>
      <c r="G75" s="67" t="s">
        <v>148</v>
      </c>
      <c r="H75" s="56">
        <v>591</v>
      </c>
      <c r="I75" s="9" t="s">
        <v>45</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x14ac:dyDescent="0.35">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485</v>
      </c>
      <c r="D76" s="53" t="s">
        <v>46</v>
      </c>
      <c r="E76" s="53" t="s">
        <v>38</v>
      </c>
      <c r="F76" s="53" t="s">
        <v>85</v>
      </c>
      <c r="G76" s="2" t="s">
        <v>3492</v>
      </c>
      <c r="H76" s="56">
        <v>189</v>
      </c>
      <c r="I76" s="53" t="s">
        <v>44</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8" customFormat="1" ht="14.5" customHeight="1" x14ac:dyDescent="0.35">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7" t="s">
        <v>43</v>
      </c>
      <c r="E77" s="67" t="s">
        <v>38</v>
      </c>
      <c r="F77" s="67" t="s">
        <v>86</v>
      </c>
      <c r="G77" s="196" t="s">
        <v>3481</v>
      </c>
      <c r="H77" s="54">
        <v>592</v>
      </c>
      <c r="I77" s="9" t="s">
        <v>45</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8" customFormat="1" x14ac:dyDescent="0.35">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7" t="s">
        <v>46</v>
      </c>
      <c r="E78" s="67" t="s">
        <v>39</v>
      </c>
      <c r="F78" s="67" t="s">
        <v>85</v>
      </c>
      <c r="G78" s="196" t="s">
        <v>2395</v>
      </c>
      <c r="H78" s="54">
        <v>593</v>
      </c>
      <c r="I78" s="9" t="s">
        <v>45</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8" customFormat="1" x14ac:dyDescent="0.35">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7" t="s">
        <v>43</v>
      </c>
      <c r="E79" s="67" t="s">
        <v>39</v>
      </c>
      <c r="F79" s="67" t="s">
        <v>86</v>
      </c>
      <c r="G79" s="196" t="s">
        <v>3488</v>
      </c>
      <c r="H79" s="54">
        <v>594</v>
      </c>
      <c r="I79" s="9" t="s">
        <v>45</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8" customFormat="1" x14ac:dyDescent="0.35">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7" t="s">
        <v>46</v>
      </c>
      <c r="E80" s="67" t="s">
        <v>40</v>
      </c>
      <c r="F80" s="67" t="s">
        <v>85</v>
      </c>
      <c r="G80" s="196" t="s">
        <v>3489</v>
      </c>
      <c r="H80" s="54">
        <v>595</v>
      </c>
      <c r="I80" s="9" t="s">
        <v>45</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8" customFormat="1" x14ac:dyDescent="0.35">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7" t="s">
        <v>43</v>
      </c>
      <c r="E81" s="67" t="s">
        <v>40</v>
      </c>
      <c r="F81" s="67" t="s">
        <v>86</v>
      </c>
      <c r="G81" s="196" t="s">
        <v>3489</v>
      </c>
      <c r="H81" s="54">
        <v>596</v>
      </c>
      <c r="I81" s="9" t="s">
        <v>45</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8" customFormat="1" x14ac:dyDescent="0.35">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7" t="s">
        <v>46</v>
      </c>
      <c r="E82" s="67" t="s">
        <v>41</v>
      </c>
      <c r="F82" s="67" t="s">
        <v>85</v>
      </c>
      <c r="G82" s="196" t="s">
        <v>87</v>
      </c>
      <c r="H82" s="54">
        <v>597</v>
      </c>
      <c r="I82" s="9" t="s">
        <v>45</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8" customFormat="1" x14ac:dyDescent="0.35">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7" t="s">
        <v>43</v>
      </c>
      <c r="E83" s="67" t="s">
        <v>41</v>
      </c>
      <c r="F83" s="67" t="s">
        <v>86</v>
      </c>
      <c r="G83" s="196" t="s">
        <v>87</v>
      </c>
      <c r="H83" s="54">
        <v>598</v>
      </c>
      <c r="I83" s="9" t="s">
        <v>45</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8" customFormat="1" x14ac:dyDescent="0.35">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7" t="s">
        <v>46</v>
      </c>
      <c r="E84" s="67" t="s">
        <v>42</v>
      </c>
      <c r="F84" s="67" t="s">
        <v>85</v>
      </c>
      <c r="G84" s="196" t="s">
        <v>3490</v>
      </c>
      <c r="H84" s="54">
        <v>599</v>
      </c>
      <c r="I84" s="9" t="s">
        <v>45</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8" customFormat="1" x14ac:dyDescent="0.35">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7" t="s">
        <v>43</v>
      </c>
      <c r="E85" s="67" t="s">
        <v>42</v>
      </c>
      <c r="F85" s="67" t="s">
        <v>86</v>
      </c>
      <c r="G85" s="196" t="s">
        <v>3491</v>
      </c>
      <c r="H85" s="54">
        <v>600</v>
      </c>
      <c r="I85" s="9" t="s">
        <v>45</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8" customFormat="1" x14ac:dyDescent="0.35">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7" t="s">
        <v>46</v>
      </c>
      <c r="E86" s="67" t="s">
        <v>114</v>
      </c>
      <c r="F86" s="67" t="s">
        <v>85</v>
      </c>
      <c r="G86" s="196" t="s">
        <v>148</v>
      </c>
      <c r="H86" s="54">
        <v>601</v>
      </c>
      <c r="I86" s="9" t="s">
        <v>45</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8" customFormat="1" x14ac:dyDescent="0.35">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7" t="s">
        <v>43</v>
      </c>
      <c r="E87" s="67" t="s">
        <v>114</v>
      </c>
      <c r="F87" s="67" t="s">
        <v>86</v>
      </c>
      <c r="G87" s="196" t="s">
        <v>148</v>
      </c>
      <c r="H87" s="54">
        <v>602</v>
      </c>
      <c r="I87" s="9" t="s">
        <v>45</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x14ac:dyDescent="0.35">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112</v>
      </c>
      <c r="D88" s="53"/>
      <c r="E88" s="53"/>
      <c r="F88" s="53"/>
      <c r="G88" s="53"/>
      <c r="H88" s="54">
        <v>1</v>
      </c>
      <c r="I88" s="53" t="s">
        <v>44</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x14ac:dyDescent="0.35">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316</v>
      </c>
      <c r="D89" s="53" t="s">
        <v>46</v>
      </c>
      <c r="E89" s="53" t="s">
        <v>38</v>
      </c>
      <c r="F89" s="53" t="s">
        <v>85</v>
      </c>
      <c r="G89" s="2" t="s">
        <v>3492</v>
      </c>
      <c r="H89" s="204">
        <v>362</v>
      </c>
      <c r="I89" s="9" t="s">
        <v>44</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ht="29" x14ac:dyDescent="0.35">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43</v>
      </c>
      <c r="E90" s="53" t="s">
        <v>38</v>
      </c>
      <c r="F90" s="53" t="s">
        <v>86</v>
      </c>
      <c r="G90" s="196" t="s">
        <v>3481</v>
      </c>
      <c r="H90" s="54">
        <v>363</v>
      </c>
      <c r="I90" s="9" t="s">
        <v>44</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x14ac:dyDescent="0.35">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46</v>
      </c>
      <c r="E91" s="53" t="s">
        <v>39</v>
      </c>
      <c r="F91" s="53" t="s">
        <v>85</v>
      </c>
      <c r="G91" s="196" t="s">
        <v>2395</v>
      </c>
      <c r="H91" s="208">
        <v>364</v>
      </c>
      <c r="I91" s="9" t="s">
        <v>44</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x14ac:dyDescent="0.35">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43</v>
      </c>
      <c r="E92" s="53" t="s">
        <v>39</v>
      </c>
      <c r="F92" s="53" t="s">
        <v>86</v>
      </c>
      <c r="G92" s="196" t="s">
        <v>3488</v>
      </c>
      <c r="H92" s="54">
        <v>365</v>
      </c>
      <c r="I92" s="9" t="s">
        <v>44</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x14ac:dyDescent="0.35">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46</v>
      </c>
      <c r="E93" s="53" t="s">
        <v>40</v>
      </c>
      <c r="F93" s="53" t="s">
        <v>85</v>
      </c>
      <c r="G93" s="196" t="s">
        <v>3489</v>
      </c>
      <c r="H93" s="208">
        <v>366</v>
      </c>
      <c r="I93" s="9" t="s">
        <v>44</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x14ac:dyDescent="0.35">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43</v>
      </c>
      <c r="E94" s="53" t="s">
        <v>40</v>
      </c>
      <c r="F94" s="53" t="s">
        <v>86</v>
      </c>
      <c r="G94" s="196" t="s">
        <v>3489</v>
      </c>
      <c r="H94" s="54">
        <v>367</v>
      </c>
      <c r="I94" s="9" t="s">
        <v>44</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x14ac:dyDescent="0.35">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46</v>
      </c>
      <c r="E95" s="53" t="s">
        <v>41</v>
      </c>
      <c r="F95" s="53" t="s">
        <v>85</v>
      </c>
      <c r="G95" s="196" t="s">
        <v>87</v>
      </c>
      <c r="H95" s="208">
        <v>368</v>
      </c>
      <c r="I95" s="9" t="s">
        <v>44</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x14ac:dyDescent="0.35">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43</v>
      </c>
      <c r="E96" s="53" t="s">
        <v>41</v>
      </c>
      <c r="F96" s="53" t="s">
        <v>86</v>
      </c>
      <c r="G96" s="196" t="s">
        <v>87</v>
      </c>
      <c r="H96" s="54">
        <v>369</v>
      </c>
      <c r="I96" s="9" t="s">
        <v>44</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x14ac:dyDescent="0.35">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46</v>
      </c>
      <c r="E97" s="53" t="s">
        <v>42</v>
      </c>
      <c r="F97" s="53" t="s">
        <v>85</v>
      </c>
      <c r="G97" s="196" t="s">
        <v>3490</v>
      </c>
      <c r="H97" s="208">
        <v>370</v>
      </c>
      <c r="I97" s="9" t="s">
        <v>44</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x14ac:dyDescent="0.35">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43</v>
      </c>
      <c r="E98" s="53" t="s">
        <v>42</v>
      </c>
      <c r="F98" s="53" t="s">
        <v>86</v>
      </c>
      <c r="G98" s="196" t="s">
        <v>3491</v>
      </c>
      <c r="H98" s="54">
        <v>371</v>
      </c>
      <c r="I98" s="9" t="s">
        <v>44</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x14ac:dyDescent="0.35">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46</v>
      </c>
      <c r="E99" s="53" t="s">
        <v>114</v>
      </c>
      <c r="F99" s="53" t="s">
        <v>85</v>
      </c>
      <c r="G99" s="196" t="s">
        <v>148</v>
      </c>
      <c r="H99" s="208">
        <v>372</v>
      </c>
      <c r="I99" s="9" t="s">
        <v>44</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x14ac:dyDescent="0.35">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43</v>
      </c>
      <c r="E100" s="53" t="s">
        <v>114</v>
      </c>
      <c r="F100" s="53" t="s">
        <v>86</v>
      </c>
      <c r="G100" s="196" t="s">
        <v>148</v>
      </c>
      <c r="H100" s="54">
        <v>373</v>
      </c>
      <c r="I100" s="9" t="s">
        <v>45</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x14ac:dyDescent="0.35">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2562</v>
      </c>
      <c r="D101" s="53" t="s">
        <v>46</v>
      </c>
      <c r="E101" s="53" t="s">
        <v>38</v>
      </c>
      <c r="F101" s="53" t="s">
        <v>85</v>
      </c>
      <c r="G101" s="2" t="s">
        <v>3492</v>
      </c>
      <c r="H101" s="56">
        <v>460</v>
      </c>
      <c r="I101" s="53" t="s">
        <v>44</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ht="29" x14ac:dyDescent="0.35">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43</v>
      </c>
      <c r="E102" s="53" t="s">
        <v>38</v>
      </c>
      <c r="F102" s="53" t="s">
        <v>86</v>
      </c>
      <c r="G102" s="196" t="s">
        <v>3481</v>
      </c>
      <c r="H102" s="54">
        <v>461</v>
      </c>
      <c r="I102" s="53" t="s">
        <v>44</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x14ac:dyDescent="0.35">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46</v>
      </c>
      <c r="E103" s="53" t="s">
        <v>39</v>
      </c>
      <c r="F103" s="53" t="s">
        <v>85</v>
      </c>
      <c r="G103" s="196" t="s">
        <v>2395</v>
      </c>
      <c r="H103" s="56">
        <v>462</v>
      </c>
      <c r="I103" s="53" t="s">
        <v>44</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x14ac:dyDescent="0.35">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43</v>
      </c>
      <c r="E104" s="53" t="s">
        <v>39</v>
      </c>
      <c r="F104" s="53" t="s">
        <v>86</v>
      </c>
      <c r="G104" s="196" t="s">
        <v>3488</v>
      </c>
      <c r="H104" s="54">
        <v>463</v>
      </c>
      <c r="I104" s="53" t="s">
        <v>44</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x14ac:dyDescent="0.35">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46</v>
      </c>
      <c r="E105" s="53" t="s">
        <v>40</v>
      </c>
      <c r="F105" s="53" t="s">
        <v>85</v>
      </c>
      <c r="G105" s="196" t="s">
        <v>3489</v>
      </c>
      <c r="H105" s="54">
        <v>502</v>
      </c>
      <c r="I105" s="53" t="s">
        <v>44</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x14ac:dyDescent="0.35">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43</v>
      </c>
      <c r="E106" s="53" t="s">
        <v>40</v>
      </c>
      <c r="F106" s="53" t="s">
        <v>86</v>
      </c>
      <c r="G106" s="196" t="s">
        <v>3489</v>
      </c>
      <c r="H106" s="54">
        <v>503</v>
      </c>
      <c r="I106" s="53" t="s">
        <v>44</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x14ac:dyDescent="0.35">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46</v>
      </c>
      <c r="E107" s="53" t="s">
        <v>41</v>
      </c>
      <c r="F107" s="53" t="s">
        <v>85</v>
      </c>
      <c r="G107" s="196" t="s">
        <v>87</v>
      </c>
      <c r="H107" s="54">
        <v>504</v>
      </c>
      <c r="I107" s="53" t="s">
        <v>44</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x14ac:dyDescent="0.35">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43</v>
      </c>
      <c r="E108" s="53" t="s">
        <v>41</v>
      </c>
      <c r="F108" s="53" t="s">
        <v>86</v>
      </c>
      <c r="G108" s="196" t="s">
        <v>87</v>
      </c>
      <c r="H108" s="54">
        <v>505</v>
      </c>
      <c r="I108" s="53" t="s">
        <v>44</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x14ac:dyDescent="0.35">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46</v>
      </c>
      <c r="E109" s="53" t="s">
        <v>42</v>
      </c>
      <c r="F109" s="53" t="s">
        <v>85</v>
      </c>
      <c r="G109" s="196" t="s">
        <v>3490</v>
      </c>
      <c r="H109" s="54">
        <v>506</v>
      </c>
      <c r="I109" s="53" t="s">
        <v>44</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x14ac:dyDescent="0.35">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43</v>
      </c>
      <c r="E110" s="53" t="s">
        <v>42</v>
      </c>
      <c r="F110" s="53" t="s">
        <v>86</v>
      </c>
      <c r="G110" s="196" t="s">
        <v>3491</v>
      </c>
      <c r="H110" s="54">
        <v>507</v>
      </c>
      <c r="I110" s="53" t="s">
        <v>44</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x14ac:dyDescent="0.35">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46</v>
      </c>
      <c r="E111" s="53" t="s">
        <v>114</v>
      </c>
      <c r="F111" s="53" t="s">
        <v>85</v>
      </c>
      <c r="G111" s="196" t="s">
        <v>148</v>
      </c>
      <c r="H111" s="54">
        <v>603</v>
      </c>
      <c r="I111" s="9" t="s">
        <v>45</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x14ac:dyDescent="0.35">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43</v>
      </c>
      <c r="E112" s="53" t="s">
        <v>114</v>
      </c>
      <c r="F112" s="53" t="s">
        <v>86</v>
      </c>
      <c r="G112" s="196" t="s">
        <v>148</v>
      </c>
      <c r="H112" s="54">
        <v>604</v>
      </c>
      <c r="I112" s="9" t="s">
        <v>45</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x14ac:dyDescent="0.35">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496</v>
      </c>
      <c r="D113" s="53"/>
      <c r="E113" s="53"/>
      <c r="F113" s="53"/>
      <c r="G113" s="53"/>
      <c r="H113" s="56">
        <v>190</v>
      </c>
      <c r="I113" s="53" t="s">
        <v>44</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x14ac:dyDescent="0.35">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3122</v>
      </c>
      <c r="D114" s="53" t="s">
        <v>46</v>
      </c>
      <c r="E114" s="53" t="s">
        <v>38</v>
      </c>
      <c r="F114" s="53" t="s">
        <v>85</v>
      </c>
      <c r="G114" s="2" t="s">
        <v>3492</v>
      </c>
      <c r="H114" s="54">
        <v>848</v>
      </c>
      <c r="I114" s="53" t="s">
        <v>44</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x14ac:dyDescent="0.35">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46</v>
      </c>
      <c r="E115" s="53" t="s">
        <v>39</v>
      </c>
      <c r="F115" s="53" t="s">
        <v>85</v>
      </c>
      <c r="G115" s="196" t="s">
        <v>2395</v>
      </c>
      <c r="H115" s="54">
        <v>849</v>
      </c>
      <c r="I115" s="9" t="s">
        <v>45</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x14ac:dyDescent="0.35">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46</v>
      </c>
      <c r="E116" s="53" t="s">
        <v>40</v>
      </c>
      <c r="F116" s="53" t="s">
        <v>85</v>
      </c>
      <c r="G116" s="196" t="s">
        <v>3489</v>
      </c>
      <c r="H116" s="54">
        <v>850</v>
      </c>
      <c r="I116" s="53" t="s">
        <v>44</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x14ac:dyDescent="0.35">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46</v>
      </c>
      <c r="E117" s="53" t="s">
        <v>41</v>
      </c>
      <c r="F117" s="53" t="s">
        <v>85</v>
      </c>
      <c r="G117" s="53" t="s">
        <v>87</v>
      </c>
      <c r="H117" s="54">
        <v>851</v>
      </c>
      <c r="I117" s="9" t="s">
        <v>45</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x14ac:dyDescent="0.35">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46</v>
      </c>
      <c r="E118" s="53" t="s">
        <v>42</v>
      </c>
      <c r="F118" s="53" t="s">
        <v>85</v>
      </c>
      <c r="G118" s="196" t="s">
        <v>3490</v>
      </c>
      <c r="H118" s="54">
        <v>852</v>
      </c>
      <c r="I118" s="9" t="s">
        <v>45</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x14ac:dyDescent="0.35">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46</v>
      </c>
      <c r="E119" s="53" t="s">
        <v>114</v>
      </c>
      <c r="F119" s="53" t="s">
        <v>85</v>
      </c>
      <c r="G119" s="53" t="s">
        <v>148</v>
      </c>
      <c r="H119" s="54">
        <v>853</v>
      </c>
      <c r="I119" s="9" t="s">
        <v>45</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ht="29" x14ac:dyDescent="0.35">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43</v>
      </c>
      <c r="E120" s="53" t="s">
        <v>38</v>
      </c>
      <c r="F120" s="53" t="s">
        <v>86</v>
      </c>
      <c r="G120" s="196" t="s">
        <v>3481</v>
      </c>
      <c r="H120" s="54">
        <v>854</v>
      </c>
      <c r="I120" s="9" t="s">
        <v>45</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x14ac:dyDescent="0.35">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43</v>
      </c>
      <c r="E121" s="53" t="s">
        <v>39</v>
      </c>
      <c r="F121" s="53" t="s">
        <v>86</v>
      </c>
      <c r="G121" s="196" t="s">
        <v>3488</v>
      </c>
      <c r="H121" s="54">
        <v>855</v>
      </c>
      <c r="I121" s="53" t="s">
        <v>44</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x14ac:dyDescent="0.35">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43</v>
      </c>
      <c r="E122" s="53" t="s">
        <v>40</v>
      </c>
      <c r="F122" s="53" t="s">
        <v>86</v>
      </c>
      <c r="G122" s="196" t="s">
        <v>3489</v>
      </c>
      <c r="H122" s="54">
        <v>856</v>
      </c>
      <c r="I122" s="9" t="s">
        <v>45</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x14ac:dyDescent="0.35">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43</v>
      </c>
      <c r="E123" s="53" t="s">
        <v>41</v>
      </c>
      <c r="F123" s="53" t="s">
        <v>86</v>
      </c>
      <c r="G123" s="53" t="s">
        <v>87</v>
      </c>
      <c r="H123" s="54">
        <v>857</v>
      </c>
      <c r="I123" s="9" t="s">
        <v>45</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x14ac:dyDescent="0.35">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43</v>
      </c>
      <c r="E124" s="53" t="s">
        <v>42</v>
      </c>
      <c r="F124" s="53" t="s">
        <v>86</v>
      </c>
      <c r="G124" s="196" t="s">
        <v>3491</v>
      </c>
      <c r="H124" s="54">
        <v>858</v>
      </c>
      <c r="I124" s="9" t="s">
        <v>45</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x14ac:dyDescent="0.35">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43</v>
      </c>
      <c r="E125" s="53" t="s">
        <v>114</v>
      </c>
      <c r="F125" s="53" t="s">
        <v>86</v>
      </c>
      <c r="G125" s="53" t="s">
        <v>148</v>
      </c>
      <c r="H125" s="54">
        <v>859</v>
      </c>
      <c r="I125" s="9" t="s">
        <v>45</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x14ac:dyDescent="0.35">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2554</v>
      </c>
      <c r="D126" s="53" t="s">
        <v>116</v>
      </c>
      <c r="E126" s="53" t="s">
        <v>293</v>
      </c>
      <c r="F126" s="53" t="s">
        <v>122</v>
      </c>
      <c r="G126" s="284" t="s">
        <v>297</v>
      </c>
      <c r="H126" s="54">
        <v>435</v>
      </c>
      <c r="I126" s="53" t="s">
        <v>44</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x14ac:dyDescent="0.35">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117</v>
      </c>
      <c r="E127" s="53" t="s">
        <v>293</v>
      </c>
      <c r="F127" s="53" t="s">
        <v>123</v>
      </c>
      <c r="G127" s="284" t="s">
        <v>297</v>
      </c>
      <c r="H127" s="54">
        <v>436</v>
      </c>
      <c r="I127" s="53" t="s">
        <v>45</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x14ac:dyDescent="0.35">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119</v>
      </c>
      <c r="E128" s="53" t="s">
        <v>293</v>
      </c>
      <c r="F128" s="53" t="s">
        <v>125</v>
      </c>
      <c r="G128" s="284" t="s">
        <v>297</v>
      </c>
      <c r="H128" s="54">
        <v>437</v>
      </c>
      <c r="I128" s="53" t="s">
        <v>45</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x14ac:dyDescent="0.35">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120</v>
      </c>
      <c r="E129" s="53" t="s">
        <v>293</v>
      </c>
      <c r="F129" s="53" t="s">
        <v>126</v>
      </c>
      <c r="G129" s="284" t="s">
        <v>297</v>
      </c>
      <c r="H129" s="54">
        <v>438</v>
      </c>
      <c r="I129" s="53" t="s">
        <v>44</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x14ac:dyDescent="0.35">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121</v>
      </c>
      <c r="E130" s="53" t="s">
        <v>293</v>
      </c>
      <c r="F130" s="53" t="s">
        <v>127</v>
      </c>
      <c r="G130" s="284" t="s">
        <v>297</v>
      </c>
      <c r="H130" s="54">
        <v>439</v>
      </c>
      <c r="I130" s="53" t="s">
        <v>44</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x14ac:dyDescent="0.35">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116</v>
      </c>
      <c r="E131" s="53" t="s">
        <v>294</v>
      </c>
      <c r="F131" s="53" t="s">
        <v>122</v>
      </c>
      <c r="G131" s="284" t="s">
        <v>296</v>
      </c>
      <c r="H131" s="54">
        <v>440</v>
      </c>
      <c r="I131" s="53" t="s">
        <v>44</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x14ac:dyDescent="0.35">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117</v>
      </c>
      <c r="E132" s="53" t="s">
        <v>294</v>
      </c>
      <c r="F132" s="53" t="s">
        <v>123</v>
      </c>
      <c r="G132" s="284" t="s">
        <v>296</v>
      </c>
      <c r="H132" s="54">
        <v>441</v>
      </c>
      <c r="I132" s="53" t="s">
        <v>45</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x14ac:dyDescent="0.35">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119</v>
      </c>
      <c r="E133" s="53" t="s">
        <v>294</v>
      </c>
      <c r="F133" s="53" t="s">
        <v>125</v>
      </c>
      <c r="G133" s="284" t="s">
        <v>296</v>
      </c>
      <c r="H133" s="54">
        <v>442</v>
      </c>
      <c r="I133" s="53" t="s">
        <v>45</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x14ac:dyDescent="0.35">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120</v>
      </c>
      <c r="E134" s="53" t="s">
        <v>294</v>
      </c>
      <c r="F134" s="53" t="s">
        <v>126</v>
      </c>
      <c r="G134" s="284" t="s">
        <v>296</v>
      </c>
      <c r="H134" s="54">
        <v>443</v>
      </c>
      <c r="I134" s="53" t="s">
        <v>44</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x14ac:dyDescent="0.35">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121</v>
      </c>
      <c r="E135" s="53" t="s">
        <v>294</v>
      </c>
      <c r="F135" s="53" t="s">
        <v>127</v>
      </c>
      <c r="G135" s="284" t="s">
        <v>296</v>
      </c>
      <c r="H135" s="54">
        <v>444</v>
      </c>
      <c r="I135" s="53" t="s">
        <v>44</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x14ac:dyDescent="0.35">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116</v>
      </c>
      <c r="E136" s="53" t="s">
        <v>295</v>
      </c>
      <c r="F136" s="53" t="s">
        <v>122</v>
      </c>
      <c r="G136" s="284" t="s">
        <v>172</v>
      </c>
      <c r="H136" s="54">
        <v>445</v>
      </c>
      <c r="I136" s="53" t="s">
        <v>44</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x14ac:dyDescent="0.35">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117</v>
      </c>
      <c r="E137" s="53" t="s">
        <v>295</v>
      </c>
      <c r="F137" s="53" t="s">
        <v>123</v>
      </c>
      <c r="G137" s="284" t="s">
        <v>172</v>
      </c>
      <c r="H137" s="54">
        <v>446</v>
      </c>
      <c r="I137" s="53" t="s">
        <v>45</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x14ac:dyDescent="0.35">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119</v>
      </c>
      <c r="E138" s="53" t="s">
        <v>295</v>
      </c>
      <c r="F138" s="53" t="s">
        <v>125</v>
      </c>
      <c r="G138" s="284" t="s">
        <v>172</v>
      </c>
      <c r="H138" s="54">
        <v>447</v>
      </c>
      <c r="I138" s="53" t="s">
        <v>45</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x14ac:dyDescent="0.35">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120</v>
      </c>
      <c r="E139" s="53" t="s">
        <v>295</v>
      </c>
      <c r="F139" s="53" t="s">
        <v>126</v>
      </c>
      <c r="G139" s="284" t="s">
        <v>172</v>
      </c>
      <c r="H139" s="54">
        <v>448</v>
      </c>
      <c r="I139" s="53" t="s">
        <v>44</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x14ac:dyDescent="0.35">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121</v>
      </c>
      <c r="E140" s="53" t="s">
        <v>295</v>
      </c>
      <c r="F140" s="53" t="s">
        <v>127</v>
      </c>
      <c r="G140" s="284" t="s">
        <v>172</v>
      </c>
      <c r="H140" s="54">
        <v>449</v>
      </c>
      <c r="I140" s="53" t="s">
        <v>44</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x14ac:dyDescent="0.35">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317</v>
      </c>
      <c r="D141" s="53" t="s">
        <v>116</v>
      </c>
      <c r="E141" s="53" t="s">
        <v>293</v>
      </c>
      <c r="F141" s="53" t="s">
        <v>122</v>
      </c>
      <c r="G141" s="284" t="s">
        <v>297</v>
      </c>
      <c r="H141" s="54">
        <v>13</v>
      </c>
      <c r="I141" s="53" t="s">
        <v>44</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0.75</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x14ac:dyDescent="0.35">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117</v>
      </c>
      <c r="E142" s="53" t="s">
        <v>293</v>
      </c>
      <c r="F142" s="53" t="s">
        <v>123</v>
      </c>
      <c r="G142" s="284" t="s">
        <v>297</v>
      </c>
      <c r="H142" s="54">
        <v>14</v>
      </c>
      <c r="I142" s="53" t="s">
        <v>44</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0.75</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x14ac:dyDescent="0.35">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118</v>
      </c>
      <c r="E143" s="53" t="s">
        <v>293</v>
      </c>
      <c r="F143" s="53" t="s">
        <v>124</v>
      </c>
      <c r="G143" s="284" t="s">
        <v>297</v>
      </c>
      <c r="H143" s="54">
        <v>15</v>
      </c>
      <c r="I143" s="53" t="s">
        <v>44</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0.75</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x14ac:dyDescent="0.35">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119</v>
      </c>
      <c r="E144" s="53" t="s">
        <v>293</v>
      </c>
      <c r="F144" s="53" t="s">
        <v>125</v>
      </c>
      <c r="G144" s="284" t="s">
        <v>297</v>
      </c>
      <c r="H144" s="54">
        <v>16</v>
      </c>
      <c r="I144" s="53" t="s">
        <v>44</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0.75</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x14ac:dyDescent="0.35">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120</v>
      </c>
      <c r="E145" s="53" t="s">
        <v>293</v>
      </c>
      <c r="F145" s="53" t="s">
        <v>126</v>
      </c>
      <c r="G145" s="284" t="s">
        <v>297</v>
      </c>
      <c r="H145" s="54">
        <v>17</v>
      </c>
      <c r="I145" s="53" t="s">
        <v>44</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0.75</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x14ac:dyDescent="0.35">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121</v>
      </c>
      <c r="E146" s="53" t="s">
        <v>293</v>
      </c>
      <c r="F146" s="53" t="s">
        <v>127</v>
      </c>
      <c r="G146" s="284" t="s">
        <v>297</v>
      </c>
      <c r="H146" s="54">
        <v>18</v>
      </c>
      <c r="I146" s="53" t="s">
        <v>44</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0.75</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x14ac:dyDescent="0.35">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116</v>
      </c>
      <c r="E147" s="53" t="s">
        <v>294</v>
      </c>
      <c r="F147" s="53" t="s">
        <v>122</v>
      </c>
      <c r="G147" s="284" t="s">
        <v>296</v>
      </c>
      <c r="H147" s="54">
        <v>150</v>
      </c>
      <c r="I147" s="53" t="s">
        <v>44</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0.75</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x14ac:dyDescent="0.35">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117</v>
      </c>
      <c r="E148" s="53" t="s">
        <v>294</v>
      </c>
      <c r="F148" s="53" t="s">
        <v>123</v>
      </c>
      <c r="G148" s="284" t="s">
        <v>296</v>
      </c>
      <c r="H148" s="54">
        <v>151</v>
      </c>
      <c r="I148" s="53" t="s">
        <v>44</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0.75</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x14ac:dyDescent="0.35">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118</v>
      </c>
      <c r="E149" s="53" t="s">
        <v>294</v>
      </c>
      <c r="F149" s="53" t="s">
        <v>124</v>
      </c>
      <c r="G149" s="284" t="s">
        <v>296</v>
      </c>
      <c r="H149" s="54">
        <v>152</v>
      </c>
      <c r="I149" s="53" t="s">
        <v>44</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0.75</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x14ac:dyDescent="0.35">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119</v>
      </c>
      <c r="E150" s="53" t="s">
        <v>294</v>
      </c>
      <c r="F150" s="53" t="s">
        <v>125</v>
      </c>
      <c r="G150" s="284" t="s">
        <v>296</v>
      </c>
      <c r="H150" s="54">
        <v>153</v>
      </c>
      <c r="I150" s="53" t="s">
        <v>44</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0.75</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x14ac:dyDescent="0.35">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120</v>
      </c>
      <c r="E151" s="53" t="s">
        <v>294</v>
      </c>
      <c r="F151" s="53" t="s">
        <v>126</v>
      </c>
      <c r="G151" s="284" t="s">
        <v>296</v>
      </c>
      <c r="H151" s="54">
        <v>154</v>
      </c>
      <c r="I151" s="53" t="s">
        <v>44</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0.75</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x14ac:dyDescent="0.35">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121</v>
      </c>
      <c r="E152" s="53" t="s">
        <v>294</v>
      </c>
      <c r="F152" s="53" t="s">
        <v>127</v>
      </c>
      <c r="G152" s="284" t="s">
        <v>296</v>
      </c>
      <c r="H152" s="54">
        <v>155</v>
      </c>
      <c r="I152" s="53" t="s">
        <v>44</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0.75</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x14ac:dyDescent="0.35">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116</v>
      </c>
      <c r="E153" s="53" t="s">
        <v>295</v>
      </c>
      <c r="F153" s="53" t="s">
        <v>122</v>
      </c>
      <c r="G153" s="284" t="s">
        <v>172</v>
      </c>
      <c r="H153" s="54">
        <v>156</v>
      </c>
      <c r="I153" s="53" t="s">
        <v>44</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0.75</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x14ac:dyDescent="0.35">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117</v>
      </c>
      <c r="E154" s="53" t="s">
        <v>295</v>
      </c>
      <c r="F154" s="53" t="s">
        <v>123</v>
      </c>
      <c r="G154" s="284" t="s">
        <v>172</v>
      </c>
      <c r="H154" s="54">
        <v>157</v>
      </c>
      <c r="I154" s="53" t="s">
        <v>44</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0.75</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x14ac:dyDescent="0.35">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118</v>
      </c>
      <c r="E155" s="53" t="s">
        <v>295</v>
      </c>
      <c r="F155" s="53" t="s">
        <v>124</v>
      </c>
      <c r="G155" s="284" t="s">
        <v>172</v>
      </c>
      <c r="H155" s="54">
        <v>158</v>
      </c>
      <c r="I155" s="53" t="s">
        <v>44</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0.75</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x14ac:dyDescent="0.35">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119</v>
      </c>
      <c r="E156" s="53" t="s">
        <v>295</v>
      </c>
      <c r="F156" s="53" t="s">
        <v>125</v>
      </c>
      <c r="G156" s="284" t="s">
        <v>172</v>
      </c>
      <c r="H156" s="54">
        <v>159</v>
      </c>
      <c r="I156" s="53" t="s">
        <v>44</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0.75</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x14ac:dyDescent="0.35">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120</v>
      </c>
      <c r="E157" s="53" t="s">
        <v>295</v>
      </c>
      <c r="F157" s="53" t="s">
        <v>126</v>
      </c>
      <c r="G157" s="284" t="s">
        <v>172</v>
      </c>
      <c r="H157" s="54">
        <v>160</v>
      </c>
      <c r="I157" s="53" t="s">
        <v>44</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0.75</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x14ac:dyDescent="0.35">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121</v>
      </c>
      <c r="E158" s="53" t="s">
        <v>295</v>
      </c>
      <c r="F158" s="53" t="s">
        <v>127</v>
      </c>
      <c r="G158" s="284" t="s">
        <v>172</v>
      </c>
      <c r="H158" s="54">
        <v>161</v>
      </c>
      <c r="I158" s="53" t="s">
        <v>44</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0.75</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x14ac:dyDescent="0.35">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44</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x14ac:dyDescent="0.35">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318</v>
      </c>
      <c r="D160" s="53"/>
      <c r="E160" s="53"/>
      <c r="F160" s="53"/>
      <c r="G160" s="53"/>
      <c r="H160" s="54">
        <v>146</v>
      </c>
      <c r="I160" s="53" t="s">
        <v>44</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0.24</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x14ac:dyDescent="0.35">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282</v>
      </c>
      <c r="D161" s="53"/>
      <c r="E161" s="53"/>
      <c r="F161" s="53"/>
      <c r="G161" s="53"/>
      <c r="H161" s="54">
        <v>147</v>
      </c>
      <c r="I161" s="53" t="s">
        <v>44</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x14ac:dyDescent="0.35">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128</v>
      </c>
      <c r="D162" s="53"/>
      <c r="E162" s="53"/>
      <c r="F162" s="53"/>
      <c r="G162" s="53"/>
      <c r="H162" s="54">
        <v>20</v>
      </c>
      <c r="I162" s="53" t="s">
        <v>44</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x14ac:dyDescent="0.35">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2527</v>
      </c>
      <c r="D163" s="53" t="s">
        <v>293</v>
      </c>
      <c r="E163" s="53"/>
      <c r="F163" s="53" t="s">
        <v>297</v>
      </c>
      <c r="G163" s="53"/>
      <c r="H163" s="54">
        <v>378</v>
      </c>
      <c r="I163" s="53" t="s">
        <v>44</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x14ac:dyDescent="0.35">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294</v>
      </c>
      <c r="E164" s="53"/>
      <c r="F164" s="53" t="s">
        <v>296</v>
      </c>
      <c r="G164" s="53"/>
      <c r="H164" s="54">
        <v>379</v>
      </c>
      <c r="I164" s="53" t="s">
        <v>44</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x14ac:dyDescent="0.35">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295</v>
      </c>
      <c r="E165" s="53"/>
      <c r="F165" s="53" t="s">
        <v>172</v>
      </c>
      <c r="G165" s="53"/>
      <c r="H165" s="54">
        <v>380</v>
      </c>
      <c r="I165" s="53" t="s">
        <v>44</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x14ac:dyDescent="0.35">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116</v>
      </c>
      <c r="E166" s="53"/>
      <c r="F166" s="53" t="s">
        <v>122</v>
      </c>
      <c r="G166" s="53"/>
      <c r="H166" s="54">
        <v>27</v>
      </c>
      <c r="I166" s="53" t="s">
        <v>44</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x14ac:dyDescent="0.35">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117</v>
      </c>
      <c r="E167" s="53"/>
      <c r="F167" s="53" t="s">
        <v>123</v>
      </c>
      <c r="G167" s="53"/>
      <c r="H167" s="54">
        <v>28</v>
      </c>
      <c r="I167" s="53" t="s">
        <v>44</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x14ac:dyDescent="0.35">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118</v>
      </c>
      <c r="E168" s="53"/>
      <c r="F168" s="53" t="s">
        <v>124</v>
      </c>
      <c r="G168" s="53"/>
      <c r="H168" s="54">
        <v>605</v>
      </c>
      <c r="I168" s="53" t="s">
        <v>45</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x14ac:dyDescent="0.35">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119</v>
      </c>
      <c r="E169" s="53"/>
      <c r="F169" s="53" t="s">
        <v>125</v>
      </c>
      <c r="G169" s="53"/>
      <c r="H169" s="54">
        <v>606</v>
      </c>
      <c r="I169" s="53" t="s">
        <v>45</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x14ac:dyDescent="0.35">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120</v>
      </c>
      <c r="E170" s="53"/>
      <c r="F170" s="53" t="s">
        <v>126</v>
      </c>
      <c r="G170" s="53"/>
      <c r="H170" s="54">
        <v>29</v>
      </c>
      <c r="I170" s="53" t="s">
        <v>44</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x14ac:dyDescent="0.35">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121</v>
      </c>
      <c r="E171" s="53"/>
      <c r="F171" s="53" t="s">
        <v>127</v>
      </c>
      <c r="G171" s="53"/>
      <c r="H171" s="54">
        <v>607</v>
      </c>
      <c r="I171" s="53" t="s">
        <v>45</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x14ac:dyDescent="0.35">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352</v>
      </c>
      <c r="D172" s="53" t="s">
        <v>473</v>
      </c>
      <c r="E172" s="53"/>
      <c r="F172" s="53" t="s">
        <v>472</v>
      </c>
      <c r="G172" s="9"/>
      <c r="H172" s="56">
        <v>167</v>
      </c>
      <c r="I172" s="9" t="s">
        <v>44</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x14ac:dyDescent="0.35">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327</v>
      </c>
      <c r="E173" s="53"/>
      <c r="F173" s="9" t="s">
        <v>328</v>
      </c>
      <c r="G173" s="53"/>
      <c r="H173" s="54">
        <v>168</v>
      </c>
      <c r="I173" s="53" t="s">
        <v>44</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x14ac:dyDescent="0.35">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77</v>
      </c>
      <c r="E174" s="53"/>
      <c r="F174" s="9" t="s">
        <v>89</v>
      </c>
      <c r="G174" s="53"/>
      <c r="H174" s="56">
        <v>169</v>
      </c>
      <c r="I174" s="53" t="s">
        <v>44</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x14ac:dyDescent="0.35">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78</v>
      </c>
      <c r="E175" s="53"/>
      <c r="F175" s="9" t="s">
        <v>90</v>
      </c>
      <c r="G175" s="53"/>
      <c r="H175" s="54">
        <v>170</v>
      </c>
      <c r="I175" s="53" t="s">
        <v>44</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x14ac:dyDescent="0.35">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474</v>
      </c>
      <c r="E176" s="53"/>
      <c r="F176" s="9" t="s">
        <v>477</v>
      </c>
      <c r="G176" s="53"/>
      <c r="H176" s="54">
        <v>608</v>
      </c>
      <c r="I176" s="53" t="s">
        <v>45</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x14ac:dyDescent="0.35">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79</v>
      </c>
      <c r="E177" s="53"/>
      <c r="F177" s="9" t="s">
        <v>91</v>
      </c>
      <c r="G177" s="53"/>
      <c r="H177" s="54">
        <v>609</v>
      </c>
      <c r="I177" s="53" t="s">
        <v>45</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x14ac:dyDescent="0.35">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80</v>
      </c>
      <c r="E178" s="53"/>
      <c r="F178" s="9" t="s">
        <v>92</v>
      </c>
      <c r="G178" s="53"/>
      <c r="H178" s="54">
        <v>610</v>
      </c>
      <c r="I178" s="53" t="s">
        <v>45</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x14ac:dyDescent="0.35">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81</v>
      </c>
      <c r="E179" s="53"/>
      <c r="F179" s="9" t="s">
        <v>93</v>
      </c>
      <c r="G179" s="53"/>
      <c r="H179" s="54">
        <v>611</v>
      </c>
      <c r="I179" s="53" t="s">
        <v>45</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x14ac:dyDescent="0.35">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2485</v>
      </c>
      <c r="E180" s="53"/>
      <c r="F180" s="9" t="s">
        <v>462</v>
      </c>
      <c r="G180" s="53"/>
      <c r="H180" s="54">
        <v>612</v>
      </c>
      <c r="I180" s="53" t="s">
        <v>45</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x14ac:dyDescent="0.35">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329</v>
      </c>
      <c r="E181" s="53"/>
      <c r="F181" s="9" t="s">
        <v>331</v>
      </c>
      <c r="G181" s="53"/>
      <c r="H181" s="54">
        <v>613</v>
      </c>
      <c r="I181" s="53" t="s">
        <v>45</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x14ac:dyDescent="0.35">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330</v>
      </c>
      <c r="E182" s="53"/>
      <c r="F182" s="9" t="s">
        <v>332</v>
      </c>
      <c r="G182" s="53"/>
      <c r="H182" s="54">
        <v>614</v>
      </c>
      <c r="I182" s="53" t="s">
        <v>45</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x14ac:dyDescent="0.35">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470</v>
      </c>
      <c r="E183" s="53"/>
      <c r="F183" s="9" t="s">
        <v>469</v>
      </c>
      <c r="G183" s="53"/>
      <c r="H183" s="54">
        <v>116</v>
      </c>
      <c r="I183" s="53" t="s">
        <v>44</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x14ac:dyDescent="0.35">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479</v>
      </c>
      <c r="E184" s="53"/>
      <c r="F184" s="9" t="s">
        <v>480</v>
      </c>
      <c r="G184" s="53"/>
      <c r="H184" s="54">
        <v>615</v>
      </c>
      <c r="I184" s="53" t="s">
        <v>45</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x14ac:dyDescent="0.35">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2856</v>
      </c>
      <c r="E185" s="53"/>
      <c r="F185" s="9" t="s">
        <v>2536</v>
      </c>
      <c r="G185" s="53"/>
      <c r="H185" s="54">
        <v>616</v>
      </c>
      <c r="I185" s="53" t="s">
        <v>45</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x14ac:dyDescent="0.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2857</v>
      </c>
      <c r="E186" s="53"/>
      <c r="F186" s="9" t="s">
        <v>2685</v>
      </c>
      <c r="G186" s="53"/>
      <c r="H186" s="54">
        <v>617</v>
      </c>
      <c r="I186" s="53" t="s">
        <v>45</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x14ac:dyDescent="0.35">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2858</v>
      </c>
      <c r="E187" s="53"/>
      <c r="F187" s="9" t="s">
        <v>2538</v>
      </c>
      <c r="G187" s="53"/>
      <c r="H187" s="54">
        <v>618</v>
      </c>
      <c r="I187" s="53" t="s">
        <v>45</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x14ac:dyDescent="0.35">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3160</v>
      </c>
      <c r="D188" s="53" t="s">
        <v>473</v>
      </c>
      <c r="E188" s="53"/>
      <c r="F188" s="53" t="s">
        <v>472</v>
      </c>
      <c r="G188" s="9"/>
      <c r="H188" s="56">
        <v>876</v>
      </c>
      <c r="I188" s="9" t="s">
        <v>44</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x14ac:dyDescent="0.35">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327</v>
      </c>
      <c r="E189" s="53"/>
      <c r="F189" s="9" t="s">
        <v>328</v>
      </c>
      <c r="G189" s="53"/>
      <c r="H189" s="56">
        <v>877</v>
      </c>
      <c r="I189" s="9" t="s">
        <v>44</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x14ac:dyDescent="0.35">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77</v>
      </c>
      <c r="E190" s="53"/>
      <c r="F190" s="9" t="s">
        <v>89</v>
      </c>
      <c r="G190" s="53"/>
      <c r="H190" s="56">
        <v>878</v>
      </c>
      <c r="I190" s="53" t="s">
        <v>45</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x14ac:dyDescent="0.35">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78</v>
      </c>
      <c r="E191" s="53"/>
      <c r="F191" s="9" t="s">
        <v>90</v>
      </c>
      <c r="G191" s="53"/>
      <c r="H191" s="56">
        <v>879</v>
      </c>
      <c r="I191" s="53" t="s">
        <v>45</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x14ac:dyDescent="0.35">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474</v>
      </c>
      <c r="E192" s="53"/>
      <c r="F192" s="9" t="s">
        <v>477</v>
      </c>
      <c r="G192" s="53"/>
      <c r="H192" s="56">
        <v>880</v>
      </c>
      <c r="I192" s="53" t="s">
        <v>45</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x14ac:dyDescent="0.35">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79</v>
      </c>
      <c r="E193" s="53"/>
      <c r="F193" s="9" t="s">
        <v>91</v>
      </c>
      <c r="G193" s="53"/>
      <c r="H193" s="56">
        <v>881</v>
      </c>
      <c r="I193" s="53" t="s">
        <v>45</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x14ac:dyDescent="0.35">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80</v>
      </c>
      <c r="E194" s="53"/>
      <c r="F194" s="9" t="s">
        <v>92</v>
      </c>
      <c r="G194" s="53"/>
      <c r="H194" s="56">
        <v>882</v>
      </c>
      <c r="I194" s="53" t="s">
        <v>45</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x14ac:dyDescent="0.35">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81</v>
      </c>
      <c r="E195" s="53"/>
      <c r="F195" s="9" t="s">
        <v>93</v>
      </c>
      <c r="G195" s="53"/>
      <c r="H195" s="56">
        <v>883</v>
      </c>
      <c r="I195" s="9" t="s">
        <v>44</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x14ac:dyDescent="0.35">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2485</v>
      </c>
      <c r="E196" s="53"/>
      <c r="F196" s="9" t="s">
        <v>462</v>
      </c>
      <c r="G196" s="53"/>
      <c r="H196" s="56">
        <v>884</v>
      </c>
      <c r="I196" s="53" t="s">
        <v>45</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x14ac:dyDescent="0.35">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329</v>
      </c>
      <c r="E197" s="53"/>
      <c r="F197" s="9" t="s">
        <v>331</v>
      </c>
      <c r="G197" s="53"/>
      <c r="H197" s="56">
        <v>885</v>
      </c>
      <c r="I197" s="9" t="s">
        <v>44</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x14ac:dyDescent="0.35">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330</v>
      </c>
      <c r="E198" s="53"/>
      <c r="F198" s="9" t="s">
        <v>332</v>
      </c>
      <c r="G198" s="53"/>
      <c r="H198" s="56">
        <v>886</v>
      </c>
      <c r="I198" s="9" t="s">
        <v>44</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x14ac:dyDescent="0.35">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470</v>
      </c>
      <c r="E199" s="53"/>
      <c r="F199" s="9" t="s">
        <v>469</v>
      </c>
      <c r="G199" s="53"/>
      <c r="H199" s="56">
        <v>887</v>
      </c>
      <c r="I199" s="9" t="s">
        <v>44</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x14ac:dyDescent="0.35">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479</v>
      </c>
      <c r="E200" s="53"/>
      <c r="F200" s="9" t="s">
        <v>480</v>
      </c>
      <c r="G200" s="53"/>
      <c r="H200" s="56">
        <v>888</v>
      </c>
      <c r="I200" s="53" t="s">
        <v>45</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x14ac:dyDescent="0.35">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2856</v>
      </c>
      <c r="E201" s="53"/>
      <c r="F201" s="9" t="s">
        <v>2536</v>
      </c>
      <c r="G201" s="53"/>
      <c r="H201" s="56">
        <v>889</v>
      </c>
      <c r="I201" s="53" t="s">
        <v>45</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x14ac:dyDescent="0.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2857</v>
      </c>
      <c r="E202" s="53"/>
      <c r="F202" s="9" t="s">
        <v>2685</v>
      </c>
      <c r="G202" s="53"/>
      <c r="H202" s="56">
        <v>890</v>
      </c>
      <c r="I202" s="53" t="s">
        <v>45</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x14ac:dyDescent="0.35">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2858</v>
      </c>
      <c r="E203" s="53"/>
      <c r="F203" s="9" t="s">
        <v>2538</v>
      </c>
      <c r="G203" s="53"/>
      <c r="H203" s="56">
        <v>891</v>
      </c>
      <c r="I203" s="9" t="s">
        <v>44</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x14ac:dyDescent="0.35">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2846</v>
      </c>
      <c r="D204" s="53"/>
      <c r="E204" s="53"/>
      <c r="F204" s="53"/>
      <c r="G204" s="53"/>
      <c r="H204" s="54">
        <v>508</v>
      </c>
      <c r="I204" s="53" t="s">
        <v>44</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x14ac:dyDescent="0.35">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287</v>
      </c>
      <c r="D205" s="9"/>
      <c r="E205" s="9"/>
      <c r="F205" s="9"/>
      <c r="G205" s="9"/>
      <c r="H205" s="56">
        <v>148</v>
      </c>
      <c r="I205" s="53" t="s">
        <v>44</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Texas. It does not cause the construction or removal of transmission lines. // **Guidance for setting values:** From 2014-2018, electricity exports from Texas stayed constant.</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x14ac:dyDescent="0.35">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286</v>
      </c>
      <c r="D206" s="53" t="s">
        <v>473</v>
      </c>
      <c r="E206" s="53"/>
      <c r="F206" s="53" t="s">
        <v>472</v>
      </c>
      <c r="G206" s="9"/>
      <c r="H206" s="56">
        <v>149</v>
      </c>
      <c r="I206" s="53" t="s">
        <v>44</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x14ac:dyDescent="0.35">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327</v>
      </c>
      <c r="E207" s="53"/>
      <c r="F207" s="9" t="s">
        <v>328</v>
      </c>
      <c r="G207" s="9"/>
      <c r="H207" s="56">
        <v>526</v>
      </c>
      <c r="I207" s="53" t="s">
        <v>44</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x14ac:dyDescent="0.35">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77</v>
      </c>
      <c r="E208" s="53"/>
      <c r="F208" s="9" t="s">
        <v>89</v>
      </c>
      <c r="G208" s="9"/>
      <c r="H208" s="56">
        <v>527</v>
      </c>
      <c r="I208" s="53" t="s">
        <v>44</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x14ac:dyDescent="0.35">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78</v>
      </c>
      <c r="E209" s="53"/>
      <c r="F209" s="9" t="s">
        <v>90</v>
      </c>
      <c r="G209" s="9"/>
      <c r="H209" s="56">
        <v>528</v>
      </c>
      <c r="I209" s="53" t="s">
        <v>44</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x14ac:dyDescent="0.35">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474</v>
      </c>
      <c r="E210" s="53"/>
      <c r="F210" s="9" t="s">
        <v>477</v>
      </c>
      <c r="G210" s="9"/>
      <c r="H210" s="56">
        <v>529</v>
      </c>
      <c r="I210" s="53" t="s">
        <v>44</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x14ac:dyDescent="0.35">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79</v>
      </c>
      <c r="E211" s="53"/>
      <c r="F211" s="9" t="s">
        <v>91</v>
      </c>
      <c r="G211" s="9"/>
      <c r="H211" s="56">
        <v>530</v>
      </c>
      <c r="I211" s="53" t="s">
        <v>44</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x14ac:dyDescent="0.35">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80</v>
      </c>
      <c r="E212" s="53"/>
      <c r="F212" s="9" t="s">
        <v>92</v>
      </c>
      <c r="G212" s="9"/>
      <c r="H212" s="56">
        <v>531</v>
      </c>
      <c r="I212" s="53" t="s">
        <v>45</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x14ac:dyDescent="0.35">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81</v>
      </c>
      <c r="E213" s="53"/>
      <c r="F213" s="9" t="s">
        <v>93</v>
      </c>
      <c r="G213" s="9"/>
      <c r="H213" s="56">
        <v>532</v>
      </c>
      <c r="I213" s="53" t="s">
        <v>44</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x14ac:dyDescent="0.35">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2485</v>
      </c>
      <c r="E214" s="53"/>
      <c r="F214" s="9" t="s">
        <v>462</v>
      </c>
      <c r="G214" s="9"/>
      <c r="H214" s="56">
        <v>533</v>
      </c>
      <c r="I214" s="53" t="s">
        <v>45</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x14ac:dyDescent="0.35">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329</v>
      </c>
      <c r="E215" s="53"/>
      <c r="F215" s="9" t="s">
        <v>331</v>
      </c>
      <c r="G215" s="9"/>
      <c r="H215" s="56">
        <v>534</v>
      </c>
      <c r="I215" s="53" t="s">
        <v>44</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x14ac:dyDescent="0.35">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330</v>
      </c>
      <c r="E216" s="53"/>
      <c r="F216" s="9" t="s">
        <v>332</v>
      </c>
      <c r="G216" s="9"/>
      <c r="H216" s="56">
        <v>535</v>
      </c>
      <c r="I216" s="53" t="s">
        <v>45</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x14ac:dyDescent="0.35">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470</v>
      </c>
      <c r="E217" s="53"/>
      <c r="F217" s="9" t="s">
        <v>469</v>
      </c>
      <c r="G217" s="9"/>
      <c r="H217" s="56">
        <v>536</v>
      </c>
      <c r="I217" s="53" t="s">
        <v>45</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x14ac:dyDescent="0.35">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479</v>
      </c>
      <c r="E218" s="53"/>
      <c r="F218" s="9" t="s">
        <v>480</v>
      </c>
      <c r="G218" s="9"/>
      <c r="H218" s="56">
        <v>537</v>
      </c>
      <c r="I218" s="53" t="s">
        <v>45</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x14ac:dyDescent="0.35">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2856</v>
      </c>
      <c r="E219" s="53"/>
      <c r="F219" s="9" t="s">
        <v>2536</v>
      </c>
      <c r="G219" s="9"/>
      <c r="H219" s="56">
        <v>538</v>
      </c>
      <c r="I219" s="53" t="s">
        <v>45</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x14ac:dyDescent="0.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2857</v>
      </c>
      <c r="E220" s="53"/>
      <c r="F220" s="9" t="s">
        <v>2685</v>
      </c>
      <c r="G220" s="9"/>
      <c r="H220" s="56">
        <v>539</v>
      </c>
      <c r="I220" s="53" t="s">
        <v>45</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x14ac:dyDescent="0.35">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2858</v>
      </c>
      <c r="E221" s="53"/>
      <c r="F221" s="9" t="s">
        <v>2538</v>
      </c>
      <c r="G221" s="9"/>
      <c r="H221" s="56">
        <v>540</v>
      </c>
      <c r="I221" s="53" t="s">
        <v>45</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x14ac:dyDescent="0.35">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319</v>
      </c>
      <c r="D222" s="53"/>
      <c r="E222" s="53"/>
      <c r="F222" s="53"/>
      <c r="G222" s="53"/>
      <c r="H222" s="54">
        <v>619</v>
      </c>
      <c r="I222" s="53" t="s">
        <v>45</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x14ac:dyDescent="0.35">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28</v>
      </c>
      <c r="D223" s="53"/>
      <c r="E223" s="53"/>
      <c r="F223" s="53"/>
      <c r="G223" s="53"/>
      <c r="H223" s="54">
        <v>30</v>
      </c>
      <c r="I223" s="53" t="s">
        <v>44</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x14ac:dyDescent="0.35">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129</v>
      </c>
      <c r="D224" s="53" t="s">
        <v>473</v>
      </c>
      <c r="E224" s="53"/>
      <c r="F224" s="53" t="s">
        <v>472</v>
      </c>
      <c r="G224" s="53"/>
      <c r="H224" s="54">
        <v>31</v>
      </c>
      <c r="I224" s="53" t="s">
        <v>44</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x14ac:dyDescent="0.35">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327</v>
      </c>
      <c r="E225" s="53"/>
      <c r="F225" s="9" t="s">
        <v>328</v>
      </c>
      <c r="G225" s="53"/>
      <c r="H225" s="54">
        <v>620</v>
      </c>
      <c r="I225" s="53" t="s">
        <v>44</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x14ac:dyDescent="0.35">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77</v>
      </c>
      <c r="E226" s="53"/>
      <c r="F226" s="9" t="s">
        <v>89</v>
      </c>
      <c r="G226" s="53"/>
      <c r="H226" s="54">
        <v>32</v>
      </c>
      <c r="I226" s="53" t="s">
        <v>44</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x14ac:dyDescent="0.35">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78</v>
      </c>
      <c r="E227" s="53"/>
      <c r="F227" s="9" t="s">
        <v>90</v>
      </c>
      <c r="G227" s="53"/>
      <c r="H227" s="54">
        <v>621</v>
      </c>
      <c r="I227" s="53" t="s">
        <v>45</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x14ac:dyDescent="0.35">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474</v>
      </c>
      <c r="E228" s="53"/>
      <c r="F228" s="9" t="s">
        <v>477</v>
      </c>
      <c r="G228" s="53"/>
      <c r="H228" s="54">
        <v>622</v>
      </c>
      <c r="I228" s="53" t="s">
        <v>45</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x14ac:dyDescent="0.35">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79</v>
      </c>
      <c r="E229" s="53"/>
      <c r="F229" s="9" t="s">
        <v>91</v>
      </c>
      <c r="G229" s="53"/>
      <c r="H229" s="54">
        <v>623</v>
      </c>
      <c r="I229" s="53" t="s">
        <v>45</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x14ac:dyDescent="0.35">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80</v>
      </c>
      <c r="E230" s="53"/>
      <c r="F230" s="9" t="s">
        <v>92</v>
      </c>
      <c r="G230" s="53"/>
      <c r="H230" s="54">
        <v>624</v>
      </c>
      <c r="I230" s="53" t="s">
        <v>45</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x14ac:dyDescent="0.35">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81</v>
      </c>
      <c r="E231" s="53"/>
      <c r="F231" s="9" t="s">
        <v>93</v>
      </c>
      <c r="G231" s="53"/>
      <c r="H231" s="54">
        <v>625</v>
      </c>
      <c r="I231" s="53" t="s">
        <v>45</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x14ac:dyDescent="0.35">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2485</v>
      </c>
      <c r="E232" s="53"/>
      <c r="F232" s="9" t="s">
        <v>462</v>
      </c>
      <c r="G232" s="53"/>
      <c r="H232" s="54">
        <v>626</v>
      </c>
      <c r="I232" s="53" t="s">
        <v>45</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x14ac:dyDescent="0.35">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329</v>
      </c>
      <c r="E233" s="53"/>
      <c r="F233" s="9" t="s">
        <v>331</v>
      </c>
      <c r="G233" s="53"/>
      <c r="H233" s="54">
        <v>627</v>
      </c>
      <c r="I233" s="53" t="s">
        <v>45</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x14ac:dyDescent="0.35">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330</v>
      </c>
      <c r="E234" s="53"/>
      <c r="F234" s="9" t="s">
        <v>332</v>
      </c>
      <c r="G234" s="53"/>
      <c r="H234" s="54">
        <v>628</v>
      </c>
      <c r="I234" s="53" t="s">
        <v>44</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x14ac:dyDescent="0.35">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470</v>
      </c>
      <c r="E235" s="53"/>
      <c r="F235" s="9" t="s">
        <v>469</v>
      </c>
      <c r="G235" s="53"/>
      <c r="H235" s="54">
        <v>590</v>
      </c>
      <c r="I235" s="53" t="s">
        <v>44</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x14ac:dyDescent="0.35">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479</v>
      </c>
      <c r="E236" s="53"/>
      <c r="F236" s="9" t="s">
        <v>480</v>
      </c>
      <c r="G236" s="53"/>
      <c r="H236" s="54">
        <v>629</v>
      </c>
      <c r="I236" s="53" t="s">
        <v>45</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x14ac:dyDescent="0.35">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2856</v>
      </c>
      <c r="E237" s="53"/>
      <c r="F237" s="9" t="s">
        <v>2536</v>
      </c>
      <c r="G237" s="53"/>
      <c r="H237" s="54">
        <v>630</v>
      </c>
      <c r="I237" s="53" t="s">
        <v>45</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x14ac:dyDescent="0.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2857</v>
      </c>
      <c r="E238" s="53"/>
      <c r="F238" s="9" t="s">
        <v>2685</v>
      </c>
      <c r="G238" s="53"/>
      <c r="H238" s="54">
        <v>631</v>
      </c>
      <c r="I238" s="53" t="s">
        <v>45</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x14ac:dyDescent="0.35">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2858</v>
      </c>
      <c r="E239" s="53"/>
      <c r="F239" s="9" t="s">
        <v>2538</v>
      </c>
      <c r="G239" s="53"/>
      <c r="H239" s="54">
        <v>632</v>
      </c>
      <c r="I239" s="53" t="s">
        <v>45</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x14ac:dyDescent="0.35">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3105</v>
      </c>
      <c r="D240" s="53"/>
      <c r="E240" s="53"/>
      <c r="F240" s="53"/>
      <c r="G240" s="53"/>
      <c r="H240" s="54">
        <v>33</v>
      </c>
      <c r="I240" s="53" t="s">
        <v>44</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x14ac:dyDescent="0.35">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298</v>
      </c>
      <c r="D241" s="53"/>
      <c r="E241" s="53"/>
      <c r="F241" s="53"/>
      <c r="G241" s="53"/>
      <c r="H241" s="54">
        <v>34</v>
      </c>
      <c r="I241" s="53" t="s">
        <v>44</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x14ac:dyDescent="0.35">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3159</v>
      </c>
      <c r="D242" s="53" t="s">
        <v>473</v>
      </c>
      <c r="E242" s="53"/>
      <c r="F242" s="53" t="s">
        <v>472</v>
      </c>
      <c r="G242" s="53"/>
      <c r="H242" s="54">
        <v>860</v>
      </c>
      <c r="I242" s="53" t="s">
        <v>45</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x14ac:dyDescent="0.35">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327</v>
      </c>
      <c r="E243" s="53"/>
      <c r="F243" s="9" t="s">
        <v>328</v>
      </c>
      <c r="G243" s="53"/>
      <c r="H243" s="54">
        <v>861</v>
      </c>
      <c r="I243" s="53" t="s">
        <v>45</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x14ac:dyDescent="0.35">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77</v>
      </c>
      <c r="E244" s="53"/>
      <c r="F244" s="9" t="s">
        <v>89</v>
      </c>
      <c r="G244" s="53"/>
      <c r="H244" s="54">
        <v>862</v>
      </c>
      <c r="I244" s="53" t="s">
        <v>44</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x14ac:dyDescent="0.35">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78</v>
      </c>
      <c r="E245" s="53"/>
      <c r="F245" s="9" t="s">
        <v>90</v>
      </c>
      <c r="G245" s="53"/>
      <c r="H245" s="54">
        <v>863</v>
      </c>
      <c r="I245" s="53" t="s">
        <v>45</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x14ac:dyDescent="0.35">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474</v>
      </c>
      <c r="E246" s="53"/>
      <c r="F246" s="9" t="s">
        <v>477</v>
      </c>
      <c r="G246" s="53"/>
      <c r="H246" s="54">
        <v>864</v>
      </c>
      <c r="I246" s="53" t="s">
        <v>45</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x14ac:dyDescent="0.35">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79</v>
      </c>
      <c r="E247" s="53"/>
      <c r="F247" s="9" t="s">
        <v>91</v>
      </c>
      <c r="G247" s="53"/>
      <c r="H247" s="54">
        <v>865</v>
      </c>
      <c r="I247" s="53" t="s">
        <v>45</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x14ac:dyDescent="0.35">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80</v>
      </c>
      <c r="E248" s="53"/>
      <c r="F248" s="9" t="s">
        <v>92</v>
      </c>
      <c r="G248" s="53"/>
      <c r="H248" s="54">
        <v>866</v>
      </c>
      <c r="I248" s="53" t="s">
        <v>45</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x14ac:dyDescent="0.35">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81</v>
      </c>
      <c r="E249" s="53"/>
      <c r="F249" s="9" t="s">
        <v>93</v>
      </c>
      <c r="G249" s="53"/>
      <c r="H249" s="54">
        <v>867</v>
      </c>
      <c r="I249" s="53" t="s">
        <v>45</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x14ac:dyDescent="0.35">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2485</v>
      </c>
      <c r="E250" s="53"/>
      <c r="F250" s="9" t="s">
        <v>462</v>
      </c>
      <c r="G250" s="53"/>
      <c r="H250" s="54">
        <v>868</v>
      </c>
      <c r="I250" s="53" t="s">
        <v>45</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x14ac:dyDescent="0.35">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329</v>
      </c>
      <c r="E251" s="53"/>
      <c r="F251" s="9" t="s">
        <v>331</v>
      </c>
      <c r="G251" s="53"/>
      <c r="H251" s="54">
        <v>869</v>
      </c>
      <c r="I251" s="53" t="s">
        <v>45</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x14ac:dyDescent="0.35">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330</v>
      </c>
      <c r="E252" s="53"/>
      <c r="F252" s="9" t="s">
        <v>332</v>
      </c>
      <c r="G252" s="53"/>
      <c r="H252" s="54">
        <v>870</v>
      </c>
      <c r="I252" s="53" t="s">
        <v>45</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x14ac:dyDescent="0.35">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470</v>
      </c>
      <c r="E253" s="53"/>
      <c r="F253" s="9" t="s">
        <v>469</v>
      </c>
      <c r="G253" s="53"/>
      <c r="H253" s="54">
        <v>871</v>
      </c>
      <c r="I253" s="53" t="s">
        <v>45</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x14ac:dyDescent="0.35">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479</v>
      </c>
      <c r="E254" s="53"/>
      <c r="F254" s="9" t="s">
        <v>480</v>
      </c>
      <c r="G254" s="53"/>
      <c r="H254" s="54">
        <v>872</v>
      </c>
      <c r="I254" s="53" t="s">
        <v>45</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x14ac:dyDescent="0.35">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2856</v>
      </c>
      <c r="E255" s="53"/>
      <c r="F255" s="9" t="s">
        <v>2536</v>
      </c>
      <c r="G255" s="53"/>
      <c r="H255" s="54">
        <v>873</v>
      </c>
      <c r="I255" s="53" t="s">
        <v>45</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x14ac:dyDescent="0.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2857</v>
      </c>
      <c r="E256" s="53"/>
      <c r="F256" s="9" t="s">
        <v>2685</v>
      </c>
      <c r="G256" s="53"/>
      <c r="H256" s="54">
        <v>874</v>
      </c>
      <c r="I256" s="53" t="s">
        <v>45</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x14ac:dyDescent="0.35">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2858</v>
      </c>
      <c r="E257" s="53"/>
      <c r="F257" s="9" t="s">
        <v>2538</v>
      </c>
      <c r="G257" s="53"/>
      <c r="H257" s="54">
        <v>875</v>
      </c>
      <c r="I257" s="53" t="s">
        <v>45</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x14ac:dyDescent="0.35">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131</v>
      </c>
      <c r="D258" s="53" t="s">
        <v>473</v>
      </c>
      <c r="E258" s="53"/>
      <c r="F258" s="53" t="s">
        <v>472</v>
      </c>
      <c r="G258" s="53"/>
      <c r="H258" s="54">
        <v>633</v>
      </c>
      <c r="I258" s="53" t="s">
        <v>45</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x14ac:dyDescent="0.35">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327</v>
      </c>
      <c r="E259" s="53"/>
      <c r="F259" s="9" t="s">
        <v>328</v>
      </c>
      <c r="G259" s="53"/>
      <c r="H259" s="54">
        <v>634</v>
      </c>
      <c r="I259" s="53" t="s">
        <v>44</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x14ac:dyDescent="0.35">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77</v>
      </c>
      <c r="E260" s="53"/>
      <c r="F260" s="9" t="s">
        <v>89</v>
      </c>
      <c r="G260" s="53"/>
      <c r="H260" s="54">
        <v>635</v>
      </c>
      <c r="I260" s="53" t="s">
        <v>45</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x14ac:dyDescent="0.35">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78</v>
      </c>
      <c r="E261" s="53"/>
      <c r="F261" s="9" t="s">
        <v>90</v>
      </c>
      <c r="G261" s="53"/>
      <c r="H261" s="54">
        <v>636</v>
      </c>
      <c r="I261" s="53" t="s">
        <v>45</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x14ac:dyDescent="0.35">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474</v>
      </c>
      <c r="E262" s="53"/>
      <c r="F262" s="9" t="s">
        <v>477</v>
      </c>
      <c r="G262" s="53"/>
      <c r="H262" s="54">
        <v>637</v>
      </c>
      <c r="I262" s="53" t="s">
        <v>45</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x14ac:dyDescent="0.35">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79</v>
      </c>
      <c r="E263" s="53"/>
      <c r="F263" s="9" t="s">
        <v>91</v>
      </c>
      <c r="G263" s="53"/>
      <c r="H263" s="54">
        <v>638</v>
      </c>
      <c r="I263" s="53" t="s">
        <v>45</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x14ac:dyDescent="0.35">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80</v>
      </c>
      <c r="E264" s="53"/>
      <c r="F264" s="9" t="s">
        <v>92</v>
      </c>
      <c r="G264" s="53"/>
      <c r="H264" s="54">
        <v>639</v>
      </c>
      <c r="I264" s="53" t="s">
        <v>45</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x14ac:dyDescent="0.35">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81</v>
      </c>
      <c r="E265" s="53"/>
      <c r="F265" s="9" t="s">
        <v>93</v>
      </c>
      <c r="G265" s="53"/>
      <c r="H265" s="54">
        <v>640</v>
      </c>
      <c r="I265" s="53" t="s">
        <v>45</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x14ac:dyDescent="0.35">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2485</v>
      </c>
      <c r="E266" s="53"/>
      <c r="F266" s="9" t="s">
        <v>462</v>
      </c>
      <c r="G266" s="53"/>
      <c r="H266" s="54">
        <v>641</v>
      </c>
      <c r="I266" s="53" t="s">
        <v>45</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x14ac:dyDescent="0.35">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329</v>
      </c>
      <c r="E267" s="53"/>
      <c r="F267" s="9" t="s">
        <v>331</v>
      </c>
      <c r="G267" s="53"/>
      <c r="H267" s="54">
        <v>642</v>
      </c>
      <c r="I267" s="53" t="s">
        <v>45</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x14ac:dyDescent="0.35">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330</v>
      </c>
      <c r="E268" s="53"/>
      <c r="F268" s="9" t="s">
        <v>332</v>
      </c>
      <c r="G268" s="53"/>
      <c r="H268" s="54">
        <v>643</v>
      </c>
      <c r="I268" s="53" t="s">
        <v>45</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x14ac:dyDescent="0.35">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470</v>
      </c>
      <c r="E269" s="53"/>
      <c r="F269" s="9" t="s">
        <v>469</v>
      </c>
      <c r="G269" s="53"/>
      <c r="H269" s="54">
        <v>644</v>
      </c>
      <c r="I269" s="53" t="s">
        <v>45</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x14ac:dyDescent="0.35">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479</v>
      </c>
      <c r="E270" s="53"/>
      <c r="F270" s="9" t="s">
        <v>480</v>
      </c>
      <c r="G270" s="53"/>
      <c r="H270" s="54">
        <v>645</v>
      </c>
      <c r="I270" s="53" t="s">
        <v>45</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x14ac:dyDescent="0.35">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2856</v>
      </c>
      <c r="E271" s="53"/>
      <c r="F271" s="9" t="s">
        <v>2536</v>
      </c>
      <c r="G271" s="53"/>
      <c r="H271" s="54">
        <v>646</v>
      </c>
      <c r="I271" s="53" t="s">
        <v>45</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x14ac:dyDescent="0.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2857</v>
      </c>
      <c r="E272" s="53"/>
      <c r="F272" s="9" t="s">
        <v>2685</v>
      </c>
      <c r="G272" s="53"/>
      <c r="H272" s="54">
        <v>647</v>
      </c>
      <c r="I272" s="53" t="s">
        <v>45</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x14ac:dyDescent="0.35">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2858</v>
      </c>
      <c r="E273" s="53"/>
      <c r="F273" s="9" t="s">
        <v>2538</v>
      </c>
      <c r="G273" s="53"/>
      <c r="H273" s="54">
        <v>648</v>
      </c>
      <c r="I273" s="53" t="s">
        <v>45</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x14ac:dyDescent="0.35">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381</v>
      </c>
      <c r="D274" s="53"/>
      <c r="E274" s="53"/>
      <c r="F274" s="53"/>
      <c r="G274" s="53"/>
      <c r="H274" s="54">
        <v>649</v>
      </c>
      <c r="I274" s="53" t="s">
        <v>45</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x14ac:dyDescent="0.35">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2292</v>
      </c>
      <c r="D275" s="9"/>
      <c r="E275" s="55"/>
      <c r="F275" s="9"/>
      <c r="G275" s="55"/>
      <c r="H275" s="54">
        <v>35</v>
      </c>
      <c r="I275" s="9" t="s">
        <v>45</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x14ac:dyDescent="0.35">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268</v>
      </c>
      <c r="D276" s="9" t="s">
        <v>473</v>
      </c>
      <c r="E276" s="9" t="s">
        <v>269</v>
      </c>
      <c r="F276" s="53"/>
      <c r="G276" s="9"/>
      <c r="H276" s="56">
        <v>650</v>
      </c>
      <c r="I276" s="9" t="s">
        <v>45</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x14ac:dyDescent="0.35">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473</v>
      </c>
      <c r="E277" s="9" t="s">
        <v>270</v>
      </c>
      <c r="F277" s="53"/>
      <c r="G277" s="9"/>
      <c r="H277" s="56">
        <v>651</v>
      </c>
      <c r="I277" s="9" t="s">
        <v>45</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x14ac:dyDescent="0.35">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473</v>
      </c>
      <c r="E278" s="9" t="s">
        <v>271</v>
      </c>
      <c r="F278" s="53"/>
      <c r="G278" s="9"/>
      <c r="H278" s="56">
        <v>652</v>
      </c>
      <c r="I278" s="9" t="s">
        <v>45</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x14ac:dyDescent="0.35">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327</v>
      </c>
      <c r="E279" s="9" t="s">
        <v>269</v>
      </c>
      <c r="F279" s="9" t="s">
        <v>328</v>
      </c>
      <c r="G279" s="9" t="s">
        <v>322</v>
      </c>
      <c r="H279" s="56">
        <v>141</v>
      </c>
      <c r="I279" s="9" t="s">
        <v>44</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x14ac:dyDescent="0.35">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327</v>
      </c>
      <c r="E280" s="9" t="s">
        <v>270</v>
      </c>
      <c r="F280" s="9"/>
      <c r="G280" s="9"/>
      <c r="H280" s="56">
        <v>653</v>
      </c>
      <c r="I280" s="9" t="s">
        <v>45</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x14ac:dyDescent="0.35">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327</v>
      </c>
      <c r="E281" s="9" t="s">
        <v>271</v>
      </c>
      <c r="F281" s="9"/>
      <c r="G281" s="9"/>
      <c r="H281" s="56">
        <v>654</v>
      </c>
      <c r="I281" s="9" t="s">
        <v>45</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x14ac:dyDescent="0.35">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77</v>
      </c>
      <c r="E282" s="9" t="s">
        <v>269</v>
      </c>
      <c r="F282" s="9"/>
      <c r="G282" s="9"/>
      <c r="H282" s="56">
        <v>655</v>
      </c>
      <c r="I282" s="9" t="s">
        <v>45</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x14ac:dyDescent="0.35">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77</v>
      </c>
      <c r="E283" s="9" t="s">
        <v>270</v>
      </c>
      <c r="F283" s="9"/>
      <c r="G283" s="9"/>
      <c r="H283" s="56">
        <v>656</v>
      </c>
      <c r="I283" s="9" t="s">
        <v>45</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x14ac:dyDescent="0.35">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77</v>
      </c>
      <c r="E284" s="9" t="s">
        <v>271</v>
      </c>
      <c r="F284" s="9"/>
      <c r="G284" s="9"/>
      <c r="H284" s="56">
        <v>657</v>
      </c>
      <c r="I284" s="9" t="s">
        <v>45</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x14ac:dyDescent="0.35">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78</v>
      </c>
      <c r="E285" s="9" t="s">
        <v>269</v>
      </c>
      <c r="F285" s="9"/>
      <c r="G285" s="9"/>
      <c r="H285" s="56">
        <v>658</v>
      </c>
      <c r="I285" s="9" t="s">
        <v>45</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x14ac:dyDescent="0.35">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78</v>
      </c>
      <c r="E286" s="9" t="s">
        <v>270</v>
      </c>
      <c r="F286" s="9"/>
      <c r="G286" s="9"/>
      <c r="H286" s="56">
        <v>659</v>
      </c>
      <c r="I286" s="9" t="s">
        <v>45</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x14ac:dyDescent="0.35">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78</v>
      </c>
      <c r="E287" s="9" t="s">
        <v>271</v>
      </c>
      <c r="F287" s="9"/>
      <c r="G287" s="9"/>
      <c r="H287" s="56">
        <v>660</v>
      </c>
      <c r="I287" s="9" t="s">
        <v>45</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x14ac:dyDescent="0.35">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474</v>
      </c>
      <c r="E288" s="9" t="s">
        <v>269</v>
      </c>
      <c r="F288" s="9"/>
      <c r="G288" s="9"/>
      <c r="H288" s="56">
        <v>661</v>
      </c>
      <c r="I288" s="9" t="s">
        <v>45</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x14ac:dyDescent="0.35">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474</v>
      </c>
      <c r="E289" s="9" t="s">
        <v>270</v>
      </c>
      <c r="F289" s="9"/>
      <c r="G289" s="9"/>
      <c r="H289" s="56">
        <v>662</v>
      </c>
      <c r="I289" s="9" t="s">
        <v>45</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x14ac:dyDescent="0.35">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474</v>
      </c>
      <c r="E290" s="9" t="s">
        <v>271</v>
      </c>
      <c r="F290" s="9" t="s">
        <v>477</v>
      </c>
      <c r="G290" s="9" t="s">
        <v>333</v>
      </c>
      <c r="H290" s="56">
        <v>143</v>
      </c>
      <c r="I290" s="9" t="s">
        <v>44</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x14ac:dyDescent="0.35">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79</v>
      </c>
      <c r="E291" s="9" t="s">
        <v>269</v>
      </c>
      <c r="F291" s="9"/>
      <c r="G291" s="9"/>
      <c r="H291" s="56">
        <v>663</v>
      </c>
      <c r="I291" s="9" t="s">
        <v>45</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x14ac:dyDescent="0.35">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79</v>
      </c>
      <c r="E292" s="9" t="s">
        <v>270</v>
      </c>
      <c r="F292" s="9"/>
      <c r="G292" s="9"/>
      <c r="H292" s="56">
        <v>664</v>
      </c>
      <c r="I292" s="9" t="s">
        <v>45</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x14ac:dyDescent="0.35">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79</v>
      </c>
      <c r="E293" s="9" t="s">
        <v>271</v>
      </c>
      <c r="F293" s="9" t="s">
        <v>91</v>
      </c>
      <c r="G293" s="9" t="s">
        <v>333</v>
      </c>
      <c r="H293" s="56">
        <v>144</v>
      </c>
      <c r="I293" s="9" t="s">
        <v>44</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x14ac:dyDescent="0.35">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80</v>
      </c>
      <c r="E294" s="9" t="s">
        <v>269</v>
      </c>
      <c r="F294" s="9"/>
      <c r="G294" s="9"/>
      <c r="H294" s="56">
        <v>665</v>
      </c>
      <c r="I294" s="9" t="s">
        <v>45</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x14ac:dyDescent="0.35">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80</v>
      </c>
      <c r="E295" s="9" t="s">
        <v>270</v>
      </c>
      <c r="F295" s="9"/>
      <c r="G295" s="9"/>
      <c r="H295" s="56">
        <v>666</v>
      </c>
      <c r="I295" s="9" t="s">
        <v>45</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x14ac:dyDescent="0.35">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80</v>
      </c>
      <c r="E296" s="9" t="s">
        <v>271</v>
      </c>
      <c r="F296" s="9"/>
      <c r="G296" s="9"/>
      <c r="H296" s="56">
        <v>667</v>
      </c>
      <c r="I296" s="9" t="s">
        <v>45</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x14ac:dyDescent="0.35">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81</v>
      </c>
      <c r="E297" s="9" t="s">
        <v>269</v>
      </c>
      <c r="F297" s="9"/>
      <c r="G297" s="9"/>
      <c r="H297" s="56">
        <v>668</v>
      </c>
      <c r="I297" s="9" t="s">
        <v>45</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x14ac:dyDescent="0.35">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81</v>
      </c>
      <c r="E298" s="9" t="s">
        <v>270</v>
      </c>
      <c r="F298" s="9"/>
      <c r="G298" s="9"/>
      <c r="H298" s="56">
        <v>669</v>
      </c>
      <c r="I298" s="9" t="s">
        <v>45</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x14ac:dyDescent="0.35">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81</v>
      </c>
      <c r="E299" s="9" t="s">
        <v>271</v>
      </c>
      <c r="F299" s="9"/>
      <c r="G299" s="9"/>
      <c r="H299" s="56">
        <v>670</v>
      </c>
      <c r="I299" s="9" t="s">
        <v>45</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x14ac:dyDescent="0.35">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329</v>
      </c>
      <c r="E300" s="9" t="s">
        <v>269</v>
      </c>
      <c r="F300" s="9"/>
      <c r="G300" s="9"/>
      <c r="H300" s="56">
        <v>671</v>
      </c>
      <c r="I300" s="9" t="s">
        <v>45</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x14ac:dyDescent="0.35">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329</v>
      </c>
      <c r="E301" s="9" t="s">
        <v>270</v>
      </c>
      <c r="F301" s="9"/>
      <c r="G301" s="9"/>
      <c r="H301" s="56">
        <v>672</v>
      </c>
      <c r="I301" s="9" t="s">
        <v>45</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x14ac:dyDescent="0.35">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329</v>
      </c>
      <c r="E302" s="9" t="s">
        <v>271</v>
      </c>
      <c r="F302" s="9"/>
      <c r="G302" s="9"/>
      <c r="H302" s="56">
        <v>673</v>
      </c>
      <c r="I302" s="9" t="s">
        <v>45</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x14ac:dyDescent="0.35">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330</v>
      </c>
      <c r="E303" s="9" t="s">
        <v>269</v>
      </c>
      <c r="F303" s="9"/>
      <c r="G303" s="9"/>
      <c r="H303" s="56">
        <v>674</v>
      </c>
      <c r="I303" s="9" t="s">
        <v>45</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x14ac:dyDescent="0.35">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330</v>
      </c>
      <c r="E304" s="9" t="s">
        <v>270</v>
      </c>
      <c r="F304" s="9"/>
      <c r="G304" s="9"/>
      <c r="H304" s="56">
        <v>675</v>
      </c>
      <c r="I304" s="9" t="s">
        <v>45</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x14ac:dyDescent="0.35">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330</v>
      </c>
      <c r="E305" s="9" t="s">
        <v>271</v>
      </c>
      <c r="F305" s="9"/>
      <c r="G305" s="9"/>
      <c r="H305" s="56">
        <v>676</v>
      </c>
      <c r="I305" s="9" t="s">
        <v>45</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x14ac:dyDescent="0.35">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470</v>
      </c>
      <c r="E306" s="9" t="s">
        <v>269</v>
      </c>
      <c r="F306" s="9"/>
      <c r="G306" s="9"/>
      <c r="H306" s="56">
        <v>677</v>
      </c>
      <c r="I306" s="9" t="s">
        <v>45</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x14ac:dyDescent="0.35">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470</v>
      </c>
      <c r="E307" s="9" t="s">
        <v>270</v>
      </c>
      <c r="F307" s="9"/>
      <c r="G307" s="9"/>
      <c r="H307" s="56">
        <v>678</v>
      </c>
      <c r="I307" s="9" t="s">
        <v>45</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x14ac:dyDescent="0.35">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470</v>
      </c>
      <c r="E308" s="9" t="s">
        <v>271</v>
      </c>
      <c r="F308" s="9"/>
      <c r="G308" s="9"/>
      <c r="H308" s="56">
        <v>679</v>
      </c>
      <c r="I308" s="9" t="s">
        <v>45</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x14ac:dyDescent="0.35">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479</v>
      </c>
      <c r="E309" s="9" t="s">
        <v>269</v>
      </c>
      <c r="F309" s="9"/>
      <c r="G309" s="9"/>
      <c r="H309" s="56">
        <v>680</v>
      </c>
      <c r="I309" s="9" t="s">
        <v>45</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x14ac:dyDescent="0.35">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479</v>
      </c>
      <c r="E310" s="9" t="s">
        <v>270</v>
      </c>
      <c r="F310" s="9"/>
      <c r="G310" s="9"/>
      <c r="H310" s="56">
        <v>681</v>
      </c>
      <c r="I310" s="9" t="s">
        <v>45</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x14ac:dyDescent="0.35">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479</v>
      </c>
      <c r="E311" s="9" t="s">
        <v>271</v>
      </c>
      <c r="F311" s="9" t="s">
        <v>480</v>
      </c>
      <c r="G311" s="9" t="s">
        <v>333</v>
      </c>
      <c r="H311" s="56">
        <v>182</v>
      </c>
      <c r="I311" s="9" t="s">
        <v>44</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x14ac:dyDescent="0.35">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2856</v>
      </c>
      <c r="E312" s="9" t="s">
        <v>269</v>
      </c>
      <c r="G312" s="9"/>
      <c r="H312" s="56">
        <v>682</v>
      </c>
      <c r="I312" s="9" t="s">
        <v>45</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x14ac:dyDescent="0.35">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2856</v>
      </c>
      <c r="E313" s="9" t="s">
        <v>270</v>
      </c>
      <c r="H313" s="56">
        <v>683</v>
      </c>
      <c r="I313" s="9" t="s">
        <v>45</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x14ac:dyDescent="0.35">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2856</v>
      </c>
      <c r="E314" s="9" t="s">
        <v>271</v>
      </c>
      <c r="H314" s="56">
        <v>684</v>
      </c>
      <c r="I314" s="9" t="s">
        <v>45</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x14ac:dyDescent="0.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2857</v>
      </c>
      <c r="E315" s="9" t="s">
        <v>269</v>
      </c>
      <c r="G315" s="9"/>
      <c r="H315" s="56">
        <v>685</v>
      </c>
      <c r="I315" s="9" t="s">
        <v>45</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x14ac:dyDescent="0.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2857</v>
      </c>
      <c r="E316" s="9" t="s">
        <v>270</v>
      </c>
      <c r="H316" s="56">
        <v>686</v>
      </c>
      <c r="I316" s="9" t="s">
        <v>45</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x14ac:dyDescent="0.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2857</v>
      </c>
      <c r="E317" s="9" t="s">
        <v>271</v>
      </c>
      <c r="G317" s="9"/>
      <c r="H317" s="56">
        <v>687</v>
      </c>
      <c r="I317" s="9" t="s">
        <v>45</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x14ac:dyDescent="0.35">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2858</v>
      </c>
      <c r="E318" s="9" t="s">
        <v>269</v>
      </c>
      <c r="G318" s="9"/>
      <c r="H318" s="56">
        <v>688</v>
      </c>
      <c r="I318" s="9" t="s">
        <v>45</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x14ac:dyDescent="0.35">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2858</v>
      </c>
      <c r="E319" s="9" t="s">
        <v>270</v>
      </c>
      <c r="F319" s="9"/>
      <c r="G319" s="9"/>
      <c r="H319" s="56">
        <v>689</v>
      </c>
      <c r="I319" s="9" t="s">
        <v>45</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x14ac:dyDescent="0.35">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2858</v>
      </c>
      <c r="E320" s="9" t="s">
        <v>271</v>
      </c>
      <c r="F320" s="9"/>
      <c r="G320" s="9"/>
      <c r="H320" s="56">
        <v>690</v>
      </c>
      <c r="I320" s="9" t="s">
        <v>45</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x14ac:dyDescent="0.35">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2374</v>
      </c>
      <c r="D321" s="9" t="s">
        <v>474</v>
      </c>
      <c r="E321" s="9"/>
      <c r="F321" s="9" t="s">
        <v>477</v>
      </c>
      <c r="G321" s="9"/>
      <c r="H321" s="56">
        <v>194</v>
      </c>
      <c r="I321" s="9" t="s">
        <v>44</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x14ac:dyDescent="0.35">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79</v>
      </c>
      <c r="E322" s="9"/>
      <c r="F322" s="9" t="s">
        <v>91</v>
      </c>
      <c r="G322" s="9"/>
      <c r="H322" s="56">
        <v>195</v>
      </c>
      <c r="I322" s="9" t="s">
        <v>44</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x14ac:dyDescent="0.35">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479</v>
      </c>
      <c r="E323" s="9"/>
      <c r="F323" s="9" t="s">
        <v>480</v>
      </c>
      <c r="G323" s="9"/>
      <c r="H323" s="56">
        <v>196</v>
      </c>
      <c r="I323" s="9" t="s">
        <v>44</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x14ac:dyDescent="0.35">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299</v>
      </c>
      <c r="D324" s="9"/>
      <c r="E324" s="9"/>
      <c r="F324" s="9"/>
      <c r="G324" s="9"/>
      <c r="H324" s="56">
        <v>145</v>
      </c>
      <c r="I324" s="9" t="s">
        <v>44</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x14ac:dyDescent="0.35">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2899</v>
      </c>
      <c r="D325" s="53" t="s">
        <v>473</v>
      </c>
      <c r="E325" s="53"/>
      <c r="F325" s="9" t="s">
        <v>472</v>
      </c>
      <c r="G325" s="9"/>
      <c r="H325" s="56">
        <v>691</v>
      </c>
      <c r="I325" s="9" t="s">
        <v>45</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x14ac:dyDescent="0.35">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40" si="26">C$325</f>
        <v>Perc Subsidy for Elec Capacity Construction</v>
      </c>
      <c r="D326" s="9" t="s">
        <v>327</v>
      </c>
      <c r="E326" s="55"/>
      <c r="F326" s="9" t="s">
        <v>328</v>
      </c>
      <c r="G326" s="9"/>
      <c r="H326" s="56">
        <v>692</v>
      </c>
      <c r="I326" s="9" t="s">
        <v>45</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x14ac:dyDescent="0.35">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77</v>
      </c>
      <c r="E327" s="55"/>
      <c r="F327" s="9" t="s">
        <v>89</v>
      </c>
      <c r="G327" s="9"/>
      <c r="H327" s="56">
        <v>517</v>
      </c>
      <c r="I327" s="9" t="s">
        <v>44</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x14ac:dyDescent="0.35">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78</v>
      </c>
      <c r="E328" s="55"/>
      <c r="F328" s="9" t="s">
        <v>90</v>
      </c>
      <c r="G328" s="9"/>
      <c r="H328" s="56">
        <v>693</v>
      </c>
      <c r="I328" s="9" t="s">
        <v>45</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x14ac:dyDescent="0.35">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474</v>
      </c>
      <c r="E329" s="55"/>
      <c r="F329" s="9" t="s">
        <v>477</v>
      </c>
      <c r="G329" s="9"/>
      <c r="H329" s="56">
        <v>518</v>
      </c>
      <c r="I329" s="9" t="s">
        <v>44</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x14ac:dyDescent="0.35">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79</v>
      </c>
      <c r="E330" s="55"/>
      <c r="F330" s="9" t="s">
        <v>91</v>
      </c>
      <c r="G330" s="9"/>
      <c r="H330" s="56">
        <v>519</v>
      </c>
      <c r="I330" s="9" t="s">
        <v>44</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x14ac:dyDescent="0.35">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80</v>
      </c>
      <c r="E331" s="55"/>
      <c r="F331" s="9" t="s">
        <v>92</v>
      </c>
      <c r="G331" s="9"/>
      <c r="H331" s="56">
        <v>520</v>
      </c>
      <c r="I331" s="9" t="s">
        <v>44</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x14ac:dyDescent="0.35">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81</v>
      </c>
      <c r="E332" s="55"/>
      <c r="F332" s="9" t="s">
        <v>93</v>
      </c>
      <c r="G332" s="9"/>
      <c r="H332" s="56">
        <v>521</v>
      </c>
      <c r="I332" s="9" t="s">
        <v>44</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x14ac:dyDescent="0.35">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9" t="s">
        <v>2485</v>
      </c>
      <c r="E333" s="55"/>
      <c r="F333" s="53" t="s">
        <v>462</v>
      </c>
      <c r="G333" s="9"/>
      <c r="H333" s="56">
        <v>1598</v>
      </c>
      <c r="I333" s="9" t="s">
        <v>44</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3" s="355" t="str">
        <f>IF(ISBLANK(INDEX('Policy Characteristics'!K:K,MATCH($C333,'Policy Characteristics'!$C:$C,0))),"",INDEX('Policy Characteristics'!K:K,MATCH($C333,'Policy Characteristics'!$C:$C,0)))</f>
        <v>electricity-sector-main.html#subsidies</v>
      </c>
      <c r="R333" s="355" t="str">
        <f>IF(ISBLANK(INDEX('Policy Characteristics'!L:L,MATCH($C333,'Policy Characteristics'!$C:$C,0))),"",INDEX('Policy Characteristics'!L:L,MATCH($C333,'Policy Characteristics'!$C:$C,0)))</f>
        <v/>
      </c>
    </row>
    <row r="334" spans="1:18" s="2" customFormat="1" x14ac:dyDescent="0.35">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9" t="s">
        <v>329</v>
      </c>
      <c r="E334" s="55"/>
      <c r="F334" s="53" t="s">
        <v>331</v>
      </c>
      <c r="G334" s="9"/>
      <c r="H334" s="56">
        <v>1599</v>
      </c>
      <c r="I334" s="9" t="s">
        <v>45</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4" s="355" t="str">
        <f>IF(ISBLANK(INDEX('Policy Characteristics'!K:K,MATCH($C334,'Policy Characteristics'!$C:$C,0))),"",INDEX('Policy Characteristics'!K:K,MATCH($C334,'Policy Characteristics'!$C:$C,0)))</f>
        <v>electricity-sector-main.html#subsidies</v>
      </c>
      <c r="R334" s="355" t="str">
        <f>IF(ISBLANK(INDEX('Policy Characteristics'!L:L,MATCH($C334,'Policy Characteristics'!$C:$C,0))),"",INDEX('Policy Characteristics'!L:L,MATCH($C334,'Policy Characteristics'!$C:$C,0)))</f>
        <v/>
      </c>
    </row>
    <row r="335" spans="1:18" s="2" customFormat="1" x14ac:dyDescent="0.35">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9" t="s">
        <v>330</v>
      </c>
      <c r="E335" s="55"/>
      <c r="F335" s="53" t="s">
        <v>332</v>
      </c>
      <c r="G335" s="9"/>
      <c r="H335" s="56">
        <v>1600</v>
      </c>
      <c r="I335" s="9" t="s">
        <v>45</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5" s="355" t="str">
        <f>IF(ISBLANK(INDEX('Policy Characteristics'!K:K,MATCH($C335,'Policy Characteristics'!$C:$C,0))),"",INDEX('Policy Characteristics'!K:K,MATCH($C335,'Policy Characteristics'!$C:$C,0)))</f>
        <v>electricity-sector-main.html#subsidies</v>
      </c>
      <c r="R335" s="355" t="str">
        <f>IF(ISBLANK(INDEX('Policy Characteristics'!L:L,MATCH($C335,'Policy Characteristics'!$C:$C,0))),"",INDEX('Policy Characteristics'!L:L,MATCH($C335,'Policy Characteristics'!$C:$C,0)))</f>
        <v/>
      </c>
    </row>
    <row r="336" spans="1:18" s="2" customFormat="1" x14ac:dyDescent="0.35">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470</v>
      </c>
      <c r="E336" s="55"/>
      <c r="F336" s="9" t="s">
        <v>469</v>
      </c>
      <c r="G336" s="9"/>
      <c r="H336" s="56">
        <v>694</v>
      </c>
      <c r="I336" s="9" t="s">
        <v>45</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9" s="2" customFormat="1" x14ac:dyDescent="0.35">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479</v>
      </c>
      <c r="E337" s="55"/>
      <c r="F337" s="9" t="s">
        <v>480</v>
      </c>
      <c r="G337" s="9"/>
      <c r="H337" s="56">
        <v>522</v>
      </c>
      <c r="I337" s="9" t="s">
        <v>44</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9" s="2" customFormat="1" x14ac:dyDescent="0.35">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Capacity Construction</v>
      </c>
      <c r="C338" s="361" t="str">
        <f t="shared" si="26"/>
        <v>Perc Subsidy for Elec Capacity Construction</v>
      </c>
      <c r="D338" s="9" t="s">
        <v>2856</v>
      </c>
      <c r="E338" s="53"/>
      <c r="F338" s="9" t="s">
        <v>2536</v>
      </c>
      <c r="G338" s="9"/>
      <c r="H338" s="56">
        <v>695</v>
      </c>
      <c r="I338" s="9" t="s">
        <v>45</v>
      </c>
      <c r="J338" s="357" t="str">
        <f>IF(ISBLANK(INDEX('Policy Characteristics'!D:D,MATCH($C338,'Policy Characteristics'!$C:$C,0))),"",INDEX('Policy Characteristics'!D:D,MATCH($C338,'Policy Characteristics'!$C:$C,0)))</f>
        <v>Subsidy for Capacity Construction</v>
      </c>
      <c r="K338" s="355" t="str">
        <f>IF(ISBLANK(INDEX('Policy Characteristics'!E:E,MATCH($C338,'Policy Characteristics'!$C:$C,0))),"",INDEX('Policy Characteristics'!E:E,MATCH($C338,'Policy Characteristics'!$C:$C,0)))</f>
        <v>elec capacity construction subsidy</v>
      </c>
      <c r="L338" s="377">
        <f>IF(ISBLANK(INDEX('Policy Characteristics'!F:F,MATCH($C338,'Policy Characteristics'!$C:$C,0))),"",INDEX('Policy Characteristics'!F:F,MATCH($C338,'Policy Characteristics'!$C:$C,0)))</f>
        <v>0</v>
      </c>
      <c r="M338" s="377">
        <f>IF(ISBLANK(INDEX('Policy Characteristics'!G:G,MATCH($C338,'Policy Characteristics'!$C:$C,0))),"",INDEX('Policy Characteristics'!G:G,MATCH($C338,'Policy Characteristics'!$C:$C,0)))</f>
        <v>0.95</v>
      </c>
      <c r="N338" s="377">
        <f>IF(ISBLANK(INDEX('Policy Characteristics'!H:H,MATCH($C338,'Policy Characteristics'!$C:$C,0))),"",INDEX('Policy Characteristics'!H:H,MATCH($C338,'Policy Characteristics'!$C:$C,0)))</f>
        <v>0.01</v>
      </c>
      <c r="O338" s="355" t="str">
        <f>IF(ISBLANK(INDEX('Policy Characteristics'!I:I,MATCH($C338,'Policy Characteristics'!$C:$C,0))),"",INDEX('Policy Characteristics'!I:I,MATCH($C338,'Policy Characteristics'!$C:$C,0)))</f>
        <v>% of construction cost</v>
      </c>
      <c r="P338" s="355"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
      </c>
    </row>
    <row r="339" spans="1:19" s="2" customFormat="1" x14ac:dyDescent="0.35">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Capacity Construction</v>
      </c>
      <c r="C339" s="361" t="str">
        <f t="shared" si="26"/>
        <v>Perc Subsidy for Elec Capacity Construction</v>
      </c>
      <c r="D339" s="9" t="s">
        <v>2857</v>
      </c>
      <c r="E339" s="53"/>
      <c r="F339" s="9" t="s">
        <v>2685</v>
      </c>
      <c r="G339" s="9"/>
      <c r="H339" s="56">
        <v>696</v>
      </c>
      <c r="I339" s="9" t="s">
        <v>45</v>
      </c>
      <c r="J339" s="357" t="str">
        <f>IF(ISBLANK(INDEX('Policy Characteristics'!D:D,MATCH($C339,'Policy Characteristics'!$C:$C,0))),"",INDEX('Policy Characteristics'!D:D,MATCH($C339,'Policy Characteristics'!$C:$C,0)))</f>
        <v>Subsidy for Capacity Construction</v>
      </c>
      <c r="K339" s="355" t="str">
        <f>IF(ISBLANK(INDEX('Policy Characteristics'!E:E,MATCH($C339,'Policy Characteristics'!$C:$C,0))),"",INDEX('Policy Characteristics'!E:E,MATCH($C339,'Policy Characteristics'!$C:$C,0)))</f>
        <v>elec capacity construction subsidy</v>
      </c>
      <c r="L339" s="377">
        <f>IF(ISBLANK(INDEX('Policy Characteristics'!F:F,MATCH($C339,'Policy Characteristics'!$C:$C,0))),"",INDEX('Policy Characteristics'!F:F,MATCH($C339,'Policy Characteristics'!$C:$C,0)))</f>
        <v>0</v>
      </c>
      <c r="M339" s="377">
        <f>IF(ISBLANK(INDEX('Policy Characteristics'!G:G,MATCH($C339,'Policy Characteristics'!$C:$C,0))),"",INDEX('Policy Characteristics'!G:G,MATCH($C339,'Policy Characteristics'!$C:$C,0)))</f>
        <v>0.95</v>
      </c>
      <c r="N339" s="377">
        <f>IF(ISBLANK(INDEX('Policy Characteristics'!H:H,MATCH($C339,'Policy Characteristics'!$C:$C,0))),"",INDEX('Policy Characteristics'!H:H,MATCH($C339,'Policy Characteristics'!$C:$C,0)))</f>
        <v>0.01</v>
      </c>
      <c r="O339" s="355" t="str">
        <f>IF(ISBLANK(INDEX('Policy Characteristics'!I:I,MATCH($C339,'Policy Characteristics'!$C:$C,0))),"",INDEX('Policy Characteristics'!I:I,MATCH($C339,'Policy Characteristics'!$C:$C,0)))</f>
        <v>% of construction cost</v>
      </c>
      <c r="P339" s="355"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
      </c>
    </row>
    <row r="340" spans="1:19" s="2" customFormat="1" x14ac:dyDescent="0.35">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Capacity Construction</v>
      </c>
      <c r="C340" s="361" t="str">
        <f t="shared" si="26"/>
        <v>Perc Subsidy for Elec Capacity Construction</v>
      </c>
      <c r="D340" s="9" t="s">
        <v>2858</v>
      </c>
      <c r="E340" s="53"/>
      <c r="F340" s="9" t="s">
        <v>2538</v>
      </c>
      <c r="G340" s="9"/>
      <c r="H340" s="56">
        <v>697</v>
      </c>
      <c r="I340" s="9" t="s">
        <v>45</v>
      </c>
      <c r="J340" s="357" t="str">
        <f>IF(ISBLANK(INDEX('Policy Characteristics'!D:D,MATCH($C340,'Policy Characteristics'!$C:$C,0))),"",INDEX('Policy Characteristics'!D:D,MATCH($C340,'Policy Characteristics'!$C:$C,0)))</f>
        <v>Subsidy for Capacity Construction</v>
      </c>
      <c r="K340" s="355" t="str">
        <f>IF(ISBLANK(INDEX('Policy Characteristics'!E:E,MATCH($C340,'Policy Characteristics'!$C:$C,0))),"",INDEX('Policy Characteristics'!E:E,MATCH($C340,'Policy Characteristics'!$C:$C,0)))</f>
        <v>elec capacity construction subsidy</v>
      </c>
      <c r="L340" s="377">
        <f>IF(ISBLANK(INDEX('Policy Characteristics'!F:F,MATCH($C340,'Policy Characteristics'!$C:$C,0))),"",INDEX('Policy Characteristics'!F:F,MATCH($C340,'Policy Characteristics'!$C:$C,0)))</f>
        <v>0</v>
      </c>
      <c r="M340" s="377">
        <f>IF(ISBLANK(INDEX('Policy Characteristics'!G:G,MATCH($C340,'Policy Characteristics'!$C:$C,0))),"",INDEX('Policy Characteristics'!G:G,MATCH($C340,'Policy Characteristics'!$C:$C,0)))</f>
        <v>0.95</v>
      </c>
      <c r="N340" s="377">
        <f>IF(ISBLANK(INDEX('Policy Characteristics'!H:H,MATCH($C340,'Policy Characteristics'!$C:$C,0))),"",INDEX('Policy Characteristics'!H:H,MATCH($C340,'Policy Characteristics'!$C:$C,0)))</f>
        <v>0.01</v>
      </c>
      <c r="O340" s="355" t="str">
        <f>IF(ISBLANK(INDEX('Policy Characteristics'!I:I,MATCH($C340,'Policy Characteristics'!$C:$C,0))),"",INDEX('Policy Characteristics'!I:I,MATCH($C340,'Policy Characteristics'!$C:$C,0)))</f>
        <v>% of construction cost</v>
      </c>
      <c r="P340" s="355"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
      </c>
    </row>
    <row r="341" spans="1:19" s="5" customFormat="1" x14ac:dyDescent="0.35">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60" t="s">
        <v>133</v>
      </c>
      <c r="D341" s="53" t="s">
        <v>473</v>
      </c>
      <c r="E341" s="53" t="s">
        <v>269</v>
      </c>
      <c r="F341" s="9" t="s">
        <v>472</v>
      </c>
      <c r="G341" s="456" t="s">
        <v>322</v>
      </c>
      <c r="H341" s="56">
        <v>698</v>
      </c>
      <c r="I341" s="9" t="s">
        <v>45</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60</v>
      </c>
      <c r="N341" s="355">
        <f>IF(ISBLANK(INDEX('Policy Characteristics'!H:H,MATCH($C341,'Policy Characteristics'!$C:$C,0))),"",INDEX('Policy Characteristics'!H:H,MATCH($C341,'Policy Characteristics'!$C:$C,0)))</f>
        <v>1</v>
      </c>
      <c r="O341" s="355" t="str">
        <f>IF(ISBLANK(INDEX('Policy Characteristics'!I:I,MATCH($C341,'Policy Characteristics'!$C:$C,0))),"",INDEX('Policy Characteristics'!I:I,MATCH($C341,'Policy Characteristics'!$C:$C,0)))</f>
        <v>$/MWh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c r="S341" s="456"/>
    </row>
    <row r="342" spans="1:19" s="5" customFormat="1" x14ac:dyDescent="0.35">
      <c r="A342" s="355" t="str">
        <f>IF(ISBLANK(INDEX('Policy Characteristics'!A:A,MATCH($C342,'Policy Characteristics'!$C:$C,0))),"",INDEX('Policy Characteristics'!A:A,MATCH($C342,'Policy Characteristics'!$C:$C,0)))</f>
        <v>Electricity Supply</v>
      </c>
      <c r="B342" s="355" t="str">
        <f>IF(ISBLANK(INDEX('Policy Characteristics'!B:B,MATCH($C342,'Policy Characteristics'!$C:$C,0))),"",INDEX('Policy Characteristics'!B:B,MATCH($C342,'Policy Characteristics'!$C:$C,0)))</f>
        <v>Subsidy for Electricity Production</v>
      </c>
      <c r="C342" s="359" t="str">
        <f t="shared" ref="C342:C388" si="27">C$341</f>
        <v>Subsidy for Elec Production by Fuel</v>
      </c>
      <c r="D342" s="53" t="s">
        <v>473</v>
      </c>
      <c r="E342" s="53" t="s">
        <v>270</v>
      </c>
      <c r="F342" s="9" t="s">
        <v>472</v>
      </c>
      <c r="G342" s="456"/>
      <c r="H342" s="455">
        <v>1563</v>
      </c>
      <c r="I342" s="9" t="s">
        <v>45</v>
      </c>
      <c r="J342" s="357" t="str">
        <f>IF(ISBLANK(INDEX('Policy Characteristics'!D:D,MATCH($C342,'Policy Characteristics'!$C:$C,0))),"",INDEX('Policy Characteristics'!D:D,MATCH($C342,'Policy Characteristics'!$C:$C,0)))</f>
        <v>Subsidy for Electricity Production</v>
      </c>
      <c r="K342" s="355" t="str">
        <f>IF(ISBLANK(INDEX('Policy Characteristics'!E:E,MATCH($C342,'Policy Characteristics'!$C:$C,0))),"",INDEX('Policy Characteristics'!E:E,MATCH($C342,'Policy Characteristics'!$C:$C,0)))</f>
        <v>elec generation subsidy</v>
      </c>
      <c r="L342" s="355">
        <f>IF(ISBLANK(INDEX('Policy Characteristics'!F:F,MATCH($C342,'Policy Characteristics'!$C:$C,0))),"",INDEX('Policy Characteristics'!F:F,MATCH($C342,'Policy Characteristics'!$C:$C,0)))</f>
        <v>0</v>
      </c>
      <c r="M342" s="355">
        <f>IF(ISBLANK(INDEX('Policy Characteristics'!G:G,MATCH($C342,'Policy Characteristics'!$C:$C,0))),"",INDEX('Policy Characteristics'!G:G,MATCH($C342,'Policy Characteristics'!$C:$C,0)))</f>
        <v>60</v>
      </c>
      <c r="N342" s="355">
        <f>IF(ISBLANK(INDEX('Policy Characteristics'!H:H,MATCH($C342,'Policy Characteristics'!$C:$C,0))),"",INDEX('Policy Characteristics'!H:H,MATCH($C342,'Policy Characteristics'!$C:$C,0)))</f>
        <v>1</v>
      </c>
      <c r="O342" s="355" t="str">
        <f>IF(ISBLANK(INDEX('Policy Characteristics'!I:I,MATCH($C342,'Policy Characteristics'!$C:$C,0))),"",INDEX('Policy Characteristics'!I:I,MATCH($C342,'Policy Characteristics'!$C:$C,0)))</f>
        <v>$/MWh</v>
      </c>
      <c r="P342" s="3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2" s="355" t="str">
        <f>IF(ISBLANK(INDEX('Policy Characteristics'!K:K,MATCH($C342,'Policy Characteristics'!$C:$C,0))),"",INDEX('Policy Characteristics'!K:K,MATCH($C342,'Policy Characteristics'!$C:$C,0)))</f>
        <v>electricity-sector-main.html#subsidies</v>
      </c>
      <c r="R342" s="355" t="str">
        <f>IF(ISBLANK(INDEX('Policy Characteristics'!L:L,MATCH($C342,'Policy Characteristics'!$C:$C,0))),"",INDEX('Policy Characteristics'!L:L,MATCH($C342,'Policy Characteristics'!$C:$C,0)))</f>
        <v>subsidy-for-electricity-production.html</v>
      </c>
      <c r="S342" s="456"/>
    </row>
    <row r="343" spans="1:19" s="5" customFormat="1" x14ac:dyDescent="0.35">
      <c r="A343" s="355" t="str">
        <f>IF(ISBLANK(INDEX('Policy Characteristics'!A:A,MATCH($C343,'Policy Characteristics'!$C:$C,0))),"",INDEX('Policy Characteristics'!A:A,MATCH($C343,'Policy Characteristics'!$C:$C,0)))</f>
        <v>Electricity Supply</v>
      </c>
      <c r="B343" s="355" t="str">
        <f>IF(ISBLANK(INDEX('Policy Characteristics'!B:B,MATCH($C343,'Policy Characteristics'!$C:$C,0))),"",INDEX('Policy Characteristics'!B:B,MATCH($C343,'Policy Characteristics'!$C:$C,0)))</f>
        <v>Subsidy for Electricity Production</v>
      </c>
      <c r="C343" s="359" t="str">
        <f t="shared" si="27"/>
        <v>Subsidy for Elec Production by Fuel</v>
      </c>
      <c r="D343" s="53" t="s">
        <v>473</v>
      </c>
      <c r="E343" s="53" t="s">
        <v>271</v>
      </c>
      <c r="F343" s="9" t="s">
        <v>472</v>
      </c>
      <c r="G343" s="456" t="s">
        <v>333</v>
      </c>
      <c r="H343" s="455">
        <v>1564</v>
      </c>
      <c r="I343" s="9" t="s">
        <v>45</v>
      </c>
      <c r="J343" s="357" t="str">
        <f>IF(ISBLANK(INDEX('Policy Characteristics'!D:D,MATCH($C343,'Policy Characteristics'!$C:$C,0))),"",INDEX('Policy Characteristics'!D:D,MATCH($C343,'Policy Characteristics'!$C:$C,0)))</f>
        <v>Subsidy for Electricity Production</v>
      </c>
      <c r="K343" s="355" t="str">
        <f>IF(ISBLANK(INDEX('Policy Characteristics'!E:E,MATCH($C343,'Policy Characteristics'!$C:$C,0))),"",INDEX('Policy Characteristics'!E:E,MATCH($C343,'Policy Characteristics'!$C:$C,0)))</f>
        <v>elec generation subsidy</v>
      </c>
      <c r="L343" s="355">
        <f>IF(ISBLANK(INDEX('Policy Characteristics'!F:F,MATCH($C343,'Policy Characteristics'!$C:$C,0))),"",INDEX('Policy Characteristics'!F:F,MATCH($C343,'Policy Characteristics'!$C:$C,0)))</f>
        <v>0</v>
      </c>
      <c r="M343" s="355">
        <f>IF(ISBLANK(INDEX('Policy Characteristics'!G:G,MATCH($C343,'Policy Characteristics'!$C:$C,0))),"",INDEX('Policy Characteristics'!G:G,MATCH($C343,'Policy Characteristics'!$C:$C,0)))</f>
        <v>60</v>
      </c>
      <c r="N343" s="355">
        <f>IF(ISBLANK(INDEX('Policy Characteristics'!H:H,MATCH($C343,'Policy Characteristics'!$C:$C,0))),"",INDEX('Policy Characteristics'!H:H,MATCH($C343,'Policy Characteristics'!$C:$C,0)))</f>
        <v>1</v>
      </c>
      <c r="O343" s="355" t="str">
        <f>IF(ISBLANK(INDEX('Policy Characteristics'!I:I,MATCH($C343,'Policy Characteristics'!$C:$C,0))),"",INDEX('Policy Characteristics'!I:I,MATCH($C343,'Policy Characteristics'!$C:$C,0)))</f>
        <v>$/MWh</v>
      </c>
      <c r="P343" s="3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3" s="355" t="str">
        <f>IF(ISBLANK(INDEX('Policy Characteristics'!K:K,MATCH($C343,'Policy Characteristics'!$C:$C,0))),"",INDEX('Policy Characteristics'!K:K,MATCH($C343,'Policy Characteristics'!$C:$C,0)))</f>
        <v>electricity-sector-main.html#subsidies</v>
      </c>
      <c r="R343" s="355" t="str">
        <f>IF(ISBLANK(INDEX('Policy Characteristics'!L:L,MATCH($C343,'Policy Characteristics'!$C:$C,0))),"",INDEX('Policy Characteristics'!L:L,MATCH($C343,'Policy Characteristics'!$C:$C,0)))</f>
        <v>subsidy-for-electricity-production.html</v>
      </c>
      <c r="S343" s="456"/>
    </row>
    <row r="344" spans="1:19" s="5" customFormat="1" x14ac:dyDescent="0.35">
      <c r="A344" s="355" t="str">
        <f>IF(ISBLANK(INDEX('Policy Characteristics'!A:A,MATCH($C344,'Policy Characteristics'!$C:$C,0))),"",INDEX('Policy Characteristics'!A:A,MATCH($C344,'Policy Characteristics'!$C:$C,0)))</f>
        <v>Electricity Supply</v>
      </c>
      <c r="B344" s="355" t="str">
        <f>IF(ISBLANK(INDEX('Policy Characteristics'!B:B,MATCH($C344,'Policy Characteristics'!$C:$C,0))),"",INDEX('Policy Characteristics'!B:B,MATCH($C344,'Policy Characteristics'!$C:$C,0)))</f>
        <v>Subsidy for Electricity Production</v>
      </c>
      <c r="C344" s="359" t="str">
        <f t="shared" si="27"/>
        <v>Subsidy for Elec Production by Fuel</v>
      </c>
      <c r="D344" s="9" t="s">
        <v>327</v>
      </c>
      <c r="E344" s="53" t="s">
        <v>269</v>
      </c>
      <c r="F344" s="9" t="s">
        <v>328</v>
      </c>
      <c r="G344" s="456" t="s">
        <v>322</v>
      </c>
      <c r="H344" s="54">
        <v>699</v>
      </c>
      <c r="I344" s="9" t="s">
        <v>45</v>
      </c>
      <c r="J344" s="357" t="str">
        <f>IF(ISBLANK(INDEX('Policy Characteristics'!D:D,MATCH($C344,'Policy Characteristics'!$C:$C,0))),"",INDEX('Policy Characteristics'!D:D,MATCH($C344,'Policy Characteristics'!$C:$C,0)))</f>
        <v>Subsidy for Electricity Production</v>
      </c>
      <c r="K344" s="355" t="str">
        <f>IF(ISBLANK(INDEX('Policy Characteristics'!E:E,MATCH($C344,'Policy Characteristics'!$C:$C,0))),"",INDEX('Policy Characteristics'!E:E,MATCH($C344,'Policy Characteristics'!$C:$C,0)))</f>
        <v>elec generation subsidy</v>
      </c>
      <c r="L344" s="355">
        <f>IF(ISBLANK(INDEX('Policy Characteristics'!F:F,MATCH($C344,'Policy Characteristics'!$C:$C,0))),"",INDEX('Policy Characteristics'!F:F,MATCH($C344,'Policy Characteristics'!$C:$C,0)))</f>
        <v>0</v>
      </c>
      <c r="M344" s="355">
        <f>IF(ISBLANK(INDEX('Policy Characteristics'!G:G,MATCH($C344,'Policy Characteristics'!$C:$C,0))),"",INDEX('Policy Characteristics'!G:G,MATCH($C344,'Policy Characteristics'!$C:$C,0)))</f>
        <v>60</v>
      </c>
      <c r="N344" s="355">
        <f>IF(ISBLANK(INDEX('Policy Characteristics'!H:H,MATCH($C344,'Policy Characteristics'!$C:$C,0))),"",INDEX('Policy Characteristics'!H:H,MATCH($C344,'Policy Characteristics'!$C:$C,0)))</f>
        <v>1</v>
      </c>
      <c r="O344" s="355" t="str">
        <f>IF(ISBLANK(INDEX('Policy Characteristics'!I:I,MATCH($C344,'Policy Characteristics'!$C:$C,0))),"",INDEX('Policy Characteristics'!I:I,MATCH($C344,'Policy Characteristics'!$C:$C,0)))</f>
        <v>$/MWh</v>
      </c>
      <c r="P344" s="3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4" s="355" t="str">
        <f>IF(ISBLANK(INDEX('Policy Characteristics'!K:K,MATCH($C344,'Policy Characteristics'!$C:$C,0))),"",INDEX('Policy Characteristics'!K:K,MATCH($C344,'Policy Characteristics'!$C:$C,0)))</f>
        <v>electricity-sector-main.html#subsidies</v>
      </c>
      <c r="R344" s="355" t="str">
        <f>IF(ISBLANK(INDEX('Policy Characteristics'!L:L,MATCH($C344,'Policy Characteristics'!$C:$C,0))),"",INDEX('Policy Characteristics'!L:L,MATCH($C344,'Policy Characteristics'!$C:$C,0)))</f>
        <v>subsidy-for-electricity-production.html</v>
      </c>
      <c r="S344" s="456"/>
    </row>
    <row r="345" spans="1:19" x14ac:dyDescent="0.35">
      <c r="A345" s="355" t="str">
        <f>IF(ISBLANK(INDEX('Policy Characteristics'!A:A,MATCH($C345,'Policy Characteristics'!$C:$C,0))),"",INDEX('Policy Characteristics'!A:A,MATCH($C345,'Policy Characteristics'!$C:$C,0)))</f>
        <v>Electricity Supply</v>
      </c>
      <c r="B345" s="355" t="str">
        <f>IF(ISBLANK(INDEX('Policy Characteristics'!B:B,MATCH($C345,'Policy Characteristics'!$C:$C,0))),"",INDEX('Policy Characteristics'!B:B,MATCH($C345,'Policy Characteristics'!$C:$C,0)))</f>
        <v>Subsidy for Electricity Production</v>
      </c>
      <c r="C345" s="359" t="str">
        <f t="shared" si="27"/>
        <v>Subsidy for Elec Production by Fuel</v>
      </c>
      <c r="D345" s="9" t="s">
        <v>327</v>
      </c>
      <c r="E345" s="53" t="s">
        <v>270</v>
      </c>
      <c r="F345" s="9" t="s">
        <v>328</v>
      </c>
      <c r="G345" s="456"/>
      <c r="H345" s="454">
        <v>1565</v>
      </c>
      <c r="I345" s="9" t="s">
        <v>45</v>
      </c>
      <c r="J345" s="357" t="str">
        <f>IF(ISBLANK(INDEX('Policy Characteristics'!D:D,MATCH($C345,'Policy Characteristics'!$C:$C,0))),"",INDEX('Policy Characteristics'!D:D,MATCH($C345,'Policy Characteristics'!$C:$C,0)))</f>
        <v>Subsidy for Electricity Production</v>
      </c>
      <c r="K345" s="355" t="str">
        <f>IF(ISBLANK(INDEX('Policy Characteristics'!E:E,MATCH($C345,'Policy Characteristics'!$C:$C,0))),"",INDEX('Policy Characteristics'!E:E,MATCH($C345,'Policy Characteristics'!$C:$C,0)))</f>
        <v>elec generation subsidy</v>
      </c>
      <c r="L345" s="355">
        <f>IF(ISBLANK(INDEX('Policy Characteristics'!F:F,MATCH($C345,'Policy Characteristics'!$C:$C,0))),"",INDEX('Policy Characteristics'!F:F,MATCH($C345,'Policy Characteristics'!$C:$C,0)))</f>
        <v>0</v>
      </c>
      <c r="M345" s="355">
        <f>IF(ISBLANK(INDEX('Policy Characteristics'!G:G,MATCH($C345,'Policy Characteristics'!$C:$C,0))),"",INDEX('Policy Characteristics'!G:G,MATCH($C345,'Policy Characteristics'!$C:$C,0)))</f>
        <v>60</v>
      </c>
      <c r="N345" s="355">
        <f>IF(ISBLANK(INDEX('Policy Characteristics'!H:H,MATCH($C345,'Policy Characteristics'!$C:$C,0))),"",INDEX('Policy Characteristics'!H:H,MATCH($C345,'Policy Characteristics'!$C:$C,0)))</f>
        <v>1</v>
      </c>
      <c r="O345" s="355" t="str">
        <f>IF(ISBLANK(INDEX('Policy Characteristics'!I:I,MATCH($C345,'Policy Characteristics'!$C:$C,0))),"",INDEX('Policy Characteristics'!I:I,MATCH($C345,'Policy Characteristics'!$C:$C,0)))</f>
        <v>$/MWh</v>
      </c>
      <c r="P345" s="3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5" s="355" t="str">
        <f>IF(ISBLANK(INDEX('Policy Characteristics'!K:K,MATCH($C345,'Policy Characteristics'!$C:$C,0))),"",INDEX('Policy Characteristics'!K:K,MATCH($C345,'Policy Characteristics'!$C:$C,0)))</f>
        <v>electricity-sector-main.html#subsidies</v>
      </c>
      <c r="R345" s="355" t="str">
        <f>IF(ISBLANK(INDEX('Policy Characteristics'!L:L,MATCH($C345,'Policy Characteristics'!$C:$C,0))),"",INDEX('Policy Characteristics'!L:L,MATCH($C345,'Policy Characteristics'!$C:$C,0)))</f>
        <v>subsidy-for-electricity-production.html</v>
      </c>
      <c r="S345" s="456"/>
    </row>
    <row r="346" spans="1:19" x14ac:dyDescent="0.35">
      <c r="A346" s="355" t="str">
        <f>IF(ISBLANK(INDEX('Policy Characteristics'!A:A,MATCH($C346,'Policy Characteristics'!$C:$C,0))),"",INDEX('Policy Characteristics'!A:A,MATCH($C346,'Policy Characteristics'!$C:$C,0)))</f>
        <v>Electricity Supply</v>
      </c>
      <c r="B346" s="355" t="str">
        <f>IF(ISBLANK(INDEX('Policy Characteristics'!B:B,MATCH($C346,'Policy Characteristics'!$C:$C,0))),"",INDEX('Policy Characteristics'!B:B,MATCH($C346,'Policy Characteristics'!$C:$C,0)))</f>
        <v>Subsidy for Electricity Production</v>
      </c>
      <c r="C346" s="359" t="str">
        <f t="shared" si="27"/>
        <v>Subsidy for Elec Production by Fuel</v>
      </c>
      <c r="D346" s="9" t="s">
        <v>327</v>
      </c>
      <c r="E346" s="53" t="s">
        <v>271</v>
      </c>
      <c r="F346" s="9" t="s">
        <v>328</v>
      </c>
      <c r="G346" s="456" t="s">
        <v>333</v>
      </c>
      <c r="H346" s="454">
        <v>1566</v>
      </c>
      <c r="I346" s="9" t="s">
        <v>45</v>
      </c>
      <c r="J346" s="357" t="str">
        <f>IF(ISBLANK(INDEX('Policy Characteristics'!D:D,MATCH($C346,'Policy Characteristics'!$C:$C,0))),"",INDEX('Policy Characteristics'!D:D,MATCH($C346,'Policy Characteristics'!$C:$C,0)))</f>
        <v>Subsidy for Electricity Production</v>
      </c>
      <c r="K346" s="355" t="str">
        <f>IF(ISBLANK(INDEX('Policy Characteristics'!E:E,MATCH($C346,'Policy Characteristics'!$C:$C,0))),"",INDEX('Policy Characteristics'!E:E,MATCH($C346,'Policy Characteristics'!$C:$C,0)))</f>
        <v>elec generation subsidy</v>
      </c>
      <c r="L346" s="355">
        <f>IF(ISBLANK(INDEX('Policy Characteristics'!F:F,MATCH($C346,'Policy Characteristics'!$C:$C,0))),"",INDEX('Policy Characteristics'!F:F,MATCH($C346,'Policy Characteristics'!$C:$C,0)))</f>
        <v>0</v>
      </c>
      <c r="M346" s="355">
        <f>IF(ISBLANK(INDEX('Policy Characteristics'!G:G,MATCH($C346,'Policy Characteristics'!$C:$C,0))),"",INDEX('Policy Characteristics'!G:G,MATCH($C346,'Policy Characteristics'!$C:$C,0)))</f>
        <v>60</v>
      </c>
      <c r="N346" s="355">
        <f>IF(ISBLANK(INDEX('Policy Characteristics'!H:H,MATCH($C346,'Policy Characteristics'!$C:$C,0))),"",INDEX('Policy Characteristics'!H:H,MATCH($C346,'Policy Characteristics'!$C:$C,0)))</f>
        <v>1</v>
      </c>
      <c r="O346" s="355" t="str">
        <f>IF(ISBLANK(INDEX('Policy Characteristics'!I:I,MATCH($C346,'Policy Characteristics'!$C:$C,0))),"",INDEX('Policy Characteristics'!I:I,MATCH($C346,'Policy Characteristics'!$C:$C,0)))</f>
        <v>$/MWh</v>
      </c>
      <c r="P346" s="3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6" s="355" t="str">
        <f>IF(ISBLANK(INDEX('Policy Characteristics'!K:K,MATCH($C346,'Policy Characteristics'!$C:$C,0))),"",INDEX('Policy Characteristics'!K:K,MATCH($C346,'Policy Characteristics'!$C:$C,0)))</f>
        <v>electricity-sector-main.html#subsidies</v>
      </c>
      <c r="R346" s="355" t="str">
        <f>IF(ISBLANK(INDEX('Policy Characteristics'!L:L,MATCH($C346,'Policy Characteristics'!$C:$C,0))),"",INDEX('Policy Characteristics'!L:L,MATCH($C346,'Policy Characteristics'!$C:$C,0)))</f>
        <v>subsidy-for-electricity-production.html</v>
      </c>
      <c r="S346" s="456"/>
    </row>
    <row r="347" spans="1:19" x14ac:dyDescent="0.35">
      <c r="A347" s="355" t="str">
        <f>IF(ISBLANK(INDEX('Policy Characteristics'!A:A,MATCH($C347,'Policy Characteristics'!$C:$C,0))),"",INDEX('Policy Characteristics'!A:A,MATCH($C347,'Policy Characteristics'!$C:$C,0)))</f>
        <v>Electricity Supply</v>
      </c>
      <c r="B347" s="355" t="str">
        <f>IF(ISBLANK(INDEX('Policy Characteristics'!B:B,MATCH($C347,'Policy Characteristics'!$C:$C,0))),"",INDEX('Policy Characteristics'!B:B,MATCH($C347,'Policy Characteristics'!$C:$C,0)))</f>
        <v>Subsidy for Electricity Production</v>
      </c>
      <c r="C347" s="359" t="str">
        <f t="shared" si="27"/>
        <v>Subsidy for Elec Production by Fuel</v>
      </c>
      <c r="D347" s="9" t="s">
        <v>77</v>
      </c>
      <c r="E347" s="53" t="s">
        <v>269</v>
      </c>
      <c r="F347" s="9" t="s">
        <v>89</v>
      </c>
      <c r="G347" s="456" t="s">
        <v>322</v>
      </c>
      <c r="H347" s="54">
        <v>37</v>
      </c>
      <c r="I347" s="53" t="s">
        <v>44</v>
      </c>
      <c r="J347" s="357" t="str">
        <f>IF(ISBLANK(INDEX('Policy Characteristics'!D:D,MATCH($C347,'Policy Characteristics'!$C:$C,0))),"",INDEX('Policy Characteristics'!D:D,MATCH($C347,'Policy Characteristics'!$C:$C,0)))</f>
        <v>Subsidy for Electricity Production</v>
      </c>
      <c r="K347" s="355" t="str">
        <f>IF(ISBLANK(INDEX('Policy Characteristics'!E:E,MATCH($C347,'Policy Characteristics'!$C:$C,0))),"",INDEX('Policy Characteristics'!E:E,MATCH($C347,'Policy Characteristics'!$C:$C,0)))</f>
        <v>elec generation subsidy</v>
      </c>
      <c r="L347" s="355">
        <f>IF(ISBLANK(INDEX('Policy Characteristics'!F:F,MATCH($C347,'Policy Characteristics'!$C:$C,0))),"",INDEX('Policy Characteristics'!F:F,MATCH($C347,'Policy Characteristics'!$C:$C,0)))</f>
        <v>0</v>
      </c>
      <c r="M347" s="355">
        <f>IF(ISBLANK(INDEX('Policy Characteristics'!G:G,MATCH($C347,'Policy Characteristics'!$C:$C,0))),"",INDEX('Policy Characteristics'!G:G,MATCH($C347,'Policy Characteristics'!$C:$C,0)))</f>
        <v>60</v>
      </c>
      <c r="N347" s="355">
        <f>IF(ISBLANK(INDEX('Policy Characteristics'!H:H,MATCH($C347,'Policy Characteristics'!$C:$C,0))),"",INDEX('Policy Characteristics'!H:H,MATCH($C347,'Policy Characteristics'!$C:$C,0)))</f>
        <v>1</v>
      </c>
      <c r="O347" s="355" t="str">
        <f>IF(ISBLANK(INDEX('Policy Characteristics'!I:I,MATCH($C347,'Policy Characteristics'!$C:$C,0))),"",INDEX('Policy Characteristics'!I:I,MATCH($C347,'Policy Characteristics'!$C:$C,0)))</f>
        <v>$/MWh</v>
      </c>
      <c r="P347" s="3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7" s="355" t="str">
        <f>IF(ISBLANK(INDEX('Policy Characteristics'!K:K,MATCH($C347,'Policy Characteristics'!$C:$C,0))),"",INDEX('Policy Characteristics'!K:K,MATCH($C347,'Policy Characteristics'!$C:$C,0)))</f>
        <v>electricity-sector-main.html#subsidies</v>
      </c>
      <c r="R347" s="355" t="str">
        <f>IF(ISBLANK(INDEX('Policy Characteristics'!L:L,MATCH($C347,'Policy Characteristics'!$C:$C,0))),"",INDEX('Policy Characteristics'!L:L,MATCH($C347,'Policy Characteristics'!$C:$C,0)))</f>
        <v>subsidy-for-electricity-production.html</v>
      </c>
      <c r="S347" s="456"/>
    </row>
    <row r="348" spans="1:19" x14ac:dyDescent="0.35">
      <c r="A348" s="355" t="str">
        <f>IF(ISBLANK(INDEX('Policy Characteristics'!A:A,MATCH($C348,'Policy Characteristics'!$C:$C,0))),"",INDEX('Policy Characteristics'!A:A,MATCH($C348,'Policy Characteristics'!$C:$C,0)))</f>
        <v>Electricity Supply</v>
      </c>
      <c r="B348" s="355" t="str">
        <f>IF(ISBLANK(INDEX('Policy Characteristics'!B:B,MATCH($C348,'Policy Characteristics'!$C:$C,0))),"",INDEX('Policy Characteristics'!B:B,MATCH($C348,'Policy Characteristics'!$C:$C,0)))</f>
        <v>Subsidy for Electricity Production</v>
      </c>
      <c r="C348" s="359" t="str">
        <f t="shared" si="27"/>
        <v>Subsidy for Elec Production by Fuel</v>
      </c>
      <c r="D348" s="9" t="s">
        <v>77</v>
      </c>
      <c r="E348" s="53" t="s">
        <v>270</v>
      </c>
      <c r="F348" s="9" t="s">
        <v>89</v>
      </c>
      <c r="G348" s="456"/>
      <c r="H348" s="454">
        <v>1567</v>
      </c>
      <c r="I348" s="9" t="s">
        <v>45</v>
      </c>
      <c r="J348" s="357" t="str">
        <f>IF(ISBLANK(INDEX('Policy Characteristics'!D:D,MATCH($C348,'Policy Characteristics'!$C:$C,0))),"",INDEX('Policy Characteristics'!D:D,MATCH($C348,'Policy Characteristics'!$C:$C,0)))</f>
        <v>Subsidy for Electricity Production</v>
      </c>
      <c r="K348" s="355" t="str">
        <f>IF(ISBLANK(INDEX('Policy Characteristics'!E:E,MATCH($C348,'Policy Characteristics'!$C:$C,0))),"",INDEX('Policy Characteristics'!E:E,MATCH($C348,'Policy Characteristics'!$C:$C,0)))</f>
        <v>elec generation subsidy</v>
      </c>
      <c r="L348" s="355">
        <f>IF(ISBLANK(INDEX('Policy Characteristics'!F:F,MATCH($C348,'Policy Characteristics'!$C:$C,0))),"",INDEX('Policy Characteristics'!F:F,MATCH($C348,'Policy Characteristics'!$C:$C,0)))</f>
        <v>0</v>
      </c>
      <c r="M348" s="355">
        <f>IF(ISBLANK(INDEX('Policy Characteristics'!G:G,MATCH($C348,'Policy Characteristics'!$C:$C,0))),"",INDEX('Policy Characteristics'!G:G,MATCH($C348,'Policy Characteristics'!$C:$C,0)))</f>
        <v>60</v>
      </c>
      <c r="N348" s="355">
        <f>IF(ISBLANK(INDEX('Policy Characteristics'!H:H,MATCH($C348,'Policy Characteristics'!$C:$C,0))),"",INDEX('Policy Characteristics'!H:H,MATCH($C348,'Policy Characteristics'!$C:$C,0)))</f>
        <v>1</v>
      </c>
      <c r="O348" s="355" t="str">
        <f>IF(ISBLANK(INDEX('Policy Characteristics'!I:I,MATCH($C348,'Policy Characteristics'!$C:$C,0))),"",INDEX('Policy Characteristics'!I:I,MATCH($C348,'Policy Characteristics'!$C:$C,0)))</f>
        <v>$/MWh</v>
      </c>
      <c r="P348" s="3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8" s="355" t="str">
        <f>IF(ISBLANK(INDEX('Policy Characteristics'!K:K,MATCH($C348,'Policy Characteristics'!$C:$C,0))),"",INDEX('Policy Characteristics'!K:K,MATCH($C348,'Policy Characteristics'!$C:$C,0)))</f>
        <v>electricity-sector-main.html#subsidies</v>
      </c>
      <c r="R348" s="355" t="str">
        <f>IF(ISBLANK(INDEX('Policy Characteristics'!L:L,MATCH($C348,'Policy Characteristics'!$C:$C,0))),"",INDEX('Policy Characteristics'!L:L,MATCH($C348,'Policy Characteristics'!$C:$C,0)))</f>
        <v>subsidy-for-electricity-production.html</v>
      </c>
      <c r="S348" s="456"/>
    </row>
    <row r="349" spans="1:19" x14ac:dyDescent="0.35">
      <c r="A349" s="355" t="str">
        <f>IF(ISBLANK(INDEX('Policy Characteristics'!A:A,MATCH($C349,'Policy Characteristics'!$C:$C,0))),"",INDEX('Policy Characteristics'!A:A,MATCH($C349,'Policy Characteristics'!$C:$C,0)))</f>
        <v>Electricity Supply</v>
      </c>
      <c r="B349" s="355" t="str">
        <f>IF(ISBLANK(INDEX('Policy Characteristics'!B:B,MATCH($C349,'Policy Characteristics'!$C:$C,0))),"",INDEX('Policy Characteristics'!B:B,MATCH($C349,'Policy Characteristics'!$C:$C,0)))</f>
        <v>Subsidy for Electricity Production</v>
      </c>
      <c r="C349" s="359" t="str">
        <f t="shared" si="27"/>
        <v>Subsidy for Elec Production by Fuel</v>
      </c>
      <c r="D349" s="9" t="s">
        <v>77</v>
      </c>
      <c r="E349" s="53" t="s">
        <v>271</v>
      </c>
      <c r="F349" s="9" t="s">
        <v>89</v>
      </c>
      <c r="G349" s="456" t="s">
        <v>333</v>
      </c>
      <c r="H349" s="454">
        <v>1568</v>
      </c>
      <c r="I349" s="53" t="s">
        <v>44</v>
      </c>
      <c r="J349" s="357" t="str">
        <f>IF(ISBLANK(INDEX('Policy Characteristics'!D:D,MATCH($C349,'Policy Characteristics'!$C:$C,0))),"",INDEX('Policy Characteristics'!D:D,MATCH($C349,'Policy Characteristics'!$C:$C,0)))</f>
        <v>Subsidy for Electricity Production</v>
      </c>
      <c r="K349" s="355" t="str">
        <f>IF(ISBLANK(INDEX('Policy Characteristics'!E:E,MATCH($C349,'Policy Characteristics'!$C:$C,0))),"",INDEX('Policy Characteristics'!E:E,MATCH($C349,'Policy Characteristics'!$C:$C,0)))</f>
        <v>elec generation subsidy</v>
      </c>
      <c r="L349" s="355">
        <f>IF(ISBLANK(INDEX('Policy Characteristics'!F:F,MATCH($C349,'Policy Characteristics'!$C:$C,0))),"",INDEX('Policy Characteristics'!F:F,MATCH($C349,'Policy Characteristics'!$C:$C,0)))</f>
        <v>0</v>
      </c>
      <c r="M349" s="355">
        <f>IF(ISBLANK(INDEX('Policy Characteristics'!G:G,MATCH($C349,'Policy Characteristics'!$C:$C,0))),"",INDEX('Policy Characteristics'!G:G,MATCH($C349,'Policy Characteristics'!$C:$C,0)))</f>
        <v>60</v>
      </c>
      <c r="N349" s="355">
        <f>IF(ISBLANK(INDEX('Policy Characteristics'!H:H,MATCH($C349,'Policy Characteristics'!$C:$C,0))),"",INDEX('Policy Characteristics'!H:H,MATCH($C349,'Policy Characteristics'!$C:$C,0)))</f>
        <v>1</v>
      </c>
      <c r="O349" s="355" t="str">
        <f>IF(ISBLANK(INDEX('Policy Characteristics'!I:I,MATCH($C349,'Policy Characteristics'!$C:$C,0))),"",INDEX('Policy Characteristics'!I:I,MATCH($C349,'Policy Characteristics'!$C:$C,0)))</f>
        <v>$/MWh</v>
      </c>
      <c r="P349" s="3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9" s="355" t="str">
        <f>IF(ISBLANK(INDEX('Policy Characteristics'!K:K,MATCH($C349,'Policy Characteristics'!$C:$C,0))),"",INDEX('Policy Characteristics'!K:K,MATCH($C349,'Policy Characteristics'!$C:$C,0)))</f>
        <v>electricity-sector-main.html#subsidies</v>
      </c>
      <c r="R349" s="355" t="str">
        <f>IF(ISBLANK(INDEX('Policy Characteristics'!L:L,MATCH($C349,'Policy Characteristics'!$C:$C,0))),"",INDEX('Policy Characteristics'!L:L,MATCH($C349,'Policy Characteristics'!$C:$C,0)))</f>
        <v>subsidy-for-electricity-production.html</v>
      </c>
      <c r="S349" s="456"/>
    </row>
    <row r="350" spans="1:19" x14ac:dyDescent="0.35">
      <c r="A350" s="355" t="str">
        <f>IF(ISBLANK(INDEX('Policy Characteristics'!A:A,MATCH($C350,'Policy Characteristics'!$C:$C,0))),"",INDEX('Policy Characteristics'!A:A,MATCH($C350,'Policy Characteristics'!$C:$C,0)))</f>
        <v>Electricity Supply</v>
      </c>
      <c r="B350" s="355" t="str">
        <f>IF(ISBLANK(INDEX('Policy Characteristics'!B:B,MATCH($C350,'Policy Characteristics'!$C:$C,0))),"",INDEX('Policy Characteristics'!B:B,MATCH($C350,'Policy Characteristics'!$C:$C,0)))</f>
        <v>Subsidy for Electricity Production</v>
      </c>
      <c r="C350" s="359" t="str">
        <f t="shared" si="27"/>
        <v>Subsidy for Elec Production by Fuel</v>
      </c>
      <c r="D350" s="9" t="s">
        <v>78</v>
      </c>
      <c r="E350" s="53" t="s">
        <v>269</v>
      </c>
      <c r="F350" s="9" t="s">
        <v>90</v>
      </c>
      <c r="G350" s="456" t="s">
        <v>322</v>
      </c>
      <c r="H350" s="54">
        <v>700</v>
      </c>
      <c r="I350" s="53" t="s">
        <v>44</v>
      </c>
      <c r="J350" s="357" t="str">
        <f>IF(ISBLANK(INDEX('Policy Characteristics'!D:D,MATCH($C350,'Policy Characteristics'!$C:$C,0))),"",INDEX('Policy Characteristics'!D:D,MATCH($C350,'Policy Characteristics'!$C:$C,0)))</f>
        <v>Subsidy for Electricity Production</v>
      </c>
      <c r="K350" s="355" t="str">
        <f>IF(ISBLANK(INDEX('Policy Characteristics'!E:E,MATCH($C350,'Policy Characteristics'!$C:$C,0))),"",INDEX('Policy Characteristics'!E:E,MATCH($C350,'Policy Characteristics'!$C:$C,0)))</f>
        <v>elec generation subsidy</v>
      </c>
      <c r="L350" s="355">
        <f>IF(ISBLANK(INDEX('Policy Characteristics'!F:F,MATCH($C350,'Policy Characteristics'!$C:$C,0))),"",INDEX('Policy Characteristics'!F:F,MATCH($C350,'Policy Characteristics'!$C:$C,0)))</f>
        <v>0</v>
      </c>
      <c r="M350" s="355">
        <f>IF(ISBLANK(INDEX('Policy Characteristics'!G:G,MATCH($C350,'Policy Characteristics'!$C:$C,0))),"",INDEX('Policy Characteristics'!G:G,MATCH($C350,'Policy Characteristics'!$C:$C,0)))</f>
        <v>60</v>
      </c>
      <c r="N350" s="355">
        <f>IF(ISBLANK(INDEX('Policy Characteristics'!H:H,MATCH($C350,'Policy Characteristics'!$C:$C,0))),"",INDEX('Policy Characteristics'!H:H,MATCH($C350,'Policy Characteristics'!$C:$C,0)))</f>
        <v>1</v>
      </c>
      <c r="O350" s="355" t="str">
        <f>IF(ISBLANK(INDEX('Policy Characteristics'!I:I,MATCH($C350,'Policy Characteristics'!$C:$C,0))),"",INDEX('Policy Characteristics'!I:I,MATCH($C350,'Policy Characteristics'!$C:$C,0)))</f>
        <v>$/MWh</v>
      </c>
      <c r="P350" s="3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0" s="355" t="str">
        <f>IF(ISBLANK(INDEX('Policy Characteristics'!K:K,MATCH($C350,'Policy Characteristics'!$C:$C,0))),"",INDEX('Policy Characteristics'!K:K,MATCH($C350,'Policy Characteristics'!$C:$C,0)))</f>
        <v>electricity-sector-main.html#subsidies</v>
      </c>
      <c r="R350" s="355" t="str">
        <f>IF(ISBLANK(INDEX('Policy Characteristics'!L:L,MATCH($C350,'Policy Characteristics'!$C:$C,0))),"",INDEX('Policy Characteristics'!L:L,MATCH($C350,'Policy Characteristics'!$C:$C,0)))</f>
        <v>subsidy-for-electricity-production.html</v>
      </c>
      <c r="S350" s="456"/>
    </row>
    <row r="351" spans="1:19" x14ac:dyDescent="0.35">
      <c r="A351" s="355" t="str">
        <f>IF(ISBLANK(INDEX('Policy Characteristics'!A:A,MATCH($C351,'Policy Characteristics'!$C:$C,0))),"",INDEX('Policy Characteristics'!A:A,MATCH($C351,'Policy Characteristics'!$C:$C,0)))</f>
        <v>Electricity Supply</v>
      </c>
      <c r="B351" s="355" t="str">
        <f>IF(ISBLANK(INDEX('Policy Characteristics'!B:B,MATCH($C351,'Policy Characteristics'!$C:$C,0))),"",INDEX('Policy Characteristics'!B:B,MATCH($C351,'Policy Characteristics'!$C:$C,0)))</f>
        <v>Subsidy for Electricity Production</v>
      </c>
      <c r="C351" s="359" t="str">
        <f t="shared" si="27"/>
        <v>Subsidy for Elec Production by Fuel</v>
      </c>
      <c r="D351" s="9" t="s">
        <v>78</v>
      </c>
      <c r="E351" s="53" t="s">
        <v>270</v>
      </c>
      <c r="F351" s="9" t="s">
        <v>90</v>
      </c>
      <c r="G351" s="456"/>
      <c r="H351" s="454">
        <v>1569</v>
      </c>
      <c r="I351" s="9" t="s">
        <v>45</v>
      </c>
      <c r="J351" s="357" t="str">
        <f>IF(ISBLANK(INDEX('Policy Characteristics'!D:D,MATCH($C351,'Policy Characteristics'!$C:$C,0))),"",INDEX('Policy Characteristics'!D:D,MATCH($C351,'Policy Characteristics'!$C:$C,0)))</f>
        <v>Subsidy for Electricity Production</v>
      </c>
      <c r="K351" s="355" t="str">
        <f>IF(ISBLANK(INDEX('Policy Characteristics'!E:E,MATCH($C351,'Policy Characteristics'!$C:$C,0))),"",INDEX('Policy Characteristics'!E:E,MATCH($C351,'Policy Characteristics'!$C:$C,0)))</f>
        <v>elec generation subsidy</v>
      </c>
      <c r="L351" s="355">
        <f>IF(ISBLANK(INDEX('Policy Characteristics'!F:F,MATCH($C351,'Policy Characteristics'!$C:$C,0))),"",INDEX('Policy Characteristics'!F:F,MATCH($C351,'Policy Characteristics'!$C:$C,0)))</f>
        <v>0</v>
      </c>
      <c r="M351" s="355">
        <f>IF(ISBLANK(INDEX('Policy Characteristics'!G:G,MATCH($C351,'Policy Characteristics'!$C:$C,0))),"",INDEX('Policy Characteristics'!G:G,MATCH($C351,'Policy Characteristics'!$C:$C,0)))</f>
        <v>60</v>
      </c>
      <c r="N351" s="355">
        <f>IF(ISBLANK(INDEX('Policy Characteristics'!H:H,MATCH($C351,'Policy Characteristics'!$C:$C,0))),"",INDEX('Policy Characteristics'!H:H,MATCH($C351,'Policy Characteristics'!$C:$C,0)))</f>
        <v>1</v>
      </c>
      <c r="O351" s="355" t="str">
        <f>IF(ISBLANK(INDEX('Policy Characteristics'!I:I,MATCH($C351,'Policy Characteristics'!$C:$C,0))),"",INDEX('Policy Characteristics'!I:I,MATCH($C351,'Policy Characteristics'!$C:$C,0)))</f>
        <v>$/MWh</v>
      </c>
      <c r="P351" s="355"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1" s="355" t="str">
        <f>IF(ISBLANK(INDEX('Policy Characteristics'!K:K,MATCH($C351,'Policy Characteristics'!$C:$C,0))),"",INDEX('Policy Characteristics'!K:K,MATCH($C351,'Policy Characteristics'!$C:$C,0)))</f>
        <v>electricity-sector-main.html#subsidies</v>
      </c>
      <c r="R351" s="355" t="str">
        <f>IF(ISBLANK(INDEX('Policy Characteristics'!L:L,MATCH($C351,'Policy Characteristics'!$C:$C,0))),"",INDEX('Policy Characteristics'!L:L,MATCH($C351,'Policy Characteristics'!$C:$C,0)))</f>
        <v>subsidy-for-electricity-production.html</v>
      </c>
      <c r="S351" s="456"/>
    </row>
    <row r="352" spans="1:19" x14ac:dyDescent="0.35">
      <c r="A352" s="355" t="str">
        <f>IF(ISBLANK(INDEX('Policy Characteristics'!A:A,MATCH($C352,'Policy Characteristics'!$C:$C,0))),"",INDEX('Policy Characteristics'!A:A,MATCH($C352,'Policy Characteristics'!$C:$C,0)))</f>
        <v>Electricity Supply</v>
      </c>
      <c r="B352" s="355" t="str">
        <f>IF(ISBLANK(INDEX('Policy Characteristics'!B:B,MATCH($C352,'Policy Characteristics'!$C:$C,0))),"",INDEX('Policy Characteristics'!B:B,MATCH($C352,'Policy Characteristics'!$C:$C,0)))</f>
        <v>Subsidy for Electricity Production</v>
      </c>
      <c r="C352" s="359" t="str">
        <f t="shared" si="27"/>
        <v>Subsidy for Elec Production by Fuel</v>
      </c>
      <c r="D352" s="9" t="s">
        <v>78</v>
      </c>
      <c r="E352" s="53" t="s">
        <v>271</v>
      </c>
      <c r="F352" s="9" t="s">
        <v>90</v>
      </c>
      <c r="G352" s="456" t="s">
        <v>333</v>
      </c>
      <c r="H352" s="454">
        <v>1570</v>
      </c>
      <c r="I352" s="53" t="s">
        <v>44</v>
      </c>
      <c r="J352" s="357" t="str">
        <f>IF(ISBLANK(INDEX('Policy Characteristics'!D:D,MATCH($C352,'Policy Characteristics'!$C:$C,0))),"",INDEX('Policy Characteristics'!D:D,MATCH($C352,'Policy Characteristics'!$C:$C,0)))</f>
        <v>Subsidy for Electricity Production</v>
      </c>
      <c r="K352" s="355" t="str">
        <f>IF(ISBLANK(INDEX('Policy Characteristics'!E:E,MATCH($C352,'Policy Characteristics'!$C:$C,0))),"",INDEX('Policy Characteristics'!E:E,MATCH($C352,'Policy Characteristics'!$C:$C,0)))</f>
        <v>elec generation subsidy</v>
      </c>
      <c r="L352" s="355">
        <f>IF(ISBLANK(INDEX('Policy Characteristics'!F:F,MATCH($C352,'Policy Characteristics'!$C:$C,0))),"",INDEX('Policy Characteristics'!F:F,MATCH($C352,'Policy Characteristics'!$C:$C,0)))</f>
        <v>0</v>
      </c>
      <c r="M352" s="355">
        <f>IF(ISBLANK(INDEX('Policy Characteristics'!G:G,MATCH($C352,'Policy Characteristics'!$C:$C,0))),"",INDEX('Policy Characteristics'!G:G,MATCH($C352,'Policy Characteristics'!$C:$C,0)))</f>
        <v>60</v>
      </c>
      <c r="N352" s="355">
        <f>IF(ISBLANK(INDEX('Policy Characteristics'!H:H,MATCH($C352,'Policy Characteristics'!$C:$C,0))),"",INDEX('Policy Characteristics'!H:H,MATCH($C352,'Policy Characteristics'!$C:$C,0)))</f>
        <v>1</v>
      </c>
      <c r="O352" s="355" t="str">
        <f>IF(ISBLANK(INDEX('Policy Characteristics'!I:I,MATCH($C352,'Policy Characteristics'!$C:$C,0))),"",INDEX('Policy Characteristics'!I:I,MATCH($C352,'Policy Characteristics'!$C:$C,0)))</f>
        <v>$/MWh</v>
      </c>
      <c r="P352" s="355"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2" s="355" t="str">
        <f>IF(ISBLANK(INDEX('Policy Characteristics'!K:K,MATCH($C352,'Policy Characteristics'!$C:$C,0))),"",INDEX('Policy Characteristics'!K:K,MATCH($C352,'Policy Characteristics'!$C:$C,0)))</f>
        <v>electricity-sector-main.html#subsidies</v>
      </c>
      <c r="R352" s="355" t="str">
        <f>IF(ISBLANK(INDEX('Policy Characteristics'!L:L,MATCH($C352,'Policy Characteristics'!$C:$C,0))),"",INDEX('Policy Characteristics'!L:L,MATCH($C352,'Policy Characteristics'!$C:$C,0)))</f>
        <v>subsidy-for-electricity-production.html</v>
      </c>
      <c r="S352" s="456"/>
    </row>
    <row r="353" spans="1:19" x14ac:dyDescent="0.35">
      <c r="A353" s="355" t="str">
        <f>IF(ISBLANK(INDEX('Policy Characteristics'!A:A,MATCH($C353,'Policy Characteristics'!$C:$C,0))),"",INDEX('Policy Characteristics'!A:A,MATCH($C353,'Policy Characteristics'!$C:$C,0)))</f>
        <v>Electricity Supply</v>
      </c>
      <c r="B353" s="355" t="str">
        <f>IF(ISBLANK(INDEX('Policy Characteristics'!B:B,MATCH($C353,'Policy Characteristics'!$C:$C,0))),"",INDEX('Policy Characteristics'!B:B,MATCH($C353,'Policy Characteristics'!$C:$C,0)))</f>
        <v>Subsidy for Electricity Production</v>
      </c>
      <c r="C353" s="359" t="str">
        <f t="shared" si="27"/>
        <v>Subsidy for Elec Production by Fuel</v>
      </c>
      <c r="D353" s="9" t="s">
        <v>474</v>
      </c>
      <c r="E353" s="53" t="s">
        <v>269</v>
      </c>
      <c r="F353" s="9" t="s">
        <v>477</v>
      </c>
      <c r="G353" s="456" t="s">
        <v>322</v>
      </c>
      <c r="H353" s="54">
        <v>39</v>
      </c>
      <c r="I353" s="53" t="s">
        <v>44</v>
      </c>
      <c r="J353" s="357" t="str">
        <f>IF(ISBLANK(INDEX('Policy Characteristics'!D:D,MATCH($C353,'Policy Characteristics'!$C:$C,0))),"",INDEX('Policy Characteristics'!D:D,MATCH($C353,'Policy Characteristics'!$C:$C,0)))</f>
        <v>Subsidy for Electricity Production</v>
      </c>
      <c r="K353" s="355" t="str">
        <f>IF(ISBLANK(INDEX('Policy Characteristics'!E:E,MATCH($C353,'Policy Characteristics'!$C:$C,0))),"",INDEX('Policy Characteristics'!E:E,MATCH($C353,'Policy Characteristics'!$C:$C,0)))</f>
        <v>elec generation subsidy</v>
      </c>
      <c r="L353" s="355">
        <f>IF(ISBLANK(INDEX('Policy Characteristics'!F:F,MATCH($C353,'Policy Characteristics'!$C:$C,0))),"",INDEX('Policy Characteristics'!F:F,MATCH($C353,'Policy Characteristics'!$C:$C,0)))</f>
        <v>0</v>
      </c>
      <c r="M353" s="355">
        <f>IF(ISBLANK(INDEX('Policy Characteristics'!G:G,MATCH($C353,'Policy Characteristics'!$C:$C,0))),"",INDEX('Policy Characteristics'!G:G,MATCH($C353,'Policy Characteristics'!$C:$C,0)))</f>
        <v>60</v>
      </c>
      <c r="N353" s="355">
        <f>IF(ISBLANK(INDEX('Policy Characteristics'!H:H,MATCH($C353,'Policy Characteristics'!$C:$C,0))),"",INDEX('Policy Characteristics'!H:H,MATCH($C353,'Policy Characteristics'!$C:$C,0)))</f>
        <v>1</v>
      </c>
      <c r="O353" s="355" t="str">
        <f>IF(ISBLANK(INDEX('Policy Characteristics'!I:I,MATCH($C353,'Policy Characteristics'!$C:$C,0))),"",INDEX('Policy Characteristics'!I:I,MATCH($C353,'Policy Characteristics'!$C:$C,0)))</f>
        <v>$/MWh</v>
      </c>
      <c r="P353" s="355"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3" s="355" t="str">
        <f>IF(ISBLANK(INDEX('Policy Characteristics'!K:K,MATCH($C353,'Policy Characteristics'!$C:$C,0))),"",INDEX('Policy Characteristics'!K:K,MATCH($C353,'Policy Characteristics'!$C:$C,0)))</f>
        <v>electricity-sector-main.html#subsidies</v>
      </c>
      <c r="R353" s="355" t="str">
        <f>IF(ISBLANK(INDEX('Policy Characteristics'!L:L,MATCH($C353,'Policy Characteristics'!$C:$C,0))),"",INDEX('Policy Characteristics'!L:L,MATCH($C353,'Policy Characteristics'!$C:$C,0)))</f>
        <v>subsidy-for-electricity-production.html</v>
      </c>
      <c r="S353" s="456"/>
    </row>
    <row r="354" spans="1:19" x14ac:dyDescent="0.35">
      <c r="A354" s="355" t="str">
        <f>IF(ISBLANK(INDEX('Policy Characteristics'!A:A,MATCH($C354,'Policy Characteristics'!$C:$C,0))),"",INDEX('Policy Characteristics'!A:A,MATCH($C354,'Policy Characteristics'!$C:$C,0)))</f>
        <v>Electricity Supply</v>
      </c>
      <c r="B354" s="355" t="str">
        <f>IF(ISBLANK(INDEX('Policy Characteristics'!B:B,MATCH($C354,'Policy Characteristics'!$C:$C,0))),"",INDEX('Policy Characteristics'!B:B,MATCH($C354,'Policy Characteristics'!$C:$C,0)))</f>
        <v>Subsidy for Electricity Production</v>
      </c>
      <c r="C354" s="359" t="str">
        <f t="shared" si="27"/>
        <v>Subsidy for Elec Production by Fuel</v>
      </c>
      <c r="D354" s="9" t="s">
        <v>474</v>
      </c>
      <c r="E354" s="53" t="s">
        <v>270</v>
      </c>
      <c r="F354" s="9" t="s">
        <v>477</v>
      </c>
      <c r="G354" s="456"/>
      <c r="H354" s="54">
        <v>1571</v>
      </c>
      <c r="I354" s="9" t="s">
        <v>45</v>
      </c>
      <c r="J354" s="357" t="str">
        <f>IF(ISBLANK(INDEX('Policy Characteristics'!D:D,MATCH($C354,'Policy Characteristics'!$C:$C,0))),"",INDEX('Policy Characteristics'!D:D,MATCH($C354,'Policy Characteristics'!$C:$C,0)))</f>
        <v>Subsidy for Electricity Production</v>
      </c>
      <c r="K354" s="355" t="str">
        <f>IF(ISBLANK(INDEX('Policy Characteristics'!E:E,MATCH($C354,'Policy Characteristics'!$C:$C,0))),"",INDEX('Policy Characteristics'!E:E,MATCH($C354,'Policy Characteristics'!$C:$C,0)))</f>
        <v>elec generation subsidy</v>
      </c>
      <c r="L354" s="355">
        <f>IF(ISBLANK(INDEX('Policy Characteristics'!F:F,MATCH($C354,'Policy Characteristics'!$C:$C,0))),"",INDEX('Policy Characteristics'!F:F,MATCH($C354,'Policy Characteristics'!$C:$C,0)))</f>
        <v>0</v>
      </c>
      <c r="M354" s="355">
        <f>IF(ISBLANK(INDEX('Policy Characteristics'!G:G,MATCH($C354,'Policy Characteristics'!$C:$C,0))),"",INDEX('Policy Characteristics'!G:G,MATCH($C354,'Policy Characteristics'!$C:$C,0)))</f>
        <v>60</v>
      </c>
      <c r="N354" s="355">
        <f>IF(ISBLANK(INDEX('Policy Characteristics'!H:H,MATCH($C354,'Policy Characteristics'!$C:$C,0))),"",INDEX('Policy Characteristics'!H:H,MATCH($C354,'Policy Characteristics'!$C:$C,0)))</f>
        <v>1</v>
      </c>
      <c r="O354" s="355" t="str">
        <f>IF(ISBLANK(INDEX('Policy Characteristics'!I:I,MATCH($C354,'Policy Characteristics'!$C:$C,0))),"",INDEX('Policy Characteristics'!I:I,MATCH($C354,'Policy Characteristics'!$C:$C,0)))</f>
        <v>$/MWh</v>
      </c>
      <c r="P354" s="355"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4" s="355" t="str">
        <f>IF(ISBLANK(INDEX('Policy Characteristics'!K:K,MATCH($C354,'Policy Characteristics'!$C:$C,0))),"",INDEX('Policy Characteristics'!K:K,MATCH($C354,'Policy Characteristics'!$C:$C,0)))</f>
        <v>electricity-sector-main.html#subsidies</v>
      </c>
      <c r="R354" s="355" t="str">
        <f>IF(ISBLANK(INDEX('Policy Characteristics'!L:L,MATCH($C354,'Policy Characteristics'!$C:$C,0))),"",INDEX('Policy Characteristics'!L:L,MATCH($C354,'Policy Characteristics'!$C:$C,0)))</f>
        <v>subsidy-for-electricity-production.html</v>
      </c>
      <c r="S354" s="456"/>
    </row>
    <row r="355" spans="1:19" x14ac:dyDescent="0.35">
      <c r="A355" s="355" t="str">
        <f>IF(ISBLANK(INDEX('Policy Characteristics'!A:A,MATCH($C355,'Policy Characteristics'!$C:$C,0))),"",INDEX('Policy Characteristics'!A:A,MATCH($C355,'Policy Characteristics'!$C:$C,0)))</f>
        <v>Electricity Supply</v>
      </c>
      <c r="B355" s="355" t="str">
        <f>IF(ISBLANK(INDEX('Policy Characteristics'!B:B,MATCH($C355,'Policy Characteristics'!$C:$C,0))),"",INDEX('Policy Characteristics'!B:B,MATCH($C355,'Policy Characteristics'!$C:$C,0)))</f>
        <v>Subsidy for Electricity Production</v>
      </c>
      <c r="C355" s="359" t="str">
        <f t="shared" si="27"/>
        <v>Subsidy for Elec Production by Fuel</v>
      </c>
      <c r="D355" s="9" t="s">
        <v>474</v>
      </c>
      <c r="E355" s="53" t="s">
        <v>271</v>
      </c>
      <c r="F355" s="9" t="s">
        <v>477</v>
      </c>
      <c r="G355" s="456" t="s">
        <v>333</v>
      </c>
      <c r="H355" s="54">
        <v>1572</v>
      </c>
      <c r="I355" s="53" t="s">
        <v>44</v>
      </c>
      <c r="J355" s="357" t="str">
        <f>IF(ISBLANK(INDEX('Policy Characteristics'!D:D,MATCH($C355,'Policy Characteristics'!$C:$C,0))),"",INDEX('Policy Characteristics'!D:D,MATCH($C355,'Policy Characteristics'!$C:$C,0)))</f>
        <v>Subsidy for Electricity Production</v>
      </c>
      <c r="K355" s="355" t="str">
        <f>IF(ISBLANK(INDEX('Policy Characteristics'!E:E,MATCH($C355,'Policy Characteristics'!$C:$C,0))),"",INDEX('Policy Characteristics'!E:E,MATCH($C355,'Policy Characteristics'!$C:$C,0)))</f>
        <v>elec generation subsidy</v>
      </c>
      <c r="L355" s="355">
        <f>IF(ISBLANK(INDEX('Policy Characteristics'!F:F,MATCH($C355,'Policy Characteristics'!$C:$C,0))),"",INDEX('Policy Characteristics'!F:F,MATCH($C355,'Policy Characteristics'!$C:$C,0)))</f>
        <v>0</v>
      </c>
      <c r="M355" s="355">
        <f>IF(ISBLANK(INDEX('Policy Characteristics'!G:G,MATCH($C355,'Policy Characteristics'!$C:$C,0))),"",INDEX('Policy Characteristics'!G:G,MATCH($C355,'Policy Characteristics'!$C:$C,0)))</f>
        <v>60</v>
      </c>
      <c r="N355" s="355">
        <f>IF(ISBLANK(INDEX('Policy Characteristics'!H:H,MATCH($C355,'Policy Characteristics'!$C:$C,0))),"",INDEX('Policy Characteristics'!H:H,MATCH($C355,'Policy Characteristics'!$C:$C,0)))</f>
        <v>1</v>
      </c>
      <c r="O355" s="355" t="str">
        <f>IF(ISBLANK(INDEX('Policy Characteristics'!I:I,MATCH($C355,'Policy Characteristics'!$C:$C,0))),"",INDEX('Policy Characteristics'!I:I,MATCH($C355,'Policy Characteristics'!$C:$C,0)))</f>
        <v>$/MWh</v>
      </c>
      <c r="P355" s="355"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5" s="355" t="str">
        <f>IF(ISBLANK(INDEX('Policy Characteristics'!K:K,MATCH($C355,'Policy Characteristics'!$C:$C,0))),"",INDEX('Policy Characteristics'!K:K,MATCH($C355,'Policy Characteristics'!$C:$C,0)))</f>
        <v>electricity-sector-main.html#subsidies</v>
      </c>
      <c r="R355" s="355" t="str">
        <f>IF(ISBLANK(INDEX('Policy Characteristics'!L:L,MATCH($C355,'Policy Characteristics'!$C:$C,0))),"",INDEX('Policy Characteristics'!L:L,MATCH($C355,'Policy Characteristics'!$C:$C,0)))</f>
        <v>subsidy-for-electricity-production.html</v>
      </c>
      <c r="S355" s="456"/>
    </row>
    <row r="356" spans="1:19" x14ac:dyDescent="0.35">
      <c r="A356" s="355" t="str">
        <f>IF(ISBLANK(INDEX('Policy Characteristics'!A:A,MATCH($C356,'Policy Characteristics'!$C:$C,0))),"",INDEX('Policy Characteristics'!A:A,MATCH($C356,'Policy Characteristics'!$C:$C,0)))</f>
        <v>Electricity Supply</v>
      </c>
      <c r="B356" s="355" t="str">
        <f>IF(ISBLANK(INDEX('Policy Characteristics'!B:B,MATCH($C356,'Policy Characteristics'!$C:$C,0))),"",INDEX('Policy Characteristics'!B:B,MATCH($C356,'Policy Characteristics'!$C:$C,0)))</f>
        <v>Subsidy for Electricity Production</v>
      </c>
      <c r="C356" s="359" t="str">
        <f t="shared" si="27"/>
        <v>Subsidy for Elec Production by Fuel</v>
      </c>
      <c r="D356" s="9" t="s">
        <v>79</v>
      </c>
      <c r="E356" s="53" t="s">
        <v>269</v>
      </c>
      <c r="F356" s="53" t="s">
        <v>91</v>
      </c>
      <c r="G356" s="456" t="s">
        <v>322</v>
      </c>
      <c r="H356" s="54">
        <v>40</v>
      </c>
      <c r="I356" s="53" t="s">
        <v>44</v>
      </c>
      <c r="J356" s="357" t="str">
        <f>IF(ISBLANK(INDEX('Policy Characteristics'!D:D,MATCH($C356,'Policy Characteristics'!$C:$C,0))),"",INDEX('Policy Characteristics'!D:D,MATCH($C356,'Policy Characteristics'!$C:$C,0)))</f>
        <v>Subsidy for Electricity Production</v>
      </c>
      <c r="K356" s="355" t="str">
        <f>IF(ISBLANK(INDEX('Policy Characteristics'!E:E,MATCH($C356,'Policy Characteristics'!$C:$C,0))),"",INDEX('Policy Characteristics'!E:E,MATCH($C356,'Policy Characteristics'!$C:$C,0)))</f>
        <v>elec generation subsidy</v>
      </c>
      <c r="L356" s="355">
        <f>IF(ISBLANK(INDEX('Policy Characteristics'!F:F,MATCH($C356,'Policy Characteristics'!$C:$C,0))),"",INDEX('Policy Characteristics'!F:F,MATCH($C356,'Policy Characteristics'!$C:$C,0)))</f>
        <v>0</v>
      </c>
      <c r="M356" s="355">
        <f>IF(ISBLANK(INDEX('Policy Characteristics'!G:G,MATCH($C356,'Policy Characteristics'!$C:$C,0))),"",INDEX('Policy Characteristics'!G:G,MATCH($C356,'Policy Characteristics'!$C:$C,0)))</f>
        <v>60</v>
      </c>
      <c r="N356" s="355">
        <f>IF(ISBLANK(INDEX('Policy Characteristics'!H:H,MATCH($C356,'Policy Characteristics'!$C:$C,0))),"",INDEX('Policy Characteristics'!H:H,MATCH($C356,'Policy Characteristics'!$C:$C,0)))</f>
        <v>1</v>
      </c>
      <c r="O356" s="355" t="str">
        <f>IF(ISBLANK(INDEX('Policy Characteristics'!I:I,MATCH($C356,'Policy Characteristics'!$C:$C,0))),"",INDEX('Policy Characteristics'!I:I,MATCH($C356,'Policy Characteristics'!$C:$C,0)))</f>
        <v>$/MWh</v>
      </c>
      <c r="P356" s="355"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6" s="355" t="str">
        <f>IF(ISBLANK(INDEX('Policy Characteristics'!K:K,MATCH($C356,'Policy Characteristics'!$C:$C,0))),"",INDEX('Policy Characteristics'!K:K,MATCH($C356,'Policy Characteristics'!$C:$C,0)))</f>
        <v>electricity-sector-main.html#subsidies</v>
      </c>
      <c r="R356" s="355" t="str">
        <f>IF(ISBLANK(INDEX('Policy Characteristics'!L:L,MATCH($C356,'Policy Characteristics'!$C:$C,0))),"",INDEX('Policy Characteristics'!L:L,MATCH($C356,'Policy Characteristics'!$C:$C,0)))</f>
        <v>subsidy-for-electricity-production.html</v>
      </c>
      <c r="S356" s="456"/>
    </row>
    <row r="357" spans="1:19" x14ac:dyDescent="0.35">
      <c r="A357" s="355" t="str">
        <f>IF(ISBLANK(INDEX('Policy Characteristics'!A:A,MATCH($C357,'Policy Characteristics'!$C:$C,0))),"",INDEX('Policy Characteristics'!A:A,MATCH($C357,'Policy Characteristics'!$C:$C,0)))</f>
        <v>Electricity Supply</v>
      </c>
      <c r="B357" s="355" t="str">
        <f>IF(ISBLANK(INDEX('Policy Characteristics'!B:B,MATCH($C357,'Policy Characteristics'!$C:$C,0))),"",INDEX('Policy Characteristics'!B:B,MATCH($C357,'Policy Characteristics'!$C:$C,0)))</f>
        <v>Subsidy for Electricity Production</v>
      </c>
      <c r="C357" s="359" t="str">
        <f t="shared" si="27"/>
        <v>Subsidy for Elec Production by Fuel</v>
      </c>
      <c r="D357" s="9" t="s">
        <v>79</v>
      </c>
      <c r="E357" s="53" t="s">
        <v>270</v>
      </c>
      <c r="F357" s="53" t="s">
        <v>91</v>
      </c>
      <c r="G357" s="456"/>
      <c r="H357" s="54">
        <v>1573</v>
      </c>
      <c r="I357" s="9" t="s">
        <v>45</v>
      </c>
      <c r="J357" s="357" t="str">
        <f>IF(ISBLANK(INDEX('Policy Characteristics'!D:D,MATCH($C357,'Policy Characteristics'!$C:$C,0))),"",INDEX('Policy Characteristics'!D:D,MATCH($C357,'Policy Characteristics'!$C:$C,0)))</f>
        <v>Subsidy for Electricity Production</v>
      </c>
      <c r="K357" s="355" t="str">
        <f>IF(ISBLANK(INDEX('Policy Characteristics'!E:E,MATCH($C357,'Policy Characteristics'!$C:$C,0))),"",INDEX('Policy Characteristics'!E:E,MATCH($C357,'Policy Characteristics'!$C:$C,0)))</f>
        <v>elec generation subsidy</v>
      </c>
      <c r="L357" s="355">
        <f>IF(ISBLANK(INDEX('Policy Characteristics'!F:F,MATCH($C357,'Policy Characteristics'!$C:$C,0))),"",INDEX('Policy Characteristics'!F:F,MATCH($C357,'Policy Characteristics'!$C:$C,0)))</f>
        <v>0</v>
      </c>
      <c r="M357" s="355">
        <f>IF(ISBLANK(INDEX('Policy Characteristics'!G:G,MATCH($C357,'Policy Characteristics'!$C:$C,0))),"",INDEX('Policy Characteristics'!G:G,MATCH($C357,'Policy Characteristics'!$C:$C,0)))</f>
        <v>60</v>
      </c>
      <c r="N357" s="355">
        <f>IF(ISBLANK(INDEX('Policy Characteristics'!H:H,MATCH($C357,'Policy Characteristics'!$C:$C,0))),"",INDEX('Policy Characteristics'!H:H,MATCH($C357,'Policy Characteristics'!$C:$C,0)))</f>
        <v>1</v>
      </c>
      <c r="O357" s="355" t="str">
        <f>IF(ISBLANK(INDEX('Policy Characteristics'!I:I,MATCH($C357,'Policy Characteristics'!$C:$C,0))),"",INDEX('Policy Characteristics'!I:I,MATCH($C357,'Policy Characteristics'!$C:$C,0)))</f>
        <v>$/MWh</v>
      </c>
      <c r="P357" s="355"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7" s="355" t="str">
        <f>IF(ISBLANK(INDEX('Policy Characteristics'!K:K,MATCH($C357,'Policy Characteristics'!$C:$C,0))),"",INDEX('Policy Characteristics'!K:K,MATCH($C357,'Policy Characteristics'!$C:$C,0)))</f>
        <v>electricity-sector-main.html#subsidies</v>
      </c>
      <c r="R357" s="355" t="str">
        <f>IF(ISBLANK(INDEX('Policy Characteristics'!L:L,MATCH($C357,'Policy Characteristics'!$C:$C,0))),"",INDEX('Policy Characteristics'!L:L,MATCH($C357,'Policy Characteristics'!$C:$C,0)))</f>
        <v>subsidy-for-electricity-production.html</v>
      </c>
      <c r="S357" s="456"/>
    </row>
    <row r="358" spans="1:19" x14ac:dyDescent="0.35">
      <c r="A358" s="355" t="str">
        <f>IF(ISBLANK(INDEX('Policy Characteristics'!A:A,MATCH($C358,'Policy Characteristics'!$C:$C,0))),"",INDEX('Policy Characteristics'!A:A,MATCH($C358,'Policy Characteristics'!$C:$C,0)))</f>
        <v>Electricity Supply</v>
      </c>
      <c r="B358" s="355" t="str">
        <f>IF(ISBLANK(INDEX('Policy Characteristics'!B:B,MATCH($C358,'Policy Characteristics'!$C:$C,0))),"",INDEX('Policy Characteristics'!B:B,MATCH($C358,'Policy Characteristics'!$C:$C,0)))</f>
        <v>Subsidy for Electricity Production</v>
      </c>
      <c r="C358" s="359" t="str">
        <f t="shared" si="27"/>
        <v>Subsidy for Elec Production by Fuel</v>
      </c>
      <c r="D358" s="9" t="s">
        <v>79</v>
      </c>
      <c r="E358" s="53" t="s">
        <v>271</v>
      </c>
      <c r="F358" s="53" t="s">
        <v>91</v>
      </c>
      <c r="G358" s="456" t="s">
        <v>333</v>
      </c>
      <c r="H358" s="54">
        <v>1574</v>
      </c>
      <c r="I358" s="53" t="s">
        <v>44</v>
      </c>
      <c r="J358" s="357" t="str">
        <f>IF(ISBLANK(INDEX('Policy Characteristics'!D:D,MATCH($C358,'Policy Characteristics'!$C:$C,0))),"",INDEX('Policy Characteristics'!D:D,MATCH($C358,'Policy Characteristics'!$C:$C,0)))</f>
        <v>Subsidy for Electricity Production</v>
      </c>
      <c r="K358" s="355" t="str">
        <f>IF(ISBLANK(INDEX('Policy Characteristics'!E:E,MATCH($C358,'Policy Characteristics'!$C:$C,0))),"",INDEX('Policy Characteristics'!E:E,MATCH($C358,'Policy Characteristics'!$C:$C,0)))</f>
        <v>elec generation subsidy</v>
      </c>
      <c r="L358" s="355">
        <f>IF(ISBLANK(INDEX('Policy Characteristics'!F:F,MATCH($C358,'Policy Characteristics'!$C:$C,0))),"",INDEX('Policy Characteristics'!F:F,MATCH($C358,'Policy Characteristics'!$C:$C,0)))</f>
        <v>0</v>
      </c>
      <c r="M358" s="355">
        <f>IF(ISBLANK(INDEX('Policy Characteristics'!G:G,MATCH($C358,'Policy Characteristics'!$C:$C,0))),"",INDEX('Policy Characteristics'!G:G,MATCH($C358,'Policy Characteristics'!$C:$C,0)))</f>
        <v>60</v>
      </c>
      <c r="N358" s="355">
        <f>IF(ISBLANK(INDEX('Policy Characteristics'!H:H,MATCH($C358,'Policy Characteristics'!$C:$C,0))),"",INDEX('Policy Characteristics'!H:H,MATCH($C358,'Policy Characteristics'!$C:$C,0)))</f>
        <v>1</v>
      </c>
      <c r="O358" s="355" t="str">
        <f>IF(ISBLANK(INDEX('Policy Characteristics'!I:I,MATCH($C358,'Policy Characteristics'!$C:$C,0))),"",INDEX('Policy Characteristics'!I:I,MATCH($C358,'Policy Characteristics'!$C:$C,0)))</f>
        <v>$/MWh</v>
      </c>
      <c r="P358" s="355"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8" s="355" t="str">
        <f>IF(ISBLANK(INDEX('Policy Characteristics'!K:K,MATCH($C358,'Policy Characteristics'!$C:$C,0))),"",INDEX('Policy Characteristics'!K:K,MATCH($C358,'Policy Characteristics'!$C:$C,0)))</f>
        <v>electricity-sector-main.html#subsidies</v>
      </c>
      <c r="R358" s="355" t="str">
        <f>IF(ISBLANK(INDEX('Policy Characteristics'!L:L,MATCH($C358,'Policy Characteristics'!$C:$C,0))),"",INDEX('Policy Characteristics'!L:L,MATCH($C358,'Policy Characteristics'!$C:$C,0)))</f>
        <v>subsidy-for-electricity-production.html</v>
      </c>
      <c r="S358" s="456"/>
    </row>
    <row r="359" spans="1:19" x14ac:dyDescent="0.35">
      <c r="A359" s="355" t="str">
        <f>IF(ISBLANK(INDEX('Policy Characteristics'!A:A,MATCH($C359,'Policy Characteristics'!$C:$C,0))),"",INDEX('Policy Characteristics'!A:A,MATCH($C359,'Policy Characteristics'!$C:$C,0)))</f>
        <v>Electricity Supply</v>
      </c>
      <c r="B359" s="355" t="str">
        <f>IF(ISBLANK(INDEX('Policy Characteristics'!B:B,MATCH($C359,'Policy Characteristics'!$C:$C,0))),"",INDEX('Policy Characteristics'!B:B,MATCH($C359,'Policy Characteristics'!$C:$C,0)))</f>
        <v>Subsidy for Electricity Production</v>
      </c>
      <c r="C359" s="359" t="str">
        <f t="shared" si="27"/>
        <v>Subsidy for Elec Production by Fuel</v>
      </c>
      <c r="D359" s="9" t="s">
        <v>80</v>
      </c>
      <c r="E359" s="53" t="s">
        <v>269</v>
      </c>
      <c r="F359" s="53" t="s">
        <v>92</v>
      </c>
      <c r="G359" s="456" t="s">
        <v>322</v>
      </c>
      <c r="H359" s="54">
        <v>41</v>
      </c>
      <c r="I359" s="53" t="s">
        <v>44</v>
      </c>
      <c r="J359" s="357" t="str">
        <f>IF(ISBLANK(INDEX('Policy Characteristics'!D:D,MATCH($C359,'Policy Characteristics'!$C:$C,0))),"",INDEX('Policy Characteristics'!D:D,MATCH($C359,'Policy Characteristics'!$C:$C,0)))</f>
        <v>Subsidy for Electricity Production</v>
      </c>
      <c r="K359" s="355" t="str">
        <f>IF(ISBLANK(INDEX('Policy Characteristics'!E:E,MATCH($C359,'Policy Characteristics'!$C:$C,0))),"",INDEX('Policy Characteristics'!E:E,MATCH($C359,'Policy Characteristics'!$C:$C,0)))</f>
        <v>elec generation subsidy</v>
      </c>
      <c r="L359" s="355">
        <f>IF(ISBLANK(INDEX('Policy Characteristics'!F:F,MATCH($C359,'Policy Characteristics'!$C:$C,0))),"",INDEX('Policy Characteristics'!F:F,MATCH($C359,'Policy Characteristics'!$C:$C,0)))</f>
        <v>0</v>
      </c>
      <c r="M359" s="355">
        <f>IF(ISBLANK(INDEX('Policy Characteristics'!G:G,MATCH($C359,'Policy Characteristics'!$C:$C,0))),"",INDEX('Policy Characteristics'!G:G,MATCH($C359,'Policy Characteristics'!$C:$C,0)))</f>
        <v>60</v>
      </c>
      <c r="N359" s="355">
        <f>IF(ISBLANK(INDEX('Policy Characteristics'!H:H,MATCH($C359,'Policy Characteristics'!$C:$C,0))),"",INDEX('Policy Characteristics'!H:H,MATCH($C359,'Policy Characteristics'!$C:$C,0)))</f>
        <v>1</v>
      </c>
      <c r="O359" s="355" t="str">
        <f>IF(ISBLANK(INDEX('Policy Characteristics'!I:I,MATCH($C359,'Policy Characteristics'!$C:$C,0))),"",INDEX('Policy Characteristics'!I:I,MATCH($C359,'Policy Characteristics'!$C:$C,0)))</f>
        <v>$/MWh</v>
      </c>
      <c r="P359" s="355"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9" s="355" t="str">
        <f>IF(ISBLANK(INDEX('Policy Characteristics'!K:K,MATCH($C359,'Policy Characteristics'!$C:$C,0))),"",INDEX('Policy Characteristics'!K:K,MATCH($C359,'Policy Characteristics'!$C:$C,0)))</f>
        <v>electricity-sector-main.html#subsidies</v>
      </c>
      <c r="R359" s="355" t="str">
        <f>IF(ISBLANK(INDEX('Policy Characteristics'!L:L,MATCH($C359,'Policy Characteristics'!$C:$C,0))),"",INDEX('Policy Characteristics'!L:L,MATCH($C359,'Policy Characteristics'!$C:$C,0)))</f>
        <v>subsidy-for-electricity-production.html</v>
      </c>
      <c r="S359" s="456"/>
    </row>
    <row r="360" spans="1:19" x14ac:dyDescent="0.35">
      <c r="A360" s="355" t="str">
        <f>IF(ISBLANK(INDEX('Policy Characteristics'!A:A,MATCH($C360,'Policy Characteristics'!$C:$C,0))),"",INDEX('Policy Characteristics'!A:A,MATCH($C360,'Policy Characteristics'!$C:$C,0)))</f>
        <v>Electricity Supply</v>
      </c>
      <c r="B360" s="355" t="str">
        <f>IF(ISBLANK(INDEX('Policy Characteristics'!B:B,MATCH($C360,'Policy Characteristics'!$C:$C,0))),"",INDEX('Policy Characteristics'!B:B,MATCH($C360,'Policy Characteristics'!$C:$C,0)))</f>
        <v>Subsidy for Electricity Production</v>
      </c>
      <c r="C360" s="359" t="str">
        <f t="shared" si="27"/>
        <v>Subsidy for Elec Production by Fuel</v>
      </c>
      <c r="D360" s="9" t="s">
        <v>80</v>
      </c>
      <c r="E360" s="53" t="s">
        <v>270</v>
      </c>
      <c r="F360" s="53" t="s">
        <v>92</v>
      </c>
      <c r="G360" s="456"/>
      <c r="H360" s="54">
        <v>1575</v>
      </c>
      <c r="I360" s="9" t="s">
        <v>45</v>
      </c>
      <c r="J360" s="357" t="str">
        <f>IF(ISBLANK(INDEX('Policy Characteristics'!D:D,MATCH($C360,'Policy Characteristics'!$C:$C,0))),"",INDEX('Policy Characteristics'!D:D,MATCH($C360,'Policy Characteristics'!$C:$C,0)))</f>
        <v>Subsidy for Electricity Production</v>
      </c>
      <c r="K360" s="355" t="str">
        <f>IF(ISBLANK(INDEX('Policy Characteristics'!E:E,MATCH($C360,'Policy Characteristics'!$C:$C,0))),"",INDEX('Policy Characteristics'!E:E,MATCH($C360,'Policy Characteristics'!$C:$C,0)))</f>
        <v>elec generation subsidy</v>
      </c>
      <c r="L360" s="355">
        <f>IF(ISBLANK(INDEX('Policy Characteristics'!F:F,MATCH($C360,'Policy Characteristics'!$C:$C,0))),"",INDEX('Policy Characteristics'!F:F,MATCH($C360,'Policy Characteristics'!$C:$C,0)))</f>
        <v>0</v>
      </c>
      <c r="M360" s="355">
        <f>IF(ISBLANK(INDEX('Policy Characteristics'!G:G,MATCH($C360,'Policy Characteristics'!$C:$C,0))),"",INDEX('Policy Characteristics'!G:G,MATCH($C360,'Policy Characteristics'!$C:$C,0)))</f>
        <v>60</v>
      </c>
      <c r="N360" s="355">
        <f>IF(ISBLANK(INDEX('Policy Characteristics'!H:H,MATCH($C360,'Policy Characteristics'!$C:$C,0))),"",INDEX('Policy Characteristics'!H:H,MATCH($C360,'Policy Characteristics'!$C:$C,0)))</f>
        <v>1</v>
      </c>
      <c r="O360" s="355" t="str">
        <f>IF(ISBLANK(INDEX('Policy Characteristics'!I:I,MATCH($C360,'Policy Characteristics'!$C:$C,0))),"",INDEX('Policy Characteristics'!I:I,MATCH($C360,'Policy Characteristics'!$C:$C,0)))</f>
        <v>$/MWh</v>
      </c>
      <c r="P360" s="355"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0" s="355" t="str">
        <f>IF(ISBLANK(INDEX('Policy Characteristics'!K:K,MATCH($C360,'Policy Characteristics'!$C:$C,0))),"",INDEX('Policy Characteristics'!K:K,MATCH($C360,'Policy Characteristics'!$C:$C,0)))</f>
        <v>electricity-sector-main.html#subsidies</v>
      </c>
      <c r="R360" s="355" t="str">
        <f>IF(ISBLANK(INDEX('Policy Characteristics'!L:L,MATCH($C360,'Policy Characteristics'!$C:$C,0))),"",INDEX('Policy Characteristics'!L:L,MATCH($C360,'Policy Characteristics'!$C:$C,0)))</f>
        <v>subsidy-for-electricity-production.html</v>
      </c>
      <c r="S360" s="456"/>
    </row>
    <row r="361" spans="1:19" x14ac:dyDescent="0.35">
      <c r="A361" s="355" t="str">
        <f>IF(ISBLANK(INDEX('Policy Characteristics'!A:A,MATCH($C361,'Policy Characteristics'!$C:$C,0))),"",INDEX('Policy Characteristics'!A:A,MATCH($C361,'Policy Characteristics'!$C:$C,0)))</f>
        <v>Electricity Supply</v>
      </c>
      <c r="B361" s="355" t="str">
        <f>IF(ISBLANK(INDEX('Policy Characteristics'!B:B,MATCH($C361,'Policy Characteristics'!$C:$C,0))),"",INDEX('Policy Characteristics'!B:B,MATCH($C361,'Policy Characteristics'!$C:$C,0)))</f>
        <v>Subsidy for Electricity Production</v>
      </c>
      <c r="C361" s="359" t="str">
        <f t="shared" si="27"/>
        <v>Subsidy for Elec Production by Fuel</v>
      </c>
      <c r="D361" s="9" t="s">
        <v>80</v>
      </c>
      <c r="E361" s="53" t="s">
        <v>271</v>
      </c>
      <c r="F361" s="53" t="s">
        <v>92</v>
      </c>
      <c r="G361" s="456" t="s">
        <v>333</v>
      </c>
      <c r="H361" s="54">
        <v>1576</v>
      </c>
      <c r="I361" s="53" t="s">
        <v>44</v>
      </c>
      <c r="J361" s="357" t="str">
        <f>IF(ISBLANK(INDEX('Policy Characteristics'!D:D,MATCH($C361,'Policy Characteristics'!$C:$C,0))),"",INDEX('Policy Characteristics'!D:D,MATCH($C361,'Policy Characteristics'!$C:$C,0)))</f>
        <v>Subsidy for Electricity Production</v>
      </c>
      <c r="K361" s="355" t="str">
        <f>IF(ISBLANK(INDEX('Policy Characteristics'!E:E,MATCH($C361,'Policy Characteristics'!$C:$C,0))),"",INDEX('Policy Characteristics'!E:E,MATCH($C361,'Policy Characteristics'!$C:$C,0)))</f>
        <v>elec generation subsidy</v>
      </c>
      <c r="L361" s="355">
        <f>IF(ISBLANK(INDEX('Policy Characteristics'!F:F,MATCH($C361,'Policy Characteristics'!$C:$C,0))),"",INDEX('Policy Characteristics'!F:F,MATCH($C361,'Policy Characteristics'!$C:$C,0)))</f>
        <v>0</v>
      </c>
      <c r="M361" s="355">
        <f>IF(ISBLANK(INDEX('Policy Characteristics'!G:G,MATCH($C361,'Policy Characteristics'!$C:$C,0))),"",INDEX('Policy Characteristics'!G:G,MATCH($C361,'Policy Characteristics'!$C:$C,0)))</f>
        <v>60</v>
      </c>
      <c r="N361" s="355">
        <f>IF(ISBLANK(INDEX('Policy Characteristics'!H:H,MATCH($C361,'Policy Characteristics'!$C:$C,0))),"",INDEX('Policy Characteristics'!H:H,MATCH($C361,'Policy Characteristics'!$C:$C,0)))</f>
        <v>1</v>
      </c>
      <c r="O361" s="355" t="str">
        <f>IF(ISBLANK(INDEX('Policy Characteristics'!I:I,MATCH($C361,'Policy Characteristics'!$C:$C,0))),"",INDEX('Policy Characteristics'!I:I,MATCH($C361,'Policy Characteristics'!$C:$C,0)))</f>
        <v>$/MWh</v>
      </c>
      <c r="P361" s="355"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1" s="355" t="str">
        <f>IF(ISBLANK(INDEX('Policy Characteristics'!K:K,MATCH($C361,'Policy Characteristics'!$C:$C,0))),"",INDEX('Policy Characteristics'!K:K,MATCH($C361,'Policy Characteristics'!$C:$C,0)))</f>
        <v>electricity-sector-main.html#subsidies</v>
      </c>
      <c r="R361" s="355" t="str">
        <f>IF(ISBLANK(INDEX('Policy Characteristics'!L:L,MATCH($C361,'Policy Characteristics'!$C:$C,0))),"",INDEX('Policy Characteristics'!L:L,MATCH($C361,'Policy Characteristics'!$C:$C,0)))</f>
        <v>subsidy-for-electricity-production.html</v>
      </c>
      <c r="S361" s="456"/>
    </row>
    <row r="362" spans="1:19" x14ac:dyDescent="0.35">
      <c r="A362" s="355" t="str">
        <f>IF(ISBLANK(INDEX('Policy Characteristics'!A:A,MATCH($C362,'Policy Characteristics'!$C:$C,0))),"",INDEX('Policy Characteristics'!A:A,MATCH($C362,'Policy Characteristics'!$C:$C,0)))</f>
        <v>Electricity Supply</v>
      </c>
      <c r="B362" s="355" t="str">
        <f>IF(ISBLANK(INDEX('Policy Characteristics'!B:B,MATCH($C362,'Policy Characteristics'!$C:$C,0))),"",INDEX('Policy Characteristics'!B:B,MATCH($C362,'Policy Characteristics'!$C:$C,0)))</f>
        <v>Subsidy for Electricity Production</v>
      </c>
      <c r="C362" s="359" t="str">
        <f t="shared" si="27"/>
        <v>Subsidy for Elec Production by Fuel</v>
      </c>
      <c r="D362" s="9" t="s">
        <v>81</v>
      </c>
      <c r="E362" s="53" t="s">
        <v>269</v>
      </c>
      <c r="F362" s="53" t="s">
        <v>93</v>
      </c>
      <c r="G362" s="456" t="s">
        <v>322</v>
      </c>
      <c r="H362" s="54">
        <v>42</v>
      </c>
      <c r="I362" s="53" t="s">
        <v>44</v>
      </c>
      <c r="J362" s="357" t="str">
        <f>IF(ISBLANK(INDEX('Policy Characteristics'!D:D,MATCH($C362,'Policy Characteristics'!$C:$C,0))),"",INDEX('Policy Characteristics'!D:D,MATCH($C362,'Policy Characteristics'!$C:$C,0)))</f>
        <v>Subsidy for Electricity Production</v>
      </c>
      <c r="K362" s="355" t="str">
        <f>IF(ISBLANK(INDEX('Policy Characteristics'!E:E,MATCH($C362,'Policy Characteristics'!$C:$C,0))),"",INDEX('Policy Characteristics'!E:E,MATCH($C362,'Policy Characteristics'!$C:$C,0)))</f>
        <v>elec generation subsidy</v>
      </c>
      <c r="L362" s="355">
        <f>IF(ISBLANK(INDEX('Policy Characteristics'!F:F,MATCH($C362,'Policy Characteristics'!$C:$C,0))),"",INDEX('Policy Characteristics'!F:F,MATCH($C362,'Policy Characteristics'!$C:$C,0)))</f>
        <v>0</v>
      </c>
      <c r="M362" s="355">
        <f>IF(ISBLANK(INDEX('Policy Characteristics'!G:G,MATCH($C362,'Policy Characteristics'!$C:$C,0))),"",INDEX('Policy Characteristics'!G:G,MATCH($C362,'Policy Characteristics'!$C:$C,0)))</f>
        <v>60</v>
      </c>
      <c r="N362" s="355">
        <f>IF(ISBLANK(INDEX('Policy Characteristics'!H:H,MATCH($C362,'Policy Characteristics'!$C:$C,0))),"",INDEX('Policy Characteristics'!H:H,MATCH($C362,'Policy Characteristics'!$C:$C,0)))</f>
        <v>1</v>
      </c>
      <c r="O362" s="355" t="str">
        <f>IF(ISBLANK(INDEX('Policy Characteristics'!I:I,MATCH($C362,'Policy Characteristics'!$C:$C,0))),"",INDEX('Policy Characteristics'!I:I,MATCH($C362,'Policy Characteristics'!$C:$C,0)))</f>
        <v>$/MWh</v>
      </c>
      <c r="P362" s="355"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2" s="355" t="str">
        <f>IF(ISBLANK(INDEX('Policy Characteristics'!K:K,MATCH($C362,'Policy Characteristics'!$C:$C,0))),"",INDEX('Policy Characteristics'!K:K,MATCH($C362,'Policy Characteristics'!$C:$C,0)))</f>
        <v>electricity-sector-main.html#subsidies</v>
      </c>
      <c r="R362" s="355" t="str">
        <f>IF(ISBLANK(INDEX('Policy Characteristics'!L:L,MATCH($C362,'Policy Characteristics'!$C:$C,0))),"",INDEX('Policy Characteristics'!L:L,MATCH($C362,'Policy Characteristics'!$C:$C,0)))</f>
        <v>subsidy-for-electricity-production.html</v>
      </c>
      <c r="S362" s="456"/>
    </row>
    <row r="363" spans="1:19" x14ac:dyDescent="0.35">
      <c r="A363" s="355" t="str">
        <f>IF(ISBLANK(INDEX('Policy Characteristics'!A:A,MATCH($C363,'Policy Characteristics'!$C:$C,0))),"",INDEX('Policy Characteristics'!A:A,MATCH($C363,'Policy Characteristics'!$C:$C,0)))</f>
        <v>Electricity Supply</v>
      </c>
      <c r="B363" s="355" t="str">
        <f>IF(ISBLANK(INDEX('Policy Characteristics'!B:B,MATCH($C363,'Policy Characteristics'!$C:$C,0))),"",INDEX('Policy Characteristics'!B:B,MATCH($C363,'Policy Characteristics'!$C:$C,0)))</f>
        <v>Subsidy for Electricity Production</v>
      </c>
      <c r="C363" s="359" t="str">
        <f t="shared" si="27"/>
        <v>Subsidy for Elec Production by Fuel</v>
      </c>
      <c r="D363" s="9" t="s">
        <v>81</v>
      </c>
      <c r="E363" s="53" t="s">
        <v>270</v>
      </c>
      <c r="F363" s="53" t="s">
        <v>93</v>
      </c>
      <c r="G363" s="456"/>
      <c r="H363" s="54">
        <v>1577</v>
      </c>
      <c r="I363" s="9" t="s">
        <v>45</v>
      </c>
      <c r="J363" s="357" t="str">
        <f>IF(ISBLANK(INDEX('Policy Characteristics'!D:D,MATCH($C363,'Policy Characteristics'!$C:$C,0))),"",INDEX('Policy Characteristics'!D:D,MATCH($C363,'Policy Characteristics'!$C:$C,0)))</f>
        <v>Subsidy for Electricity Production</v>
      </c>
      <c r="K363" s="355" t="str">
        <f>IF(ISBLANK(INDEX('Policy Characteristics'!E:E,MATCH($C363,'Policy Characteristics'!$C:$C,0))),"",INDEX('Policy Characteristics'!E:E,MATCH($C363,'Policy Characteristics'!$C:$C,0)))</f>
        <v>elec generation subsidy</v>
      </c>
      <c r="L363" s="355">
        <f>IF(ISBLANK(INDEX('Policy Characteristics'!F:F,MATCH($C363,'Policy Characteristics'!$C:$C,0))),"",INDEX('Policy Characteristics'!F:F,MATCH($C363,'Policy Characteristics'!$C:$C,0)))</f>
        <v>0</v>
      </c>
      <c r="M363" s="355">
        <f>IF(ISBLANK(INDEX('Policy Characteristics'!G:G,MATCH($C363,'Policy Characteristics'!$C:$C,0))),"",INDEX('Policy Characteristics'!G:G,MATCH($C363,'Policy Characteristics'!$C:$C,0)))</f>
        <v>60</v>
      </c>
      <c r="N363" s="355">
        <f>IF(ISBLANK(INDEX('Policy Characteristics'!H:H,MATCH($C363,'Policy Characteristics'!$C:$C,0))),"",INDEX('Policy Characteristics'!H:H,MATCH($C363,'Policy Characteristics'!$C:$C,0)))</f>
        <v>1</v>
      </c>
      <c r="O363" s="355" t="str">
        <f>IF(ISBLANK(INDEX('Policy Characteristics'!I:I,MATCH($C363,'Policy Characteristics'!$C:$C,0))),"",INDEX('Policy Characteristics'!I:I,MATCH($C363,'Policy Characteristics'!$C:$C,0)))</f>
        <v>$/MWh</v>
      </c>
      <c r="P363" s="355"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3" s="355" t="str">
        <f>IF(ISBLANK(INDEX('Policy Characteristics'!K:K,MATCH($C363,'Policy Characteristics'!$C:$C,0))),"",INDEX('Policy Characteristics'!K:K,MATCH($C363,'Policy Characteristics'!$C:$C,0)))</f>
        <v>electricity-sector-main.html#subsidies</v>
      </c>
      <c r="R363" s="355" t="str">
        <f>IF(ISBLANK(INDEX('Policy Characteristics'!L:L,MATCH($C363,'Policy Characteristics'!$C:$C,0))),"",INDEX('Policy Characteristics'!L:L,MATCH($C363,'Policy Characteristics'!$C:$C,0)))</f>
        <v>subsidy-for-electricity-production.html</v>
      </c>
      <c r="S363" s="456"/>
    </row>
    <row r="364" spans="1:19" x14ac:dyDescent="0.35">
      <c r="A364" s="355" t="str">
        <f>IF(ISBLANK(INDEX('Policy Characteristics'!A:A,MATCH($C364,'Policy Characteristics'!$C:$C,0))),"",INDEX('Policy Characteristics'!A:A,MATCH($C364,'Policy Characteristics'!$C:$C,0)))</f>
        <v>Electricity Supply</v>
      </c>
      <c r="B364" s="355" t="str">
        <f>IF(ISBLANK(INDEX('Policy Characteristics'!B:B,MATCH($C364,'Policy Characteristics'!$C:$C,0))),"",INDEX('Policy Characteristics'!B:B,MATCH($C364,'Policy Characteristics'!$C:$C,0)))</f>
        <v>Subsidy for Electricity Production</v>
      </c>
      <c r="C364" s="359" t="str">
        <f t="shared" si="27"/>
        <v>Subsidy for Elec Production by Fuel</v>
      </c>
      <c r="D364" s="9" t="s">
        <v>81</v>
      </c>
      <c r="E364" s="53" t="s">
        <v>271</v>
      </c>
      <c r="F364" s="53" t="s">
        <v>93</v>
      </c>
      <c r="G364" s="456" t="s">
        <v>333</v>
      </c>
      <c r="H364" s="54">
        <v>1578</v>
      </c>
      <c r="I364" s="53" t="s">
        <v>44</v>
      </c>
      <c r="J364" s="357" t="str">
        <f>IF(ISBLANK(INDEX('Policy Characteristics'!D:D,MATCH($C364,'Policy Characteristics'!$C:$C,0))),"",INDEX('Policy Characteristics'!D:D,MATCH($C364,'Policy Characteristics'!$C:$C,0)))</f>
        <v>Subsidy for Electricity Production</v>
      </c>
      <c r="K364" s="355" t="str">
        <f>IF(ISBLANK(INDEX('Policy Characteristics'!E:E,MATCH($C364,'Policy Characteristics'!$C:$C,0))),"",INDEX('Policy Characteristics'!E:E,MATCH($C364,'Policy Characteristics'!$C:$C,0)))</f>
        <v>elec generation subsidy</v>
      </c>
      <c r="L364" s="355">
        <f>IF(ISBLANK(INDEX('Policy Characteristics'!F:F,MATCH($C364,'Policy Characteristics'!$C:$C,0))),"",INDEX('Policy Characteristics'!F:F,MATCH($C364,'Policy Characteristics'!$C:$C,0)))</f>
        <v>0</v>
      </c>
      <c r="M364" s="355">
        <f>IF(ISBLANK(INDEX('Policy Characteristics'!G:G,MATCH($C364,'Policy Characteristics'!$C:$C,0))),"",INDEX('Policy Characteristics'!G:G,MATCH($C364,'Policy Characteristics'!$C:$C,0)))</f>
        <v>60</v>
      </c>
      <c r="N364" s="355">
        <f>IF(ISBLANK(INDEX('Policy Characteristics'!H:H,MATCH($C364,'Policy Characteristics'!$C:$C,0))),"",INDEX('Policy Characteristics'!H:H,MATCH($C364,'Policy Characteristics'!$C:$C,0)))</f>
        <v>1</v>
      </c>
      <c r="O364" s="355" t="str">
        <f>IF(ISBLANK(INDEX('Policy Characteristics'!I:I,MATCH($C364,'Policy Characteristics'!$C:$C,0))),"",INDEX('Policy Characteristics'!I:I,MATCH($C364,'Policy Characteristics'!$C:$C,0)))</f>
        <v>$/MWh</v>
      </c>
      <c r="P364" s="355"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4" s="355" t="str">
        <f>IF(ISBLANK(INDEX('Policy Characteristics'!K:K,MATCH($C364,'Policy Characteristics'!$C:$C,0))),"",INDEX('Policy Characteristics'!K:K,MATCH($C364,'Policy Characteristics'!$C:$C,0)))</f>
        <v>electricity-sector-main.html#subsidies</v>
      </c>
      <c r="R364" s="355" t="str">
        <f>IF(ISBLANK(INDEX('Policy Characteristics'!L:L,MATCH($C364,'Policy Characteristics'!$C:$C,0))),"",INDEX('Policy Characteristics'!L:L,MATCH($C364,'Policy Characteristics'!$C:$C,0)))</f>
        <v>subsidy-for-electricity-production.html</v>
      </c>
      <c r="S364" s="456"/>
    </row>
    <row r="365" spans="1:19" x14ac:dyDescent="0.35">
      <c r="A365" s="355" t="str">
        <f>IF(ISBLANK(INDEX('Policy Characteristics'!A:A,MATCH($C365,'Policy Characteristics'!$C:$C,0))),"",INDEX('Policy Characteristics'!A:A,MATCH($C365,'Policy Characteristics'!$C:$C,0)))</f>
        <v>Electricity Supply</v>
      </c>
      <c r="B365" s="355" t="str">
        <f>IF(ISBLANK(INDEX('Policy Characteristics'!B:B,MATCH($C365,'Policy Characteristics'!$C:$C,0))),"",INDEX('Policy Characteristics'!B:B,MATCH($C365,'Policy Characteristics'!$C:$C,0)))</f>
        <v>Subsidy for Electricity Production</v>
      </c>
      <c r="C365" s="359" t="str">
        <f t="shared" si="27"/>
        <v>Subsidy for Elec Production by Fuel</v>
      </c>
      <c r="D365" s="9" t="s">
        <v>2485</v>
      </c>
      <c r="E365" s="53" t="s">
        <v>269</v>
      </c>
      <c r="F365" s="53" t="s">
        <v>462</v>
      </c>
      <c r="G365" s="456" t="s">
        <v>322</v>
      </c>
      <c r="H365" s="54">
        <v>1589</v>
      </c>
      <c r="I365" s="53" t="s">
        <v>44</v>
      </c>
      <c r="J365" s="357" t="str">
        <f>IF(ISBLANK(INDEX('Policy Characteristics'!D:D,MATCH($C365,'Policy Characteristics'!$C:$C,0))),"",INDEX('Policy Characteristics'!D:D,MATCH($C365,'Policy Characteristics'!$C:$C,0)))</f>
        <v>Subsidy for Electricity Production</v>
      </c>
      <c r="K365" s="355" t="str">
        <f>IF(ISBLANK(INDEX('Policy Characteristics'!E:E,MATCH($C365,'Policy Characteristics'!$C:$C,0))),"",INDEX('Policy Characteristics'!E:E,MATCH($C365,'Policy Characteristics'!$C:$C,0)))</f>
        <v>elec generation subsidy</v>
      </c>
      <c r="L365" s="355">
        <f>IF(ISBLANK(INDEX('Policy Characteristics'!F:F,MATCH($C365,'Policy Characteristics'!$C:$C,0))),"",INDEX('Policy Characteristics'!F:F,MATCH($C365,'Policy Characteristics'!$C:$C,0)))</f>
        <v>0</v>
      </c>
      <c r="M365" s="355">
        <f>IF(ISBLANK(INDEX('Policy Characteristics'!G:G,MATCH($C365,'Policy Characteristics'!$C:$C,0))),"",INDEX('Policy Characteristics'!G:G,MATCH($C365,'Policy Characteristics'!$C:$C,0)))</f>
        <v>60</v>
      </c>
      <c r="N365" s="355">
        <f>IF(ISBLANK(INDEX('Policy Characteristics'!H:H,MATCH($C365,'Policy Characteristics'!$C:$C,0))),"",INDEX('Policy Characteristics'!H:H,MATCH($C365,'Policy Characteristics'!$C:$C,0)))</f>
        <v>1</v>
      </c>
      <c r="O365" s="355" t="str">
        <f>IF(ISBLANK(INDEX('Policy Characteristics'!I:I,MATCH($C365,'Policy Characteristics'!$C:$C,0))),"",INDEX('Policy Characteristics'!I:I,MATCH($C365,'Policy Characteristics'!$C:$C,0)))</f>
        <v>$/MWh</v>
      </c>
      <c r="P365" s="355"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5" s="355" t="str">
        <f>IF(ISBLANK(INDEX('Policy Characteristics'!K:K,MATCH($C365,'Policy Characteristics'!$C:$C,0))),"",INDEX('Policy Characteristics'!K:K,MATCH($C365,'Policy Characteristics'!$C:$C,0)))</f>
        <v>electricity-sector-main.html#subsidies</v>
      </c>
      <c r="R365" s="355" t="str">
        <f>IF(ISBLANK(INDEX('Policy Characteristics'!L:L,MATCH($C365,'Policy Characteristics'!$C:$C,0))),"",INDEX('Policy Characteristics'!L:L,MATCH($C365,'Policy Characteristics'!$C:$C,0)))</f>
        <v>subsidy-for-electricity-production.html</v>
      </c>
      <c r="S365" s="456"/>
    </row>
    <row r="366" spans="1:19" x14ac:dyDescent="0.35">
      <c r="A366" s="355" t="str">
        <f>IF(ISBLANK(INDEX('Policy Characteristics'!A:A,MATCH($C366,'Policy Characteristics'!$C:$C,0))),"",INDEX('Policy Characteristics'!A:A,MATCH($C366,'Policy Characteristics'!$C:$C,0)))</f>
        <v>Electricity Supply</v>
      </c>
      <c r="B366" s="355" t="str">
        <f>IF(ISBLANK(INDEX('Policy Characteristics'!B:B,MATCH($C366,'Policy Characteristics'!$C:$C,0))),"",INDEX('Policy Characteristics'!B:B,MATCH($C366,'Policy Characteristics'!$C:$C,0)))</f>
        <v>Subsidy for Electricity Production</v>
      </c>
      <c r="C366" s="359" t="str">
        <f t="shared" si="27"/>
        <v>Subsidy for Elec Production by Fuel</v>
      </c>
      <c r="D366" s="9" t="s">
        <v>2485</v>
      </c>
      <c r="E366" s="53" t="s">
        <v>270</v>
      </c>
      <c r="F366" s="53" t="s">
        <v>462</v>
      </c>
      <c r="G366" s="456"/>
      <c r="H366" s="54">
        <v>1590</v>
      </c>
      <c r="I366" s="9" t="s">
        <v>45</v>
      </c>
      <c r="J366" s="357" t="str">
        <f>IF(ISBLANK(INDEX('Policy Characteristics'!D:D,MATCH($C366,'Policy Characteristics'!$C:$C,0))),"",INDEX('Policy Characteristics'!D:D,MATCH($C366,'Policy Characteristics'!$C:$C,0)))</f>
        <v>Subsidy for Electricity Production</v>
      </c>
      <c r="K366" s="355" t="str">
        <f>IF(ISBLANK(INDEX('Policy Characteristics'!E:E,MATCH($C366,'Policy Characteristics'!$C:$C,0))),"",INDEX('Policy Characteristics'!E:E,MATCH($C366,'Policy Characteristics'!$C:$C,0)))</f>
        <v>elec generation subsidy</v>
      </c>
      <c r="L366" s="355">
        <f>IF(ISBLANK(INDEX('Policy Characteristics'!F:F,MATCH($C366,'Policy Characteristics'!$C:$C,0))),"",INDEX('Policy Characteristics'!F:F,MATCH($C366,'Policy Characteristics'!$C:$C,0)))</f>
        <v>0</v>
      </c>
      <c r="M366" s="355">
        <f>IF(ISBLANK(INDEX('Policy Characteristics'!G:G,MATCH($C366,'Policy Characteristics'!$C:$C,0))),"",INDEX('Policy Characteristics'!G:G,MATCH($C366,'Policy Characteristics'!$C:$C,0)))</f>
        <v>60</v>
      </c>
      <c r="N366" s="355">
        <f>IF(ISBLANK(INDEX('Policy Characteristics'!H:H,MATCH($C366,'Policy Characteristics'!$C:$C,0))),"",INDEX('Policy Characteristics'!H:H,MATCH($C366,'Policy Characteristics'!$C:$C,0)))</f>
        <v>1</v>
      </c>
      <c r="O366" s="355" t="str">
        <f>IF(ISBLANK(INDEX('Policy Characteristics'!I:I,MATCH($C366,'Policy Characteristics'!$C:$C,0))),"",INDEX('Policy Characteristics'!I:I,MATCH($C366,'Policy Characteristics'!$C:$C,0)))</f>
        <v>$/MWh</v>
      </c>
      <c r="P366" s="355"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6" s="355" t="str">
        <f>IF(ISBLANK(INDEX('Policy Characteristics'!K:K,MATCH($C366,'Policy Characteristics'!$C:$C,0))),"",INDEX('Policy Characteristics'!K:K,MATCH($C366,'Policy Characteristics'!$C:$C,0)))</f>
        <v>electricity-sector-main.html#subsidies</v>
      </c>
      <c r="R366" s="355" t="str">
        <f>IF(ISBLANK(INDEX('Policy Characteristics'!L:L,MATCH($C366,'Policy Characteristics'!$C:$C,0))),"",INDEX('Policy Characteristics'!L:L,MATCH($C366,'Policy Characteristics'!$C:$C,0)))</f>
        <v>subsidy-for-electricity-production.html</v>
      </c>
      <c r="S366" s="456"/>
    </row>
    <row r="367" spans="1:19" x14ac:dyDescent="0.35">
      <c r="A367" s="355" t="str">
        <f>IF(ISBLANK(INDEX('Policy Characteristics'!A:A,MATCH($C367,'Policy Characteristics'!$C:$C,0))),"",INDEX('Policy Characteristics'!A:A,MATCH($C367,'Policy Characteristics'!$C:$C,0)))</f>
        <v>Electricity Supply</v>
      </c>
      <c r="B367" s="355" t="str">
        <f>IF(ISBLANK(INDEX('Policy Characteristics'!B:B,MATCH($C367,'Policy Characteristics'!$C:$C,0))),"",INDEX('Policy Characteristics'!B:B,MATCH($C367,'Policy Characteristics'!$C:$C,0)))</f>
        <v>Subsidy for Electricity Production</v>
      </c>
      <c r="C367" s="359" t="str">
        <f t="shared" si="27"/>
        <v>Subsidy for Elec Production by Fuel</v>
      </c>
      <c r="D367" s="9" t="s">
        <v>2485</v>
      </c>
      <c r="E367" s="53" t="s">
        <v>271</v>
      </c>
      <c r="F367" s="53" t="s">
        <v>462</v>
      </c>
      <c r="G367" s="456" t="s">
        <v>333</v>
      </c>
      <c r="H367" s="54">
        <v>1591</v>
      </c>
      <c r="I367" s="53" t="s">
        <v>44</v>
      </c>
      <c r="J367" s="357" t="str">
        <f>IF(ISBLANK(INDEX('Policy Characteristics'!D:D,MATCH($C367,'Policy Characteristics'!$C:$C,0))),"",INDEX('Policy Characteristics'!D:D,MATCH($C367,'Policy Characteristics'!$C:$C,0)))</f>
        <v>Subsidy for Electricity Production</v>
      </c>
      <c r="K367" s="355" t="str">
        <f>IF(ISBLANK(INDEX('Policy Characteristics'!E:E,MATCH($C367,'Policy Characteristics'!$C:$C,0))),"",INDEX('Policy Characteristics'!E:E,MATCH($C367,'Policy Characteristics'!$C:$C,0)))</f>
        <v>elec generation subsidy</v>
      </c>
      <c r="L367" s="355">
        <f>IF(ISBLANK(INDEX('Policy Characteristics'!F:F,MATCH($C367,'Policy Characteristics'!$C:$C,0))),"",INDEX('Policy Characteristics'!F:F,MATCH($C367,'Policy Characteristics'!$C:$C,0)))</f>
        <v>0</v>
      </c>
      <c r="M367" s="355">
        <f>IF(ISBLANK(INDEX('Policy Characteristics'!G:G,MATCH($C367,'Policy Characteristics'!$C:$C,0))),"",INDEX('Policy Characteristics'!G:G,MATCH($C367,'Policy Characteristics'!$C:$C,0)))</f>
        <v>60</v>
      </c>
      <c r="N367" s="355">
        <f>IF(ISBLANK(INDEX('Policy Characteristics'!H:H,MATCH($C367,'Policy Characteristics'!$C:$C,0))),"",INDEX('Policy Characteristics'!H:H,MATCH($C367,'Policy Characteristics'!$C:$C,0)))</f>
        <v>1</v>
      </c>
      <c r="O367" s="355" t="str">
        <f>IF(ISBLANK(INDEX('Policy Characteristics'!I:I,MATCH($C367,'Policy Characteristics'!$C:$C,0))),"",INDEX('Policy Characteristics'!I:I,MATCH($C367,'Policy Characteristics'!$C:$C,0)))</f>
        <v>$/MWh</v>
      </c>
      <c r="P367" s="355"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7" s="355" t="str">
        <f>IF(ISBLANK(INDEX('Policy Characteristics'!K:K,MATCH($C367,'Policy Characteristics'!$C:$C,0))),"",INDEX('Policy Characteristics'!K:K,MATCH($C367,'Policy Characteristics'!$C:$C,0)))</f>
        <v>electricity-sector-main.html#subsidies</v>
      </c>
      <c r="R367" s="355" t="str">
        <f>IF(ISBLANK(INDEX('Policy Characteristics'!L:L,MATCH($C367,'Policy Characteristics'!$C:$C,0))),"",INDEX('Policy Characteristics'!L:L,MATCH($C367,'Policy Characteristics'!$C:$C,0)))</f>
        <v>subsidy-for-electricity-production.html</v>
      </c>
      <c r="S367" s="456"/>
    </row>
    <row r="368" spans="1:19" x14ac:dyDescent="0.35">
      <c r="A368" s="355" t="str">
        <f>IF(ISBLANK(INDEX('Policy Characteristics'!A:A,MATCH($C368,'Policy Characteristics'!$C:$C,0))),"",INDEX('Policy Characteristics'!A:A,MATCH($C368,'Policy Characteristics'!$C:$C,0)))</f>
        <v>Electricity Supply</v>
      </c>
      <c r="B368" s="355" t="str">
        <f>IF(ISBLANK(INDEX('Policy Characteristics'!B:B,MATCH($C368,'Policy Characteristics'!$C:$C,0))),"",INDEX('Policy Characteristics'!B:B,MATCH($C368,'Policy Characteristics'!$C:$C,0)))</f>
        <v>Subsidy for Electricity Production</v>
      </c>
      <c r="C368" s="359" t="str">
        <f t="shared" si="27"/>
        <v>Subsidy for Elec Production by Fuel</v>
      </c>
      <c r="D368" s="9" t="s">
        <v>329</v>
      </c>
      <c r="E368" s="53" t="s">
        <v>269</v>
      </c>
      <c r="F368" s="53" t="s">
        <v>331</v>
      </c>
      <c r="G368" s="456" t="s">
        <v>322</v>
      </c>
      <c r="H368" s="54">
        <v>1592</v>
      </c>
      <c r="I368" s="9" t="s">
        <v>45</v>
      </c>
      <c r="J368" s="357" t="str">
        <f>IF(ISBLANK(INDEX('Policy Characteristics'!D:D,MATCH($C368,'Policy Characteristics'!$C:$C,0))),"",INDEX('Policy Characteristics'!D:D,MATCH($C368,'Policy Characteristics'!$C:$C,0)))</f>
        <v>Subsidy for Electricity Production</v>
      </c>
      <c r="K368" s="355" t="str">
        <f>IF(ISBLANK(INDEX('Policy Characteristics'!E:E,MATCH($C368,'Policy Characteristics'!$C:$C,0))),"",INDEX('Policy Characteristics'!E:E,MATCH($C368,'Policy Characteristics'!$C:$C,0)))</f>
        <v>elec generation subsidy</v>
      </c>
      <c r="L368" s="355">
        <f>IF(ISBLANK(INDEX('Policy Characteristics'!F:F,MATCH($C368,'Policy Characteristics'!$C:$C,0))),"",INDEX('Policy Characteristics'!F:F,MATCH($C368,'Policy Characteristics'!$C:$C,0)))</f>
        <v>0</v>
      </c>
      <c r="M368" s="355">
        <f>IF(ISBLANK(INDEX('Policy Characteristics'!G:G,MATCH($C368,'Policy Characteristics'!$C:$C,0))),"",INDEX('Policy Characteristics'!G:G,MATCH($C368,'Policy Characteristics'!$C:$C,0)))</f>
        <v>60</v>
      </c>
      <c r="N368" s="355">
        <f>IF(ISBLANK(INDEX('Policy Characteristics'!H:H,MATCH($C368,'Policy Characteristics'!$C:$C,0))),"",INDEX('Policy Characteristics'!H:H,MATCH($C368,'Policy Characteristics'!$C:$C,0)))</f>
        <v>1</v>
      </c>
      <c r="O368" s="355" t="str">
        <f>IF(ISBLANK(INDEX('Policy Characteristics'!I:I,MATCH($C368,'Policy Characteristics'!$C:$C,0))),"",INDEX('Policy Characteristics'!I:I,MATCH($C368,'Policy Characteristics'!$C:$C,0)))</f>
        <v>$/MWh</v>
      </c>
      <c r="P368" s="355"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8" s="355" t="str">
        <f>IF(ISBLANK(INDEX('Policy Characteristics'!K:K,MATCH($C368,'Policy Characteristics'!$C:$C,0))),"",INDEX('Policy Characteristics'!K:K,MATCH($C368,'Policy Characteristics'!$C:$C,0)))</f>
        <v>electricity-sector-main.html#subsidies</v>
      </c>
      <c r="R368" s="355" t="str">
        <f>IF(ISBLANK(INDEX('Policy Characteristics'!L:L,MATCH($C368,'Policy Characteristics'!$C:$C,0))),"",INDEX('Policy Characteristics'!L:L,MATCH($C368,'Policy Characteristics'!$C:$C,0)))</f>
        <v>subsidy-for-electricity-production.html</v>
      </c>
      <c r="S368" s="456"/>
    </row>
    <row r="369" spans="1:19" x14ac:dyDescent="0.35">
      <c r="A369" s="355" t="str">
        <f>IF(ISBLANK(INDEX('Policy Characteristics'!A:A,MATCH($C369,'Policy Characteristics'!$C:$C,0))),"",INDEX('Policy Characteristics'!A:A,MATCH($C369,'Policy Characteristics'!$C:$C,0)))</f>
        <v>Electricity Supply</v>
      </c>
      <c r="B369" s="355" t="str">
        <f>IF(ISBLANK(INDEX('Policy Characteristics'!B:B,MATCH($C369,'Policy Characteristics'!$C:$C,0))),"",INDEX('Policy Characteristics'!B:B,MATCH($C369,'Policy Characteristics'!$C:$C,0)))</f>
        <v>Subsidy for Electricity Production</v>
      </c>
      <c r="C369" s="359" t="str">
        <f t="shared" si="27"/>
        <v>Subsidy for Elec Production by Fuel</v>
      </c>
      <c r="D369" s="9" t="s">
        <v>329</v>
      </c>
      <c r="E369" s="53" t="s">
        <v>270</v>
      </c>
      <c r="F369" s="53" t="s">
        <v>331</v>
      </c>
      <c r="G369" s="456"/>
      <c r="H369" s="54">
        <v>1593</v>
      </c>
      <c r="I369" s="9" t="s">
        <v>45</v>
      </c>
      <c r="J369" s="357" t="str">
        <f>IF(ISBLANK(INDEX('Policy Characteristics'!D:D,MATCH($C369,'Policy Characteristics'!$C:$C,0))),"",INDEX('Policy Characteristics'!D:D,MATCH($C369,'Policy Characteristics'!$C:$C,0)))</f>
        <v>Subsidy for Electricity Production</v>
      </c>
      <c r="K369" s="355" t="str">
        <f>IF(ISBLANK(INDEX('Policy Characteristics'!E:E,MATCH($C369,'Policy Characteristics'!$C:$C,0))),"",INDEX('Policy Characteristics'!E:E,MATCH($C369,'Policy Characteristics'!$C:$C,0)))</f>
        <v>elec generation subsidy</v>
      </c>
      <c r="L369" s="355">
        <f>IF(ISBLANK(INDEX('Policy Characteristics'!F:F,MATCH($C369,'Policy Characteristics'!$C:$C,0))),"",INDEX('Policy Characteristics'!F:F,MATCH($C369,'Policy Characteristics'!$C:$C,0)))</f>
        <v>0</v>
      </c>
      <c r="M369" s="355">
        <f>IF(ISBLANK(INDEX('Policy Characteristics'!G:G,MATCH($C369,'Policy Characteristics'!$C:$C,0))),"",INDEX('Policy Characteristics'!G:G,MATCH($C369,'Policy Characteristics'!$C:$C,0)))</f>
        <v>60</v>
      </c>
      <c r="N369" s="355">
        <f>IF(ISBLANK(INDEX('Policy Characteristics'!H:H,MATCH($C369,'Policy Characteristics'!$C:$C,0))),"",INDEX('Policy Characteristics'!H:H,MATCH($C369,'Policy Characteristics'!$C:$C,0)))</f>
        <v>1</v>
      </c>
      <c r="O369" s="355" t="str">
        <f>IF(ISBLANK(INDEX('Policy Characteristics'!I:I,MATCH($C369,'Policy Characteristics'!$C:$C,0))),"",INDEX('Policy Characteristics'!I:I,MATCH($C369,'Policy Characteristics'!$C:$C,0)))</f>
        <v>$/MWh</v>
      </c>
      <c r="P369" s="355"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9" s="355" t="str">
        <f>IF(ISBLANK(INDEX('Policy Characteristics'!K:K,MATCH($C369,'Policy Characteristics'!$C:$C,0))),"",INDEX('Policy Characteristics'!K:K,MATCH($C369,'Policy Characteristics'!$C:$C,0)))</f>
        <v>electricity-sector-main.html#subsidies</v>
      </c>
      <c r="R369" s="355" t="str">
        <f>IF(ISBLANK(INDEX('Policy Characteristics'!L:L,MATCH($C369,'Policy Characteristics'!$C:$C,0))),"",INDEX('Policy Characteristics'!L:L,MATCH($C369,'Policy Characteristics'!$C:$C,0)))</f>
        <v>subsidy-for-electricity-production.html</v>
      </c>
      <c r="S369" s="456"/>
    </row>
    <row r="370" spans="1:19" x14ac:dyDescent="0.35">
      <c r="A370" s="355" t="str">
        <f>IF(ISBLANK(INDEX('Policy Characteristics'!A:A,MATCH($C370,'Policy Characteristics'!$C:$C,0))),"",INDEX('Policy Characteristics'!A:A,MATCH($C370,'Policy Characteristics'!$C:$C,0)))</f>
        <v>Electricity Supply</v>
      </c>
      <c r="B370" s="355" t="str">
        <f>IF(ISBLANK(INDEX('Policy Characteristics'!B:B,MATCH($C370,'Policy Characteristics'!$C:$C,0))),"",INDEX('Policy Characteristics'!B:B,MATCH($C370,'Policy Characteristics'!$C:$C,0)))</f>
        <v>Subsidy for Electricity Production</v>
      </c>
      <c r="C370" s="359" t="str">
        <f t="shared" si="27"/>
        <v>Subsidy for Elec Production by Fuel</v>
      </c>
      <c r="D370" s="9" t="s">
        <v>329</v>
      </c>
      <c r="E370" s="53" t="s">
        <v>271</v>
      </c>
      <c r="F370" s="53" t="s">
        <v>331</v>
      </c>
      <c r="G370" s="456" t="s">
        <v>333</v>
      </c>
      <c r="H370" s="54">
        <v>1594</v>
      </c>
      <c r="I370" s="9" t="s">
        <v>45</v>
      </c>
      <c r="J370" s="357" t="str">
        <f>IF(ISBLANK(INDEX('Policy Characteristics'!D:D,MATCH($C370,'Policy Characteristics'!$C:$C,0))),"",INDEX('Policy Characteristics'!D:D,MATCH($C370,'Policy Characteristics'!$C:$C,0)))</f>
        <v>Subsidy for Electricity Production</v>
      </c>
      <c r="K370" s="355" t="str">
        <f>IF(ISBLANK(INDEX('Policy Characteristics'!E:E,MATCH($C370,'Policy Characteristics'!$C:$C,0))),"",INDEX('Policy Characteristics'!E:E,MATCH($C370,'Policy Characteristics'!$C:$C,0)))</f>
        <v>elec generation subsidy</v>
      </c>
      <c r="L370" s="355">
        <f>IF(ISBLANK(INDEX('Policy Characteristics'!F:F,MATCH($C370,'Policy Characteristics'!$C:$C,0))),"",INDEX('Policy Characteristics'!F:F,MATCH($C370,'Policy Characteristics'!$C:$C,0)))</f>
        <v>0</v>
      </c>
      <c r="M370" s="355">
        <f>IF(ISBLANK(INDEX('Policy Characteristics'!G:G,MATCH($C370,'Policy Characteristics'!$C:$C,0))),"",INDEX('Policy Characteristics'!G:G,MATCH($C370,'Policy Characteristics'!$C:$C,0)))</f>
        <v>60</v>
      </c>
      <c r="N370" s="355">
        <f>IF(ISBLANK(INDEX('Policy Characteristics'!H:H,MATCH($C370,'Policy Characteristics'!$C:$C,0))),"",INDEX('Policy Characteristics'!H:H,MATCH($C370,'Policy Characteristics'!$C:$C,0)))</f>
        <v>1</v>
      </c>
      <c r="O370" s="355" t="str">
        <f>IF(ISBLANK(INDEX('Policy Characteristics'!I:I,MATCH($C370,'Policy Characteristics'!$C:$C,0))),"",INDEX('Policy Characteristics'!I:I,MATCH($C370,'Policy Characteristics'!$C:$C,0)))</f>
        <v>$/MWh</v>
      </c>
      <c r="P370" s="355"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0" s="355" t="str">
        <f>IF(ISBLANK(INDEX('Policy Characteristics'!K:K,MATCH($C370,'Policy Characteristics'!$C:$C,0))),"",INDEX('Policy Characteristics'!K:K,MATCH($C370,'Policy Characteristics'!$C:$C,0)))</f>
        <v>electricity-sector-main.html#subsidies</v>
      </c>
      <c r="R370" s="355" t="str">
        <f>IF(ISBLANK(INDEX('Policy Characteristics'!L:L,MATCH($C370,'Policy Characteristics'!$C:$C,0))),"",INDEX('Policy Characteristics'!L:L,MATCH($C370,'Policy Characteristics'!$C:$C,0)))</f>
        <v>subsidy-for-electricity-production.html</v>
      </c>
      <c r="S370" s="456"/>
    </row>
    <row r="371" spans="1:19" x14ac:dyDescent="0.35">
      <c r="A371" s="355" t="str">
        <f>IF(ISBLANK(INDEX('Policy Characteristics'!A:A,MATCH($C371,'Policy Characteristics'!$C:$C,0))),"",INDEX('Policy Characteristics'!A:A,MATCH($C371,'Policy Characteristics'!$C:$C,0)))</f>
        <v>Electricity Supply</v>
      </c>
      <c r="B371" s="355" t="str">
        <f>IF(ISBLANK(INDEX('Policy Characteristics'!B:B,MATCH($C371,'Policy Characteristics'!$C:$C,0))),"",INDEX('Policy Characteristics'!B:B,MATCH($C371,'Policy Characteristics'!$C:$C,0)))</f>
        <v>Subsidy for Electricity Production</v>
      </c>
      <c r="C371" s="359" t="str">
        <f t="shared" si="27"/>
        <v>Subsidy for Elec Production by Fuel</v>
      </c>
      <c r="D371" s="9" t="s">
        <v>330</v>
      </c>
      <c r="E371" s="53" t="s">
        <v>269</v>
      </c>
      <c r="F371" s="53" t="s">
        <v>332</v>
      </c>
      <c r="G371" s="456" t="s">
        <v>322</v>
      </c>
      <c r="H371" s="54">
        <v>1595</v>
      </c>
      <c r="I371" s="9" t="s">
        <v>45</v>
      </c>
      <c r="J371" s="357" t="str">
        <f>IF(ISBLANK(INDEX('Policy Characteristics'!D:D,MATCH($C371,'Policy Characteristics'!$C:$C,0))),"",INDEX('Policy Characteristics'!D:D,MATCH($C371,'Policy Characteristics'!$C:$C,0)))</f>
        <v>Subsidy for Electricity Production</v>
      </c>
      <c r="K371" s="355" t="str">
        <f>IF(ISBLANK(INDEX('Policy Characteristics'!E:E,MATCH($C371,'Policy Characteristics'!$C:$C,0))),"",INDEX('Policy Characteristics'!E:E,MATCH($C371,'Policy Characteristics'!$C:$C,0)))</f>
        <v>elec generation subsidy</v>
      </c>
      <c r="L371" s="355">
        <f>IF(ISBLANK(INDEX('Policy Characteristics'!F:F,MATCH($C371,'Policy Characteristics'!$C:$C,0))),"",INDEX('Policy Characteristics'!F:F,MATCH($C371,'Policy Characteristics'!$C:$C,0)))</f>
        <v>0</v>
      </c>
      <c r="M371" s="355">
        <f>IF(ISBLANK(INDEX('Policy Characteristics'!G:G,MATCH($C371,'Policy Characteristics'!$C:$C,0))),"",INDEX('Policy Characteristics'!G:G,MATCH($C371,'Policy Characteristics'!$C:$C,0)))</f>
        <v>60</v>
      </c>
      <c r="N371" s="355">
        <f>IF(ISBLANK(INDEX('Policy Characteristics'!H:H,MATCH($C371,'Policy Characteristics'!$C:$C,0))),"",INDEX('Policy Characteristics'!H:H,MATCH($C371,'Policy Characteristics'!$C:$C,0)))</f>
        <v>1</v>
      </c>
      <c r="O371" s="355" t="str">
        <f>IF(ISBLANK(INDEX('Policy Characteristics'!I:I,MATCH($C371,'Policy Characteristics'!$C:$C,0))),"",INDEX('Policy Characteristics'!I:I,MATCH($C371,'Policy Characteristics'!$C:$C,0)))</f>
        <v>$/MWh</v>
      </c>
      <c r="P371" s="355"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1" s="355" t="str">
        <f>IF(ISBLANK(INDEX('Policy Characteristics'!K:K,MATCH($C371,'Policy Characteristics'!$C:$C,0))),"",INDEX('Policy Characteristics'!K:K,MATCH($C371,'Policy Characteristics'!$C:$C,0)))</f>
        <v>electricity-sector-main.html#subsidies</v>
      </c>
      <c r="R371" s="355" t="str">
        <f>IF(ISBLANK(INDEX('Policy Characteristics'!L:L,MATCH($C371,'Policy Characteristics'!$C:$C,0))),"",INDEX('Policy Characteristics'!L:L,MATCH($C371,'Policy Characteristics'!$C:$C,0)))</f>
        <v>subsidy-for-electricity-production.html</v>
      </c>
      <c r="S371" s="456"/>
    </row>
    <row r="372" spans="1:19" x14ac:dyDescent="0.35">
      <c r="A372" s="355" t="str">
        <f>IF(ISBLANK(INDEX('Policy Characteristics'!A:A,MATCH($C372,'Policy Characteristics'!$C:$C,0))),"",INDEX('Policy Characteristics'!A:A,MATCH($C372,'Policy Characteristics'!$C:$C,0)))</f>
        <v>Electricity Supply</v>
      </c>
      <c r="B372" s="355" t="str">
        <f>IF(ISBLANK(INDEX('Policy Characteristics'!B:B,MATCH($C372,'Policy Characteristics'!$C:$C,0))),"",INDEX('Policy Characteristics'!B:B,MATCH($C372,'Policy Characteristics'!$C:$C,0)))</f>
        <v>Subsidy for Electricity Production</v>
      </c>
      <c r="C372" s="359" t="str">
        <f t="shared" si="27"/>
        <v>Subsidy for Elec Production by Fuel</v>
      </c>
      <c r="D372" s="9" t="s">
        <v>330</v>
      </c>
      <c r="E372" s="53" t="s">
        <v>270</v>
      </c>
      <c r="F372" s="53" t="s">
        <v>332</v>
      </c>
      <c r="G372" s="456"/>
      <c r="H372" s="54">
        <v>1596</v>
      </c>
      <c r="I372" s="9" t="s">
        <v>45</v>
      </c>
      <c r="J372" s="357" t="str">
        <f>IF(ISBLANK(INDEX('Policy Characteristics'!D:D,MATCH($C372,'Policy Characteristics'!$C:$C,0))),"",INDEX('Policy Characteristics'!D:D,MATCH($C372,'Policy Characteristics'!$C:$C,0)))</f>
        <v>Subsidy for Electricity Production</v>
      </c>
      <c r="K372" s="355" t="str">
        <f>IF(ISBLANK(INDEX('Policy Characteristics'!E:E,MATCH($C372,'Policy Characteristics'!$C:$C,0))),"",INDEX('Policy Characteristics'!E:E,MATCH($C372,'Policy Characteristics'!$C:$C,0)))</f>
        <v>elec generation subsidy</v>
      </c>
      <c r="L372" s="355">
        <f>IF(ISBLANK(INDEX('Policy Characteristics'!F:F,MATCH($C372,'Policy Characteristics'!$C:$C,0))),"",INDEX('Policy Characteristics'!F:F,MATCH($C372,'Policy Characteristics'!$C:$C,0)))</f>
        <v>0</v>
      </c>
      <c r="M372" s="355">
        <f>IF(ISBLANK(INDEX('Policy Characteristics'!G:G,MATCH($C372,'Policy Characteristics'!$C:$C,0))),"",INDEX('Policy Characteristics'!G:G,MATCH($C372,'Policy Characteristics'!$C:$C,0)))</f>
        <v>60</v>
      </c>
      <c r="N372" s="355">
        <f>IF(ISBLANK(INDEX('Policy Characteristics'!H:H,MATCH($C372,'Policy Characteristics'!$C:$C,0))),"",INDEX('Policy Characteristics'!H:H,MATCH($C372,'Policy Characteristics'!$C:$C,0)))</f>
        <v>1</v>
      </c>
      <c r="O372" s="355" t="str">
        <f>IF(ISBLANK(INDEX('Policy Characteristics'!I:I,MATCH($C372,'Policy Characteristics'!$C:$C,0))),"",INDEX('Policy Characteristics'!I:I,MATCH($C372,'Policy Characteristics'!$C:$C,0)))</f>
        <v>$/MWh</v>
      </c>
      <c r="P372" s="355"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2" s="355" t="str">
        <f>IF(ISBLANK(INDEX('Policy Characteristics'!K:K,MATCH($C372,'Policy Characteristics'!$C:$C,0))),"",INDEX('Policy Characteristics'!K:K,MATCH($C372,'Policy Characteristics'!$C:$C,0)))</f>
        <v>electricity-sector-main.html#subsidies</v>
      </c>
      <c r="R372" s="355" t="str">
        <f>IF(ISBLANK(INDEX('Policy Characteristics'!L:L,MATCH($C372,'Policy Characteristics'!$C:$C,0))),"",INDEX('Policy Characteristics'!L:L,MATCH($C372,'Policy Characteristics'!$C:$C,0)))</f>
        <v>subsidy-for-electricity-production.html</v>
      </c>
      <c r="S372" s="456"/>
    </row>
    <row r="373" spans="1:19" x14ac:dyDescent="0.35">
      <c r="A373" s="355" t="str">
        <f>IF(ISBLANK(INDEX('Policy Characteristics'!A:A,MATCH($C373,'Policy Characteristics'!$C:$C,0))),"",INDEX('Policy Characteristics'!A:A,MATCH($C373,'Policy Characteristics'!$C:$C,0)))</f>
        <v>Electricity Supply</v>
      </c>
      <c r="B373" s="355" t="str">
        <f>IF(ISBLANK(INDEX('Policy Characteristics'!B:B,MATCH($C373,'Policy Characteristics'!$C:$C,0))),"",INDEX('Policy Characteristics'!B:B,MATCH($C373,'Policy Characteristics'!$C:$C,0)))</f>
        <v>Subsidy for Electricity Production</v>
      </c>
      <c r="C373" s="359" t="str">
        <f t="shared" si="27"/>
        <v>Subsidy for Elec Production by Fuel</v>
      </c>
      <c r="D373" s="9" t="s">
        <v>330</v>
      </c>
      <c r="E373" s="53" t="s">
        <v>271</v>
      </c>
      <c r="F373" s="53" t="s">
        <v>332</v>
      </c>
      <c r="G373" s="456" t="s">
        <v>333</v>
      </c>
      <c r="H373" s="54">
        <v>1597</v>
      </c>
      <c r="I373" s="9" t="s">
        <v>45</v>
      </c>
      <c r="J373" s="357" t="str">
        <f>IF(ISBLANK(INDEX('Policy Characteristics'!D:D,MATCH($C373,'Policy Characteristics'!$C:$C,0))),"",INDEX('Policy Characteristics'!D:D,MATCH($C373,'Policy Characteristics'!$C:$C,0)))</f>
        <v>Subsidy for Electricity Production</v>
      </c>
      <c r="K373" s="355" t="str">
        <f>IF(ISBLANK(INDEX('Policy Characteristics'!E:E,MATCH($C373,'Policy Characteristics'!$C:$C,0))),"",INDEX('Policy Characteristics'!E:E,MATCH($C373,'Policy Characteristics'!$C:$C,0)))</f>
        <v>elec generation subsidy</v>
      </c>
      <c r="L373" s="355">
        <f>IF(ISBLANK(INDEX('Policy Characteristics'!F:F,MATCH($C373,'Policy Characteristics'!$C:$C,0))),"",INDEX('Policy Characteristics'!F:F,MATCH($C373,'Policy Characteristics'!$C:$C,0)))</f>
        <v>0</v>
      </c>
      <c r="M373" s="355">
        <f>IF(ISBLANK(INDEX('Policy Characteristics'!G:G,MATCH($C373,'Policy Characteristics'!$C:$C,0))),"",INDEX('Policy Characteristics'!G:G,MATCH($C373,'Policy Characteristics'!$C:$C,0)))</f>
        <v>60</v>
      </c>
      <c r="N373" s="355">
        <f>IF(ISBLANK(INDEX('Policy Characteristics'!H:H,MATCH($C373,'Policy Characteristics'!$C:$C,0))),"",INDEX('Policy Characteristics'!H:H,MATCH($C373,'Policy Characteristics'!$C:$C,0)))</f>
        <v>1</v>
      </c>
      <c r="O373" s="355" t="str">
        <f>IF(ISBLANK(INDEX('Policy Characteristics'!I:I,MATCH($C373,'Policy Characteristics'!$C:$C,0))),"",INDEX('Policy Characteristics'!I:I,MATCH($C373,'Policy Characteristics'!$C:$C,0)))</f>
        <v>$/MWh</v>
      </c>
      <c r="P373" s="355"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3" s="355" t="str">
        <f>IF(ISBLANK(INDEX('Policy Characteristics'!K:K,MATCH($C373,'Policy Characteristics'!$C:$C,0))),"",INDEX('Policy Characteristics'!K:K,MATCH($C373,'Policy Characteristics'!$C:$C,0)))</f>
        <v>electricity-sector-main.html#subsidies</v>
      </c>
      <c r="R373" s="355" t="str">
        <f>IF(ISBLANK(INDEX('Policy Characteristics'!L:L,MATCH($C373,'Policy Characteristics'!$C:$C,0))),"",INDEX('Policy Characteristics'!L:L,MATCH($C373,'Policy Characteristics'!$C:$C,0)))</f>
        <v>subsidy-for-electricity-production.html</v>
      </c>
      <c r="S373" s="456"/>
    </row>
    <row r="374" spans="1:19" x14ac:dyDescent="0.35">
      <c r="A374" s="355" t="str">
        <f>IF(ISBLANK(INDEX('Policy Characteristics'!A:A,MATCH($C374,'Policy Characteristics'!$C:$C,0))),"",INDEX('Policy Characteristics'!A:A,MATCH($C374,'Policy Characteristics'!$C:$C,0)))</f>
        <v>Electricity Supply</v>
      </c>
      <c r="B374" s="355" t="str">
        <f>IF(ISBLANK(INDEX('Policy Characteristics'!B:B,MATCH($C374,'Policy Characteristics'!$C:$C,0))),"",INDEX('Policy Characteristics'!B:B,MATCH($C374,'Policy Characteristics'!$C:$C,0)))</f>
        <v>Subsidy for Electricity Production</v>
      </c>
      <c r="C374" s="359" t="str">
        <f t="shared" si="27"/>
        <v>Subsidy for Elec Production by Fuel</v>
      </c>
      <c r="D374" s="9" t="s">
        <v>470</v>
      </c>
      <c r="E374" s="53" t="s">
        <v>269</v>
      </c>
      <c r="F374" s="53" t="s">
        <v>469</v>
      </c>
      <c r="G374" s="456" t="s">
        <v>322</v>
      </c>
      <c r="H374" s="54">
        <v>701</v>
      </c>
      <c r="I374" s="9" t="s">
        <v>45</v>
      </c>
      <c r="J374" s="357" t="str">
        <f>IF(ISBLANK(INDEX('Policy Characteristics'!D:D,MATCH($C374,'Policy Characteristics'!$C:$C,0))),"",INDEX('Policy Characteristics'!D:D,MATCH($C374,'Policy Characteristics'!$C:$C,0)))</f>
        <v>Subsidy for Electricity Production</v>
      </c>
      <c r="K374" s="355" t="str">
        <f>IF(ISBLANK(INDEX('Policy Characteristics'!E:E,MATCH($C374,'Policy Characteristics'!$C:$C,0))),"",INDEX('Policy Characteristics'!E:E,MATCH($C374,'Policy Characteristics'!$C:$C,0)))</f>
        <v>elec generation subsidy</v>
      </c>
      <c r="L374" s="355">
        <f>IF(ISBLANK(INDEX('Policy Characteristics'!F:F,MATCH($C374,'Policy Characteristics'!$C:$C,0))),"",INDEX('Policy Characteristics'!F:F,MATCH($C374,'Policy Characteristics'!$C:$C,0)))</f>
        <v>0</v>
      </c>
      <c r="M374" s="355">
        <f>IF(ISBLANK(INDEX('Policy Characteristics'!G:G,MATCH($C374,'Policy Characteristics'!$C:$C,0))),"",INDEX('Policy Characteristics'!G:G,MATCH($C374,'Policy Characteristics'!$C:$C,0)))</f>
        <v>60</v>
      </c>
      <c r="N374" s="355">
        <f>IF(ISBLANK(INDEX('Policy Characteristics'!H:H,MATCH($C374,'Policy Characteristics'!$C:$C,0))),"",INDEX('Policy Characteristics'!H:H,MATCH($C374,'Policy Characteristics'!$C:$C,0)))</f>
        <v>1</v>
      </c>
      <c r="O374" s="355" t="str">
        <f>IF(ISBLANK(INDEX('Policy Characteristics'!I:I,MATCH($C374,'Policy Characteristics'!$C:$C,0))),"",INDEX('Policy Characteristics'!I:I,MATCH($C374,'Policy Characteristics'!$C:$C,0)))</f>
        <v>$/MWh</v>
      </c>
      <c r="P374" s="355"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4" s="355" t="str">
        <f>IF(ISBLANK(INDEX('Policy Characteristics'!K:K,MATCH($C374,'Policy Characteristics'!$C:$C,0))),"",INDEX('Policy Characteristics'!K:K,MATCH($C374,'Policy Characteristics'!$C:$C,0)))</f>
        <v>electricity-sector-main.html#subsidies</v>
      </c>
      <c r="R374" s="355" t="str">
        <f>IF(ISBLANK(INDEX('Policy Characteristics'!L:L,MATCH($C374,'Policy Characteristics'!$C:$C,0))),"",INDEX('Policy Characteristics'!L:L,MATCH($C374,'Policy Characteristics'!$C:$C,0)))</f>
        <v>subsidy-for-electricity-production.html</v>
      </c>
      <c r="S374" s="456"/>
    </row>
    <row r="375" spans="1:19" x14ac:dyDescent="0.35">
      <c r="A375" s="355" t="str">
        <f>IF(ISBLANK(INDEX('Policy Characteristics'!A:A,MATCH($C375,'Policy Characteristics'!$C:$C,0))),"",INDEX('Policy Characteristics'!A:A,MATCH($C375,'Policy Characteristics'!$C:$C,0)))</f>
        <v>Electricity Supply</v>
      </c>
      <c r="B375" s="355" t="str">
        <f>IF(ISBLANK(INDEX('Policy Characteristics'!B:B,MATCH($C375,'Policy Characteristics'!$C:$C,0))),"",INDEX('Policy Characteristics'!B:B,MATCH($C375,'Policy Characteristics'!$C:$C,0)))</f>
        <v>Subsidy for Electricity Production</v>
      </c>
      <c r="C375" s="359" t="str">
        <f t="shared" si="27"/>
        <v>Subsidy for Elec Production by Fuel</v>
      </c>
      <c r="D375" s="9" t="s">
        <v>470</v>
      </c>
      <c r="E375" s="53" t="s">
        <v>270</v>
      </c>
      <c r="F375" s="53" t="s">
        <v>469</v>
      </c>
      <c r="G375" s="456"/>
      <c r="H375" s="54">
        <v>1579</v>
      </c>
      <c r="I375" s="9" t="s">
        <v>45</v>
      </c>
      <c r="J375" s="357" t="str">
        <f>IF(ISBLANK(INDEX('Policy Characteristics'!D:D,MATCH($C375,'Policy Characteristics'!$C:$C,0))),"",INDEX('Policy Characteristics'!D:D,MATCH($C375,'Policy Characteristics'!$C:$C,0)))</f>
        <v>Subsidy for Electricity Production</v>
      </c>
      <c r="K375" s="355" t="str">
        <f>IF(ISBLANK(INDEX('Policy Characteristics'!E:E,MATCH($C375,'Policy Characteristics'!$C:$C,0))),"",INDEX('Policy Characteristics'!E:E,MATCH($C375,'Policy Characteristics'!$C:$C,0)))</f>
        <v>elec generation subsidy</v>
      </c>
      <c r="L375" s="355">
        <f>IF(ISBLANK(INDEX('Policy Characteristics'!F:F,MATCH($C375,'Policy Characteristics'!$C:$C,0))),"",INDEX('Policy Characteristics'!F:F,MATCH($C375,'Policy Characteristics'!$C:$C,0)))</f>
        <v>0</v>
      </c>
      <c r="M375" s="355">
        <f>IF(ISBLANK(INDEX('Policy Characteristics'!G:G,MATCH($C375,'Policy Characteristics'!$C:$C,0))),"",INDEX('Policy Characteristics'!G:G,MATCH($C375,'Policy Characteristics'!$C:$C,0)))</f>
        <v>60</v>
      </c>
      <c r="N375" s="355">
        <f>IF(ISBLANK(INDEX('Policy Characteristics'!H:H,MATCH($C375,'Policy Characteristics'!$C:$C,0))),"",INDEX('Policy Characteristics'!H:H,MATCH($C375,'Policy Characteristics'!$C:$C,0)))</f>
        <v>1</v>
      </c>
      <c r="O375" s="355" t="str">
        <f>IF(ISBLANK(INDEX('Policy Characteristics'!I:I,MATCH($C375,'Policy Characteristics'!$C:$C,0))),"",INDEX('Policy Characteristics'!I:I,MATCH($C375,'Policy Characteristics'!$C:$C,0)))</f>
        <v>$/MWh</v>
      </c>
      <c r="P375" s="355"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5" s="355" t="str">
        <f>IF(ISBLANK(INDEX('Policy Characteristics'!K:K,MATCH($C375,'Policy Characteristics'!$C:$C,0))),"",INDEX('Policy Characteristics'!K:K,MATCH($C375,'Policy Characteristics'!$C:$C,0)))</f>
        <v>electricity-sector-main.html#subsidies</v>
      </c>
      <c r="R375" s="355" t="str">
        <f>IF(ISBLANK(INDEX('Policy Characteristics'!L:L,MATCH($C375,'Policy Characteristics'!$C:$C,0))),"",INDEX('Policy Characteristics'!L:L,MATCH($C375,'Policy Characteristics'!$C:$C,0)))</f>
        <v>subsidy-for-electricity-production.html</v>
      </c>
      <c r="S375" s="456"/>
    </row>
    <row r="376" spans="1:19" x14ac:dyDescent="0.35">
      <c r="A376" s="355" t="str">
        <f>IF(ISBLANK(INDEX('Policy Characteristics'!A:A,MATCH($C376,'Policy Characteristics'!$C:$C,0))),"",INDEX('Policy Characteristics'!A:A,MATCH($C376,'Policy Characteristics'!$C:$C,0)))</f>
        <v>Electricity Supply</v>
      </c>
      <c r="B376" s="355" t="str">
        <f>IF(ISBLANK(INDEX('Policy Characteristics'!B:B,MATCH($C376,'Policy Characteristics'!$C:$C,0))),"",INDEX('Policy Characteristics'!B:B,MATCH($C376,'Policy Characteristics'!$C:$C,0)))</f>
        <v>Subsidy for Electricity Production</v>
      </c>
      <c r="C376" s="359" t="str">
        <f t="shared" si="27"/>
        <v>Subsidy for Elec Production by Fuel</v>
      </c>
      <c r="D376" s="9" t="s">
        <v>470</v>
      </c>
      <c r="E376" s="53" t="s">
        <v>271</v>
      </c>
      <c r="F376" s="53" t="s">
        <v>469</v>
      </c>
      <c r="G376" s="456" t="s">
        <v>333</v>
      </c>
      <c r="H376" s="54">
        <v>1580</v>
      </c>
      <c r="I376" s="9" t="s">
        <v>45</v>
      </c>
      <c r="J376" s="357" t="str">
        <f>IF(ISBLANK(INDEX('Policy Characteristics'!D:D,MATCH($C376,'Policy Characteristics'!$C:$C,0))),"",INDEX('Policy Characteristics'!D:D,MATCH($C376,'Policy Characteristics'!$C:$C,0)))</f>
        <v>Subsidy for Electricity Production</v>
      </c>
      <c r="K376" s="355" t="str">
        <f>IF(ISBLANK(INDEX('Policy Characteristics'!E:E,MATCH($C376,'Policy Characteristics'!$C:$C,0))),"",INDEX('Policy Characteristics'!E:E,MATCH($C376,'Policy Characteristics'!$C:$C,0)))</f>
        <v>elec generation subsidy</v>
      </c>
      <c r="L376" s="355">
        <f>IF(ISBLANK(INDEX('Policy Characteristics'!F:F,MATCH($C376,'Policy Characteristics'!$C:$C,0))),"",INDEX('Policy Characteristics'!F:F,MATCH($C376,'Policy Characteristics'!$C:$C,0)))</f>
        <v>0</v>
      </c>
      <c r="M376" s="355">
        <f>IF(ISBLANK(INDEX('Policy Characteristics'!G:G,MATCH($C376,'Policy Characteristics'!$C:$C,0))),"",INDEX('Policy Characteristics'!G:G,MATCH($C376,'Policy Characteristics'!$C:$C,0)))</f>
        <v>60</v>
      </c>
      <c r="N376" s="355">
        <f>IF(ISBLANK(INDEX('Policy Characteristics'!H:H,MATCH($C376,'Policy Characteristics'!$C:$C,0))),"",INDEX('Policy Characteristics'!H:H,MATCH($C376,'Policy Characteristics'!$C:$C,0)))</f>
        <v>1</v>
      </c>
      <c r="O376" s="355" t="str">
        <f>IF(ISBLANK(INDEX('Policy Characteristics'!I:I,MATCH($C376,'Policy Characteristics'!$C:$C,0))),"",INDEX('Policy Characteristics'!I:I,MATCH($C376,'Policy Characteristics'!$C:$C,0)))</f>
        <v>$/MWh</v>
      </c>
      <c r="P376" s="355"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6" s="355" t="str">
        <f>IF(ISBLANK(INDEX('Policy Characteristics'!K:K,MATCH($C376,'Policy Characteristics'!$C:$C,0))),"",INDEX('Policy Characteristics'!K:K,MATCH($C376,'Policy Characteristics'!$C:$C,0)))</f>
        <v>electricity-sector-main.html#subsidies</v>
      </c>
      <c r="R376" s="355" t="str">
        <f>IF(ISBLANK(INDEX('Policy Characteristics'!L:L,MATCH($C376,'Policy Characteristics'!$C:$C,0))),"",INDEX('Policy Characteristics'!L:L,MATCH($C376,'Policy Characteristics'!$C:$C,0)))</f>
        <v>subsidy-for-electricity-production.html</v>
      </c>
      <c r="S376" s="456"/>
    </row>
    <row r="377" spans="1:19" x14ac:dyDescent="0.35">
      <c r="A377" s="355" t="str">
        <f>IF(ISBLANK(INDEX('Policy Characteristics'!A:A,MATCH($C377,'Policy Characteristics'!$C:$C,0))),"",INDEX('Policy Characteristics'!A:A,MATCH($C377,'Policy Characteristics'!$C:$C,0)))</f>
        <v>Electricity Supply</v>
      </c>
      <c r="B377" s="355" t="str">
        <f>IF(ISBLANK(INDEX('Policy Characteristics'!B:B,MATCH($C377,'Policy Characteristics'!$C:$C,0))),"",INDEX('Policy Characteristics'!B:B,MATCH($C377,'Policy Characteristics'!$C:$C,0)))</f>
        <v>Subsidy for Electricity Production</v>
      </c>
      <c r="C377" s="359" t="str">
        <f t="shared" si="27"/>
        <v>Subsidy for Elec Production by Fuel</v>
      </c>
      <c r="D377" s="9" t="s">
        <v>479</v>
      </c>
      <c r="E377" s="53" t="s">
        <v>269</v>
      </c>
      <c r="F377" s="9" t="s">
        <v>480</v>
      </c>
      <c r="G377" s="456" t="s">
        <v>322</v>
      </c>
      <c r="H377" s="54">
        <v>184</v>
      </c>
      <c r="I377" s="53" t="s">
        <v>44</v>
      </c>
      <c r="J377" s="357" t="str">
        <f>IF(ISBLANK(INDEX('Policy Characteristics'!D:D,MATCH($C377,'Policy Characteristics'!$C:$C,0))),"",INDEX('Policy Characteristics'!D:D,MATCH($C377,'Policy Characteristics'!$C:$C,0)))</f>
        <v>Subsidy for Electricity Production</v>
      </c>
      <c r="K377" s="355" t="str">
        <f>IF(ISBLANK(INDEX('Policy Characteristics'!E:E,MATCH($C377,'Policy Characteristics'!$C:$C,0))),"",INDEX('Policy Characteristics'!E:E,MATCH($C377,'Policy Characteristics'!$C:$C,0)))</f>
        <v>elec generation subsidy</v>
      </c>
      <c r="L377" s="355">
        <f>IF(ISBLANK(INDEX('Policy Characteristics'!F:F,MATCH($C377,'Policy Characteristics'!$C:$C,0))),"",INDEX('Policy Characteristics'!F:F,MATCH($C377,'Policy Characteristics'!$C:$C,0)))</f>
        <v>0</v>
      </c>
      <c r="M377" s="355">
        <f>IF(ISBLANK(INDEX('Policy Characteristics'!G:G,MATCH($C377,'Policy Characteristics'!$C:$C,0))),"",INDEX('Policy Characteristics'!G:G,MATCH($C377,'Policy Characteristics'!$C:$C,0)))</f>
        <v>60</v>
      </c>
      <c r="N377" s="355">
        <f>IF(ISBLANK(INDEX('Policy Characteristics'!H:H,MATCH($C377,'Policy Characteristics'!$C:$C,0))),"",INDEX('Policy Characteristics'!H:H,MATCH($C377,'Policy Characteristics'!$C:$C,0)))</f>
        <v>1</v>
      </c>
      <c r="O377" s="355" t="str">
        <f>IF(ISBLANK(INDEX('Policy Characteristics'!I:I,MATCH($C377,'Policy Characteristics'!$C:$C,0))),"",INDEX('Policy Characteristics'!I:I,MATCH($C377,'Policy Characteristics'!$C:$C,0)))</f>
        <v>$/MWh</v>
      </c>
      <c r="P377" s="355"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7" s="355" t="str">
        <f>IF(ISBLANK(INDEX('Policy Characteristics'!K:K,MATCH($C377,'Policy Characteristics'!$C:$C,0))),"",INDEX('Policy Characteristics'!K:K,MATCH($C377,'Policy Characteristics'!$C:$C,0)))</f>
        <v>electricity-sector-main.html#subsidies</v>
      </c>
      <c r="R377" s="355" t="str">
        <f>IF(ISBLANK(INDEX('Policy Characteristics'!L:L,MATCH($C377,'Policy Characteristics'!$C:$C,0))),"",INDEX('Policy Characteristics'!L:L,MATCH($C377,'Policy Characteristics'!$C:$C,0)))</f>
        <v>subsidy-for-electricity-production.html</v>
      </c>
      <c r="S377" s="456"/>
    </row>
    <row r="378" spans="1:19" x14ac:dyDescent="0.35">
      <c r="A378" s="355" t="str">
        <f>IF(ISBLANK(INDEX('Policy Characteristics'!A:A,MATCH($C378,'Policy Characteristics'!$C:$C,0))),"",INDEX('Policy Characteristics'!A:A,MATCH($C378,'Policy Characteristics'!$C:$C,0)))</f>
        <v>Electricity Supply</v>
      </c>
      <c r="B378" s="355" t="str">
        <f>IF(ISBLANK(INDEX('Policy Characteristics'!B:B,MATCH($C378,'Policy Characteristics'!$C:$C,0))),"",INDEX('Policy Characteristics'!B:B,MATCH($C378,'Policy Characteristics'!$C:$C,0)))</f>
        <v>Subsidy for Electricity Production</v>
      </c>
      <c r="C378" s="359" t="str">
        <f t="shared" si="27"/>
        <v>Subsidy for Elec Production by Fuel</v>
      </c>
      <c r="D378" s="9" t="s">
        <v>479</v>
      </c>
      <c r="E378" s="53" t="s">
        <v>270</v>
      </c>
      <c r="F378" s="9" t="s">
        <v>480</v>
      </c>
      <c r="G378" s="456"/>
      <c r="H378" s="54">
        <v>1581</v>
      </c>
      <c r="I378" s="9" t="s">
        <v>45</v>
      </c>
      <c r="J378" s="357" t="str">
        <f>IF(ISBLANK(INDEX('Policy Characteristics'!D:D,MATCH($C378,'Policy Characteristics'!$C:$C,0))),"",INDEX('Policy Characteristics'!D:D,MATCH($C378,'Policy Characteristics'!$C:$C,0)))</f>
        <v>Subsidy for Electricity Production</v>
      </c>
      <c r="K378" s="355" t="str">
        <f>IF(ISBLANK(INDEX('Policy Characteristics'!E:E,MATCH($C378,'Policy Characteristics'!$C:$C,0))),"",INDEX('Policy Characteristics'!E:E,MATCH($C378,'Policy Characteristics'!$C:$C,0)))</f>
        <v>elec generation subsidy</v>
      </c>
      <c r="L378" s="355">
        <f>IF(ISBLANK(INDEX('Policy Characteristics'!F:F,MATCH($C378,'Policy Characteristics'!$C:$C,0))),"",INDEX('Policy Characteristics'!F:F,MATCH($C378,'Policy Characteristics'!$C:$C,0)))</f>
        <v>0</v>
      </c>
      <c r="M378" s="355">
        <f>IF(ISBLANK(INDEX('Policy Characteristics'!G:G,MATCH($C378,'Policy Characteristics'!$C:$C,0))),"",INDEX('Policy Characteristics'!G:G,MATCH($C378,'Policy Characteristics'!$C:$C,0)))</f>
        <v>60</v>
      </c>
      <c r="N378" s="355">
        <f>IF(ISBLANK(INDEX('Policy Characteristics'!H:H,MATCH($C378,'Policy Characteristics'!$C:$C,0))),"",INDEX('Policy Characteristics'!H:H,MATCH($C378,'Policy Characteristics'!$C:$C,0)))</f>
        <v>1</v>
      </c>
      <c r="O378" s="355" t="str">
        <f>IF(ISBLANK(INDEX('Policy Characteristics'!I:I,MATCH($C378,'Policy Characteristics'!$C:$C,0))),"",INDEX('Policy Characteristics'!I:I,MATCH($C378,'Policy Characteristics'!$C:$C,0)))</f>
        <v>$/MWh</v>
      </c>
      <c r="P378" s="355"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8" s="355" t="str">
        <f>IF(ISBLANK(INDEX('Policy Characteristics'!K:K,MATCH($C378,'Policy Characteristics'!$C:$C,0))),"",INDEX('Policy Characteristics'!K:K,MATCH($C378,'Policy Characteristics'!$C:$C,0)))</f>
        <v>electricity-sector-main.html#subsidies</v>
      </c>
      <c r="R378" s="355" t="str">
        <f>IF(ISBLANK(INDEX('Policy Characteristics'!L:L,MATCH($C378,'Policy Characteristics'!$C:$C,0))),"",INDEX('Policy Characteristics'!L:L,MATCH($C378,'Policy Characteristics'!$C:$C,0)))</f>
        <v>subsidy-for-electricity-production.html</v>
      </c>
      <c r="S378" s="456"/>
    </row>
    <row r="379" spans="1:19" x14ac:dyDescent="0.35">
      <c r="A379" s="355" t="str">
        <f>IF(ISBLANK(INDEX('Policy Characteristics'!A:A,MATCH($C379,'Policy Characteristics'!$C:$C,0))),"",INDEX('Policy Characteristics'!A:A,MATCH($C379,'Policy Characteristics'!$C:$C,0)))</f>
        <v>Electricity Supply</v>
      </c>
      <c r="B379" s="355" t="str">
        <f>IF(ISBLANK(INDEX('Policy Characteristics'!B:B,MATCH($C379,'Policy Characteristics'!$C:$C,0))),"",INDEX('Policy Characteristics'!B:B,MATCH($C379,'Policy Characteristics'!$C:$C,0)))</f>
        <v>Subsidy for Electricity Production</v>
      </c>
      <c r="C379" s="359" t="str">
        <f t="shared" si="27"/>
        <v>Subsidy for Elec Production by Fuel</v>
      </c>
      <c r="D379" s="9" t="s">
        <v>479</v>
      </c>
      <c r="E379" s="53" t="s">
        <v>271</v>
      </c>
      <c r="F379" s="9" t="s">
        <v>480</v>
      </c>
      <c r="G379" s="456" t="s">
        <v>333</v>
      </c>
      <c r="H379" s="54">
        <v>1582</v>
      </c>
      <c r="I379" s="53" t="s">
        <v>44</v>
      </c>
      <c r="J379" s="357" t="str">
        <f>IF(ISBLANK(INDEX('Policy Characteristics'!D:D,MATCH($C379,'Policy Characteristics'!$C:$C,0))),"",INDEX('Policy Characteristics'!D:D,MATCH($C379,'Policy Characteristics'!$C:$C,0)))</f>
        <v>Subsidy for Electricity Production</v>
      </c>
      <c r="K379" s="355" t="str">
        <f>IF(ISBLANK(INDEX('Policy Characteristics'!E:E,MATCH($C379,'Policy Characteristics'!$C:$C,0))),"",INDEX('Policy Characteristics'!E:E,MATCH($C379,'Policy Characteristics'!$C:$C,0)))</f>
        <v>elec generation subsidy</v>
      </c>
      <c r="L379" s="355">
        <f>IF(ISBLANK(INDEX('Policy Characteristics'!F:F,MATCH($C379,'Policy Characteristics'!$C:$C,0))),"",INDEX('Policy Characteristics'!F:F,MATCH($C379,'Policy Characteristics'!$C:$C,0)))</f>
        <v>0</v>
      </c>
      <c r="M379" s="355">
        <f>IF(ISBLANK(INDEX('Policy Characteristics'!G:G,MATCH($C379,'Policy Characteristics'!$C:$C,0))),"",INDEX('Policy Characteristics'!G:G,MATCH($C379,'Policy Characteristics'!$C:$C,0)))</f>
        <v>60</v>
      </c>
      <c r="N379" s="355">
        <f>IF(ISBLANK(INDEX('Policy Characteristics'!H:H,MATCH($C379,'Policy Characteristics'!$C:$C,0))),"",INDEX('Policy Characteristics'!H:H,MATCH($C379,'Policy Characteristics'!$C:$C,0)))</f>
        <v>1</v>
      </c>
      <c r="O379" s="355" t="str">
        <f>IF(ISBLANK(INDEX('Policy Characteristics'!I:I,MATCH($C379,'Policy Characteristics'!$C:$C,0))),"",INDEX('Policy Characteristics'!I:I,MATCH($C379,'Policy Characteristics'!$C:$C,0)))</f>
        <v>$/MWh</v>
      </c>
      <c r="P379" s="355"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9" s="355" t="str">
        <f>IF(ISBLANK(INDEX('Policy Characteristics'!K:K,MATCH($C379,'Policy Characteristics'!$C:$C,0))),"",INDEX('Policy Characteristics'!K:K,MATCH($C379,'Policy Characteristics'!$C:$C,0)))</f>
        <v>electricity-sector-main.html#subsidies</v>
      </c>
      <c r="R379" s="355" t="str">
        <f>IF(ISBLANK(INDEX('Policy Characteristics'!L:L,MATCH($C379,'Policy Characteristics'!$C:$C,0))),"",INDEX('Policy Characteristics'!L:L,MATCH($C379,'Policy Characteristics'!$C:$C,0)))</f>
        <v>subsidy-for-electricity-production.html</v>
      </c>
      <c r="S379" s="456"/>
    </row>
    <row r="380" spans="1:19" x14ac:dyDescent="0.35">
      <c r="A380" s="355" t="str">
        <f>IF(ISBLANK(INDEX('Policy Characteristics'!A:A,MATCH($C380,'Policy Characteristics'!$C:$C,0))),"",INDEX('Policy Characteristics'!A:A,MATCH($C380,'Policy Characteristics'!$C:$C,0)))</f>
        <v>Electricity Supply</v>
      </c>
      <c r="B380" s="355" t="str">
        <f>IF(ISBLANK(INDEX('Policy Characteristics'!B:B,MATCH($C380,'Policy Characteristics'!$C:$C,0))),"",INDEX('Policy Characteristics'!B:B,MATCH($C380,'Policy Characteristics'!$C:$C,0)))</f>
        <v>Subsidy for Electricity Production</v>
      </c>
      <c r="C380" s="359" t="str">
        <f t="shared" si="27"/>
        <v>Subsidy for Elec Production by Fuel</v>
      </c>
      <c r="D380" s="9" t="s">
        <v>2856</v>
      </c>
      <c r="E380" s="53" t="s">
        <v>269</v>
      </c>
      <c r="F380" s="9" t="s">
        <v>2536</v>
      </c>
      <c r="G380" s="456" t="s">
        <v>322</v>
      </c>
      <c r="H380" s="54">
        <v>702</v>
      </c>
      <c r="I380" s="9" t="s">
        <v>45</v>
      </c>
      <c r="J380" s="357" t="str">
        <f>IF(ISBLANK(INDEX('Policy Characteristics'!D:D,MATCH($C380,'Policy Characteristics'!$C:$C,0))),"",INDEX('Policy Characteristics'!D:D,MATCH($C380,'Policy Characteristics'!$C:$C,0)))</f>
        <v>Subsidy for Electricity Production</v>
      </c>
      <c r="K380" s="355" t="str">
        <f>IF(ISBLANK(INDEX('Policy Characteristics'!E:E,MATCH($C380,'Policy Characteristics'!$C:$C,0))),"",INDEX('Policy Characteristics'!E:E,MATCH($C380,'Policy Characteristics'!$C:$C,0)))</f>
        <v>elec generation subsidy</v>
      </c>
      <c r="L380" s="355">
        <f>IF(ISBLANK(INDEX('Policy Characteristics'!F:F,MATCH($C380,'Policy Characteristics'!$C:$C,0))),"",INDEX('Policy Characteristics'!F:F,MATCH($C380,'Policy Characteristics'!$C:$C,0)))</f>
        <v>0</v>
      </c>
      <c r="M380" s="355">
        <f>IF(ISBLANK(INDEX('Policy Characteristics'!G:G,MATCH($C380,'Policy Characteristics'!$C:$C,0))),"",INDEX('Policy Characteristics'!G:G,MATCH($C380,'Policy Characteristics'!$C:$C,0)))</f>
        <v>60</v>
      </c>
      <c r="N380" s="355">
        <f>IF(ISBLANK(INDEX('Policy Characteristics'!H:H,MATCH($C380,'Policy Characteristics'!$C:$C,0))),"",INDEX('Policy Characteristics'!H:H,MATCH($C380,'Policy Characteristics'!$C:$C,0)))</f>
        <v>1</v>
      </c>
      <c r="O380" s="355" t="str">
        <f>IF(ISBLANK(INDEX('Policy Characteristics'!I:I,MATCH($C380,'Policy Characteristics'!$C:$C,0))),"",INDEX('Policy Characteristics'!I:I,MATCH($C380,'Policy Characteristics'!$C:$C,0)))</f>
        <v>$/MWh</v>
      </c>
      <c r="P380" s="355"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0" s="355" t="str">
        <f>IF(ISBLANK(INDEX('Policy Characteristics'!K:K,MATCH($C380,'Policy Characteristics'!$C:$C,0))),"",INDEX('Policy Characteristics'!K:K,MATCH($C380,'Policy Characteristics'!$C:$C,0)))</f>
        <v>electricity-sector-main.html#subsidies</v>
      </c>
      <c r="R380" s="355" t="str">
        <f>IF(ISBLANK(INDEX('Policy Characteristics'!L:L,MATCH($C380,'Policy Characteristics'!$C:$C,0))),"",INDEX('Policy Characteristics'!L:L,MATCH($C380,'Policy Characteristics'!$C:$C,0)))</f>
        <v>subsidy-for-electricity-production.html</v>
      </c>
      <c r="S380" s="456"/>
    </row>
    <row r="381" spans="1:19" x14ac:dyDescent="0.35">
      <c r="A381" s="355" t="str">
        <f>IF(ISBLANK(INDEX('Policy Characteristics'!A:A,MATCH($C381,'Policy Characteristics'!$C:$C,0))),"",INDEX('Policy Characteristics'!A:A,MATCH($C381,'Policy Characteristics'!$C:$C,0)))</f>
        <v>Electricity Supply</v>
      </c>
      <c r="B381" s="355" t="str">
        <f>IF(ISBLANK(INDEX('Policy Characteristics'!B:B,MATCH($C381,'Policy Characteristics'!$C:$C,0))),"",INDEX('Policy Characteristics'!B:B,MATCH($C381,'Policy Characteristics'!$C:$C,0)))</f>
        <v>Subsidy for Electricity Production</v>
      </c>
      <c r="C381" s="359" t="str">
        <f t="shared" si="27"/>
        <v>Subsidy for Elec Production by Fuel</v>
      </c>
      <c r="D381" s="9" t="s">
        <v>2856</v>
      </c>
      <c r="E381" s="53" t="s">
        <v>270</v>
      </c>
      <c r="F381" s="9" t="s">
        <v>2536</v>
      </c>
      <c r="G381" s="456"/>
      <c r="H381" s="54">
        <v>1583</v>
      </c>
      <c r="I381" s="9" t="s">
        <v>45</v>
      </c>
      <c r="J381" s="357" t="str">
        <f>IF(ISBLANK(INDEX('Policy Characteristics'!D:D,MATCH($C381,'Policy Characteristics'!$C:$C,0))),"",INDEX('Policy Characteristics'!D:D,MATCH($C381,'Policy Characteristics'!$C:$C,0)))</f>
        <v>Subsidy for Electricity Production</v>
      </c>
      <c r="K381" s="355" t="str">
        <f>IF(ISBLANK(INDEX('Policy Characteristics'!E:E,MATCH($C381,'Policy Characteristics'!$C:$C,0))),"",INDEX('Policy Characteristics'!E:E,MATCH($C381,'Policy Characteristics'!$C:$C,0)))</f>
        <v>elec generation subsidy</v>
      </c>
      <c r="L381" s="355">
        <f>IF(ISBLANK(INDEX('Policy Characteristics'!F:F,MATCH($C381,'Policy Characteristics'!$C:$C,0))),"",INDEX('Policy Characteristics'!F:F,MATCH($C381,'Policy Characteristics'!$C:$C,0)))</f>
        <v>0</v>
      </c>
      <c r="M381" s="355">
        <f>IF(ISBLANK(INDEX('Policy Characteristics'!G:G,MATCH($C381,'Policy Characteristics'!$C:$C,0))),"",INDEX('Policy Characteristics'!G:G,MATCH($C381,'Policy Characteristics'!$C:$C,0)))</f>
        <v>60</v>
      </c>
      <c r="N381" s="355">
        <f>IF(ISBLANK(INDEX('Policy Characteristics'!H:H,MATCH($C381,'Policy Characteristics'!$C:$C,0))),"",INDEX('Policy Characteristics'!H:H,MATCH($C381,'Policy Characteristics'!$C:$C,0)))</f>
        <v>1</v>
      </c>
      <c r="O381" s="355" t="str">
        <f>IF(ISBLANK(INDEX('Policy Characteristics'!I:I,MATCH($C381,'Policy Characteristics'!$C:$C,0))),"",INDEX('Policy Characteristics'!I:I,MATCH($C381,'Policy Characteristics'!$C:$C,0)))</f>
        <v>$/MWh</v>
      </c>
      <c r="P381" s="355"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1" s="355" t="str">
        <f>IF(ISBLANK(INDEX('Policy Characteristics'!K:K,MATCH($C381,'Policy Characteristics'!$C:$C,0))),"",INDEX('Policy Characteristics'!K:K,MATCH($C381,'Policy Characteristics'!$C:$C,0)))</f>
        <v>electricity-sector-main.html#subsidies</v>
      </c>
      <c r="R381" s="355" t="str">
        <f>IF(ISBLANK(INDEX('Policy Characteristics'!L:L,MATCH($C381,'Policy Characteristics'!$C:$C,0))),"",INDEX('Policy Characteristics'!L:L,MATCH($C381,'Policy Characteristics'!$C:$C,0)))</f>
        <v>subsidy-for-electricity-production.html</v>
      </c>
      <c r="S381" s="456"/>
    </row>
    <row r="382" spans="1:19" x14ac:dyDescent="0.35">
      <c r="A382" s="355" t="str">
        <f>IF(ISBLANK(INDEX('Policy Characteristics'!A:A,MATCH($C382,'Policy Characteristics'!$C:$C,0))),"",INDEX('Policy Characteristics'!A:A,MATCH($C382,'Policy Characteristics'!$C:$C,0)))</f>
        <v>Electricity Supply</v>
      </c>
      <c r="B382" s="355" t="str">
        <f>IF(ISBLANK(INDEX('Policy Characteristics'!B:B,MATCH($C382,'Policy Characteristics'!$C:$C,0))),"",INDEX('Policy Characteristics'!B:B,MATCH($C382,'Policy Characteristics'!$C:$C,0)))</f>
        <v>Subsidy for Electricity Production</v>
      </c>
      <c r="C382" s="359" t="str">
        <f t="shared" si="27"/>
        <v>Subsidy for Elec Production by Fuel</v>
      </c>
      <c r="D382" s="9" t="s">
        <v>2856</v>
      </c>
      <c r="E382" s="53" t="s">
        <v>271</v>
      </c>
      <c r="F382" s="9" t="s">
        <v>2536</v>
      </c>
      <c r="G382" s="456" t="s">
        <v>333</v>
      </c>
      <c r="H382" s="54">
        <v>1584</v>
      </c>
      <c r="I382" s="9" t="s">
        <v>45</v>
      </c>
      <c r="J382" s="357" t="str">
        <f>IF(ISBLANK(INDEX('Policy Characteristics'!D:D,MATCH($C382,'Policy Characteristics'!$C:$C,0))),"",INDEX('Policy Characteristics'!D:D,MATCH($C382,'Policy Characteristics'!$C:$C,0)))</f>
        <v>Subsidy for Electricity Production</v>
      </c>
      <c r="K382" s="355" t="str">
        <f>IF(ISBLANK(INDEX('Policy Characteristics'!E:E,MATCH($C382,'Policy Characteristics'!$C:$C,0))),"",INDEX('Policy Characteristics'!E:E,MATCH($C382,'Policy Characteristics'!$C:$C,0)))</f>
        <v>elec generation subsidy</v>
      </c>
      <c r="L382" s="355">
        <f>IF(ISBLANK(INDEX('Policy Characteristics'!F:F,MATCH($C382,'Policy Characteristics'!$C:$C,0))),"",INDEX('Policy Characteristics'!F:F,MATCH($C382,'Policy Characteristics'!$C:$C,0)))</f>
        <v>0</v>
      </c>
      <c r="M382" s="355">
        <f>IF(ISBLANK(INDEX('Policy Characteristics'!G:G,MATCH($C382,'Policy Characteristics'!$C:$C,0))),"",INDEX('Policy Characteristics'!G:G,MATCH($C382,'Policy Characteristics'!$C:$C,0)))</f>
        <v>60</v>
      </c>
      <c r="N382" s="355">
        <f>IF(ISBLANK(INDEX('Policy Characteristics'!H:H,MATCH($C382,'Policy Characteristics'!$C:$C,0))),"",INDEX('Policy Characteristics'!H:H,MATCH($C382,'Policy Characteristics'!$C:$C,0)))</f>
        <v>1</v>
      </c>
      <c r="O382" s="355" t="str">
        <f>IF(ISBLANK(INDEX('Policy Characteristics'!I:I,MATCH($C382,'Policy Characteristics'!$C:$C,0))),"",INDEX('Policy Characteristics'!I:I,MATCH($C382,'Policy Characteristics'!$C:$C,0)))</f>
        <v>$/MWh</v>
      </c>
      <c r="P382" s="355"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2" s="355" t="str">
        <f>IF(ISBLANK(INDEX('Policy Characteristics'!K:K,MATCH($C382,'Policy Characteristics'!$C:$C,0))),"",INDEX('Policy Characteristics'!K:K,MATCH($C382,'Policy Characteristics'!$C:$C,0)))</f>
        <v>electricity-sector-main.html#subsidies</v>
      </c>
      <c r="R382" s="355" t="str">
        <f>IF(ISBLANK(INDEX('Policy Characteristics'!L:L,MATCH($C382,'Policy Characteristics'!$C:$C,0))),"",INDEX('Policy Characteristics'!L:L,MATCH($C382,'Policy Characteristics'!$C:$C,0)))</f>
        <v>subsidy-for-electricity-production.html</v>
      </c>
      <c r="S382" s="456"/>
    </row>
    <row r="383" spans="1:19" x14ac:dyDescent="0.35">
      <c r="A383" s="355" t="str">
        <f>IF(ISBLANK(INDEX('Policy Characteristics'!A:A,MATCH($C383,'Policy Characteristics'!$C:$C,0))),"",INDEX('Policy Characteristics'!A:A,MATCH($C383,'Policy Characteristics'!$C:$C,0)))</f>
        <v>Electricity Supply</v>
      </c>
      <c r="B383" s="355" t="str">
        <f>IF(ISBLANK(INDEX('Policy Characteristics'!B:B,MATCH($C383,'Policy Characteristics'!$C:$C,0))),"",INDEX('Policy Characteristics'!B:B,MATCH($C383,'Policy Characteristics'!$C:$C,0)))</f>
        <v>Subsidy for Electricity Production</v>
      </c>
      <c r="C383" s="359" t="str">
        <f t="shared" si="27"/>
        <v>Subsidy for Elec Production by Fuel</v>
      </c>
      <c r="D383" s="9" t="s">
        <v>2857</v>
      </c>
      <c r="E383" s="53" t="s">
        <v>269</v>
      </c>
      <c r="F383" s="9" t="s">
        <v>2685</v>
      </c>
      <c r="G383" s="456" t="s">
        <v>322</v>
      </c>
      <c r="H383" s="54">
        <v>703</v>
      </c>
      <c r="I383" s="9" t="s">
        <v>45</v>
      </c>
      <c r="J383" s="357" t="str">
        <f>IF(ISBLANK(INDEX('Policy Characteristics'!D:D,MATCH($C383,'Policy Characteristics'!$C:$C,0))),"",INDEX('Policy Characteristics'!D:D,MATCH($C383,'Policy Characteristics'!$C:$C,0)))</f>
        <v>Subsidy for Electricity Production</v>
      </c>
      <c r="K383" s="355" t="str">
        <f>IF(ISBLANK(INDEX('Policy Characteristics'!E:E,MATCH($C383,'Policy Characteristics'!$C:$C,0))),"",INDEX('Policy Characteristics'!E:E,MATCH($C383,'Policy Characteristics'!$C:$C,0)))</f>
        <v>elec generation subsidy</v>
      </c>
      <c r="L383" s="355">
        <f>IF(ISBLANK(INDEX('Policy Characteristics'!F:F,MATCH($C383,'Policy Characteristics'!$C:$C,0))),"",INDEX('Policy Characteristics'!F:F,MATCH($C383,'Policy Characteristics'!$C:$C,0)))</f>
        <v>0</v>
      </c>
      <c r="M383" s="355">
        <f>IF(ISBLANK(INDEX('Policy Characteristics'!G:G,MATCH($C383,'Policy Characteristics'!$C:$C,0))),"",INDEX('Policy Characteristics'!G:G,MATCH($C383,'Policy Characteristics'!$C:$C,0)))</f>
        <v>60</v>
      </c>
      <c r="N383" s="355">
        <f>IF(ISBLANK(INDEX('Policy Characteristics'!H:H,MATCH($C383,'Policy Characteristics'!$C:$C,0))),"",INDEX('Policy Characteristics'!H:H,MATCH($C383,'Policy Characteristics'!$C:$C,0)))</f>
        <v>1</v>
      </c>
      <c r="O383" s="355" t="str">
        <f>IF(ISBLANK(INDEX('Policy Characteristics'!I:I,MATCH($C383,'Policy Characteristics'!$C:$C,0))),"",INDEX('Policy Characteristics'!I:I,MATCH($C383,'Policy Characteristics'!$C:$C,0)))</f>
        <v>$/MWh</v>
      </c>
      <c r="P383" s="355"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3" s="355" t="str">
        <f>IF(ISBLANK(INDEX('Policy Characteristics'!K:K,MATCH($C383,'Policy Characteristics'!$C:$C,0))),"",INDEX('Policy Characteristics'!K:K,MATCH($C383,'Policy Characteristics'!$C:$C,0)))</f>
        <v>electricity-sector-main.html#subsidies</v>
      </c>
      <c r="R383" s="355" t="str">
        <f>IF(ISBLANK(INDEX('Policy Characteristics'!L:L,MATCH($C383,'Policy Characteristics'!$C:$C,0))),"",INDEX('Policy Characteristics'!L:L,MATCH($C383,'Policy Characteristics'!$C:$C,0)))</f>
        <v>subsidy-for-electricity-production.html</v>
      </c>
      <c r="S383" s="456"/>
    </row>
    <row r="384" spans="1:19" x14ac:dyDescent="0.35">
      <c r="A384" s="355" t="str">
        <f>IF(ISBLANK(INDEX('Policy Characteristics'!A:A,MATCH($C384,'Policy Characteristics'!$C:$C,0))),"",INDEX('Policy Characteristics'!A:A,MATCH($C384,'Policy Characteristics'!$C:$C,0)))</f>
        <v>Electricity Supply</v>
      </c>
      <c r="B384" s="355" t="str">
        <f>IF(ISBLANK(INDEX('Policy Characteristics'!B:B,MATCH($C384,'Policy Characteristics'!$C:$C,0))),"",INDEX('Policy Characteristics'!B:B,MATCH($C384,'Policy Characteristics'!$C:$C,0)))</f>
        <v>Subsidy for Electricity Production</v>
      </c>
      <c r="C384" s="359" t="str">
        <f t="shared" si="27"/>
        <v>Subsidy for Elec Production by Fuel</v>
      </c>
      <c r="D384" s="9" t="s">
        <v>2857</v>
      </c>
      <c r="E384" s="53" t="s">
        <v>270</v>
      </c>
      <c r="F384" s="9" t="s">
        <v>2685</v>
      </c>
      <c r="G384" s="456"/>
      <c r="H384" s="54">
        <v>1585</v>
      </c>
      <c r="I384" s="9" t="s">
        <v>45</v>
      </c>
      <c r="J384" s="357" t="str">
        <f>IF(ISBLANK(INDEX('Policy Characteristics'!D:D,MATCH($C384,'Policy Characteristics'!$C:$C,0))),"",INDEX('Policy Characteristics'!D:D,MATCH($C384,'Policy Characteristics'!$C:$C,0)))</f>
        <v>Subsidy for Electricity Production</v>
      </c>
      <c r="K384" s="355" t="str">
        <f>IF(ISBLANK(INDEX('Policy Characteristics'!E:E,MATCH($C384,'Policy Characteristics'!$C:$C,0))),"",INDEX('Policy Characteristics'!E:E,MATCH($C384,'Policy Characteristics'!$C:$C,0)))</f>
        <v>elec generation subsidy</v>
      </c>
      <c r="L384" s="355">
        <f>IF(ISBLANK(INDEX('Policy Characteristics'!F:F,MATCH($C384,'Policy Characteristics'!$C:$C,0))),"",INDEX('Policy Characteristics'!F:F,MATCH($C384,'Policy Characteristics'!$C:$C,0)))</f>
        <v>0</v>
      </c>
      <c r="M384" s="355">
        <f>IF(ISBLANK(INDEX('Policy Characteristics'!G:G,MATCH($C384,'Policy Characteristics'!$C:$C,0))),"",INDEX('Policy Characteristics'!G:G,MATCH($C384,'Policy Characteristics'!$C:$C,0)))</f>
        <v>60</v>
      </c>
      <c r="N384" s="355">
        <f>IF(ISBLANK(INDEX('Policy Characteristics'!H:H,MATCH($C384,'Policy Characteristics'!$C:$C,0))),"",INDEX('Policy Characteristics'!H:H,MATCH($C384,'Policy Characteristics'!$C:$C,0)))</f>
        <v>1</v>
      </c>
      <c r="O384" s="355" t="str">
        <f>IF(ISBLANK(INDEX('Policy Characteristics'!I:I,MATCH($C384,'Policy Characteristics'!$C:$C,0))),"",INDEX('Policy Characteristics'!I:I,MATCH($C384,'Policy Characteristics'!$C:$C,0)))</f>
        <v>$/MWh</v>
      </c>
      <c r="P384" s="355"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4" s="355" t="str">
        <f>IF(ISBLANK(INDEX('Policy Characteristics'!K:K,MATCH($C384,'Policy Characteristics'!$C:$C,0))),"",INDEX('Policy Characteristics'!K:K,MATCH($C384,'Policy Characteristics'!$C:$C,0)))</f>
        <v>electricity-sector-main.html#subsidies</v>
      </c>
      <c r="R384" s="355" t="str">
        <f>IF(ISBLANK(INDEX('Policy Characteristics'!L:L,MATCH($C384,'Policy Characteristics'!$C:$C,0))),"",INDEX('Policy Characteristics'!L:L,MATCH($C384,'Policy Characteristics'!$C:$C,0)))</f>
        <v>subsidy-for-electricity-production.html</v>
      </c>
      <c r="S384" s="456"/>
    </row>
    <row r="385" spans="1:19" x14ac:dyDescent="0.35">
      <c r="A385" s="355" t="str">
        <f>IF(ISBLANK(INDEX('Policy Characteristics'!A:A,MATCH($C385,'Policy Characteristics'!$C:$C,0))),"",INDEX('Policy Characteristics'!A:A,MATCH($C385,'Policy Characteristics'!$C:$C,0)))</f>
        <v>Electricity Supply</v>
      </c>
      <c r="B385" s="355" t="str">
        <f>IF(ISBLANK(INDEX('Policy Characteristics'!B:B,MATCH($C385,'Policy Characteristics'!$C:$C,0))),"",INDEX('Policy Characteristics'!B:B,MATCH($C385,'Policy Characteristics'!$C:$C,0)))</f>
        <v>Subsidy for Electricity Production</v>
      </c>
      <c r="C385" s="359" t="str">
        <f t="shared" si="27"/>
        <v>Subsidy for Elec Production by Fuel</v>
      </c>
      <c r="D385" s="9" t="s">
        <v>2857</v>
      </c>
      <c r="E385" s="53" t="s">
        <v>271</v>
      </c>
      <c r="F385" s="9" t="s">
        <v>2685</v>
      </c>
      <c r="G385" s="456" t="s">
        <v>333</v>
      </c>
      <c r="H385" s="54">
        <v>1586</v>
      </c>
      <c r="I385" s="9" t="s">
        <v>45</v>
      </c>
      <c r="J385" s="357" t="str">
        <f>IF(ISBLANK(INDEX('Policy Characteristics'!D:D,MATCH($C385,'Policy Characteristics'!$C:$C,0))),"",INDEX('Policy Characteristics'!D:D,MATCH($C385,'Policy Characteristics'!$C:$C,0)))</f>
        <v>Subsidy for Electricity Production</v>
      </c>
      <c r="K385" s="355" t="str">
        <f>IF(ISBLANK(INDEX('Policy Characteristics'!E:E,MATCH($C385,'Policy Characteristics'!$C:$C,0))),"",INDEX('Policy Characteristics'!E:E,MATCH($C385,'Policy Characteristics'!$C:$C,0)))</f>
        <v>elec generation subsidy</v>
      </c>
      <c r="L385" s="355">
        <f>IF(ISBLANK(INDEX('Policy Characteristics'!F:F,MATCH($C385,'Policy Characteristics'!$C:$C,0))),"",INDEX('Policy Characteristics'!F:F,MATCH($C385,'Policy Characteristics'!$C:$C,0)))</f>
        <v>0</v>
      </c>
      <c r="M385" s="355">
        <f>IF(ISBLANK(INDEX('Policy Characteristics'!G:G,MATCH($C385,'Policy Characteristics'!$C:$C,0))),"",INDEX('Policy Characteristics'!G:G,MATCH($C385,'Policy Characteristics'!$C:$C,0)))</f>
        <v>60</v>
      </c>
      <c r="N385" s="355">
        <f>IF(ISBLANK(INDEX('Policy Characteristics'!H:H,MATCH($C385,'Policy Characteristics'!$C:$C,0))),"",INDEX('Policy Characteristics'!H:H,MATCH($C385,'Policy Characteristics'!$C:$C,0)))</f>
        <v>1</v>
      </c>
      <c r="O385" s="355" t="str">
        <f>IF(ISBLANK(INDEX('Policy Characteristics'!I:I,MATCH($C385,'Policy Characteristics'!$C:$C,0))),"",INDEX('Policy Characteristics'!I:I,MATCH($C385,'Policy Characteristics'!$C:$C,0)))</f>
        <v>$/MWh</v>
      </c>
      <c r="P385" s="355"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5" s="355" t="str">
        <f>IF(ISBLANK(INDEX('Policy Characteristics'!K:K,MATCH($C385,'Policy Characteristics'!$C:$C,0))),"",INDEX('Policy Characteristics'!K:K,MATCH($C385,'Policy Characteristics'!$C:$C,0)))</f>
        <v>electricity-sector-main.html#subsidies</v>
      </c>
      <c r="R385" s="355" t="str">
        <f>IF(ISBLANK(INDEX('Policy Characteristics'!L:L,MATCH($C385,'Policy Characteristics'!$C:$C,0))),"",INDEX('Policy Characteristics'!L:L,MATCH($C385,'Policy Characteristics'!$C:$C,0)))</f>
        <v>subsidy-for-electricity-production.html</v>
      </c>
      <c r="S385" s="456"/>
    </row>
    <row r="386" spans="1:19" x14ac:dyDescent="0.35">
      <c r="A386" s="355" t="str">
        <f>IF(ISBLANK(INDEX('Policy Characteristics'!A:A,MATCH($C386,'Policy Characteristics'!$C:$C,0))),"",INDEX('Policy Characteristics'!A:A,MATCH($C386,'Policy Characteristics'!$C:$C,0)))</f>
        <v>Electricity Supply</v>
      </c>
      <c r="B386" s="355" t="str">
        <f>IF(ISBLANK(INDEX('Policy Characteristics'!B:B,MATCH($C386,'Policy Characteristics'!$C:$C,0))),"",INDEX('Policy Characteristics'!B:B,MATCH($C386,'Policy Characteristics'!$C:$C,0)))</f>
        <v>Subsidy for Electricity Production</v>
      </c>
      <c r="C386" s="359" t="str">
        <f t="shared" si="27"/>
        <v>Subsidy for Elec Production by Fuel</v>
      </c>
      <c r="D386" s="9" t="s">
        <v>2858</v>
      </c>
      <c r="E386" s="53" t="s">
        <v>269</v>
      </c>
      <c r="F386" s="9" t="s">
        <v>2538</v>
      </c>
      <c r="G386" s="456" t="s">
        <v>322</v>
      </c>
      <c r="H386" s="54">
        <v>704</v>
      </c>
      <c r="I386" s="9" t="s">
        <v>45</v>
      </c>
      <c r="J386" s="357" t="str">
        <f>IF(ISBLANK(INDEX('Policy Characteristics'!D:D,MATCH($C386,'Policy Characteristics'!$C:$C,0))),"",INDEX('Policy Characteristics'!D:D,MATCH($C386,'Policy Characteristics'!$C:$C,0)))</f>
        <v>Subsidy for Electricity Production</v>
      </c>
      <c r="K386" s="355" t="str">
        <f>IF(ISBLANK(INDEX('Policy Characteristics'!E:E,MATCH($C386,'Policy Characteristics'!$C:$C,0))),"",INDEX('Policy Characteristics'!E:E,MATCH($C386,'Policy Characteristics'!$C:$C,0)))</f>
        <v>elec generation subsidy</v>
      </c>
      <c r="L386" s="355">
        <f>IF(ISBLANK(INDEX('Policy Characteristics'!F:F,MATCH($C386,'Policy Characteristics'!$C:$C,0))),"",INDEX('Policy Characteristics'!F:F,MATCH($C386,'Policy Characteristics'!$C:$C,0)))</f>
        <v>0</v>
      </c>
      <c r="M386" s="355">
        <f>IF(ISBLANK(INDEX('Policy Characteristics'!G:G,MATCH($C386,'Policy Characteristics'!$C:$C,0))),"",INDEX('Policy Characteristics'!G:G,MATCH($C386,'Policy Characteristics'!$C:$C,0)))</f>
        <v>60</v>
      </c>
      <c r="N386" s="355">
        <f>IF(ISBLANK(INDEX('Policy Characteristics'!H:H,MATCH($C386,'Policy Characteristics'!$C:$C,0))),"",INDEX('Policy Characteristics'!H:H,MATCH($C386,'Policy Characteristics'!$C:$C,0)))</f>
        <v>1</v>
      </c>
      <c r="O386" s="355" t="str">
        <f>IF(ISBLANK(INDEX('Policy Characteristics'!I:I,MATCH($C386,'Policy Characteristics'!$C:$C,0))),"",INDEX('Policy Characteristics'!I:I,MATCH($C386,'Policy Characteristics'!$C:$C,0)))</f>
        <v>$/MWh</v>
      </c>
      <c r="P386" s="355"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6" s="355" t="str">
        <f>IF(ISBLANK(INDEX('Policy Characteristics'!K:K,MATCH($C386,'Policy Characteristics'!$C:$C,0))),"",INDEX('Policy Characteristics'!K:K,MATCH($C386,'Policy Characteristics'!$C:$C,0)))</f>
        <v>electricity-sector-main.html#subsidies</v>
      </c>
      <c r="R386" s="355" t="str">
        <f>IF(ISBLANK(INDEX('Policy Characteristics'!L:L,MATCH($C386,'Policy Characteristics'!$C:$C,0))),"",INDEX('Policy Characteristics'!L:L,MATCH($C386,'Policy Characteristics'!$C:$C,0)))</f>
        <v>subsidy-for-electricity-production.html</v>
      </c>
      <c r="S386" s="456"/>
    </row>
    <row r="387" spans="1:19" x14ac:dyDescent="0.35">
      <c r="A387" s="355" t="str">
        <f>IF(ISBLANK(INDEX('Policy Characteristics'!A:A,MATCH($C387,'Policy Characteristics'!$C:$C,0))),"",INDEX('Policy Characteristics'!A:A,MATCH($C387,'Policy Characteristics'!$C:$C,0)))</f>
        <v>Electricity Supply</v>
      </c>
      <c r="B387" s="355" t="str">
        <f>IF(ISBLANK(INDEX('Policy Characteristics'!B:B,MATCH($C387,'Policy Characteristics'!$C:$C,0))),"",INDEX('Policy Characteristics'!B:B,MATCH($C387,'Policy Characteristics'!$C:$C,0)))</f>
        <v>Subsidy for Electricity Production</v>
      </c>
      <c r="C387" s="359" t="str">
        <f t="shared" si="27"/>
        <v>Subsidy for Elec Production by Fuel</v>
      </c>
      <c r="D387" s="9" t="s">
        <v>2858</v>
      </c>
      <c r="E387" s="53" t="s">
        <v>270</v>
      </c>
      <c r="F387" s="9" t="s">
        <v>2538</v>
      </c>
      <c r="G387" s="456"/>
      <c r="H387" s="54">
        <v>1587</v>
      </c>
      <c r="I387" s="9" t="s">
        <v>45</v>
      </c>
      <c r="J387" s="357" t="str">
        <f>IF(ISBLANK(INDEX('Policy Characteristics'!D:D,MATCH($C387,'Policy Characteristics'!$C:$C,0))),"",INDEX('Policy Characteristics'!D:D,MATCH($C387,'Policy Characteristics'!$C:$C,0)))</f>
        <v>Subsidy for Electricity Production</v>
      </c>
      <c r="K387" s="355" t="str">
        <f>IF(ISBLANK(INDEX('Policy Characteristics'!E:E,MATCH($C387,'Policy Characteristics'!$C:$C,0))),"",INDEX('Policy Characteristics'!E:E,MATCH($C387,'Policy Characteristics'!$C:$C,0)))</f>
        <v>elec generation subsidy</v>
      </c>
      <c r="L387" s="355">
        <f>IF(ISBLANK(INDEX('Policy Characteristics'!F:F,MATCH($C387,'Policy Characteristics'!$C:$C,0))),"",INDEX('Policy Characteristics'!F:F,MATCH($C387,'Policy Characteristics'!$C:$C,0)))</f>
        <v>0</v>
      </c>
      <c r="M387" s="355">
        <f>IF(ISBLANK(INDEX('Policy Characteristics'!G:G,MATCH($C387,'Policy Characteristics'!$C:$C,0))),"",INDEX('Policy Characteristics'!G:G,MATCH($C387,'Policy Characteristics'!$C:$C,0)))</f>
        <v>60</v>
      </c>
      <c r="N387" s="355">
        <f>IF(ISBLANK(INDEX('Policy Characteristics'!H:H,MATCH($C387,'Policy Characteristics'!$C:$C,0))),"",INDEX('Policy Characteristics'!H:H,MATCH($C387,'Policy Characteristics'!$C:$C,0)))</f>
        <v>1</v>
      </c>
      <c r="O387" s="355" t="str">
        <f>IF(ISBLANK(INDEX('Policy Characteristics'!I:I,MATCH($C387,'Policy Characteristics'!$C:$C,0))),"",INDEX('Policy Characteristics'!I:I,MATCH($C387,'Policy Characteristics'!$C:$C,0)))</f>
        <v>$/MWh</v>
      </c>
      <c r="P387" s="355"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7" s="355" t="str">
        <f>IF(ISBLANK(INDEX('Policy Characteristics'!K:K,MATCH($C387,'Policy Characteristics'!$C:$C,0))),"",INDEX('Policy Characteristics'!K:K,MATCH($C387,'Policy Characteristics'!$C:$C,0)))</f>
        <v>electricity-sector-main.html#subsidies</v>
      </c>
      <c r="R387" s="355" t="str">
        <f>IF(ISBLANK(INDEX('Policy Characteristics'!L:L,MATCH($C387,'Policy Characteristics'!$C:$C,0))),"",INDEX('Policy Characteristics'!L:L,MATCH($C387,'Policy Characteristics'!$C:$C,0)))</f>
        <v>subsidy-for-electricity-production.html</v>
      </c>
      <c r="S387" s="456"/>
    </row>
    <row r="388" spans="1:19" x14ac:dyDescent="0.35">
      <c r="A388" s="355" t="str">
        <f>IF(ISBLANK(INDEX('Policy Characteristics'!A:A,MATCH($C388,'Policy Characteristics'!$C:$C,0))),"",INDEX('Policy Characteristics'!A:A,MATCH($C388,'Policy Characteristics'!$C:$C,0)))</f>
        <v>Electricity Supply</v>
      </c>
      <c r="B388" s="355" t="str">
        <f>IF(ISBLANK(INDEX('Policy Characteristics'!B:B,MATCH($C388,'Policy Characteristics'!$C:$C,0))),"",INDEX('Policy Characteristics'!B:B,MATCH($C388,'Policy Characteristics'!$C:$C,0)))</f>
        <v>Subsidy for Electricity Production</v>
      </c>
      <c r="C388" s="359" t="str">
        <f t="shared" si="27"/>
        <v>Subsidy for Elec Production by Fuel</v>
      </c>
      <c r="D388" s="9" t="s">
        <v>2858</v>
      </c>
      <c r="E388" s="53" t="s">
        <v>271</v>
      </c>
      <c r="F388" s="9" t="s">
        <v>2538</v>
      </c>
      <c r="G388" s="456" t="s">
        <v>333</v>
      </c>
      <c r="H388" s="455">
        <v>1588</v>
      </c>
      <c r="I388" s="9" t="s">
        <v>45</v>
      </c>
      <c r="J388" s="357" t="str">
        <f>IF(ISBLANK(INDEX('Policy Characteristics'!D:D,MATCH($C388,'Policy Characteristics'!$C:$C,0))),"",INDEX('Policy Characteristics'!D:D,MATCH($C388,'Policy Characteristics'!$C:$C,0)))</f>
        <v>Subsidy for Electricity Production</v>
      </c>
      <c r="K388" s="355" t="str">
        <f>IF(ISBLANK(INDEX('Policy Characteristics'!E:E,MATCH($C388,'Policy Characteristics'!$C:$C,0))),"",INDEX('Policy Characteristics'!E:E,MATCH($C388,'Policy Characteristics'!$C:$C,0)))</f>
        <v>elec generation subsidy</v>
      </c>
      <c r="L388" s="355">
        <f>IF(ISBLANK(INDEX('Policy Characteristics'!F:F,MATCH($C388,'Policy Characteristics'!$C:$C,0))),"",INDEX('Policy Characteristics'!F:F,MATCH($C388,'Policy Characteristics'!$C:$C,0)))</f>
        <v>0</v>
      </c>
      <c r="M388" s="355">
        <f>IF(ISBLANK(INDEX('Policy Characteristics'!G:G,MATCH($C388,'Policy Characteristics'!$C:$C,0))),"",INDEX('Policy Characteristics'!G:G,MATCH($C388,'Policy Characteristics'!$C:$C,0)))</f>
        <v>60</v>
      </c>
      <c r="N388" s="355">
        <f>IF(ISBLANK(INDEX('Policy Characteristics'!H:H,MATCH($C388,'Policy Characteristics'!$C:$C,0))),"",INDEX('Policy Characteristics'!H:H,MATCH($C388,'Policy Characteristics'!$C:$C,0)))</f>
        <v>1</v>
      </c>
      <c r="O388" s="355" t="str">
        <f>IF(ISBLANK(INDEX('Policy Characteristics'!I:I,MATCH($C388,'Policy Characteristics'!$C:$C,0))),"",INDEX('Policy Characteristics'!I:I,MATCH($C388,'Policy Characteristics'!$C:$C,0)))</f>
        <v>$/MWh</v>
      </c>
      <c r="P388" s="355"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8" s="355" t="str">
        <f>IF(ISBLANK(INDEX('Policy Characteristics'!K:K,MATCH($C388,'Policy Characteristics'!$C:$C,0))),"",INDEX('Policy Characteristics'!K:K,MATCH($C388,'Policy Characteristics'!$C:$C,0)))</f>
        <v>electricity-sector-main.html#subsidies</v>
      </c>
      <c r="R388" s="355" t="str">
        <f>IF(ISBLANK(INDEX('Policy Characteristics'!L:L,MATCH($C388,'Policy Characteristics'!$C:$C,0))),"",INDEX('Policy Characteristics'!L:L,MATCH($C388,'Policy Characteristics'!$C:$C,0)))</f>
        <v>subsidy-for-electricity-production.html</v>
      </c>
      <c r="S388" s="456"/>
    </row>
    <row r="389" spans="1:19" x14ac:dyDescent="0.35">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Buy In-Region Products</v>
      </c>
      <c r="C389" s="360" t="s">
        <v>3346</v>
      </c>
      <c r="D389" s="284" t="s">
        <v>3204</v>
      </c>
      <c r="E389" s="285"/>
      <c r="F389" s="194" t="s">
        <v>3229</v>
      </c>
      <c r="G389" s="53"/>
      <c r="H389" s="54">
        <v>1537</v>
      </c>
      <c r="I389" s="53" t="s">
        <v>44</v>
      </c>
      <c r="J389" s="357" t="str">
        <f>IF(ISBLANK(INDEX('Policy Characteristics'!D:D,MATCH($C389,'Policy Characteristics'!$C:$C,0))),"",INDEX('Policy Characteristics'!D:D,MATCH($C389,'Policy Characteristics'!$C:$C,0)))</f>
        <v>Buy In-Region Products</v>
      </c>
      <c r="K389" s="355" t="str">
        <f>IF(ISBLANK(INDEX('Policy Characteristics'!E:E,MATCH($C389,'Policy Characteristics'!$C:$C,0))),"",INDEX('Policy Characteristics'!E:E,MATCH($C389,'Policy Characteristics'!$C:$C,0)))</f>
        <v>indst buy in region outputs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0.5</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imports shifted</v>
      </c>
      <c r="P389" s="355" t="str">
        <f>IF(ISBLANK(INDEX('Policy Characteristics'!J:J,MATCH($C389,'Policy Characteristics'!$C:$C,0))),"",INDEX('Policy Characteristics'!J:J,MATCH($C389,'Policy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5" t="str">
        <f>IF(ISBLANK(INDEX('Policy Characteristics'!K:K,MATCH($C389,'Policy Characteristics'!$C:$C,0))),"",INDEX('Policy Characteristics'!K:K,MATCH($C389,'Policy Characteristics'!$C:$C,0)))</f>
        <v/>
      </c>
      <c r="R389" s="355" t="str">
        <f>IF(ISBLANK(INDEX('Policy Characteristics'!L:L,MATCH($C389,'Policy Characteristics'!$C:$C,0))),"",INDEX('Policy Characteristics'!L:L,MATCH($C389,'Policy Characteristics'!$C:$C,0)))</f>
        <v/>
      </c>
    </row>
    <row r="390" spans="1:19" x14ac:dyDescent="0.35">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Buy In-Region Products</v>
      </c>
      <c r="C390" s="359" t="str">
        <f>C$389</f>
        <v>Fraction of Imported Industrial Outputs Shifted to In Region Suppliers</v>
      </c>
      <c r="D390" s="285" t="s">
        <v>3205</v>
      </c>
      <c r="E390" s="285"/>
      <c r="F390" s="194" t="s">
        <v>2870</v>
      </c>
      <c r="G390" s="55"/>
      <c r="H390" s="54">
        <v>1538</v>
      </c>
      <c r="I390" s="53" t="s">
        <v>44</v>
      </c>
      <c r="J390" s="357" t="str">
        <f>IF(ISBLANK(INDEX('Policy Characteristics'!D:D,MATCH($C390,'Policy Characteristics'!$C:$C,0))),"",INDEX('Policy Characteristics'!D:D,MATCH($C390,'Policy Characteristics'!$C:$C,0)))</f>
        <v>Buy In-Region Products</v>
      </c>
      <c r="K390" s="355" t="str">
        <f>IF(ISBLANK(INDEX('Policy Characteristics'!E:E,MATCH($C390,'Policy Characteristics'!$C:$C,0))),"",INDEX('Policy Characteristics'!E:E,MATCH($C390,'Policy Characteristics'!$C:$C,0)))</f>
        <v>indst buy in region outputs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0.5</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imports shifted</v>
      </c>
      <c r="P390" s="355" t="str">
        <f>IF(ISBLANK(INDEX('Policy Characteristics'!J:J,MATCH($C390,'Policy Characteristics'!$C:$C,0))),"",INDEX('Policy Characteristics'!J:J,MATCH($C390,'Policy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5" t="str">
        <f>IF(ISBLANK(INDEX('Policy Characteristics'!K:K,MATCH($C390,'Policy Characteristics'!$C:$C,0))),"",INDEX('Policy Characteristics'!K:K,MATCH($C390,'Policy Characteristics'!$C:$C,0)))</f>
        <v/>
      </c>
      <c r="R390" s="355" t="str">
        <f>IF(ISBLANK(INDEX('Policy Characteristics'!L:L,MATCH($C390,'Policy Characteristics'!$C:$C,0))),"",INDEX('Policy Characteristics'!L:L,MATCH($C390,'Policy Characteristics'!$C:$C,0)))</f>
        <v/>
      </c>
    </row>
    <row r="391" spans="1:19" x14ac:dyDescent="0.35">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Buy In-Region Products</v>
      </c>
      <c r="C391" s="359" t="str">
        <f t="shared" ref="C391:C413" si="28">C$389</f>
        <v>Fraction of Imported Industrial Outputs Shifted to In Region Suppliers</v>
      </c>
      <c r="D391" s="285" t="s">
        <v>3206</v>
      </c>
      <c r="E391" s="285"/>
      <c r="F391" s="194" t="s">
        <v>3170</v>
      </c>
      <c r="G391" s="55"/>
      <c r="H391" s="54">
        <v>1539</v>
      </c>
      <c r="I391" s="53" t="s">
        <v>44</v>
      </c>
      <c r="J391" s="357" t="str">
        <f>IF(ISBLANK(INDEX('Policy Characteristics'!D:D,MATCH($C391,'Policy Characteristics'!$C:$C,0))),"",INDEX('Policy Characteristics'!D:D,MATCH($C391,'Policy Characteristics'!$C:$C,0)))</f>
        <v>Buy In-Region Products</v>
      </c>
      <c r="K391" s="355" t="str">
        <f>IF(ISBLANK(INDEX('Policy Characteristics'!E:E,MATCH($C391,'Policy Characteristics'!$C:$C,0))),"",INDEX('Policy Characteristics'!E:E,MATCH($C391,'Policy Characteristics'!$C:$C,0)))</f>
        <v>indst buy in region outputs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0.5</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imports shifted</v>
      </c>
      <c r="P391" s="355" t="str">
        <f>IF(ISBLANK(INDEX('Policy Characteristics'!J:J,MATCH($C391,'Policy Characteristics'!$C:$C,0))),"",INDEX('Policy Characteristics'!J:J,MATCH($C391,'Policy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5" t="str">
        <f>IF(ISBLANK(INDEX('Policy Characteristics'!K:K,MATCH($C391,'Policy Characteristics'!$C:$C,0))),"",INDEX('Policy Characteristics'!K:K,MATCH($C391,'Policy Characteristics'!$C:$C,0)))</f>
        <v/>
      </c>
      <c r="R391" s="355" t="str">
        <f>IF(ISBLANK(INDEX('Policy Characteristics'!L:L,MATCH($C391,'Policy Characteristics'!$C:$C,0))),"",INDEX('Policy Characteristics'!L:L,MATCH($C391,'Policy Characteristics'!$C:$C,0)))</f>
        <v/>
      </c>
    </row>
    <row r="392" spans="1:19" x14ac:dyDescent="0.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Buy In-Region Products</v>
      </c>
      <c r="C392" s="359" t="str">
        <f t="shared" si="28"/>
        <v>Fraction of Imported Industrial Outputs Shifted to In Region Suppliers</v>
      </c>
      <c r="D392" s="285" t="s">
        <v>3207</v>
      </c>
      <c r="E392" s="285"/>
      <c r="F392" s="194" t="s">
        <v>3171</v>
      </c>
      <c r="G392" s="55"/>
      <c r="H392" s="54">
        <v>1540</v>
      </c>
      <c r="I392" s="53" t="s">
        <v>44</v>
      </c>
      <c r="J392" s="357" t="str">
        <f>IF(ISBLANK(INDEX('Policy Characteristics'!D:D,MATCH($C392,'Policy Characteristics'!$C:$C,0))),"",INDEX('Policy Characteristics'!D:D,MATCH($C392,'Policy Characteristics'!$C:$C,0)))</f>
        <v>Buy In-Region Products</v>
      </c>
      <c r="K392" s="355" t="str">
        <f>IF(ISBLANK(INDEX('Policy Characteristics'!E:E,MATCH($C392,'Policy Characteristics'!$C:$C,0))),"",INDEX('Policy Characteristics'!E:E,MATCH($C392,'Policy Characteristics'!$C:$C,0)))</f>
        <v>indst buy in region outputs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0.5</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imports shifted</v>
      </c>
      <c r="P392" s="355" t="str">
        <f>IF(ISBLANK(INDEX('Policy Characteristics'!J:J,MATCH($C392,'Policy Characteristics'!$C:$C,0))),"",INDEX('Policy Characteristics'!J:J,MATCH($C392,'Policy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5" t="str">
        <f>IF(ISBLANK(INDEX('Policy Characteristics'!K:K,MATCH($C392,'Policy Characteristics'!$C:$C,0))),"",INDEX('Policy Characteristics'!K:K,MATCH($C392,'Policy Characteristics'!$C:$C,0)))</f>
        <v/>
      </c>
      <c r="R392" s="355" t="str">
        <f>IF(ISBLANK(INDEX('Policy Characteristics'!L:L,MATCH($C392,'Policy Characteristics'!$C:$C,0))),"",INDEX('Policy Characteristics'!L:L,MATCH($C392,'Policy Characteristics'!$C:$C,0)))</f>
        <v/>
      </c>
    </row>
    <row r="393" spans="1:19" x14ac:dyDescent="0.35">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Buy In-Region Products</v>
      </c>
      <c r="C393" s="359" t="str">
        <f t="shared" si="28"/>
        <v>Fraction of Imported Industrial Outputs Shifted to In Region Suppliers</v>
      </c>
      <c r="D393" s="285" t="s">
        <v>3208</v>
      </c>
      <c r="E393" s="285"/>
      <c r="F393" s="194" t="s">
        <v>3172</v>
      </c>
      <c r="G393" s="55"/>
      <c r="H393" s="54">
        <v>1541</v>
      </c>
      <c r="I393" s="53" t="s">
        <v>44</v>
      </c>
      <c r="J393" s="357" t="str">
        <f>IF(ISBLANK(INDEX('Policy Characteristics'!D:D,MATCH($C393,'Policy Characteristics'!$C:$C,0))),"",INDEX('Policy Characteristics'!D:D,MATCH($C393,'Policy Characteristics'!$C:$C,0)))</f>
        <v>Buy In-Region Products</v>
      </c>
      <c r="K393" s="355" t="str">
        <f>IF(ISBLANK(INDEX('Policy Characteristics'!E:E,MATCH($C393,'Policy Characteristics'!$C:$C,0))),"",INDEX('Policy Characteristics'!E:E,MATCH($C393,'Policy Characteristics'!$C:$C,0)))</f>
        <v>indst buy in region outputs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0.5</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imports shifted</v>
      </c>
      <c r="P393" s="355" t="str">
        <f>IF(ISBLANK(INDEX('Policy Characteristics'!J:J,MATCH($C393,'Policy Characteristics'!$C:$C,0))),"",INDEX('Policy Characteristics'!J:J,MATCH($C393,'Policy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5" t="str">
        <f>IF(ISBLANK(INDEX('Policy Characteristics'!K:K,MATCH($C393,'Policy Characteristics'!$C:$C,0))),"",INDEX('Policy Characteristics'!K:K,MATCH($C393,'Policy Characteristics'!$C:$C,0)))</f>
        <v/>
      </c>
      <c r="R393" s="355" t="str">
        <f>IF(ISBLANK(INDEX('Policy Characteristics'!L:L,MATCH($C393,'Policy Characteristics'!$C:$C,0))),"",INDEX('Policy Characteristics'!L:L,MATCH($C393,'Policy Characteristics'!$C:$C,0)))</f>
        <v/>
      </c>
    </row>
    <row r="394" spans="1:19" x14ac:dyDescent="0.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Buy In-Region Products</v>
      </c>
      <c r="C394" s="359" t="str">
        <f t="shared" si="28"/>
        <v>Fraction of Imported Industrial Outputs Shifted to In Region Suppliers</v>
      </c>
      <c r="D394" s="285" t="s">
        <v>3209</v>
      </c>
      <c r="E394" s="285"/>
      <c r="F394" s="194" t="s">
        <v>3173</v>
      </c>
      <c r="G394" s="55"/>
      <c r="H394" s="54">
        <v>1542</v>
      </c>
      <c r="I394" s="53" t="s">
        <v>44</v>
      </c>
      <c r="J394" s="357" t="str">
        <f>IF(ISBLANK(INDEX('Policy Characteristics'!D:D,MATCH($C394,'Policy Characteristics'!$C:$C,0))),"",INDEX('Policy Characteristics'!D:D,MATCH($C394,'Policy Characteristics'!$C:$C,0)))</f>
        <v>Buy In-Region Products</v>
      </c>
      <c r="K394" s="355" t="str">
        <f>IF(ISBLANK(INDEX('Policy Characteristics'!E:E,MATCH($C394,'Policy Characteristics'!$C:$C,0))),"",INDEX('Policy Characteristics'!E:E,MATCH($C394,'Policy Characteristics'!$C:$C,0)))</f>
        <v>indst buy in region outputs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0.5</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imports shifted</v>
      </c>
      <c r="P394" s="355" t="str">
        <f>IF(ISBLANK(INDEX('Policy Characteristics'!J:J,MATCH($C394,'Policy Characteristics'!$C:$C,0))),"",INDEX('Policy Characteristics'!J:J,MATCH($C394,'Policy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5" t="str">
        <f>IF(ISBLANK(INDEX('Policy Characteristics'!K:K,MATCH($C394,'Policy Characteristics'!$C:$C,0))),"",INDEX('Policy Characteristics'!K:K,MATCH($C394,'Policy Characteristics'!$C:$C,0)))</f>
        <v/>
      </c>
      <c r="R394" s="355" t="str">
        <f>IF(ISBLANK(INDEX('Policy Characteristics'!L:L,MATCH($C394,'Policy Characteristics'!$C:$C,0))),"",INDEX('Policy Characteristics'!L:L,MATCH($C394,'Policy Characteristics'!$C:$C,0)))</f>
        <v/>
      </c>
    </row>
    <row r="395" spans="1:19" x14ac:dyDescent="0.35">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Buy In-Region Products</v>
      </c>
      <c r="C395" s="359" t="str">
        <f t="shared" si="28"/>
        <v>Fraction of Imported Industrial Outputs Shifted to In Region Suppliers</v>
      </c>
      <c r="D395" s="285" t="s">
        <v>3210</v>
      </c>
      <c r="E395" s="285"/>
      <c r="F395" s="194" t="s">
        <v>3174</v>
      </c>
      <c r="G395" s="55"/>
      <c r="H395" s="54">
        <v>1543</v>
      </c>
      <c r="I395" s="53" t="s">
        <v>44</v>
      </c>
      <c r="J395" s="357" t="str">
        <f>IF(ISBLANK(INDEX('Policy Characteristics'!D:D,MATCH($C395,'Policy Characteristics'!$C:$C,0))),"",INDEX('Policy Characteristics'!D:D,MATCH($C395,'Policy Characteristics'!$C:$C,0)))</f>
        <v>Buy In-Region Products</v>
      </c>
      <c r="K395" s="355" t="str">
        <f>IF(ISBLANK(INDEX('Policy Characteristics'!E:E,MATCH($C395,'Policy Characteristics'!$C:$C,0))),"",INDEX('Policy Characteristics'!E:E,MATCH($C395,'Policy Characteristics'!$C:$C,0)))</f>
        <v>indst buy in region outputs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0.5</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imports shifted</v>
      </c>
      <c r="P395" s="355" t="str">
        <f>IF(ISBLANK(INDEX('Policy Characteristics'!J:J,MATCH($C395,'Policy Characteristics'!$C:$C,0))),"",INDEX('Policy Characteristics'!J:J,MATCH($C395,'Policy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5" t="str">
        <f>IF(ISBLANK(INDEX('Policy Characteristics'!K:K,MATCH($C395,'Policy Characteristics'!$C:$C,0))),"",INDEX('Policy Characteristics'!K:K,MATCH($C395,'Policy Characteristics'!$C:$C,0)))</f>
        <v/>
      </c>
      <c r="R395" s="355" t="str">
        <f>IF(ISBLANK(INDEX('Policy Characteristics'!L:L,MATCH($C395,'Policy Characteristics'!$C:$C,0))),"",INDEX('Policy Characteristics'!L:L,MATCH($C395,'Policy Characteristics'!$C:$C,0)))</f>
        <v/>
      </c>
    </row>
    <row r="396" spans="1:19" x14ac:dyDescent="0.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Buy In-Region Products</v>
      </c>
      <c r="C396" s="359" t="str">
        <f t="shared" si="28"/>
        <v>Fraction of Imported Industrial Outputs Shifted to In Region Suppliers</v>
      </c>
      <c r="D396" s="285" t="s">
        <v>3211</v>
      </c>
      <c r="E396" s="285"/>
      <c r="F396" s="194" t="s">
        <v>3175</v>
      </c>
      <c r="G396" s="55"/>
      <c r="H396" s="54">
        <v>1544</v>
      </c>
      <c r="I396" s="53" t="s">
        <v>44</v>
      </c>
      <c r="J396" s="357" t="str">
        <f>IF(ISBLANK(INDEX('Policy Characteristics'!D:D,MATCH($C396,'Policy Characteristics'!$C:$C,0))),"",INDEX('Policy Characteristics'!D:D,MATCH($C396,'Policy Characteristics'!$C:$C,0)))</f>
        <v>Buy In-Region Products</v>
      </c>
      <c r="K396" s="355" t="str">
        <f>IF(ISBLANK(INDEX('Policy Characteristics'!E:E,MATCH($C396,'Policy Characteristics'!$C:$C,0))),"",INDEX('Policy Characteristics'!E:E,MATCH($C396,'Policy Characteristics'!$C:$C,0)))</f>
        <v>indst buy in region outputs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0.5</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imports shifted</v>
      </c>
      <c r="P396" s="355" t="str">
        <f>IF(ISBLANK(INDEX('Policy Characteristics'!J:J,MATCH($C396,'Policy Characteristics'!$C:$C,0))),"",INDEX('Policy Characteristics'!J:J,MATCH($C396,'Policy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5" t="str">
        <f>IF(ISBLANK(INDEX('Policy Characteristics'!K:K,MATCH($C396,'Policy Characteristics'!$C:$C,0))),"",INDEX('Policy Characteristics'!K:K,MATCH($C396,'Policy Characteristics'!$C:$C,0)))</f>
        <v/>
      </c>
      <c r="R396" s="355" t="str">
        <f>IF(ISBLANK(INDEX('Policy Characteristics'!L:L,MATCH($C396,'Policy Characteristics'!$C:$C,0))),"",INDEX('Policy Characteristics'!L:L,MATCH($C396,'Policy Characteristics'!$C:$C,0)))</f>
        <v/>
      </c>
    </row>
    <row r="397" spans="1:19" x14ac:dyDescent="0.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Buy In-Region Products</v>
      </c>
      <c r="C397" s="359" t="str">
        <f t="shared" si="28"/>
        <v>Fraction of Imported Industrial Outputs Shifted to In Region Suppliers</v>
      </c>
      <c r="D397" s="285" t="s">
        <v>3212</v>
      </c>
      <c r="E397" s="285"/>
      <c r="F397" s="194" t="s">
        <v>3176</v>
      </c>
      <c r="G397" s="55"/>
      <c r="H397" s="54">
        <v>1545</v>
      </c>
      <c r="I397" s="53" t="s">
        <v>44</v>
      </c>
      <c r="J397" s="357" t="str">
        <f>IF(ISBLANK(INDEX('Policy Characteristics'!D:D,MATCH($C397,'Policy Characteristics'!$C:$C,0))),"",INDEX('Policy Characteristics'!D:D,MATCH($C397,'Policy Characteristics'!$C:$C,0)))</f>
        <v>Buy In-Region Products</v>
      </c>
      <c r="K397" s="355" t="str">
        <f>IF(ISBLANK(INDEX('Policy Characteristics'!E:E,MATCH($C397,'Policy Characteristics'!$C:$C,0))),"",INDEX('Policy Characteristics'!E:E,MATCH($C397,'Policy Characteristics'!$C:$C,0)))</f>
        <v>indst buy in region outputs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0.5</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imports shifted</v>
      </c>
      <c r="P397" s="355" t="str">
        <f>IF(ISBLANK(INDEX('Policy Characteristics'!J:J,MATCH($C397,'Policy Characteristics'!$C:$C,0))),"",INDEX('Policy Characteristics'!J:J,MATCH($C397,'Policy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5" t="str">
        <f>IF(ISBLANK(INDEX('Policy Characteristics'!K:K,MATCH($C397,'Policy Characteristics'!$C:$C,0))),"",INDEX('Policy Characteristics'!K:K,MATCH($C397,'Policy Characteristics'!$C:$C,0)))</f>
        <v/>
      </c>
      <c r="R397" s="355" t="str">
        <f>IF(ISBLANK(INDEX('Policy Characteristics'!L:L,MATCH($C397,'Policy Characteristics'!$C:$C,0))),"",INDEX('Policy Characteristics'!L:L,MATCH($C397,'Policy Characteristics'!$C:$C,0)))</f>
        <v/>
      </c>
    </row>
    <row r="398" spans="1:19" x14ac:dyDescent="0.35">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Buy In-Region Products</v>
      </c>
      <c r="C398" s="359" t="str">
        <f t="shared" si="28"/>
        <v>Fraction of Imported Industrial Outputs Shifted to In Region Suppliers</v>
      </c>
      <c r="D398" s="285" t="s">
        <v>3213</v>
      </c>
      <c r="E398" s="285"/>
      <c r="F398" s="194" t="s">
        <v>2672</v>
      </c>
      <c r="G398" s="55"/>
      <c r="H398" s="54">
        <v>1546</v>
      </c>
      <c r="I398" s="53" t="s">
        <v>44</v>
      </c>
      <c r="J398" s="357" t="str">
        <f>IF(ISBLANK(INDEX('Policy Characteristics'!D:D,MATCH($C398,'Policy Characteristics'!$C:$C,0))),"",INDEX('Policy Characteristics'!D:D,MATCH($C398,'Policy Characteristics'!$C:$C,0)))</f>
        <v>Buy In-Region Products</v>
      </c>
      <c r="K398" s="355" t="str">
        <f>IF(ISBLANK(INDEX('Policy Characteristics'!E:E,MATCH($C398,'Policy Characteristics'!$C:$C,0))),"",INDEX('Policy Characteristics'!E:E,MATCH($C398,'Policy Characteristics'!$C:$C,0)))</f>
        <v>indst buy in region outputs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0.5</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imports shifted</v>
      </c>
      <c r="P398" s="355" t="str">
        <f>IF(ISBLANK(INDEX('Policy Characteristics'!J:J,MATCH($C398,'Policy Characteristics'!$C:$C,0))),"",INDEX('Policy Characteristics'!J:J,MATCH($C398,'Policy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5" t="str">
        <f>IF(ISBLANK(INDEX('Policy Characteristics'!K:K,MATCH($C398,'Policy Characteristics'!$C:$C,0))),"",INDEX('Policy Characteristics'!K:K,MATCH($C398,'Policy Characteristics'!$C:$C,0)))</f>
        <v/>
      </c>
      <c r="R398" s="355" t="str">
        <f>IF(ISBLANK(INDEX('Policy Characteristics'!L:L,MATCH($C398,'Policy Characteristics'!$C:$C,0))),"",INDEX('Policy Characteristics'!L:L,MATCH($C398,'Policy Characteristics'!$C:$C,0)))</f>
        <v/>
      </c>
    </row>
    <row r="399" spans="1:19" x14ac:dyDescent="0.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Buy In-Region Products</v>
      </c>
      <c r="C399" s="359" t="str">
        <f t="shared" si="28"/>
        <v>Fraction of Imported Industrial Outputs Shifted to In Region Suppliers</v>
      </c>
      <c r="D399" s="285" t="s">
        <v>3214</v>
      </c>
      <c r="E399" s="285"/>
      <c r="F399" s="194" t="s">
        <v>3177</v>
      </c>
      <c r="G399" s="55"/>
      <c r="H399" s="54">
        <v>1547</v>
      </c>
      <c r="I399" s="53" t="s">
        <v>44</v>
      </c>
      <c r="J399" s="357" t="str">
        <f>IF(ISBLANK(INDEX('Policy Characteristics'!D:D,MATCH($C399,'Policy Characteristics'!$C:$C,0))),"",INDEX('Policy Characteristics'!D:D,MATCH($C399,'Policy Characteristics'!$C:$C,0)))</f>
        <v>Buy In-Region Products</v>
      </c>
      <c r="K399" s="355" t="str">
        <f>IF(ISBLANK(INDEX('Policy Characteristics'!E:E,MATCH($C399,'Policy Characteristics'!$C:$C,0))),"",INDEX('Policy Characteristics'!E:E,MATCH($C399,'Policy Characteristics'!$C:$C,0)))</f>
        <v>indst buy in region outputs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0.5</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imports shifted</v>
      </c>
      <c r="P399" s="355" t="str">
        <f>IF(ISBLANK(INDEX('Policy Characteristics'!J:J,MATCH($C399,'Policy Characteristics'!$C:$C,0))),"",INDEX('Policy Characteristics'!J:J,MATCH($C399,'Policy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5" t="str">
        <f>IF(ISBLANK(INDEX('Policy Characteristics'!K:K,MATCH($C399,'Policy Characteristics'!$C:$C,0))),"",INDEX('Policy Characteristics'!K:K,MATCH($C399,'Policy Characteristics'!$C:$C,0)))</f>
        <v/>
      </c>
      <c r="R399" s="355" t="str">
        <f>IF(ISBLANK(INDEX('Policy Characteristics'!L:L,MATCH($C399,'Policy Characteristics'!$C:$C,0))),"",INDEX('Policy Characteristics'!L:L,MATCH($C399,'Policy Characteristics'!$C:$C,0)))</f>
        <v/>
      </c>
    </row>
    <row r="400" spans="1:19" x14ac:dyDescent="0.35">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Buy In-Region Products</v>
      </c>
      <c r="C400" s="359" t="str">
        <f t="shared" si="28"/>
        <v>Fraction of Imported Industrial Outputs Shifted to In Region Suppliers</v>
      </c>
      <c r="D400" s="285" t="s">
        <v>3215</v>
      </c>
      <c r="E400" s="285"/>
      <c r="F400" s="194" t="s">
        <v>3178</v>
      </c>
      <c r="G400" s="55"/>
      <c r="H400" s="54">
        <v>1548</v>
      </c>
      <c r="I400" s="53" t="s">
        <v>44</v>
      </c>
      <c r="J400" s="357" t="str">
        <f>IF(ISBLANK(INDEX('Policy Characteristics'!D:D,MATCH($C400,'Policy Characteristics'!$C:$C,0))),"",INDEX('Policy Characteristics'!D:D,MATCH($C400,'Policy Characteristics'!$C:$C,0)))</f>
        <v>Buy In-Region Products</v>
      </c>
      <c r="K400" s="355" t="str">
        <f>IF(ISBLANK(INDEX('Policy Characteristics'!E:E,MATCH($C400,'Policy Characteristics'!$C:$C,0))),"",INDEX('Policy Characteristics'!E:E,MATCH($C400,'Policy Characteristics'!$C:$C,0)))</f>
        <v>indst buy in region outputs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0.5</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imports shifted</v>
      </c>
      <c r="P400" s="355" t="str">
        <f>IF(ISBLANK(INDEX('Policy Characteristics'!J:J,MATCH($C400,'Policy Characteristics'!$C:$C,0))),"",INDEX('Policy Characteristics'!J:J,MATCH($C400,'Policy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5" t="str">
        <f>IF(ISBLANK(INDEX('Policy Characteristics'!K:K,MATCH($C400,'Policy Characteristics'!$C:$C,0))),"",INDEX('Policy Characteristics'!K:K,MATCH($C400,'Policy Characteristics'!$C:$C,0)))</f>
        <v/>
      </c>
      <c r="R400" s="355" t="str">
        <f>IF(ISBLANK(INDEX('Policy Characteristics'!L:L,MATCH($C400,'Policy Characteristics'!$C:$C,0))),"",INDEX('Policy Characteristics'!L:L,MATCH($C400,'Policy Characteristics'!$C:$C,0)))</f>
        <v/>
      </c>
    </row>
    <row r="401" spans="1:18" x14ac:dyDescent="0.35">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Buy In-Region Products</v>
      </c>
      <c r="C401" s="359" t="str">
        <f t="shared" si="28"/>
        <v>Fraction of Imported Industrial Outputs Shifted to In Region Suppliers</v>
      </c>
      <c r="D401" s="285" t="s">
        <v>3216</v>
      </c>
      <c r="E401" s="285"/>
      <c r="F401" s="194" t="s">
        <v>3179</v>
      </c>
      <c r="G401" s="55"/>
      <c r="H401" s="54">
        <v>1549</v>
      </c>
      <c r="I401" s="53" t="s">
        <v>44</v>
      </c>
      <c r="J401" s="357" t="str">
        <f>IF(ISBLANK(INDEX('Policy Characteristics'!D:D,MATCH($C401,'Policy Characteristics'!$C:$C,0))),"",INDEX('Policy Characteristics'!D:D,MATCH($C401,'Policy Characteristics'!$C:$C,0)))</f>
        <v>Buy In-Region Products</v>
      </c>
      <c r="K401" s="355" t="str">
        <f>IF(ISBLANK(INDEX('Policy Characteristics'!E:E,MATCH($C401,'Policy Characteristics'!$C:$C,0))),"",INDEX('Policy Characteristics'!E:E,MATCH($C401,'Policy Characteristics'!$C:$C,0)))</f>
        <v>indst buy in region outputs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0.5</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imports shifted</v>
      </c>
      <c r="P401" s="355" t="str">
        <f>IF(ISBLANK(INDEX('Policy Characteristics'!J:J,MATCH($C401,'Policy Characteristics'!$C:$C,0))),"",INDEX('Policy Characteristics'!J:J,MATCH($C401,'Policy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5" t="str">
        <f>IF(ISBLANK(INDEX('Policy Characteristics'!K:K,MATCH($C401,'Policy Characteristics'!$C:$C,0))),"",INDEX('Policy Characteristics'!K:K,MATCH($C401,'Policy Characteristics'!$C:$C,0)))</f>
        <v/>
      </c>
      <c r="R401" s="355" t="str">
        <f>IF(ISBLANK(INDEX('Policy Characteristics'!L:L,MATCH($C401,'Policy Characteristics'!$C:$C,0))),"",INDEX('Policy Characteristics'!L:L,MATCH($C401,'Policy Characteristics'!$C:$C,0)))</f>
        <v/>
      </c>
    </row>
    <row r="402" spans="1:18" x14ac:dyDescent="0.35">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Buy In-Region Products</v>
      </c>
      <c r="C402" s="359" t="str">
        <f t="shared" si="28"/>
        <v>Fraction of Imported Industrial Outputs Shifted to In Region Suppliers</v>
      </c>
      <c r="D402" s="285" t="s">
        <v>3217</v>
      </c>
      <c r="E402" s="285"/>
      <c r="F402" s="194" t="s">
        <v>2673</v>
      </c>
      <c r="G402" s="55"/>
      <c r="H402" s="54">
        <v>1550</v>
      </c>
      <c r="I402" s="53" t="s">
        <v>44</v>
      </c>
      <c r="J402" s="357" t="str">
        <f>IF(ISBLANK(INDEX('Policy Characteristics'!D:D,MATCH($C402,'Policy Characteristics'!$C:$C,0))),"",INDEX('Policy Characteristics'!D:D,MATCH($C402,'Policy Characteristics'!$C:$C,0)))</f>
        <v>Buy In-Region Products</v>
      </c>
      <c r="K402" s="355" t="str">
        <f>IF(ISBLANK(INDEX('Policy Characteristics'!E:E,MATCH($C402,'Policy Characteristics'!$C:$C,0))),"",INDEX('Policy Characteristics'!E:E,MATCH($C402,'Policy Characteristics'!$C:$C,0)))</f>
        <v>indst buy in region outputs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0.5</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imports shifted</v>
      </c>
      <c r="P402" s="355" t="str">
        <f>IF(ISBLANK(INDEX('Policy Characteristics'!J:J,MATCH($C402,'Policy Characteristics'!$C:$C,0))),"",INDEX('Policy Characteristics'!J:J,MATCH($C402,'Policy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5" t="str">
        <f>IF(ISBLANK(INDEX('Policy Characteristics'!K:K,MATCH($C402,'Policy Characteristics'!$C:$C,0))),"",INDEX('Policy Characteristics'!K:K,MATCH($C402,'Policy Characteristics'!$C:$C,0)))</f>
        <v/>
      </c>
      <c r="R402" s="355" t="str">
        <f>IF(ISBLANK(INDEX('Policy Characteristics'!L:L,MATCH($C402,'Policy Characteristics'!$C:$C,0))),"",INDEX('Policy Characteristics'!L:L,MATCH($C402,'Policy Characteristics'!$C:$C,0)))</f>
        <v/>
      </c>
    </row>
    <row r="403" spans="1:18" x14ac:dyDescent="0.35">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Buy In-Region Products</v>
      </c>
      <c r="C403" s="359" t="str">
        <f t="shared" si="28"/>
        <v>Fraction of Imported Industrial Outputs Shifted to In Region Suppliers</v>
      </c>
      <c r="D403" s="285" t="s">
        <v>3218</v>
      </c>
      <c r="E403" s="285"/>
      <c r="F403" s="194" t="s">
        <v>3180</v>
      </c>
      <c r="G403" s="55"/>
      <c r="H403" s="54">
        <v>1551</v>
      </c>
      <c r="I403" s="53" t="s">
        <v>44</v>
      </c>
      <c r="J403" s="357" t="str">
        <f>IF(ISBLANK(INDEX('Policy Characteristics'!D:D,MATCH($C403,'Policy Characteristics'!$C:$C,0))),"",INDEX('Policy Characteristics'!D:D,MATCH($C403,'Policy Characteristics'!$C:$C,0)))</f>
        <v>Buy In-Region Products</v>
      </c>
      <c r="K403" s="355" t="str">
        <f>IF(ISBLANK(INDEX('Policy Characteristics'!E:E,MATCH($C403,'Policy Characteristics'!$C:$C,0))),"",INDEX('Policy Characteristics'!E:E,MATCH($C403,'Policy Characteristics'!$C:$C,0)))</f>
        <v>indst buy in region outputs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0.5</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imports shifted</v>
      </c>
      <c r="P403" s="355" t="str">
        <f>IF(ISBLANK(INDEX('Policy Characteristics'!J:J,MATCH($C403,'Policy Characteristics'!$C:$C,0))),"",INDEX('Policy Characteristics'!J:J,MATCH($C403,'Policy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5" t="str">
        <f>IF(ISBLANK(INDEX('Policy Characteristics'!K:K,MATCH($C403,'Policy Characteristics'!$C:$C,0))),"",INDEX('Policy Characteristics'!K:K,MATCH($C403,'Policy Characteristics'!$C:$C,0)))</f>
        <v/>
      </c>
      <c r="R403" s="355" t="str">
        <f>IF(ISBLANK(INDEX('Policy Characteristics'!L:L,MATCH($C403,'Policy Characteristics'!$C:$C,0))),"",INDEX('Policy Characteristics'!L:L,MATCH($C403,'Policy Characteristics'!$C:$C,0)))</f>
        <v/>
      </c>
    </row>
    <row r="404" spans="1:18" x14ac:dyDescent="0.35">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Buy In-Region Products</v>
      </c>
      <c r="C404" s="359" t="str">
        <f t="shared" si="28"/>
        <v>Fraction of Imported Industrial Outputs Shifted to In Region Suppliers</v>
      </c>
      <c r="D404" s="285" t="s">
        <v>3219</v>
      </c>
      <c r="E404" s="285"/>
      <c r="F404" s="194" t="s">
        <v>3181</v>
      </c>
      <c r="G404" s="55"/>
      <c r="H404" s="54">
        <v>1552</v>
      </c>
      <c r="I404" s="53" t="s">
        <v>44</v>
      </c>
      <c r="J404" s="357" t="str">
        <f>IF(ISBLANK(INDEX('Policy Characteristics'!D:D,MATCH($C404,'Policy Characteristics'!$C:$C,0))),"",INDEX('Policy Characteristics'!D:D,MATCH($C404,'Policy Characteristics'!$C:$C,0)))</f>
        <v>Buy In-Region Products</v>
      </c>
      <c r="K404" s="355" t="str">
        <f>IF(ISBLANK(INDEX('Policy Characteristics'!E:E,MATCH($C404,'Policy Characteristics'!$C:$C,0))),"",INDEX('Policy Characteristics'!E:E,MATCH($C404,'Policy Characteristics'!$C:$C,0)))</f>
        <v>indst buy in region outputs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0.5</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imports shifted</v>
      </c>
      <c r="P404" s="355" t="str">
        <f>IF(ISBLANK(INDEX('Policy Characteristics'!J:J,MATCH($C404,'Policy Characteristics'!$C:$C,0))),"",INDEX('Policy Characteristics'!J:J,MATCH($C404,'Policy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5" t="str">
        <f>IF(ISBLANK(INDEX('Policy Characteristics'!K:K,MATCH($C404,'Policy Characteristics'!$C:$C,0))),"",INDEX('Policy Characteristics'!K:K,MATCH($C404,'Policy Characteristics'!$C:$C,0)))</f>
        <v/>
      </c>
      <c r="R404" s="355" t="str">
        <f>IF(ISBLANK(INDEX('Policy Characteristics'!L:L,MATCH($C404,'Policy Characteristics'!$C:$C,0))),"",INDEX('Policy Characteristics'!L:L,MATCH($C404,'Policy Characteristics'!$C:$C,0)))</f>
        <v/>
      </c>
    </row>
    <row r="405" spans="1:18" x14ac:dyDescent="0.35">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Buy In-Region Products</v>
      </c>
      <c r="C405" s="359" t="str">
        <f t="shared" si="28"/>
        <v>Fraction of Imported Industrial Outputs Shifted to In Region Suppliers</v>
      </c>
      <c r="D405" s="285" t="s">
        <v>3220</v>
      </c>
      <c r="E405" s="285"/>
      <c r="F405" s="194" t="s">
        <v>3182</v>
      </c>
      <c r="G405" s="55"/>
      <c r="H405" s="54">
        <v>1553</v>
      </c>
      <c r="I405" s="53" t="s">
        <v>44</v>
      </c>
      <c r="J405" s="357" t="str">
        <f>IF(ISBLANK(INDEX('Policy Characteristics'!D:D,MATCH($C405,'Policy Characteristics'!$C:$C,0))),"",INDEX('Policy Characteristics'!D:D,MATCH($C405,'Policy Characteristics'!$C:$C,0)))</f>
        <v>Buy In-Region Products</v>
      </c>
      <c r="K405" s="355" t="str">
        <f>IF(ISBLANK(INDEX('Policy Characteristics'!E:E,MATCH($C405,'Policy Characteristics'!$C:$C,0))),"",INDEX('Policy Characteristics'!E:E,MATCH($C405,'Policy Characteristics'!$C:$C,0)))</f>
        <v>indst buy in region outputs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0.5</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imports shifted</v>
      </c>
      <c r="P405" s="355" t="str">
        <f>IF(ISBLANK(INDEX('Policy Characteristics'!J:J,MATCH($C405,'Policy Characteristics'!$C:$C,0))),"",INDEX('Policy Characteristics'!J:J,MATCH($C405,'Policy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5" t="str">
        <f>IF(ISBLANK(INDEX('Policy Characteristics'!K:K,MATCH($C405,'Policy Characteristics'!$C:$C,0))),"",INDEX('Policy Characteristics'!K:K,MATCH($C405,'Policy Characteristics'!$C:$C,0)))</f>
        <v/>
      </c>
      <c r="R405" s="355" t="str">
        <f>IF(ISBLANK(INDEX('Policy Characteristics'!L:L,MATCH($C405,'Policy Characteristics'!$C:$C,0))),"",INDEX('Policy Characteristics'!L:L,MATCH($C405,'Policy Characteristics'!$C:$C,0)))</f>
        <v/>
      </c>
    </row>
    <row r="406" spans="1:18" x14ac:dyDescent="0.35">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Buy In-Region Products</v>
      </c>
      <c r="C406" s="359" t="str">
        <f t="shared" si="28"/>
        <v>Fraction of Imported Industrial Outputs Shifted to In Region Suppliers</v>
      </c>
      <c r="D406" s="285" t="s">
        <v>3221</v>
      </c>
      <c r="E406" s="285"/>
      <c r="F406" s="194" t="s">
        <v>3183</v>
      </c>
      <c r="G406" s="55"/>
      <c r="H406" s="54">
        <v>1554</v>
      </c>
      <c r="I406" s="53" t="s">
        <v>44</v>
      </c>
      <c r="J406" s="357" t="str">
        <f>IF(ISBLANK(INDEX('Policy Characteristics'!D:D,MATCH($C406,'Policy Characteristics'!$C:$C,0))),"",INDEX('Policy Characteristics'!D:D,MATCH($C406,'Policy Characteristics'!$C:$C,0)))</f>
        <v>Buy In-Region Products</v>
      </c>
      <c r="K406" s="355" t="str">
        <f>IF(ISBLANK(INDEX('Policy Characteristics'!E:E,MATCH($C406,'Policy Characteristics'!$C:$C,0))),"",INDEX('Policy Characteristics'!E:E,MATCH($C406,'Policy Characteristics'!$C:$C,0)))</f>
        <v>indst buy in region outputs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0.5</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imports shifted</v>
      </c>
      <c r="P406" s="355" t="str">
        <f>IF(ISBLANK(INDEX('Policy Characteristics'!J:J,MATCH($C406,'Policy Characteristics'!$C:$C,0))),"",INDEX('Policy Characteristics'!J:J,MATCH($C406,'Policy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5" t="str">
        <f>IF(ISBLANK(INDEX('Policy Characteristics'!K:K,MATCH($C406,'Policy Characteristics'!$C:$C,0))),"",INDEX('Policy Characteristics'!K:K,MATCH($C406,'Policy Characteristics'!$C:$C,0)))</f>
        <v/>
      </c>
      <c r="R406" s="355" t="str">
        <f>IF(ISBLANK(INDEX('Policy Characteristics'!L:L,MATCH($C406,'Policy Characteristics'!$C:$C,0))),"",INDEX('Policy Characteristics'!L:L,MATCH($C406,'Policy Characteristics'!$C:$C,0)))</f>
        <v/>
      </c>
    </row>
    <row r="407" spans="1:18" x14ac:dyDescent="0.35">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Buy In-Region Products</v>
      </c>
      <c r="C407" s="359" t="str">
        <f t="shared" si="28"/>
        <v>Fraction of Imported Industrial Outputs Shifted to In Region Suppliers</v>
      </c>
      <c r="D407" s="285" t="s">
        <v>3222</v>
      </c>
      <c r="E407" s="285"/>
      <c r="F407" s="194" t="s">
        <v>3184</v>
      </c>
      <c r="G407" s="55"/>
      <c r="H407" s="54">
        <v>1555</v>
      </c>
      <c r="I407" s="53" t="s">
        <v>44</v>
      </c>
      <c r="J407" s="357" t="str">
        <f>IF(ISBLANK(INDEX('Policy Characteristics'!D:D,MATCH($C407,'Policy Characteristics'!$C:$C,0))),"",INDEX('Policy Characteristics'!D:D,MATCH($C407,'Policy Characteristics'!$C:$C,0)))</f>
        <v>Buy In-Region Products</v>
      </c>
      <c r="K407" s="355" t="str">
        <f>IF(ISBLANK(INDEX('Policy Characteristics'!E:E,MATCH($C407,'Policy Characteristics'!$C:$C,0))),"",INDEX('Policy Characteristics'!E:E,MATCH($C407,'Policy Characteristics'!$C:$C,0)))</f>
        <v>indst buy in region outputs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0.5</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imports shifted</v>
      </c>
      <c r="P407" s="355" t="str">
        <f>IF(ISBLANK(INDEX('Policy Characteristics'!J:J,MATCH($C407,'Policy Characteristics'!$C:$C,0))),"",INDEX('Policy Characteristics'!J:J,MATCH($C407,'Policy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5" t="str">
        <f>IF(ISBLANK(INDEX('Policy Characteristics'!K:K,MATCH($C407,'Policy Characteristics'!$C:$C,0))),"",INDEX('Policy Characteristics'!K:K,MATCH($C407,'Policy Characteristics'!$C:$C,0)))</f>
        <v/>
      </c>
      <c r="R407" s="355" t="str">
        <f>IF(ISBLANK(INDEX('Policy Characteristics'!L:L,MATCH($C407,'Policy Characteristics'!$C:$C,0))),"",INDEX('Policy Characteristics'!L:L,MATCH($C407,'Policy Characteristics'!$C:$C,0)))</f>
        <v/>
      </c>
    </row>
    <row r="408" spans="1:18" x14ac:dyDescent="0.35">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Buy In-Region Products</v>
      </c>
      <c r="C408" s="359" t="str">
        <f t="shared" si="28"/>
        <v>Fraction of Imported Industrial Outputs Shifted to In Region Suppliers</v>
      </c>
      <c r="D408" s="285" t="s">
        <v>3223</v>
      </c>
      <c r="E408" s="285"/>
      <c r="F408" s="194" t="s">
        <v>3185</v>
      </c>
      <c r="G408" s="55"/>
      <c r="H408" s="54">
        <v>1556</v>
      </c>
      <c r="I408" s="53" t="s">
        <v>44</v>
      </c>
      <c r="J408" s="357" t="str">
        <f>IF(ISBLANK(INDEX('Policy Characteristics'!D:D,MATCH($C408,'Policy Characteristics'!$C:$C,0))),"",INDEX('Policy Characteristics'!D:D,MATCH($C408,'Policy Characteristics'!$C:$C,0)))</f>
        <v>Buy In-Region Products</v>
      </c>
      <c r="K408" s="355" t="str">
        <f>IF(ISBLANK(INDEX('Policy Characteristics'!E:E,MATCH($C408,'Policy Characteristics'!$C:$C,0))),"",INDEX('Policy Characteristics'!E:E,MATCH($C408,'Policy Characteristics'!$C:$C,0)))</f>
        <v>indst buy in region outputs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0.5</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imports shifted</v>
      </c>
      <c r="P408" s="355" t="str">
        <f>IF(ISBLANK(INDEX('Policy Characteristics'!J:J,MATCH($C408,'Policy Characteristics'!$C:$C,0))),"",INDEX('Policy Characteristics'!J:J,MATCH($C408,'Policy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5" t="str">
        <f>IF(ISBLANK(INDEX('Policy Characteristics'!K:K,MATCH($C408,'Policy Characteristics'!$C:$C,0))),"",INDEX('Policy Characteristics'!K:K,MATCH($C408,'Policy Characteristics'!$C:$C,0)))</f>
        <v/>
      </c>
      <c r="R408" s="355" t="str">
        <f>IF(ISBLANK(INDEX('Policy Characteristics'!L:L,MATCH($C408,'Policy Characteristics'!$C:$C,0))),"",INDEX('Policy Characteristics'!L:L,MATCH($C408,'Policy Characteristics'!$C:$C,0)))</f>
        <v/>
      </c>
    </row>
    <row r="409" spans="1:18" x14ac:dyDescent="0.35">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Buy In-Region Products</v>
      </c>
      <c r="C409" s="359" t="str">
        <f t="shared" si="28"/>
        <v>Fraction of Imported Industrial Outputs Shifted to In Region Suppliers</v>
      </c>
      <c r="D409" s="285" t="s">
        <v>3224</v>
      </c>
      <c r="E409" s="285"/>
      <c r="F409" s="194" t="s">
        <v>3186</v>
      </c>
      <c r="G409" s="55"/>
      <c r="H409" s="54">
        <v>1557</v>
      </c>
      <c r="I409" s="53" t="s">
        <v>44</v>
      </c>
      <c r="J409" s="357" t="str">
        <f>IF(ISBLANK(INDEX('Policy Characteristics'!D:D,MATCH($C409,'Policy Characteristics'!$C:$C,0))),"",INDEX('Policy Characteristics'!D:D,MATCH($C409,'Policy Characteristics'!$C:$C,0)))</f>
        <v>Buy In-Region Products</v>
      </c>
      <c r="K409" s="355" t="str">
        <f>IF(ISBLANK(INDEX('Policy Characteristics'!E:E,MATCH($C409,'Policy Characteristics'!$C:$C,0))),"",INDEX('Policy Characteristics'!E:E,MATCH($C409,'Policy Characteristics'!$C:$C,0)))</f>
        <v>indst buy in region outputs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0.5</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imports shifted</v>
      </c>
      <c r="P409" s="355" t="str">
        <f>IF(ISBLANK(INDEX('Policy Characteristics'!J:J,MATCH($C409,'Policy Characteristics'!$C:$C,0))),"",INDEX('Policy Characteristics'!J:J,MATCH($C409,'Policy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5" t="str">
        <f>IF(ISBLANK(INDEX('Policy Characteristics'!K:K,MATCH($C409,'Policy Characteristics'!$C:$C,0))),"",INDEX('Policy Characteristics'!K:K,MATCH($C409,'Policy Characteristics'!$C:$C,0)))</f>
        <v/>
      </c>
      <c r="R409" s="355" t="str">
        <f>IF(ISBLANK(INDEX('Policy Characteristics'!L:L,MATCH($C409,'Policy Characteristics'!$C:$C,0))),"",INDEX('Policy Characteristics'!L:L,MATCH($C409,'Policy Characteristics'!$C:$C,0)))</f>
        <v/>
      </c>
    </row>
    <row r="410" spans="1:18" x14ac:dyDescent="0.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Buy In-Region Products</v>
      </c>
      <c r="C410" s="359" t="str">
        <f t="shared" si="28"/>
        <v>Fraction of Imported Industrial Outputs Shifted to In Region Suppliers</v>
      </c>
      <c r="D410" s="285" t="s">
        <v>3225</v>
      </c>
      <c r="E410" s="285"/>
      <c r="F410" s="194" t="s">
        <v>3187</v>
      </c>
      <c r="G410" s="55"/>
      <c r="H410" s="54">
        <v>1558</v>
      </c>
      <c r="I410" s="53" t="s">
        <v>44</v>
      </c>
      <c r="J410" s="357" t="str">
        <f>IF(ISBLANK(INDEX('Policy Characteristics'!D:D,MATCH($C410,'Policy Characteristics'!$C:$C,0))),"",INDEX('Policy Characteristics'!D:D,MATCH($C410,'Policy Characteristics'!$C:$C,0)))</f>
        <v>Buy In-Region Products</v>
      </c>
      <c r="K410" s="355" t="str">
        <f>IF(ISBLANK(INDEX('Policy Characteristics'!E:E,MATCH($C410,'Policy Characteristics'!$C:$C,0))),"",INDEX('Policy Characteristics'!E:E,MATCH($C410,'Policy Characteristics'!$C:$C,0)))</f>
        <v>indst buy in region outputs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0.5</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imports shifted</v>
      </c>
      <c r="P410" s="355" t="str">
        <f>IF(ISBLANK(INDEX('Policy Characteristics'!J:J,MATCH($C410,'Policy Characteristics'!$C:$C,0))),"",INDEX('Policy Characteristics'!J:J,MATCH($C410,'Policy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5" t="str">
        <f>IF(ISBLANK(INDEX('Policy Characteristics'!K:K,MATCH($C410,'Policy Characteristics'!$C:$C,0))),"",INDEX('Policy Characteristics'!K:K,MATCH($C410,'Policy Characteristics'!$C:$C,0)))</f>
        <v/>
      </c>
      <c r="R410" s="355" t="str">
        <f>IF(ISBLANK(INDEX('Policy Characteristics'!L:L,MATCH($C410,'Policy Characteristics'!$C:$C,0))),"",INDEX('Policy Characteristics'!L:L,MATCH($C410,'Policy Characteristics'!$C:$C,0)))</f>
        <v/>
      </c>
    </row>
    <row r="411" spans="1:18" x14ac:dyDescent="0.3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Buy In-Region Products</v>
      </c>
      <c r="C411" s="359" t="str">
        <f t="shared" si="28"/>
        <v>Fraction of Imported Industrial Outputs Shifted to In Region Suppliers</v>
      </c>
      <c r="D411" s="285" t="s">
        <v>3226</v>
      </c>
      <c r="E411" s="285"/>
      <c r="F411" s="194" t="s">
        <v>3188</v>
      </c>
      <c r="G411" s="55"/>
      <c r="H411" s="54">
        <v>1559</v>
      </c>
      <c r="I411" s="53" t="s">
        <v>44</v>
      </c>
      <c r="J411" s="357" t="str">
        <f>IF(ISBLANK(INDEX('Policy Characteristics'!D:D,MATCH($C411,'Policy Characteristics'!$C:$C,0))),"",INDEX('Policy Characteristics'!D:D,MATCH($C411,'Policy Characteristics'!$C:$C,0)))</f>
        <v>Buy In-Region Products</v>
      </c>
      <c r="K411" s="355" t="str">
        <f>IF(ISBLANK(INDEX('Policy Characteristics'!E:E,MATCH($C411,'Policy Characteristics'!$C:$C,0))),"",INDEX('Policy Characteristics'!E:E,MATCH($C411,'Policy Characteristics'!$C:$C,0)))</f>
        <v>indst buy in region outputs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0.5</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imports shifted</v>
      </c>
      <c r="P411" s="355" t="str">
        <f>IF(ISBLANK(INDEX('Policy Characteristics'!J:J,MATCH($C411,'Policy Characteristics'!$C:$C,0))),"",INDEX('Policy Characteristics'!J:J,MATCH($C411,'Policy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5" t="str">
        <f>IF(ISBLANK(INDEX('Policy Characteristics'!K:K,MATCH($C411,'Policy Characteristics'!$C:$C,0))),"",INDEX('Policy Characteristics'!K:K,MATCH($C411,'Policy Characteristics'!$C:$C,0)))</f>
        <v/>
      </c>
      <c r="R411" s="355" t="str">
        <f>IF(ISBLANK(INDEX('Policy Characteristics'!L:L,MATCH($C411,'Policy Characteristics'!$C:$C,0))),"",INDEX('Policy Characteristics'!L:L,MATCH($C411,'Policy Characteristics'!$C:$C,0)))</f>
        <v/>
      </c>
    </row>
    <row r="412" spans="1:18" x14ac:dyDescent="0.35">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Buy In-Region Products</v>
      </c>
      <c r="C412" s="359" t="str">
        <f t="shared" si="28"/>
        <v>Fraction of Imported Industrial Outputs Shifted to In Region Suppliers</v>
      </c>
      <c r="D412" s="285" t="s">
        <v>3227</v>
      </c>
      <c r="E412" s="285"/>
      <c r="F412" s="194" t="s">
        <v>3230</v>
      </c>
      <c r="G412" s="55"/>
      <c r="H412" s="54">
        <v>1560</v>
      </c>
      <c r="I412" s="53" t="s">
        <v>44</v>
      </c>
      <c r="J412" s="357" t="str">
        <f>IF(ISBLANK(INDEX('Policy Characteristics'!D:D,MATCH($C412,'Policy Characteristics'!$C:$C,0))),"",INDEX('Policy Characteristics'!D:D,MATCH($C412,'Policy Characteristics'!$C:$C,0)))</f>
        <v>Buy In-Region Products</v>
      </c>
      <c r="K412" s="355" t="str">
        <f>IF(ISBLANK(INDEX('Policy Characteristics'!E:E,MATCH($C412,'Policy Characteristics'!$C:$C,0))),"",INDEX('Policy Characteristics'!E:E,MATCH($C412,'Policy Characteristics'!$C:$C,0)))</f>
        <v>indst buy in region outputs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0.5</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imports shifted</v>
      </c>
      <c r="P412" s="355" t="str">
        <f>IF(ISBLANK(INDEX('Policy Characteristics'!J:J,MATCH($C412,'Policy Characteristics'!$C:$C,0))),"",INDEX('Policy Characteristics'!J:J,MATCH($C412,'Policy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5" t="str">
        <f>IF(ISBLANK(INDEX('Policy Characteristics'!K:K,MATCH($C412,'Policy Characteristics'!$C:$C,0))),"",INDEX('Policy Characteristics'!K:K,MATCH($C412,'Policy Characteristics'!$C:$C,0)))</f>
        <v/>
      </c>
      <c r="R412" s="355" t="str">
        <f>IF(ISBLANK(INDEX('Policy Characteristics'!L:L,MATCH($C412,'Policy Characteristics'!$C:$C,0))),"",INDEX('Policy Characteristics'!L:L,MATCH($C412,'Policy Characteristics'!$C:$C,0)))</f>
        <v/>
      </c>
    </row>
    <row r="413" spans="1:18" x14ac:dyDescent="0.35">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Buy In-Region Products</v>
      </c>
      <c r="C413" s="359" t="str">
        <f t="shared" si="28"/>
        <v>Fraction of Imported Industrial Outputs Shifted to In Region Suppliers</v>
      </c>
      <c r="D413" s="285" t="s">
        <v>3228</v>
      </c>
      <c r="E413" s="285"/>
      <c r="F413" s="194" t="s">
        <v>3189</v>
      </c>
      <c r="G413" s="55"/>
      <c r="H413" s="54">
        <v>1561</v>
      </c>
      <c r="I413" s="53" t="s">
        <v>44</v>
      </c>
      <c r="J413" s="357" t="str">
        <f>IF(ISBLANK(INDEX('Policy Characteristics'!D:D,MATCH($C413,'Policy Characteristics'!$C:$C,0))),"",INDEX('Policy Characteristics'!D:D,MATCH($C413,'Policy Characteristics'!$C:$C,0)))</f>
        <v>Buy In-Region Products</v>
      </c>
      <c r="K413" s="355" t="str">
        <f>IF(ISBLANK(INDEX('Policy Characteristics'!E:E,MATCH($C413,'Policy Characteristics'!$C:$C,0))),"",INDEX('Policy Characteristics'!E:E,MATCH($C413,'Policy Characteristics'!$C:$C,0)))</f>
        <v>indst buy in region outputs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0.5</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imports shifted</v>
      </c>
      <c r="P413" s="355" t="str">
        <f>IF(ISBLANK(INDEX('Policy Characteristics'!J:J,MATCH($C413,'Policy Characteristics'!$C:$C,0))),"",INDEX('Policy Characteristics'!J:J,MATCH($C413,'Policy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5" t="str">
        <f>IF(ISBLANK(INDEX('Policy Characteristics'!K:K,MATCH($C413,'Policy Characteristics'!$C:$C,0))),"",INDEX('Policy Characteristics'!K:K,MATCH($C413,'Policy Characteristics'!$C:$C,0)))</f>
        <v/>
      </c>
      <c r="R413" s="355" t="str">
        <f>IF(ISBLANK(INDEX('Policy Characteristics'!L:L,MATCH($C413,'Policy Characteristics'!$C:$C,0))),"",INDEX('Policy Characteristics'!L:L,MATCH($C413,'Policy Characteristics'!$C:$C,0)))</f>
        <v/>
      </c>
    </row>
    <row r="414" spans="1:18" x14ac:dyDescent="0.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60" t="s">
        <v>3164</v>
      </c>
      <c r="D414" s="284" t="s">
        <v>3204</v>
      </c>
      <c r="E414" s="285" t="s">
        <v>3167</v>
      </c>
      <c r="F414" s="194" t="s">
        <v>3229</v>
      </c>
      <c r="G414" s="53" t="s">
        <v>3168</v>
      </c>
      <c r="H414" s="54">
        <v>908</v>
      </c>
      <c r="I414" s="9" t="s">
        <v>45</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x14ac:dyDescent="0.35">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ref="C415:C430" si="29">C$414</f>
        <v>Industry Sector Fraction of Potential Additional CCS Achieved</v>
      </c>
      <c r="D415" s="284" t="s">
        <v>3204</v>
      </c>
      <c r="E415" s="285" t="s">
        <v>2624</v>
      </c>
      <c r="F415" s="194" t="s">
        <v>3229</v>
      </c>
      <c r="G415" s="53" t="s">
        <v>3169</v>
      </c>
      <c r="H415" s="54">
        <v>909</v>
      </c>
      <c r="I415" s="9" t="s">
        <v>45</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x14ac:dyDescent="0.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29"/>
        <v>Industry Sector Fraction of Potential Additional CCS Achieved</v>
      </c>
      <c r="D416" s="285" t="s">
        <v>3205</v>
      </c>
      <c r="E416" s="285" t="s">
        <v>3167</v>
      </c>
      <c r="F416" s="194" t="s">
        <v>2870</v>
      </c>
      <c r="G416" s="53" t="s">
        <v>3168</v>
      </c>
      <c r="H416" s="54">
        <v>910</v>
      </c>
      <c r="I416" s="9" t="s">
        <v>45</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x14ac:dyDescent="0.35">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29"/>
        <v>Industry Sector Fraction of Potential Additional CCS Achieved</v>
      </c>
      <c r="D417" s="285" t="s">
        <v>3205</v>
      </c>
      <c r="E417" s="285" t="s">
        <v>2624</v>
      </c>
      <c r="F417" s="194" t="s">
        <v>2870</v>
      </c>
      <c r="G417" s="53" t="s">
        <v>3169</v>
      </c>
      <c r="H417" s="54">
        <v>911</v>
      </c>
      <c r="I417" s="9" t="s">
        <v>45</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x14ac:dyDescent="0.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29"/>
        <v>Industry Sector Fraction of Potential Additional CCS Achieved</v>
      </c>
      <c r="D418" s="285" t="s">
        <v>3206</v>
      </c>
      <c r="E418" s="285" t="s">
        <v>3167</v>
      </c>
      <c r="F418" s="194" t="s">
        <v>3170</v>
      </c>
      <c r="G418" s="53" t="s">
        <v>3168</v>
      </c>
      <c r="H418" s="54">
        <v>912</v>
      </c>
      <c r="I418" s="9" t="s">
        <v>45</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x14ac:dyDescent="0.35">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29"/>
        <v>Industry Sector Fraction of Potential Additional CCS Achieved</v>
      </c>
      <c r="D419" s="285" t="s">
        <v>3206</v>
      </c>
      <c r="E419" s="285" t="s">
        <v>2624</v>
      </c>
      <c r="F419" s="194" t="s">
        <v>3170</v>
      </c>
      <c r="G419" s="53" t="s">
        <v>3169</v>
      </c>
      <c r="H419" s="54">
        <v>913</v>
      </c>
      <c r="I419" s="9" t="s">
        <v>45</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x14ac:dyDescent="0.3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29"/>
        <v>Industry Sector Fraction of Potential Additional CCS Achieved</v>
      </c>
      <c r="D420" s="285" t="s">
        <v>3207</v>
      </c>
      <c r="E420" s="285" t="s">
        <v>3167</v>
      </c>
      <c r="F420" s="194" t="s">
        <v>3171</v>
      </c>
      <c r="G420" s="53" t="s">
        <v>3168</v>
      </c>
      <c r="H420" s="54">
        <v>914</v>
      </c>
      <c r="I420" s="9" t="s">
        <v>45</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x14ac:dyDescent="0.3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29"/>
        <v>Industry Sector Fraction of Potential Additional CCS Achieved</v>
      </c>
      <c r="D421" s="285" t="s">
        <v>3207</v>
      </c>
      <c r="E421" s="285" t="s">
        <v>2624</v>
      </c>
      <c r="F421" s="194" t="s">
        <v>3171</v>
      </c>
      <c r="G421" s="53" t="s">
        <v>3169</v>
      </c>
      <c r="H421" s="54">
        <v>915</v>
      </c>
      <c r="I421" s="9" t="s">
        <v>45</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x14ac:dyDescent="0.35">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29"/>
        <v>Industry Sector Fraction of Potential Additional CCS Achieved</v>
      </c>
      <c r="D422" s="285" t="s">
        <v>3208</v>
      </c>
      <c r="E422" s="285" t="s">
        <v>3167</v>
      </c>
      <c r="F422" s="194" t="s">
        <v>3172</v>
      </c>
      <c r="G422" s="53" t="s">
        <v>3168</v>
      </c>
      <c r="H422" s="54">
        <v>916</v>
      </c>
      <c r="I422" s="53" t="s">
        <v>44</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x14ac:dyDescent="0.35">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29"/>
        <v>Industry Sector Fraction of Potential Additional CCS Achieved</v>
      </c>
      <c r="D423" s="285" t="s">
        <v>3208</v>
      </c>
      <c r="E423" s="285" t="s">
        <v>2624</v>
      </c>
      <c r="F423" s="194" t="s">
        <v>3172</v>
      </c>
      <c r="G423" s="53" t="s">
        <v>3169</v>
      </c>
      <c r="H423" s="54">
        <v>917</v>
      </c>
      <c r="I423" s="9" t="s">
        <v>45</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x14ac:dyDescent="0.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29"/>
        <v>Industry Sector Fraction of Potential Additional CCS Achieved</v>
      </c>
      <c r="D424" s="285" t="s">
        <v>3209</v>
      </c>
      <c r="E424" s="285" t="s">
        <v>3167</v>
      </c>
      <c r="F424" s="194" t="s">
        <v>3173</v>
      </c>
      <c r="G424" s="53" t="s">
        <v>3168</v>
      </c>
      <c r="H424" s="54">
        <v>918</v>
      </c>
      <c r="I424" s="53" t="s">
        <v>44</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x14ac:dyDescent="0.35">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29"/>
        <v>Industry Sector Fraction of Potential Additional CCS Achieved</v>
      </c>
      <c r="D425" s="285" t="s">
        <v>3209</v>
      </c>
      <c r="E425" s="285" t="s">
        <v>2624</v>
      </c>
      <c r="F425" s="194" t="s">
        <v>3173</v>
      </c>
      <c r="G425" s="53" t="s">
        <v>3169</v>
      </c>
      <c r="H425" s="54">
        <v>919</v>
      </c>
      <c r="I425" s="9" t="s">
        <v>45</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x14ac:dyDescent="0.35">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Carbon Capture and Sequestration</v>
      </c>
      <c r="C426" s="359" t="str">
        <f t="shared" si="29"/>
        <v>Industry Sector Fraction of Potential Additional CCS Achieved</v>
      </c>
      <c r="D426" s="285" t="s">
        <v>3210</v>
      </c>
      <c r="E426" s="285" t="s">
        <v>3167</v>
      </c>
      <c r="F426" s="194" t="s">
        <v>3174</v>
      </c>
      <c r="G426" s="53" t="s">
        <v>3168</v>
      </c>
      <c r="H426" s="54">
        <v>920</v>
      </c>
      <c r="I426" s="53" t="s">
        <v>44</v>
      </c>
      <c r="J426" s="357" t="str">
        <f>IF(ISBLANK(INDEX('Policy Characteristics'!D:D,MATCH($C426,'Policy Characteristics'!$C:$C,0))),"",INDEX('Policy Characteristics'!D:D,MATCH($C426,'Policy Characteristics'!$C:$C,0)))</f>
        <v>Industry CCS</v>
      </c>
      <c r="K426" s="355" t="str">
        <f>IF(ISBLANK(INDEX('Policy Characteristics'!E:E,MATCH($C426,'Policy Characteristics'!$C:$C,0))),"",INDEX('Policy Characteristics'!E:E,MATCH($C426,'Policy Characteristics'!$C:$C,0)))</f>
        <v>indst CCS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CO2 captured</v>
      </c>
      <c r="P426" s="355"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5" t="str">
        <f>IF(ISBLANK(INDEX('Policy Characteristics'!K:K,MATCH($C426,'Policy Characteristics'!$C:$C,0))),"",INDEX('Policy Characteristics'!K:K,MATCH($C426,'Policy Characteristics'!$C:$C,0)))</f>
        <v>ccs.html#ccs</v>
      </c>
      <c r="R426" s="355" t="str">
        <f>IF(ISBLANK(INDEX('Policy Characteristics'!L:L,MATCH($C426,'Policy Characteristics'!$C:$C,0))),"",INDEX('Policy Characteristics'!L:L,MATCH($C426,'Policy Characteristics'!$C:$C,0)))</f>
        <v>carbon-capture-and-sequestration.html</v>
      </c>
    </row>
    <row r="427" spans="1:18" x14ac:dyDescent="0.35">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Carbon Capture and Sequestration</v>
      </c>
      <c r="C427" s="359" t="str">
        <f t="shared" si="29"/>
        <v>Industry Sector Fraction of Potential Additional CCS Achieved</v>
      </c>
      <c r="D427" s="285" t="s">
        <v>3210</v>
      </c>
      <c r="E427" s="285" t="s">
        <v>2624</v>
      </c>
      <c r="F427" s="194" t="s">
        <v>3174</v>
      </c>
      <c r="G427" s="53" t="s">
        <v>3169</v>
      </c>
      <c r="H427" s="54">
        <v>921</v>
      </c>
      <c r="I427" s="9" t="s">
        <v>45</v>
      </c>
      <c r="J427" s="357" t="str">
        <f>IF(ISBLANK(INDEX('Policy Characteristics'!D:D,MATCH($C427,'Policy Characteristics'!$C:$C,0))),"",INDEX('Policy Characteristics'!D:D,MATCH($C427,'Policy Characteristics'!$C:$C,0)))</f>
        <v>Industry CCS</v>
      </c>
      <c r="K427" s="355" t="str">
        <f>IF(ISBLANK(INDEX('Policy Characteristics'!E:E,MATCH($C427,'Policy Characteristics'!$C:$C,0))),"",INDEX('Policy Characteristics'!E:E,MATCH($C427,'Policy Characteristics'!$C:$C,0)))</f>
        <v>indst CCS</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CO2 captured</v>
      </c>
      <c r="P427" s="355"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5" t="str">
        <f>IF(ISBLANK(INDEX('Policy Characteristics'!K:K,MATCH($C427,'Policy Characteristics'!$C:$C,0))),"",INDEX('Policy Characteristics'!K:K,MATCH($C427,'Policy Characteristics'!$C:$C,0)))</f>
        <v>ccs.html#ccs</v>
      </c>
      <c r="R427" s="355" t="str">
        <f>IF(ISBLANK(INDEX('Policy Characteristics'!L:L,MATCH($C427,'Policy Characteristics'!$C:$C,0))),"",INDEX('Policy Characteristics'!L:L,MATCH($C427,'Policy Characteristics'!$C:$C,0)))</f>
        <v>carbon-capture-and-sequestration.html</v>
      </c>
    </row>
    <row r="428" spans="1:18" x14ac:dyDescent="0.35">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Carbon Capture and Sequestration</v>
      </c>
      <c r="C428" s="359" t="str">
        <f t="shared" si="29"/>
        <v>Industry Sector Fraction of Potential Additional CCS Achieved</v>
      </c>
      <c r="D428" s="285" t="s">
        <v>3211</v>
      </c>
      <c r="E428" s="285" t="s">
        <v>3167</v>
      </c>
      <c r="F428" s="194" t="s">
        <v>3175</v>
      </c>
      <c r="G428" s="53" t="s">
        <v>3168</v>
      </c>
      <c r="H428" s="54">
        <v>922</v>
      </c>
      <c r="I428" s="53" t="s">
        <v>44</v>
      </c>
      <c r="J428" s="357" t="str">
        <f>IF(ISBLANK(INDEX('Policy Characteristics'!D:D,MATCH($C428,'Policy Characteristics'!$C:$C,0))),"",INDEX('Policy Characteristics'!D:D,MATCH($C428,'Policy Characteristics'!$C:$C,0)))</f>
        <v>Industry CCS</v>
      </c>
      <c r="K428" s="355" t="str">
        <f>IF(ISBLANK(INDEX('Policy Characteristics'!E:E,MATCH($C428,'Policy Characteristics'!$C:$C,0))),"",INDEX('Policy Characteristics'!E:E,MATCH($C428,'Policy Characteristics'!$C:$C,0)))</f>
        <v>indst CCS</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CO2 captured</v>
      </c>
      <c r="P428" s="355"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5" t="str">
        <f>IF(ISBLANK(INDEX('Policy Characteristics'!K:K,MATCH($C428,'Policy Characteristics'!$C:$C,0))),"",INDEX('Policy Characteristics'!K:K,MATCH($C428,'Policy Characteristics'!$C:$C,0)))</f>
        <v>ccs.html#ccs</v>
      </c>
      <c r="R428" s="355" t="str">
        <f>IF(ISBLANK(INDEX('Policy Characteristics'!L:L,MATCH($C428,'Policy Characteristics'!$C:$C,0))),"",INDEX('Policy Characteristics'!L:L,MATCH($C428,'Policy Characteristics'!$C:$C,0)))</f>
        <v>carbon-capture-and-sequestration.html</v>
      </c>
    </row>
    <row r="429" spans="1:18" x14ac:dyDescent="0.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Carbon Capture and Sequestration</v>
      </c>
      <c r="C429" s="359" t="str">
        <f t="shared" si="29"/>
        <v>Industry Sector Fraction of Potential Additional CCS Achieved</v>
      </c>
      <c r="D429" s="285" t="s">
        <v>3211</v>
      </c>
      <c r="E429" s="285" t="s">
        <v>2624</v>
      </c>
      <c r="F429" s="194" t="s">
        <v>3175</v>
      </c>
      <c r="G429" s="53" t="s">
        <v>3169</v>
      </c>
      <c r="H429" s="54">
        <v>923</v>
      </c>
      <c r="I429" s="9" t="s">
        <v>45</v>
      </c>
      <c r="J429" s="357" t="str">
        <f>IF(ISBLANK(INDEX('Policy Characteristics'!D:D,MATCH($C429,'Policy Characteristics'!$C:$C,0))),"",INDEX('Policy Characteristics'!D:D,MATCH($C429,'Policy Characteristics'!$C:$C,0)))</f>
        <v>Industry CCS</v>
      </c>
      <c r="K429" s="355" t="str">
        <f>IF(ISBLANK(INDEX('Policy Characteristics'!E:E,MATCH($C429,'Policy Characteristics'!$C:$C,0))),"",INDEX('Policy Characteristics'!E:E,MATCH($C429,'Policy Characteristics'!$C:$C,0)))</f>
        <v>indst CCS</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CO2 captured</v>
      </c>
      <c r="P429" s="355"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5" t="str">
        <f>IF(ISBLANK(INDEX('Policy Characteristics'!K:K,MATCH($C429,'Policy Characteristics'!$C:$C,0))),"",INDEX('Policy Characteristics'!K:K,MATCH($C429,'Policy Characteristics'!$C:$C,0)))</f>
        <v>ccs.html#ccs</v>
      </c>
      <c r="R429" s="355" t="str">
        <f>IF(ISBLANK(INDEX('Policy Characteristics'!L:L,MATCH($C429,'Policy Characteristics'!$C:$C,0))),"",INDEX('Policy Characteristics'!L:L,MATCH($C429,'Policy Characteristics'!$C:$C,0)))</f>
        <v>carbon-capture-and-sequestration.html</v>
      </c>
    </row>
    <row r="430" spans="1:18" x14ac:dyDescent="0.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Carbon Capture and Sequestration</v>
      </c>
      <c r="C430" s="359" t="str">
        <f t="shared" si="29"/>
        <v>Industry Sector Fraction of Potential Additional CCS Achieved</v>
      </c>
      <c r="D430" s="285" t="s">
        <v>3212</v>
      </c>
      <c r="E430" s="285" t="s">
        <v>3167</v>
      </c>
      <c r="F430" s="194" t="s">
        <v>3176</v>
      </c>
      <c r="G430" s="53" t="s">
        <v>3168</v>
      </c>
      <c r="H430" s="54">
        <v>924</v>
      </c>
      <c r="I430" s="53" t="s">
        <v>44</v>
      </c>
      <c r="J430" s="357" t="str">
        <f>IF(ISBLANK(INDEX('Policy Characteristics'!D:D,MATCH($C430,'Policy Characteristics'!$C:$C,0))),"",INDEX('Policy Characteristics'!D:D,MATCH($C430,'Policy Characteristics'!$C:$C,0)))</f>
        <v>Industry CCS</v>
      </c>
      <c r="K430" s="355" t="str">
        <f>IF(ISBLANK(INDEX('Policy Characteristics'!E:E,MATCH($C430,'Policy Characteristics'!$C:$C,0))),"",INDEX('Policy Characteristics'!E:E,MATCH($C430,'Policy Characteristics'!$C:$C,0)))</f>
        <v>indst CCS</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CO2 captured</v>
      </c>
      <c r="P430" s="355"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5" t="str">
        <f>IF(ISBLANK(INDEX('Policy Characteristics'!K:K,MATCH($C430,'Policy Characteristics'!$C:$C,0))),"",INDEX('Policy Characteristics'!K:K,MATCH($C430,'Policy Characteristics'!$C:$C,0)))</f>
        <v>ccs.html#ccs</v>
      </c>
      <c r="R430" s="355" t="str">
        <f>IF(ISBLANK(INDEX('Policy Characteristics'!L:L,MATCH($C430,'Policy Characteristics'!$C:$C,0))),"",INDEX('Policy Characteristics'!L:L,MATCH($C430,'Policy Characteristics'!$C:$C,0)))</f>
        <v>carbon-capture-and-sequestration.html</v>
      </c>
    </row>
    <row r="431" spans="1:18" x14ac:dyDescent="0.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Carbon Capture and Sequestration</v>
      </c>
      <c r="C431" s="359" t="str">
        <f t="shared" ref="C431:C463" si="30">C$414</f>
        <v>Industry Sector Fraction of Potential Additional CCS Achieved</v>
      </c>
      <c r="D431" s="285" t="s">
        <v>3212</v>
      </c>
      <c r="E431" s="285" t="s">
        <v>2624</v>
      </c>
      <c r="F431" s="194" t="s">
        <v>3176</v>
      </c>
      <c r="G431" s="53" t="s">
        <v>3169</v>
      </c>
      <c r="H431" s="54">
        <v>925</v>
      </c>
      <c r="I431" s="9" t="s">
        <v>45</v>
      </c>
      <c r="J431" s="357" t="str">
        <f>IF(ISBLANK(INDEX('Policy Characteristics'!D:D,MATCH($C431,'Policy Characteristics'!$C:$C,0))),"",INDEX('Policy Characteristics'!D:D,MATCH($C431,'Policy Characteristics'!$C:$C,0)))</f>
        <v>Industry CCS</v>
      </c>
      <c r="K431" s="355" t="str">
        <f>IF(ISBLANK(INDEX('Policy Characteristics'!E:E,MATCH($C431,'Policy Characteristics'!$C:$C,0))),"",INDEX('Policy Characteristics'!E:E,MATCH($C431,'Policy Characteristics'!$C:$C,0)))</f>
        <v>indst CCS</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CO2 captured</v>
      </c>
      <c r="P431" s="355"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5" t="str">
        <f>IF(ISBLANK(INDEX('Policy Characteristics'!K:K,MATCH($C431,'Policy Characteristics'!$C:$C,0))),"",INDEX('Policy Characteristics'!K:K,MATCH($C431,'Policy Characteristics'!$C:$C,0)))</f>
        <v>ccs.html#ccs</v>
      </c>
      <c r="R431" s="355" t="str">
        <f>IF(ISBLANK(INDEX('Policy Characteristics'!L:L,MATCH($C431,'Policy Characteristics'!$C:$C,0))),"",INDEX('Policy Characteristics'!L:L,MATCH($C431,'Policy Characteristics'!$C:$C,0)))</f>
        <v>carbon-capture-and-sequestration.html</v>
      </c>
    </row>
    <row r="432" spans="1:18" x14ac:dyDescent="0.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Carbon Capture and Sequestration</v>
      </c>
      <c r="C432" s="359" t="str">
        <f t="shared" si="30"/>
        <v>Industry Sector Fraction of Potential Additional CCS Achieved</v>
      </c>
      <c r="D432" s="285" t="s">
        <v>3213</v>
      </c>
      <c r="E432" s="285" t="s">
        <v>3167</v>
      </c>
      <c r="F432" s="194" t="s">
        <v>2672</v>
      </c>
      <c r="G432" s="53" t="s">
        <v>3168</v>
      </c>
      <c r="H432" s="54">
        <v>926</v>
      </c>
      <c r="I432" s="53" t="s">
        <v>44</v>
      </c>
      <c r="J432" s="357" t="str">
        <f>IF(ISBLANK(INDEX('Policy Characteristics'!D:D,MATCH($C432,'Policy Characteristics'!$C:$C,0))),"",INDEX('Policy Characteristics'!D:D,MATCH($C432,'Policy Characteristics'!$C:$C,0)))</f>
        <v>Industry CCS</v>
      </c>
      <c r="K432" s="355" t="str">
        <f>IF(ISBLANK(INDEX('Policy Characteristics'!E:E,MATCH($C432,'Policy Characteristics'!$C:$C,0))),"",INDEX('Policy Characteristics'!E:E,MATCH($C432,'Policy Characteristics'!$C:$C,0)))</f>
        <v>indst CCS</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CO2 captured</v>
      </c>
      <c r="P432" s="355"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5" t="str">
        <f>IF(ISBLANK(INDEX('Policy Characteristics'!K:K,MATCH($C432,'Policy Characteristics'!$C:$C,0))),"",INDEX('Policy Characteristics'!K:K,MATCH($C432,'Policy Characteristics'!$C:$C,0)))</f>
        <v>ccs.html#ccs</v>
      </c>
      <c r="R432" s="355" t="str">
        <f>IF(ISBLANK(INDEX('Policy Characteristics'!L:L,MATCH($C432,'Policy Characteristics'!$C:$C,0))),"",INDEX('Policy Characteristics'!L:L,MATCH($C432,'Policy Characteristics'!$C:$C,0)))</f>
        <v>carbon-capture-and-sequestration.html</v>
      </c>
    </row>
    <row r="433" spans="1:18" x14ac:dyDescent="0.35">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Carbon Capture and Sequestration</v>
      </c>
      <c r="C433" s="359" t="str">
        <f t="shared" si="30"/>
        <v>Industry Sector Fraction of Potential Additional CCS Achieved</v>
      </c>
      <c r="D433" s="285" t="s">
        <v>3213</v>
      </c>
      <c r="E433" s="285" t="s">
        <v>2624</v>
      </c>
      <c r="F433" s="194" t="s">
        <v>2672</v>
      </c>
      <c r="G433" s="53" t="s">
        <v>3169</v>
      </c>
      <c r="H433" s="54">
        <v>927</v>
      </c>
      <c r="I433" s="53" t="s">
        <v>44</v>
      </c>
      <c r="J433" s="357" t="str">
        <f>IF(ISBLANK(INDEX('Policy Characteristics'!D:D,MATCH($C433,'Policy Characteristics'!$C:$C,0))),"",INDEX('Policy Characteristics'!D:D,MATCH($C433,'Policy Characteristics'!$C:$C,0)))</f>
        <v>Industry CCS</v>
      </c>
      <c r="K433" s="355" t="str">
        <f>IF(ISBLANK(INDEX('Policy Characteristics'!E:E,MATCH($C433,'Policy Characteristics'!$C:$C,0))),"",INDEX('Policy Characteristics'!E:E,MATCH($C433,'Policy Characteristics'!$C:$C,0)))</f>
        <v>indst CCS</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CO2 captured</v>
      </c>
      <c r="P433" s="355"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5" t="str">
        <f>IF(ISBLANK(INDEX('Policy Characteristics'!K:K,MATCH($C433,'Policy Characteristics'!$C:$C,0))),"",INDEX('Policy Characteristics'!K:K,MATCH($C433,'Policy Characteristics'!$C:$C,0)))</f>
        <v>ccs.html#ccs</v>
      </c>
      <c r="R433" s="355" t="str">
        <f>IF(ISBLANK(INDEX('Policy Characteristics'!L:L,MATCH($C433,'Policy Characteristics'!$C:$C,0))),"",INDEX('Policy Characteristics'!L:L,MATCH($C433,'Policy Characteristics'!$C:$C,0)))</f>
        <v>carbon-capture-and-sequestration.html</v>
      </c>
    </row>
    <row r="434" spans="1:18" x14ac:dyDescent="0.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Carbon Capture and Sequestration</v>
      </c>
      <c r="C434" s="359" t="str">
        <f t="shared" si="30"/>
        <v>Industry Sector Fraction of Potential Additional CCS Achieved</v>
      </c>
      <c r="D434" s="285" t="s">
        <v>3214</v>
      </c>
      <c r="E434" s="285" t="s">
        <v>3167</v>
      </c>
      <c r="F434" s="194" t="s">
        <v>3177</v>
      </c>
      <c r="G434" s="53" t="s">
        <v>3168</v>
      </c>
      <c r="H434" s="54">
        <v>928</v>
      </c>
      <c r="I434" s="53" t="s">
        <v>44</v>
      </c>
      <c r="J434" s="357" t="str">
        <f>IF(ISBLANK(INDEX('Policy Characteristics'!D:D,MATCH($C434,'Policy Characteristics'!$C:$C,0))),"",INDEX('Policy Characteristics'!D:D,MATCH($C434,'Policy Characteristics'!$C:$C,0)))</f>
        <v>Industry CCS</v>
      </c>
      <c r="K434" s="355" t="str">
        <f>IF(ISBLANK(INDEX('Policy Characteristics'!E:E,MATCH($C434,'Policy Characteristics'!$C:$C,0))),"",INDEX('Policy Characteristics'!E:E,MATCH($C434,'Policy Characteristics'!$C:$C,0)))</f>
        <v>indst CCS</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CO2 captured</v>
      </c>
      <c r="P434" s="355"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5" t="str">
        <f>IF(ISBLANK(INDEX('Policy Characteristics'!K:K,MATCH($C434,'Policy Characteristics'!$C:$C,0))),"",INDEX('Policy Characteristics'!K:K,MATCH($C434,'Policy Characteristics'!$C:$C,0)))</f>
        <v>ccs.html#ccs</v>
      </c>
      <c r="R434" s="355" t="str">
        <f>IF(ISBLANK(INDEX('Policy Characteristics'!L:L,MATCH($C434,'Policy Characteristics'!$C:$C,0))),"",INDEX('Policy Characteristics'!L:L,MATCH($C434,'Policy Characteristics'!$C:$C,0)))</f>
        <v>carbon-capture-and-sequestration.html</v>
      </c>
    </row>
    <row r="435" spans="1:18" x14ac:dyDescent="0.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Carbon Capture and Sequestration</v>
      </c>
      <c r="C435" s="359" t="str">
        <f t="shared" si="30"/>
        <v>Industry Sector Fraction of Potential Additional CCS Achieved</v>
      </c>
      <c r="D435" s="285" t="s">
        <v>3214</v>
      </c>
      <c r="E435" s="285" t="s">
        <v>2624</v>
      </c>
      <c r="F435" s="194" t="s">
        <v>3177</v>
      </c>
      <c r="G435" s="53" t="s">
        <v>3169</v>
      </c>
      <c r="H435" s="54">
        <v>929</v>
      </c>
      <c r="I435" s="9" t="s">
        <v>45</v>
      </c>
      <c r="J435" s="357" t="str">
        <f>IF(ISBLANK(INDEX('Policy Characteristics'!D:D,MATCH($C435,'Policy Characteristics'!$C:$C,0))),"",INDEX('Policy Characteristics'!D:D,MATCH($C435,'Policy Characteristics'!$C:$C,0)))</f>
        <v>Industry CCS</v>
      </c>
      <c r="K435" s="355" t="str">
        <f>IF(ISBLANK(INDEX('Policy Characteristics'!E:E,MATCH($C435,'Policy Characteristics'!$C:$C,0))),"",INDEX('Policy Characteristics'!E:E,MATCH($C435,'Policy Characteristics'!$C:$C,0)))</f>
        <v>indst CCS</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CO2 captured</v>
      </c>
      <c r="P435" s="355"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5" t="str">
        <f>IF(ISBLANK(INDEX('Policy Characteristics'!K:K,MATCH($C435,'Policy Characteristics'!$C:$C,0))),"",INDEX('Policy Characteristics'!K:K,MATCH($C435,'Policy Characteristics'!$C:$C,0)))</f>
        <v>ccs.html#ccs</v>
      </c>
      <c r="R435" s="355" t="str">
        <f>IF(ISBLANK(INDEX('Policy Characteristics'!L:L,MATCH($C435,'Policy Characteristics'!$C:$C,0))),"",INDEX('Policy Characteristics'!L:L,MATCH($C435,'Policy Characteristics'!$C:$C,0)))</f>
        <v>carbon-capture-and-sequestration.html</v>
      </c>
    </row>
    <row r="436" spans="1:18" x14ac:dyDescent="0.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Carbon Capture and Sequestration</v>
      </c>
      <c r="C436" s="359" t="str">
        <f t="shared" si="30"/>
        <v>Industry Sector Fraction of Potential Additional CCS Achieved</v>
      </c>
      <c r="D436" s="285" t="s">
        <v>3215</v>
      </c>
      <c r="E436" s="285" t="s">
        <v>3167</v>
      </c>
      <c r="F436" s="194" t="s">
        <v>3178</v>
      </c>
      <c r="G436" s="53" t="s">
        <v>3168</v>
      </c>
      <c r="H436" s="54">
        <v>930</v>
      </c>
      <c r="I436" s="53" t="s">
        <v>44</v>
      </c>
      <c r="J436" s="357" t="str">
        <f>IF(ISBLANK(INDEX('Policy Characteristics'!D:D,MATCH($C436,'Policy Characteristics'!$C:$C,0))),"",INDEX('Policy Characteristics'!D:D,MATCH($C436,'Policy Characteristics'!$C:$C,0)))</f>
        <v>Industry CCS</v>
      </c>
      <c r="K436" s="355" t="str">
        <f>IF(ISBLANK(INDEX('Policy Characteristics'!E:E,MATCH($C436,'Policy Characteristics'!$C:$C,0))),"",INDEX('Policy Characteristics'!E:E,MATCH($C436,'Policy Characteristics'!$C:$C,0)))</f>
        <v>indst CCS</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CO2 captured</v>
      </c>
      <c r="P436" s="355"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5" t="str">
        <f>IF(ISBLANK(INDEX('Policy Characteristics'!K:K,MATCH($C436,'Policy Characteristics'!$C:$C,0))),"",INDEX('Policy Characteristics'!K:K,MATCH($C436,'Policy Characteristics'!$C:$C,0)))</f>
        <v>ccs.html#ccs</v>
      </c>
      <c r="R436" s="355" t="str">
        <f>IF(ISBLANK(INDEX('Policy Characteristics'!L:L,MATCH($C436,'Policy Characteristics'!$C:$C,0))),"",INDEX('Policy Characteristics'!L:L,MATCH($C436,'Policy Characteristics'!$C:$C,0)))</f>
        <v>carbon-capture-and-sequestration.html</v>
      </c>
    </row>
    <row r="437" spans="1:18" x14ac:dyDescent="0.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Carbon Capture and Sequestration</v>
      </c>
      <c r="C437" s="359" t="str">
        <f t="shared" si="30"/>
        <v>Industry Sector Fraction of Potential Additional CCS Achieved</v>
      </c>
      <c r="D437" s="285" t="s">
        <v>3215</v>
      </c>
      <c r="E437" s="285" t="s">
        <v>2624</v>
      </c>
      <c r="F437" s="194" t="s">
        <v>3178</v>
      </c>
      <c r="G437" s="53" t="s">
        <v>3169</v>
      </c>
      <c r="H437" s="54">
        <v>931</v>
      </c>
      <c r="I437" s="9" t="s">
        <v>45</v>
      </c>
      <c r="J437" s="357" t="str">
        <f>IF(ISBLANK(INDEX('Policy Characteristics'!D:D,MATCH($C437,'Policy Characteristics'!$C:$C,0))),"",INDEX('Policy Characteristics'!D:D,MATCH($C437,'Policy Characteristics'!$C:$C,0)))</f>
        <v>Industry CCS</v>
      </c>
      <c r="K437" s="355" t="str">
        <f>IF(ISBLANK(INDEX('Policy Characteristics'!E:E,MATCH($C437,'Policy Characteristics'!$C:$C,0))),"",INDEX('Policy Characteristics'!E:E,MATCH($C437,'Policy Characteristics'!$C:$C,0)))</f>
        <v>indst CCS</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CO2 captured</v>
      </c>
      <c r="P437" s="355"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5" t="str">
        <f>IF(ISBLANK(INDEX('Policy Characteristics'!K:K,MATCH($C437,'Policy Characteristics'!$C:$C,0))),"",INDEX('Policy Characteristics'!K:K,MATCH($C437,'Policy Characteristics'!$C:$C,0)))</f>
        <v>ccs.html#ccs</v>
      </c>
      <c r="R437" s="355" t="str">
        <f>IF(ISBLANK(INDEX('Policy Characteristics'!L:L,MATCH($C437,'Policy Characteristics'!$C:$C,0))),"",INDEX('Policy Characteristics'!L:L,MATCH($C437,'Policy Characteristics'!$C:$C,0)))</f>
        <v>carbon-capture-and-sequestration.html</v>
      </c>
    </row>
    <row r="438" spans="1:18" x14ac:dyDescent="0.35">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Carbon Capture and Sequestration</v>
      </c>
      <c r="C438" s="359" t="str">
        <f t="shared" si="30"/>
        <v>Industry Sector Fraction of Potential Additional CCS Achieved</v>
      </c>
      <c r="D438" s="285" t="s">
        <v>3216</v>
      </c>
      <c r="E438" s="285" t="s">
        <v>3167</v>
      </c>
      <c r="F438" s="194" t="s">
        <v>3179</v>
      </c>
      <c r="G438" s="53" t="s">
        <v>3168</v>
      </c>
      <c r="H438" s="54">
        <v>932</v>
      </c>
      <c r="I438" s="53" t="s">
        <v>44</v>
      </c>
      <c r="J438" s="357" t="str">
        <f>IF(ISBLANK(INDEX('Policy Characteristics'!D:D,MATCH($C438,'Policy Characteristics'!$C:$C,0))),"",INDEX('Policy Characteristics'!D:D,MATCH($C438,'Policy Characteristics'!$C:$C,0)))</f>
        <v>Industry CCS</v>
      </c>
      <c r="K438" s="355" t="str">
        <f>IF(ISBLANK(INDEX('Policy Characteristics'!E:E,MATCH($C438,'Policy Characteristics'!$C:$C,0))),"",INDEX('Policy Characteristics'!E:E,MATCH($C438,'Policy Characteristics'!$C:$C,0)))</f>
        <v>indst CCS</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CO2 captured</v>
      </c>
      <c r="P438" s="355"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5" t="str">
        <f>IF(ISBLANK(INDEX('Policy Characteristics'!K:K,MATCH($C438,'Policy Characteristics'!$C:$C,0))),"",INDEX('Policy Characteristics'!K:K,MATCH($C438,'Policy Characteristics'!$C:$C,0)))</f>
        <v>ccs.html#ccs</v>
      </c>
      <c r="R438" s="355" t="str">
        <f>IF(ISBLANK(INDEX('Policy Characteristics'!L:L,MATCH($C438,'Policy Characteristics'!$C:$C,0))),"",INDEX('Policy Characteristics'!L:L,MATCH($C438,'Policy Characteristics'!$C:$C,0)))</f>
        <v>carbon-capture-and-sequestration.html</v>
      </c>
    </row>
    <row r="439" spans="1:18" x14ac:dyDescent="0.35">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Carbon Capture and Sequestration</v>
      </c>
      <c r="C439" s="359" t="str">
        <f t="shared" si="30"/>
        <v>Industry Sector Fraction of Potential Additional CCS Achieved</v>
      </c>
      <c r="D439" s="285" t="s">
        <v>3216</v>
      </c>
      <c r="E439" s="285" t="s">
        <v>2624</v>
      </c>
      <c r="F439" s="194" t="s">
        <v>3179</v>
      </c>
      <c r="G439" s="53" t="s">
        <v>3169</v>
      </c>
      <c r="H439" s="54">
        <v>933</v>
      </c>
      <c r="I439" s="53" t="s">
        <v>44</v>
      </c>
      <c r="J439" s="357" t="str">
        <f>IF(ISBLANK(INDEX('Policy Characteristics'!D:D,MATCH($C439,'Policy Characteristics'!$C:$C,0))),"",INDEX('Policy Characteristics'!D:D,MATCH($C439,'Policy Characteristics'!$C:$C,0)))</f>
        <v>Industry CCS</v>
      </c>
      <c r="K439" s="355" t="str">
        <f>IF(ISBLANK(INDEX('Policy Characteristics'!E:E,MATCH($C439,'Policy Characteristics'!$C:$C,0))),"",INDEX('Policy Characteristics'!E:E,MATCH($C439,'Policy Characteristics'!$C:$C,0)))</f>
        <v>indst CCS</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CO2 captured</v>
      </c>
      <c r="P439" s="355"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5" t="str">
        <f>IF(ISBLANK(INDEX('Policy Characteristics'!K:K,MATCH($C439,'Policy Characteristics'!$C:$C,0))),"",INDEX('Policy Characteristics'!K:K,MATCH($C439,'Policy Characteristics'!$C:$C,0)))</f>
        <v>ccs.html#ccs</v>
      </c>
      <c r="R439" s="355" t="str">
        <f>IF(ISBLANK(INDEX('Policy Characteristics'!L:L,MATCH($C439,'Policy Characteristics'!$C:$C,0))),"",INDEX('Policy Characteristics'!L:L,MATCH($C439,'Policy Characteristics'!$C:$C,0)))</f>
        <v>carbon-capture-and-sequestration.html</v>
      </c>
    </row>
    <row r="440" spans="1:18" x14ac:dyDescent="0.35">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Carbon Capture and Sequestration</v>
      </c>
      <c r="C440" s="359" t="str">
        <f t="shared" si="30"/>
        <v>Industry Sector Fraction of Potential Additional CCS Achieved</v>
      </c>
      <c r="D440" s="285" t="s">
        <v>3217</v>
      </c>
      <c r="E440" s="285" t="s">
        <v>3167</v>
      </c>
      <c r="F440" s="194" t="s">
        <v>2673</v>
      </c>
      <c r="G440" s="53" t="s">
        <v>3168</v>
      </c>
      <c r="H440" s="54">
        <v>934</v>
      </c>
      <c r="I440" s="53" t="s">
        <v>44</v>
      </c>
      <c r="J440" s="357" t="str">
        <f>IF(ISBLANK(INDEX('Policy Characteristics'!D:D,MATCH($C440,'Policy Characteristics'!$C:$C,0))),"",INDEX('Policy Characteristics'!D:D,MATCH($C440,'Policy Characteristics'!$C:$C,0)))</f>
        <v>Industry CCS</v>
      </c>
      <c r="K440" s="355" t="str">
        <f>IF(ISBLANK(INDEX('Policy Characteristics'!E:E,MATCH($C440,'Policy Characteristics'!$C:$C,0))),"",INDEX('Policy Characteristics'!E:E,MATCH($C440,'Policy Characteristics'!$C:$C,0)))</f>
        <v>indst CCS</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CO2 captured</v>
      </c>
      <c r="P440" s="355"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5" t="str">
        <f>IF(ISBLANK(INDEX('Policy Characteristics'!K:K,MATCH($C440,'Policy Characteristics'!$C:$C,0))),"",INDEX('Policy Characteristics'!K:K,MATCH($C440,'Policy Characteristics'!$C:$C,0)))</f>
        <v>ccs.html#ccs</v>
      </c>
      <c r="R440" s="355" t="str">
        <f>IF(ISBLANK(INDEX('Policy Characteristics'!L:L,MATCH($C440,'Policy Characteristics'!$C:$C,0))),"",INDEX('Policy Characteristics'!L:L,MATCH($C440,'Policy Characteristics'!$C:$C,0)))</f>
        <v>carbon-capture-and-sequestration.html</v>
      </c>
    </row>
    <row r="441" spans="1:18" x14ac:dyDescent="0.35">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Carbon Capture and Sequestration</v>
      </c>
      <c r="C441" s="359" t="str">
        <f t="shared" si="30"/>
        <v>Industry Sector Fraction of Potential Additional CCS Achieved</v>
      </c>
      <c r="D441" s="285" t="s">
        <v>3217</v>
      </c>
      <c r="E441" s="285" t="s">
        <v>2624</v>
      </c>
      <c r="F441" s="194" t="s">
        <v>2673</v>
      </c>
      <c r="G441" s="53" t="s">
        <v>3169</v>
      </c>
      <c r="H441" s="54">
        <v>935</v>
      </c>
      <c r="I441" s="53" t="s">
        <v>44</v>
      </c>
      <c r="J441" s="357" t="str">
        <f>IF(ISBLANK(INDEX('Policy Characteristics'!D:D,MATCH($C441,'Policy Characteristics'!$C:$C,0))),"",INDEX('Policy Characteristics'!D:D,MATCH($C441,'Policy Characteristics'!$C:$C,0)))</f>
        <v>Industry CCS</v>
      </c>
      <c r="K441" s="355" t="str">
        <f>IF(ISBLANK(INDEX('Policy Characteristics'!E:E,MATCH($C441,'Policy Characteristics'!$C:$C,0))),"",INDEX('Policy Characteristics'!E:E,MATCH($C441,'Policy Characteristics'!$C:$C,0)))</f>
        <v>indst CCS</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CO2 captured</v>
      </c>
      <c r="P441" s="355"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5" t="str">
        <f>IF(ISBLANK(INDEX('Policy Characteristics'!K:K,MATCH($C441,'Policy Characteristics'!$C:$C,0))),"",INDEX('Policy Characteristics'!K:K,MATCH($C441,'Policy Characteristics'!$C:$C,0)))</f>
        <v>ccs.html#ccs</v>
      </c>
      <c r="R441" s="355" t="str">
        <f>IF(ISBLANK(INDEX('Policy Characteristics'!L:L,MATCH($C441,'Policy Characteristics'!$C:$C,0))),"",INDEX('Policy Characteristics'!L:L,MATCH($C441,'Policy Characteristics'!$C:$C,0)))</f>
        <v>carbon-capture-and-sequestration.html</v>
      </c>
    </row>
    <row r="442" spans="1:18" x14ac:dyDescent="0.35">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Carbon Capture and Sequestration</v>
      </c>
      <c r="C442" s="359" t="str">
        <f t="shared" si="30"/>
        <v>Industry Sector Fraction of Potential Additional CCS Achieved</v>
      </c>
      <c r="D442" s="285" t="s">
        <v>3218</v>
      </c>
      <c r="E442" s="285" t="s">
        <v>3167</v>
      </c>
      <c r="F442" s="194" t="s">
        <v>3180</v>
      </c>
      <c r="G442" s="53" t="s">
        <v>3168</v>
      </c>
      <c r="H442" s="54">
        <v>936</v>
      </c>
      <c r="I442" s="53" t="s">
        <v>44</v>
      </c>
      <c r="J442" s="357" t="str">
        <f>IF(ISBLANK(INDEX('Policy Characteristics'!D:D,MATCH($C442,'Policy Characteristics'!$C:$C,0))),"",INDEX('Policy Characteristics'!D:D,MATCH($C442,'Policy Characteristics'!$C:$C,0)))</f>
        <v>Industry CCS</v>
      </c>
      <c r="K442" s="355" t="str">
        <f>IF(ISBLANK(INDEX('Policy Characteristics'!E:E,MATCH($C442,'Policy Characteristics'!$C:$C,0))),"",INDEX('Policy Characteristics'!E:E,MATCH($C442,'Policy Characteristics'!$C:$C,0)))</f>
        <v>indst CCS</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CO2 captured</v>
      </c>
      <c r="P442" s="355"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5" t="str">
        <f>IF(ISBLANK(INDEX('Policy Characteristics'!K:K,MATCH($C442,'Policy Characteristics'!$C:$C,0))),"",INDEX('Policy Characteristics'!K:K,MATCH($C442,'Policy Characteristics'!$C:$C,0)))</f>
        <v>ccs.html#ccs</v>
      </c>
      <c r="R442" s="355" t="str">
        <f>IF(ISBLANK(INDEX('Policy Characteristics'!L:L,MATCH($C442,'Policy Characteristics'!$C:$C,0))),"",INDEX('Policy Characteristics'!L:L,MATCH($C442,'Policy Characteristics'!$C:$C,0)))</f>
        <v>carbon-capture-and-sequestration.html</v>
      </c>
    </row>
    <row r="443" spans="1:18" x14ac:dyDescent="0.35">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Carbon Capture and Sequestration</v>
      </c>
      <c r="C443" s="359" t="str">
        <f t="shared" si="30"/>
        <v>Industry Sector Fraction of Potential Additional CCS Achieved</v>
      </c>
      <c r="D443" s="285" t="s">
        <v>3218</v>
      </c>
      <c r="E443" s="285" t="s">
        <v>2624</v>
      </c>
      <c r="F443" s="194" t="s">
        <v>3180</v>
      </c>
      <c r="G443" s="53" t="s">
        <v>3169</v>
      </c>
      <c r="H443" s="54">
        <v>937</v>
      </c>
      <c r="I443" s="9" t="s">
        <v>45</v>
      </c>
      <c r="J443" s="357" t="str">
        <f>IF(ISBLANK(INDEX('Policy Characteristics'!D:D,MATCH($C443,'Policy Characteristics'!$C:$C,0))),"",INDEX('Policy Characteristics'!D:D,MATCH($C443,'Policy Characteristics'!$C:$C,0)))</f>
        <v>Industry CCS</v>
      </c>
      <c r="K443" s="355" t="str">
        <f>IF(ISBLANK(INDEX('Policy Characteristics'!E:E,MATCH($C443,'Policy Characteristics'!$C:$C,0))),"",INDEX('Policy Characteristics'!E:E,MATCH($C443,'Policy Characteristics'!$C:$C,0)))</f>
        <v>indst CCS</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CO2 captured</v>
      </c>
      <c r="P443" s="355"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5" t="str">
        <f>IF(ISBLANK(INDEX('Policy Characteristics'!K:K,MATCH($C443,'Policy Characteristics'!$C:$C,0))),"",INDEX('Policy Characteristics'!K:K,MATCH($C443,'Policy Characteristics'!$C:$C,0)))</f>
        <v>ccs.html#ccs</v>
      </c>
      <c r="R443" s="355" t="str">
        <f>IF(ISBLANK(INDEX('Policy Characteristics'!L:L,MATCH($C443,'Policy Characteristics'!$C:$C,0))),"",INDEX('Policy Characteristics'!L:L,MATCH($C443,'Policy Characteristics'!$C:$C,0)))</f>
        <v>carbon-capture-and-sequestration.html</v>
      </c>
    </row>
    <row r="444" spans="1:18" x14ac:dyDescent="0.35">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Carbon Capture and Sequestration</v>
      </c>
      <c r="C444" s="359" t="str">
        <f t="shared" si="30"/>
        <v>Industry Sector Fraction of Potential Additional CCS Achieved</v>
      </c>
      <c r="D444" s="285" t="s">
        <v>3219</v>
      </c>
      <c r="E444" s="285" t="s">
        <v>3167</v>
      </c>
      <c r="F444" s="194" t="s">
        <v>3181</v>
      </c>
      <c r="G444" s="53" t="s">
        <v>3168</v>
      </c>
      <c r="H444" s="54">
        <v>938</v>
      </c>
      <c r="I444" s="53" t="s">
        <v>44</v>
      </c>
      <c r="J444" s="357" t="str">
        <f>IF(ISBLANK(INDEX('Policy Characteristics'!D:D,MATCH($C444,'Policy Characteristics'!$C:$C,0))),"",INDEX('Policy Characteristics'!D:D,MATCH($C444,'Policy Characteristics'!$C:$C,0)))</f>
        <v>Industry CCS</v>
      </c>
      <c r="K444" s="355" t="str">
        <f>IF(ISBLANK(INDEX('Policy Characteristics'!E:E,MATCH($C444,'Policy Characteristics'!$C:$C,0))),"",INDEX('Policy Characteristics'!E:E,MATCH($C444,'Policy Characteristics'!$C:$C,0)))</f>
        <v>indst CCS</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CO2 captured</v>
      </c>
      <c r="P444" s="355"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5" t="str">
        <f>IF(ISBLANK(INDEX('Policy Characteristics'!K:K,MATCH($C444,'Policy Characteristics'!$C:$C,0))),"",INDEX('Policy Characteristics'!K:K,MATCH($C444,'Policy Characteristics'!$C:$C,0)))</f>
        <v>ccs.html#ccs</v>
      </c>
      <c r="R444" s="355" t="str">
        <f>IF(ISBLANK(INDEX('Policy Characteristics'!L:L,MATCH($C444,'Policy Characteristics'!$C:$C,0))),"",INDEX('Policy Characteristics'!L:L,MATCH($C444,'Policy Characteristics'!$C:$C,0)))</f>
        <v>carbon-capture-and-sequestration.html</v>
      </c>
    </row>
    <row r="445" spans="1:18" x14ac:dyDescent="0.35">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Carbon Capture and Sequestration</v>
      </c>
      <c r="C445" s="359" t="str">
        <f t="shared" si="30"/>
        <v>Industry Sector Fraction of Potential Additional CCS Achieved</v>
      </c>
      <c r="D445" s="285" t="s">
        <v>3219</v>
      </c>
      <c r="E445" s="285" t="s">
        <v>2624</v>
      </c>
      <c r="F445" s="194" t="s">
        <v>3181</v>
      </c>
      <c r="G445" s="53" t="s">
        <v>3169</v>
      </c>
      <c r="H445" s="54">
        <v>939</v>
      </c>
      <c r="I445" s="9" t="s">
        <v>45</v>
      </c>
      <c r="J445" s="357" t="str">
        <f>IF(ISBLANK(INDEX('Policy Characteristics'!D:D,MATCH($C445,'Policy Characteristics'!$C:$C,0))),"",INDEX('Policy Characteristics'!D:D,MATCH($C445,'Policy Characteristics'!$C:$C,0)))</f>
        <v>Industry CCS</v>
      </c>
      <c r="K445" s="355" t="str">
        <f>IF(ISBLANK(INDEX('Policy Characteristics'!E:E,MATCH($C445,'Policy Characteristics'!$C:$C,0))),"",INDEX('Policy Characteristics'!E:E,MATCH($C445,'Policy Characteristics'!$C:$C,0)))</f>
        <v>indst CCS</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CO2 captured</v>
      </c>
      <c r="P445" s="355"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5" t="str">
        <f>IF(ISBLANK(INDEX('Policy Characteristics'!K:K,MATCH($C445,'Policy Characteristics'!$C:$C,0))),"",INDEX('Policy Characteristics'!K:K,MATCH($C445,'Policy Characteristics'!$C:$C,0)))</f>
        <v>ccs.html#ccs</v>
      </c>
      <c r="R445" s="355" t="str">
        <f>IF(ISBLANK(INDEX('Policy Characteristics'!L:L,MATCH($C445,'Policy Characteristics'!$C:$C,0))),"",INDEX('Policy Characteristics'!L:L,MATCH($C445,'Policy Characteristics'!$C:$C,0)))</f>
        <v>carbon-capture-and-sequestration.html</v>
      </c>
    </row>
    <row r="446" spans="1:18" x14ac:dyDescent="0.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Carbon Capture and Sequestration</v>
      </c>
      <c r="C446" s="359" t="str">
        <f t="shared" si="30"/>
        <v>Industry Sector Fraction of Potential Additional CCS Achieved</v>
      </c>
      <c r="D446" s="285" t="s">
        <v>3220</v>
      </c>
      <c r="E446" s="285" t="s">
        <v>3167</v>
      </c>
      <c r="F446" s="194" t="s">
        <v>3182</v>
      </c>
      <c r="G446" s="53" t="s">
        <v>3168</v>
      </c>
      <c r="H446" s="54">
        <v>940</v>
      </c>
      <c r="I446" s="53" t="s">
        <v>44</v>
      </c>
      <c r="J446" s="357" t="str">
        <f>IF(ISBLANK(INDEX('Policy Characteristics'!D:D,MATCH($C446,'Policy Characteristics'!$C:$C,0))),"",INDEX('Policy Characteristics'!D:D,MATCH($C446,'Policy Characteristics'!$C:$C,0)))</f>
        <v>Industry CCS</v>
      </c>
      <c r="K446" s="355" t="str">
        <f>IF(ISBLANK(INDEX('Policy Characteristics'!E:E,MATCH($C446,'Policy Characteristics'!$C:$C,0))),"",INDEX('Policy Characteristics'!E:E,MATCH($C446,'Policy Characteristics'!$C:$C,0)))</f>
        <v>indst CCS</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CO2 captured</v>
      </c>
      <c r="P446" s="355"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5" t="str">
        <f>IF(ISBLANK(INDEX('Policy Characteristics'!K:K,MATCH($C446,'Policy Characteristics'!$C:$C,0))),"",INDEX('Policy Characteristics'!K:K,MATCH($C446,'Policy Characteristics'!$C:$C,0)))</f>
        <v>ccs.html#ccs</v>
      </c>
      <c r="R446" s="355" t="str">
        <f>IF(ISBLANK(INDEX('Policy Characteristics'!L:L,MATCH($C446,'Policy Characteristics'!$C:$C,0))),"",INDEX('Policy Characteristics'!L:L,MATCH($C446,'Policy Characteristics'!$C:$C,0)))</f>
        <v>carbon-capture-and-sequestration.html</v>
      </c>
    </row>
    <row r="447" spans="1:18" x14ac:dyDescent="0.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Carbon Capture and Sequestration</v>
      </c>
      <c r="C447" s="359" t="str">
        <f t="shared" si="30"/>
        <v>Industry Sector Fraction of Potential Additional CCS Achieved</v>
      </c>
      <c r="D447" s="285" t="s">
        <v>3220</v>
      </c>
      <c r="E447" s="285" t="s">
        <v>2624</v>
      </c>
      <c r="F447" s="194" t="s">
        <v>3182</v>
      </c>
      <c r="G447" s="53" t="s">
        <v>3169</v>
      </c>
      <c r="H447" s="54">
        <v>941</v>
      </c>
      <c r="I447" s="9" t="s">
        <v>45</v>
      </c>
      <c r="J447" s="357" t="str">
        <f>IF(ISBLANK(INDEX('Policy Characteristics'!D:D,MATCH($C447,'Policy Characteristics'!$C:$C,0))),"",INDEX('Policy Characteristics'!D:D,MATCH($C447,'Policy Characteristics'!$C:$C,0)))</f>
        <v>Industry CCS</v>
      </c>
      <c r="K447" s="355" t="str">
        <f>IF(ISBLANK(INDEX('Policy Characteristics'!E:E,MATCH($C447,'Policy Characteristics'!$C:$C,0))),"",INDEX('Policy Characteristics'!E:E,MATCH($C447,'Policy Characteristics'!$C:$C,0)))</f>
        <v>indst CCS</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CO2 captured</v>
      </c>
      <c r="P447" s="355"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5" t="str">
        <f>IF(ISBLANK(INDEX('Policy Characteristics'!K:K,MATCH($C447,'Policy Characteristics'!$C:$C,0))),"",INDEX('Policy Characteristics'!K:K,MATCH($C447,'Policy Characteristics'!$C:$C,0)))</f>
        <v>ccs.html#ccs</v>
      </c>
      <c r="R447" s="355" t="str">
        <f>IF(ISBLANK(INDEX('Policy Characteristics'!L:L,MATCH($C447,'Policy Characteristics'!$C:$C,0))),"",INDEX('Policy Characteristics'!L:L,MATCH($C447,'Policy Characteristics'!$C:$C,0)))</f>
        <v>carbon-capture-and-sequestration.html</v>
      </c>
    </row>
    <row r="448" spans="1:18" x14ac:dyDescent="0.35">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Carbon Capture and Sequestration</v>
      </c>
      <c r="C448" s="359" t="str">
        <f t="shared" si="30"/>
        <v>Industry Sector Fraction of Potential Additional CCS Achieved</v>
      </c>
      <c r="D448" s="285" t="s">
        <v>3221</v>
      </c>
      <c r="E448" s="285" t="s">
        <v>3167</v>
      </c>
      <c r="F448" s="194" t="s">
        <v>3183</v>
      </c>
      <c r="G448" s="53" t="s">
        <v>3168</v>
      </c>
      <c r="H448" s="54">
        <v>942</v>
      </c>
      <c r="I448" s="53" t="s">
        <v>44</v>
      </c>
      <c r="J448" s="357" t="str">
        <f>IF(ISBLANK(INDEX('Policy Characteristics'!D:D,MATCH($C448,'Policy Characteristics'!$C:$C,0))),"",INDEX('Policy Characteristics'!D:D,MATCH($C448,'Policy Characteristics'!$C:$C,0)))</f>
        <v>Industry CCS</v>
      </c>
      <c r="K448" s="355" t="str">
        <f>IF(ISBLANK(INDEX('Policy Characteristics'!E:E,MATCH($C448,'Policy Characteristics'!$C:$C,0))),"",INDEX('Policy Characteristics'!E:E,MATCH($C448,'Policy Characteristics'!$C:$C,0)))</f>
        <v>indst CCS</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CO2 captured</v>
      </c>
      <c r="P448" s="355"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5" t="str">
        <f>IF(ISBLANK(INDEX('Policy Characteristics'!K:K,MATCH($C448,'Policy Characteristics'!$C:$C,0))),"",INDEX('Policy Characteristics'!K:K,MATCH($C448,'Policy Characteristics'!$C:$C,0)))</f>
        <v>ccs.html#ccs</v>
      </c>
      <c r="R448" s="355" t="str">
        <f>IF(ISBLANK(INDEX('Policy Characteristics'!L:L,MATCH($C448,'Policy Characteristics'!$C:$C,0))),"",INDEX('Policy Characteristics'!L:L,MATCH($C448,'Policy Characteristics'!$C:$C,0)))</f>
        <v>carbon-capture-and-sequestration.html</v>
      </c>
    </row>
    <row r="449" spans="1:18" x14ac:dyDescent="0.35">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Carbon Capture and Sequestration</v>
      </c>
      <c r="C449" s="359" t="str">
        <f t="shared" si="30"/>
        <v>Industry Sector Fraction of Potential Additional CCS Achieved</v>
      </c>
      <c r="D449" s="285" t="s">
        <v>3221</v>
      </c>
      <c r="E449" s="285" t="s">
        <v>2624</v>
      </c>
      <c r="F449" s="194" t="s">
        <v>3183</v>
      </c>
      <c r="G449" s="53" t="s">
        <v>3169</v>
      </c>
      <c r="H449" s="54">
        <v>943</v>
      </c>
      <c r="I449" s="9" t="s">
        <v>45</v>
      </c>
      <c r="J449" s="357" t="str">
        <f>IF(ISBLANK(INDEX('Policy Characteristics'!D:D,MATCH($C449,'Policy Characteristics'!$C:$C,0))),"",INDEX('Policy Characteristics'!D:D,MATCH($C449,'Policy Characteristics'!$C:$C,0)))</f>
        <v>Industry CCS</v>
      </c>
      <c r="K449" s="355" t="str">
        <f>IF(ISBLANK(INDEX('Policy Characteristics'!E:E,MATCH($C449,'Policy Characteristics'!$C:$C,0))),"",INDEX('Policy Characteristics'!E:E,MATCH($C449,'Policy Characteristics'!$C:$C,0)))</f>
        <v>indst CCS</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CO2 captured</v>
      </c>
      <c r="P449" s="355"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5" t="str">
        <f>IF(ISBLANK(INDEX('Policy Characteristics'!K:K,MATCH($C449,'Policy Characteristics'!$C:$C,0))),"",INDEX('Policy Characteristics'!K:K,MATCH($C449,'Policy Characteristics'!$C:$C,0)))</f>
        <v>ccs.html#ccs</v>
      </c>
      <c r="R449" s="355" t="str">
        <f>IF(ISBLANK(INDEX('Policy Characteristics'!L:L,MATCH($C449,'Policy Characteristics'!$C:$C,0))),"",INDEX('Policy Characteristics'!L:L,MATCH($C449,'Policy Characteristics'!$C:$C,0)))</f>
        <v>carbon-capture-and-sequestration.html</v>
      </c>
    </row>
    <row r="450" spans="1:18" x14ac:dyDescent="0.35">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Carbon Capture and Sequestration</v>
      </c>
      <c r="C450" s="359" t="str">
        <f t="shared" si="30"/>
        <v>Industry Sector Fraction of Potential Additional CCS Achieved</v>
      </c>
      <c r="D450" s="285" t="s">
        <v>3222</v>
      </c>
      <c r="E450" s="285" t="s">
        <v>3167</v>
      </c>
      <c r="F450" s="194" t="s">
        <v>3184</v>
      </c>
      <c r="G450" s="53" t="s">
        <v>3168</v>
      </c>
      <c r="H450" s="54">
        <v>944</v>
      </c>
      <c r="I450" s="53" t="s">
        <v>44</v>
      </c>
      <c r="J450" s="357" t="str">
        <f>IF(ISBLANK(INDEX('Policy Characteristics'!D:D,MATCH($C450,'Policy Characteristics'!$C:$C,0))),"",INDEX('Policy Characteristics'!D:D,MATCH($C450,'Policy Characteristics'!$C:$C,0)))</f>
        <v>Industry CCS</v>
      </c>
      <c r="K450" s="355" t="str">
        <f>IF(ISBLANK(INDEX('Policy Characteristics'!E:E,MATCH($C450,'Policy Characteristics'!$C:$C,0))),"",INDEX('Policy Characteristics'!E:E,MATCH($C450,'Policy Characteristics'!$C:$C,0)))</f>
        <v>indst CCS</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CO2 captured</v>
      </c>
      <c r="P450" s="355"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5" t="str">
        <f>IF(ISBLANK(INDEX('Policy Characteristics'!K:K,MATCH($C450,'Policy Characteristics'!$C:$C,0))),"",INDEX('Policy Characteristics'!K:K,MATCH($C450,'Policy Characteristics'!$C:$C,0)))</f>
        <v>ccs.html#ccs</v>
      </c>
      <c r="R450" s="355" t="str">
        <f>IF(ISBLANK(INDEX('Policy Characteristics'!L:L,MATCH($C450,'Policy Characteristics'!$C:$C,0))),"",INDEX('Policy Characteristics'!L:L,MATCH($C450,'Policy Characteristics'!$C:$C,0)))</f>
        <v>carbon-capture-and-sequestration.html</v>
      </c>
    </row>
    <row r="451" spans="1:18" x14ac:dyDescent="0.35">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Carbon Capture and Sequestration</v>
      </c>
      <c r="C451" s="359" t="str">
        <f t="shared" si="30"/>
        <v>Industry Sector Fraction of Potential Additional CCS Achieved</v>
      </c>
      <c r="D451" s="285" t="s">
        <v>3222</v>
      </c>
      <c r="E451" s="285" t="s">
        <v>2624</v>
      </c>
      <c r="F451" s="194" t="s">
        <v>3184</v>
      </c>
      <c r="G451" s="53" t="s">
        <v>3169</v>
      </c>
      <c r="H451" s="54">
        <v>945</v>
      </c>
      <c r="I451" s="9" t="s">
        <v>45</v>
      </c>
      <c r="J451" s="357" t="str">
        <f>IF(ISBLANK(INDEX('Policy Characteristics'!D:D,MATCH($C451,'Policy Characteristics'!$C:$C,0))),"",INDEX('Policy Characteristics'!D:D,MATCH($C451,'Policy Characteristics'!$C:$C,0)))</f>
        <v>Industry CCS</v>
      </c>
      <c r="K451" s="355" t="str">
        <f>IF(ISBLANK(INDEX('Policy Characteristics'!E:E,MATCH($C451,'Policy Characteristics'!$C:$C,0))),"",INDEX('Policy Characteristics'!E:E,MATCH($C451,'Policy Characteristics'!$C:$C,0)))</f>
        <v>indst CCS</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CO2 captured</v>
      </c>
      <c r="P451" s="355"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5" t="str">
        <f>IF(ISBLANK(INDEX('Policy Characteristics'!K:K,MATCH($C451,'Policy Characteristics'!$C:$C,0))),"",INDEX('Policy Characteristics'!K:K,MATCH($C451,'Policy Characteristics'!$C:$C,0)))</f>
        <v>ccs.html#ccs</v>
      </c>
      <c r="R451" s="355" t="str">
        <f>IF(ISBLANK(INDEX('Policy Characteristics'!L:L,MATCH($C451,'Policy Characteristics'!$C:$C,0))),"",INDEX('Policy Characteristics'!L:L,MATCH($C451,'Policy Characteristics'!$C:$C,0)))</f>
        <v>carbon-capture-and-sequestration.html</v>
      </c>
    </row>
    <row r="452" spans="1:18" x14ac:dyDescent="0.35">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Carbon Capture and Sequestration</v>
      </c>
      <c r="C452" s="359" t="str">
        <f t="shared" si="30"/>
        <v>Industry Sector Fraction of Potential Additional CCS Achieved</v>
      </c>
      <c r="D452" s="285" t="s">
        <v>3223</v>
      </c>
      <c r="E452" s="285" t="s">
        <v>3167</v>
      </c>
      <c r="F452" s="194" t="s">
        <v>3185</v>
      </c>
      <c r="G452" s="53" t="s">
        <v>3168</v>
      </c>
      <c r="H452" s="54">
        <v>946</v>
      </c>
      <c r="I452" s="53" t="s">
        <v>44</v>
      </c>
      <c r="J452" s="357" t="str">
        <f>IF(ISBLANK(INDEX('Policy Characteristics'!D:D,MATCH($C452,'Policy Characteristics'!$C:$C,0))),"",INDEX('Policy Characteristics'!D:D,MATCH($C452,'Policy Characteristics'!$C:$C,0)))</f>
        <v>Industry CCS</v>
      </c>
      <c r="K452" s="355" t="str">
        <f>IF(ISBLANK(INDEX('Policy Characteristics'!E:E,MATCH($C452,'Policy Characteristics'!$C:$C,0))),"",INDEX('Policy Characteristics'!E:E,MATCH($C452,'Policy Characteristics'!$C:$C,0)))</f>
        <v>indst CCS</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CO2 captured</v>
      </c>
      <c r="P452" s="355"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5" t="str">
        <f>IF(ISBLANK(INDEX('Policy Characteristics'!K:K,MATCH($C452,'Policy Characteristics'!$C:$C,0))),"",INDEX('Policy Characteristics'!K:K,MATCH($C452,'Policy Characteristics'!$C:$C,0)))</f>
        <v>ccs.html#ccs</v>
      </c>
      <c r="R452" s="355" t="str">
        <f>IF(ISBLANK(INDEX('Policy Characteristics'!L:L,MATCH($C452,'Policy Characteristics'!$C:$C,0))),"",INDEX('Policy Characteristics'!L:L,MATCH($C452,'Policy Characteristics'!$C:$C,0)))</f>
        <v>carbon-capture-and-sequestration.html</v>
      </c>
    </row>
    <row r="453" spans="1:18" x14ac:dyDescent="0.35">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Carbon Capture and Sequestration</v>
      </c>
      <c r="C453" s="359" t="str">
        <f t="shared" si="30"/>
        <v>Industry Sector Fraction of Potential Additional CCS Achieved</v>
      </c>
      <c r="D453" s="285" t="s">
        <v>3223</v>
      </c>
      <c r="E453" s="285" t="s">
        <v>2624</v>
      </c>
      <c r="F453" s="194" t="s">
        <v>3185</v>
      </c>
      <c r="G453" s="53" t="s">
        <v>3169</v>
      </c>
      <c r="H453" s="54">
        <v>947</v>
      </c>
      <c r="I453" s="9" t="s">
        <v>45</v>
      </c>
      <c r="J453" s="357" t="str">
        <f>IF(ISBLANK(INDEX('Policy Characteristics'!D:D,MATCH($C453,'Policy Characteristics'!$C:$C,0))),"",INDEX('Policy Characteristics'!D:D,MATCH($C453,'Policy Characteristics'!$C:$C,0)))</f>
        <v>Industry CCS</v>
      </c>
      <c r="K453" s="355" t="str">
        <f>IF(ISBLANK(INDEX('Policy Characteristics'!E:E,MATCH($C453,'Policy Characteristics'!$C:$C,0))),"",INDEX('Policy Characteristics'!E:E,MATCH($C453,'Policy Characteristics'!$C:$C,0)))</f>
        <v>indst CCS</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CO2 captured</v>
      </c>
      <c r="P453" s="355"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5" t="str">
        <f>IF(ISBLANK(INDEX('Policy Characteristics'!K:K,MATCH($C453,'Policy Characteristics'!$C:$C,0))),"",INDEX('Policy Characteristics'!K:K,MATCH($C453,'Policy Characteristics'!$C:$C,0)))</f>
        <v>ccs.html#ccs</v>
      </c>
      <c r="R453" s="355" t="str">
        <f>IF(ISBLANK(INDEX('Policy Characteristics'!L:L,MATCH($C453,'Policy Characteristics'!$C:$C,0))),"",INDEX('Policy Characteristics'!L:L,MATCH($C453,'Policy Characteristics'!$C:$C,0)))</f>
        <v>carbon-capture-and-sequestration.html</v>
      </c>
    </row>
    <row r="454" spans="1:18" x14ac:dyDescent="0.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Carbon Capture and Sequestration</v>
      </c>
      <c r="C454" s="359" t="str">
        <f t="shared" si="30"/>
        <v>Industry Sector Fraction of Potential Additional CCS Achieved</v>
      </c>
      <c r="D454" s="285" t="s">
        <v>3224</v>
      </c>
      <c r="E454" s="285" t="s">
        <v>3167</v>
      </c>
      <c r="F454" s="194" t="s">
        <v>3186</v>
      </c>
      <c r="G454" s="53" t="s">
        <v>3168</v>
      </c>
      <c r="H454" s="54">
        <v>948</v>
      </c>
      <c r="I454" s="53" t="s">
        <v>44</v>
      </c>
      <c r="J454" s="357" t="str">
        <f>IF(ISBLANK(INDEX('Policy Characteristics'!D:D,MATCH($C454,'Policy Characteristics'!$C:$C,0))),"",INDEX('Policy Characteristics'!D:D,MATCH($C454,'Policy Characteristics'!$C:$C,0)))</f>
        <v>Industry CCS</v>
      </c>
      <c r="K454" s="355" t="str">
        <f>IF(ISBLANK(INDEX('Policy Characteristics'!E:E,MATCH($C454,'Policy Characteristics'!$C:$C,0))),"",INDEX('Policy Characteristics'!E:E,MATCH($C454,'Policy Characteristics'!$C:$C,0)))</f>
        <v>indst CCS</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CO2 captured</v>
      </c>
      <c r="P454" s="355"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5" t="str">
        <f>IF(ISBLANK(INDEX('Policy Characteristics'!K:K,MATCH($C454,'Policy Characteristics'!$C:$C,0))),"",INDEX('Policy Characteristics'!K:K,MATCH($C454,'Policy Characteristics'!$C:$C,0)))</f>
        <v>ccs.html#ccs</v>
      </c>
      <c r="R454" s="355" t="str">
        <f>IF(ISBLANK(INDEX('Policy Characteristics'!L:L,MATCH($C454,'Policy Characteristics'!$C:$C,0))),"",INDEX('Policy Characteristics'!L:L,MATCH($C454,'Policy Characteristics'!$C:$C,0)))</f>
        <v>carbon-capture-and-sequestration.html</v>
      </c>
    </row>
    <row r="455" spans="1:18" x14ac:dyDescent="0.35">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Carbon Capture and Sequestration</v>
      </c>
      <c r="C455" s="359" t="str">
        <f t="shared" si="30"/>
        <v>Industry Sector Fraction of Potential Additional CCS Achieved</v>
      </c>
      <c r="D455" s="285" t="s">
        <v>3224</v>
      </c>
      <c r="E455" s="285" t="s">
        <v>2624</v>
      </c>
      <c r="F455" s="194" t="s">
        <v>3186</v>
      </c>
      <c r="G455" s="53" t="s">
        <v>3169</v>
      </c>
      <c r="H455" s="54">
        <v>949</v>
      </c>
      <c r="I455" s="9" t="s">
        <v>45</v>
      </c>
      <c r="J455" s="357" t="str">
        <f>IF(ISBLANK(INDEX('Policy Characteristics'!D:D,MATCH($C455,'Policy Characteristics'!$C:$C,0))),"",INDEX('Policy Characteristics'!D:D,MATCH($C455,'Policy Characteristics'!$C:$C,0)))</f>
        <v>Industry CCS</v>
      </c>
      <c r="K455" s="355" t="str">
        <f>IF(ISBLANK(INDEX('Policy Characteristics'!E:E,MATCH($C455,'Policy Characteristics'!$C:$C,0))),"",INDEX('Policy Characteristics'!E:E,MATCH($C455,'Policy Characteristics'!$C:$C,0)))</f>
        <v>indst CCS</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CO2 captured</v>
      </c>
      <c r="P455" s="355"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5" t="str">
        <f>IF(ISBLANK(INDEX('Policy Characteristics'!K:K,MATCH($C455,'Policy Characteristics'!$C:$C,0))),"",INDEX('Policy Characteristics'!K:K,MATCH($C455,'Policy Characteristics'!$C:$C,0)))</f>
        <v>ccs.html#ccs</v>
      </c>
      <c r="R455" s="355" t="str">
        <f>IF(ISBLANK(INDEX('Policy Characteristics'!L:L,MATCH($C455,'Policy Characteristics'!$C:$C,0))),"",INDEX('Policy Characteristics'!L:L,MATCH($C455,'Policy Characteristics'!$C:$C,0)))</f>
        <v>carbon-capture-and-sequestration.html</v>
      </c>
    </row>
    <row r="456" spans="1:18" x14ac:dyDescent="0.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Carbon Capture and Sequestration</v>
      </c>
      <c r="C456" s="359" t="str">
        <f t="shared" si="30"/>
        <v>Industry Sector Fraction of Potential Additional CCS Achieved</v>
      </c>
      <c r="D456" s="285" t="s">
        <v>3225</v>
      </c>
      <c r="E456" s="285" t="s">
        <v>3167</v>
      </c>
      <c r="F456" s="194" t="s">
        <v>3187</v>
      </c>
      <c r="G456" s="53" t="s">
        <v>3168</v>
      </c>
      <c r="H456" s="54">
        <v>950</v>
      </c>
      <c r="I456" s="53" t="s">
        <v>44</v>
      </c>
      <c r="J456" s="357" t="str">
        <f>IF(ISBLANK(INDEX('Policy Characteristics'!D:D,MATCH($C456,'Policy Characteristics'!$C:$C,0))),"",INDEX('Policy Characteristics'!D:D,MATCH($C456,'Policy Characteristics'!$C:$C,0)))</f>
        <v>Industry CCS</v>
      </c>
      <c r="K456" s="355" t="str">
        <f>IF(ISBLANK(INDEX('Policy Characteristics'!E:E,MATCH($C456,'Policy Characteristics'!$C:$C,0))),"",INDEX('Policy Characteristics'!E:E,MATCH($C456,'Policy Characteristics'!$C:$C,0)))</f>
        <v>indst CCS</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CO2 captured</v>
      </c>
      <c r="P456" s="355"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5" t="str">
        <f>IF(ISBLANK(INDEX('Policy Characteristics'!K:K,MATCH($C456,'Policy Characteristics'!$C:$C,0))),"",INDEX('Policy Characteristics'!K:K,MATCH($C456,'Policy Characteristics'!$C:$C,0)))</f>
        <v>ccs.html#ccs</v>
      </c>
      <c r="R456" s="355" t="str">
        <f>IF(ISBLANK(INDEX('Policy Characteristics'!L:L,MATCH($C456,'Policy Characteristics'!$C:$C,0))),"",INDEX('Policy Characteristics'!L:L,MATCH($C456,'Policy Characteristics'!$C:$C,0)))</f>
        <v>carbon-capture-and-sequestration.html</v>
      </c>
    </row>
    <row r="457" spans="1:18" x14ac:dyDescent="0.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Carbon Capture and Sequestration</v>
      </c>
      <c r="C457" s="359" t="str">
        <f t="shared" si="30"/>
        <v>Industry Sector Fraction of Potential Additional CCS Achieved</v>
      </c>
      <c r="D457" s="285" t="s">
        <v>3225</v>
      </c>
      <c r="E457" s="285" t="s">
        <v>2624</v>
      </c>
      <c r="F457" s="194" t="s">
        <v>3187</v>
      </c>
      <c r="G457" s="53" t="s">
        <v>3169</v>
      </c>
      <c r="H457" s="54">
        <v>951</v>
      </c>
      <c r="I457" s="9" t="s">
        <v>45</v>
      </c>
      <c r="J457" s="357" t="str">
        <f>IF(ISBLANK(INDEX('Policy Characteristics'!D:D,MATCH($C457,'Policy Characteristics'!$C:$C,0))),"",INDEX('Policy Characteristics'!D:D,MATCH($C457,'Policy Characteristics'!$C:$C,0)))</f>
        <v>Industry CCS</v>
      </c>
      <c r="K457" s="355" t="str">
        <f>IF(ISBLANK(INDEX('Policy Characteristics'!E:E,MATCH($C457,'Policy Characteristics'!$C:$C,0))),"",INDEX('Policy Characteristics'!E:E,MATCH($C457,'Policy Characteristics'!$C:$C,0)))</f>
        <v>indst CCS</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CO2 captured</v>
      </c>
      <c r="P457" s="355"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5" t="str">
        <f>IF(ISBLANK(INDEX('Policy Characteristics'!K:K,MATCH($C457,'Policy Characteristics'!$C:$C,0))),"",INDEX('Policy Characteristics'!K:K,MATCH($C457,'Policy Characteristics'!$C:$C,0)))</f>
        <v>ccs.html#ccs</v>
      </c>
      <c r="R457" s="355" t="str">
        <f>IF(ISBLANK(INDEX('Policy Characteristics'!L:L,MATCH($C457,'Policy Characteristics'!$C:$C,0))),"",INDEX('Policy Characteristics'!L:L,MATCH($C457,'Policy Characteristics'!$C:$C,0)))</f>
        <v>carbon-capture-and-sequestration.html</v>
      </c>
    </row>
    <row r="458" spans="1:18" x14ac:dyDescent="0.35">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Carbon Capture and Sequestration</v>
      </c>
      <c r="C458" s="359" t="str">
        <f t="shared" si="30"/>
        <v>Industry Sector Fraction of Potential Additional CCS Achieved</v>
      </c>
      <c r="D458" s="285" t="s">
        <v>3226</v>
      </c>
      <c r="E458" s="285" t="s">
        <v>3167</v>
      </c>
      <c r="F458" s="194" t="s">
        <v>3188</v>
      </c>
      <c r="G458" s="53" t="s">
        <v>3168</v>
      </c>
      <c r="H458" s="54">
        <v>952</v>
      </c>
      <c r="I458" s="53" t="s">
        <v>44</v>
      </c>
      <c r="J458" s="357" t="str">
        <f>IF(ISBLANK(INDEX('Policy Characteristics'!D:D,MATCH($C458,'Policy Characteristics'!$C:$C,0))),"",INDEX('Policy Characteristics'!D:D,MATCH($C458,'Policy Characteristics'!$C:$C,0)))</f>
        <v>Industry CCS</v>
      </c>
      <c r="K458" s="355" t="str">
        <f>IF(ISBLANK(INDEX('Policy Characteristics'!E:E,MATCH($C458,'Policy Characteristics'!$C:$C,0))),"",INDEX('Policy Characteristics'!E:E,MATCH($C458,'Policy Characteristics'!$C:$C,0)))</f>
        <v>indst CCS</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CO2 captured</v>
      </c>
      <c r="P458" s="355"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5" t="str">
        <f>IF(ISBLANK(INDEX('Policy Characteristics'!K:K,MATCH($C458,'Policy Characteristics'!$C:$C,0))),"",INDEX('Policy Characteristics'!K:K,MATCH($C458,'Policy Characteristics'!$C:$C,0)))</f>
        <v>ccs.html#ccs</v>
      </c>
      <c r="R458" s="355" t="str">
        <f>IF(ISBLANK(INDEX('Policy Characteristics'!L:L,MATCH($C458,'Policy Characteristics'!$C:$C,0))),"",INDEX('Policy Characteristics'!L:L,MATCH($C458,'Policy Characteristics'!$C:$C,0)))</f>
        <v>carbon-capture-and-sequestration.html</v>
      </c>
    </row>
    <row r="459" spans="1:18" x14ac:dyDescent="0.3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Carbon Capture and Sequestration</v>
      </c>
      <c r="C459" s="359" t="str">
        <f t="shared" si="30"/>
        <v>Industry Sector Fraction of Potential Additional CCS Achieved</v>
      </c>
      <c r="D459" s="285" t="s">
        <v>3226</v>
      </c>
      <c r="E459" s="285" t="s">
        <v>2624</v>
      </c>
      <c r="F459" s="194" t="s">
        <v>3188</v>
      </c>
      <c r="G459" s="53" t="s">
        <v>3169</v>
      </c>
      <c r="H459" s="54">
        <v>953</v>
      </c>
      <c r="I459" s="9" t="s">
        <v>45</v>
      </c>
      <c r="J459" s="357" t="str">
        <f>IF(ISBLANK(INDEX('Policy Characteristics'!D:D,MATCH($C459,'Policy Characteristics'!$C:$C,0))),"",INDEX('Policy Characteristics'!D:D,MATCH($C459,'Policy Characteristics'!$C:$C,0)))</f>
        <v>Industry CCS</v>
      </c>
      <c r="K459" s="355" t="str">
        <f>IF(ISBLANK(INDEX('Policy Characteristics'!E:E,MATCH($C459,'Policy Characteristics'!$C:$C,0))),"",INDEX('Policy Characteristics'!E:E,MATCH($C459,'Policy Characteristics'!$C:$C,0)))</f>
        <v>indst CCS</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CO2 captured</v>
      </c>
      <c r="P459" s="355"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5" t="str">
        <f>IF(ISBLANK(INDEX('Policy Characteristics'!K:K,MATCH($C459,'Policy Characteristics'!$C:$C,0))),"",INDEX('Policy Characteristics'!K:K,MATCH($C459,'Policy Characteristics'!$C:$C,0)))</f>
        <v>ccs.html#ccs</v>
      </c>
      <c r="R459" s="355" t="str">
        <f>IF(ISBLANK(INDEX('Policy Characteristics'!L:L,MATCH($C459,'Policy Characteristics'!$C:$C,0))),"",INDEX('Policy Characteristics'!L:L,MATCH($C459,'Policy Characteristics'!$C:$C,0)))</f>
        <v>carbon-capture-and-sequestration.html</v>
      </c>
    </row>
    <row r="460" spans="1:18" x14ac:dyDescent="0.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Carbon Capture and Sequestration</v>
      </c>
      <c r="C460" s="359" t="str">
        <f t="shared" si="30"/>
        <v>Industry Sector Fraction of Potential Additional CCS Achieved</v>
      </c>
      <c r="D460" s="285" t="s">
        <v>3227</v>
      </c>
      <c r="E460" s="285" t="s">
        <v>3167</v>
      </c>
      <c r="F460" s="194" t="s">
        <v>3230</v>
      </c>
      <c r="G460" s="53" t="s">
        <v>3168</v>
      </c>
      <c r="H460" s="54">
        <v>954</v>
      </c>
      <c r="I460" s="9" t="s">
        <v>45</v>
      </c>
      <c r="J460" s="357" t="str">
        <f>IF(ISBLANK(INDEX('Policy Characteristics'!D:D,MATCH($C460,'Policy Characteristics'!$C:$C,0))),"",INDEX('Policy Characteristics'!D:D,MATCH($C460,'Policy Characteristics'!$C:$C,0)))</f>
        <v>Industry CCS</v>
      </c>
      <c r="K460" s="355" t="str">
        <f>IF(ISBLANK(INDEX('Policy Characteristics'!E:E,MATCH($C460,'Policy Characteristics'!$C:$C,0))),"",INDEX('Policy Characteristics'!E:E,MATCH($C460,'Policy Characteristics'!$C:$C,0)))</f>
        <v>indst CCS</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CO2 captured</v>
      </c>
      <c r="P460" s="355"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5" t="str">
        <f>IF(ISBLANK(INDEX('Policy Characteristics'!K:K,MATCH($C460,'Policy Characteristics'!$C:$C,0))),"",INDEX('Policy Characteristics'!K:K,MATCH($C460,'Policy Characteristics'!$C:$C,0)))</f>
        <v>ccs.html#ccs</v>
      </c>
      <c r="R460" s="355" t="str">
        <f>IF(ISBLANK(INDEX('Policy Characteristics'!L:L,MATCH($C460,'Policy Characteristics'!$C:$C,0))),"",INDEX('Policy Characteristics'!L:L,MATCH($C460,'Policy Characteristics'!$C:$C,0)))</f>
        <v>carbon-capture-and-sequestration.html</v>
      </c>
    </row>
    <row r="461" spans="1:18" x14ac:dyDescent="0.35">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Carbon Capture and Sequestration</v>
      </c>
      <c r="C461" s="359" t="str">
        <f t="shared" si="30"/>
        <v>Industry Sector Fraction of Potential Additional CCS Achieved</v>
      </c>
      <c r="D461" s="285" t="s">
        <v>3227</v>
      </c>
      <c r="E461" s="285" t="s">
        <v>2624</v>
      </c>
      <c r="F461" s="194" t="s">
        <v>3230</v>
      </c>
      <c r="G461" s="53" t="s">
        <v>3169</v>
      </c>
      <c r="H461" s="54">
        <v>955</v>
      </c>
      <c r="I461" s="9" t="s">
        <v>45</v>
      </c>
      <c r="J461" s="357" t="str">
        <f>IF(ISBLANK(INDEX('Policy Characteristics'!D:D,MATCH($C461,'Policy Characteristics'!$C:$C,0))),"",INDEX('Policy Characteristics'!D:D,MATCH($C461,'Policy Characteristics'!$C:$C,0)))</f>
        <v>Industry CCS</v>
      </c>
      <c r="K461" s="355" t="str">
        <f>IF(ISBLANK(INDEX('Policy Characteristics'!E:E,MATCH($C461,'Policy Characteristics'!$C:$C,0))),"",INDEX('Policy Characteristics'!E:E,MATCH($C461,'Policy Characteristics'!$C:$C,0)))</f>
        <v>indst CCS</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CO2 captured</v>
      </c>
      <c r="P461" s="355"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5" t="str">
        <f>IF(ISBLANK(INDEX('Policy Characteristics'!K:K,MATCH($C461,'Policy Characteristics'!$C:$C,0))),"",INDEX('Policy Characteristics'!K:K,MATCH($C461,'Policy Characteristics'!$C:$C,0)))</f>
        <v>ccs.html#ccs</v>
      </c>
      <c r="R461" s="355" t="str">
        <f>IF(ISBLANK(INDEX('Policy Characteristics'!L:L,MATCH($C461,'Policy Characteristics'!$C:$C,0))),"",INDEX('Policy Characteristics'!L:L,MATCH($C461,'Policy Characteristics'!$C:$C,0)))</f>
        <v>carbon-capture-and-sequestration.html</v>
      </c>
    </row>
    <row r="462" spans="1:18" x14ac:dyDescent="0.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Carbon Capture and Sequestration</v>
      </c>
      <c r="C462" s="359" t="str">
        <f t="shared" si="30"/>
        <v>Industry Sector Fraction of Potential Additional CCS Achieved</v>
      </c>
      <c r="D462" s="285" t="s">
        <v>3228</v>
      </c>
      <c r="E462" s="285" t="s">
        <v>3167</v>
      </c>
      <c r="F462" s="194" t="s">
        <v>3189</v>
      </c>
      <c r="G462" s="53" t="s">
        <v>3168</v>
      </c>
      <c r="H462" s="54">
        <v>956</v>
      </c>
      <c r="I462" s="9" t="s">
        <v>45</v>
      </c>
      <c r="J462" s="357" t="str">
        <f>IF(ISBLANK(INDEX('Policy Characteristics'!D:D,MATCH($C462,'Policy Characteristics'!$C:$C,0))),"",INDEX('Policy Characteristics'!D:D,MATCH($C462,'Policy Characteristics'!$C:$C,0)))</f>
        <v>Industry CCS</v>
      </c>
      <c r="K462" s="355" t="str">
        <f>IF(ISBLANK(INDEX('Policy Characteristics'!E:E,MATCH($C462,'Policy Characteristics'!$C:$C,0))),"",INDEX('Policy Characteristics'!E:E,MATCH($C462,'Policy Characteristics'!$C:$C,0)))</f>
        <v>indst CCS</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CO2 captured</v>
      </c>
      <c r="P462" s="355"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5" t="str">
        <f>IF(ISBLANK(INDEX('Policy Characteristics'!K:K,MATCH($C462,'Policy Characteristics'!$C:$C,0))),"",INDEX('Policy Characteristics'!K:K,MATCH($C462,'Policy Characteristics'!$C:$C,0)))</f>
        <v>ccs.html#ccs</v>
      </c>
      <c r="R462" s="355" t="str">
        <f>IF(ISBLANK(INDEX('Policy Characteristics'!L:L,MATCH($C462,'Policy Characteristics'!$C:$C,0))),"",INDEX('Policy Characteristics'!L:L,MATCH($C462,'Policy Characteristics'!$C:$C,0)))</f>
        <v>carbon-capture-and-sequestration.html</v>
      </c>
    </row>
    <row r="463" spans="1:18" x14ac:dyDescent="0.35">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Carbon Capture and Sequestration</v>
      </c>
      <c r="C463" s="359" t="str">
        <f t="shared" si="30"/>
        <v>Industry Sector Fraction of Potential Additional CCS Achieved</v>
      </c>
      <c r="D463" s="285" t="s">
        <v>3228</v>
      </c>
      <c r="E463" s="285" t="s">
        <v>2624</v>
      </c>
      <c r="F463" s="194" t="s">
        <v>3189</v>
      </c>
      <c r="G463" s="53" t="s">
        <v>3169</v>
      </c>
      <c r="H463" s="54">
        <v>957</v>
      </c>
      <c r="I463" s="9" t="s">
        <v>45</v>
      </c>
      <c r="J463" s="357" t="str">
        <f>IF(ISBLANK(INDEX('Policy Characteristics'!D:D,MATCH($C463,'Policy Characteristics'!$C:$C,0))),"",INDEX('Policy Characteristics'!D:D,MATCH($C463,'Policy Characteristics'!$C:$C,0)))</f>
        <v>Industry CCS</v>
      </c>
      <c r="K463" s="355" t="str">
        <f>IF(ISBLANK(INDEX('Policy Characteristics'!E:E,MATCH($C463,'Policy Characteristics'!$C:$C,0))),"",INDEX('Policy Characteristics'!E:E,MATCH($C463,'Policy Characteristics'!$C:$C,0)))</f>
        <v>indst CCS</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CO2 captured</v>
      </c>
      <c r="P463" s="355"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5" t="str">
        <f>IF(ISBLANK(INDEX('Policy Characteristics'!K:K,MATCH($C463,'Policy Characteristics'!$C:$C,0))),"",INDEX('Policy Characteristics'!K:K,MATCH($C463,'Policy Characteristics'!$C:$C,0)))</f>
        <v>ccs.html#ccs</v>
      </c>
      <c r="R463" s="355" t="str">
        <f>IF(ISBLANK(INDEX('Policy Characteristics'!L:L,MATCH($C463,'Policy Characteristics'!$C:$C,0))),"",INDEX('Policy Characteristics'!L:L,MATCH($C463,'Policy Characteristics'!$C:$C,0)))</f>
        <v>carbon-capture-and-sequestration.html</v>
      </c>
    </row>
    <row r="464" spans="1:18" x14ac:dyDescent="0.35">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Cement Clinker Substitution</v>
      </c>
      <c r="C464" s="360" t="s">
        <v>2879</v>
      </c>
      <c r="D464" s="53"/>
      <c r="E464" s="53"/>
      <c r="F464" s="53"/>
      <c r="G464" s="53"/>
      <c r="H464" s="54">
        <v>43</v>
      </c>
      <c r="I464" s="53" t="s">
        <v>44</v>
      </c>
      <c r="J464" s="357" t="str">
        <f>IF(ISBLANK(INDEX('Policy Characteristics'!D:D,MATCH($C464,'Policy Characteristics'!$C:$C,0))),"",INDEX('Policy Characteristics'!D:D,MATCH($C464,'Policy Characteristics'!$C:$C,0)))</f>
        <v>Cement Clinker Substitution</v>
      </c>
      <c r="K464" s="355" t="str">
        <f>IF(ISBLANK(INDEX('Policy Characteristics'!E:E,MATCH($C464,'Policy Characteristics'!$C:$C,0))),"",INDEX('Policy Characteristics'!E:E,MATCH($C464,'Policy Characteristics'!$C:$C,0)))</f>
        <v>indst cement measures</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potential achieved</v>
      </c>
      <c r="P464" s="355"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5" t="str">
        <f>IF(ISBLANK(INDEX('Policy Characteristics'!K:K,MATCH($C464,'Policy Characteristics'!$C:$C,0))),"",INDEX('Policy Characteristics'!K:K,MATCH($C464,'Policy Characteristics'!$C:$C,0)))</f>
        <v>industry-ag-main.html#clinker</v>
      </c>
      <c r="R464" s="355" t="str">
        <f>IF(ISBLANK(INDEX('Policy Characteristics'!L:L,MATCH($C464,'Policy Characteristics'!$C:$C,0))),"",INDEX('Policy Characteristics'!L:L,MATCH($C464,'Policy Characteristics'!$C:$C,0)))</f>
        <v>cement-clinker-substitution.html</v>
      </c>
    </row>
    <row r="465" spans="1:18" s="5" customFormat="1" x14ac:dyDescent="0.35">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Cogeneration and Waste Heat Recovery</v>
      </c>
      <c r="C465" s="360" t="s">
        <v>300</v>
      </c>
      <c r="D465" s="53"/>
      <c r="E465" s="53"/>
      <c r="F465" s="53"/>
      <c r="G465" s="53"/>
      <c r="H465" s="54">
        <v>44</v>
      </c>
      <c r="I465" s="53" t="s">
        <v>44</v>
      </c>
      <c r="J465" s="357" t="str">
        <f>IF(ISBLANK(INDEX('Policy Characteristics'!D:D,MATCH($C465,'Policy Characteristics'!$C:$C,0))),"",INDEX('Policy Characteristics'!D:D,MATCH($C465,'Policy Characteristics'!$C:$C,0)))</f>
        <v>Cogeneration and Waste Heat Recovery</v>
      </c>
      <c r="K465" s="355" t="str">
        <f>IF(ISBLANK(INDEX('Policy Characteristics'!E:E,MATCH($C465,'Policy Characteristics'!$C:$C,0))),"",INDEX('Policy Characteristics'!E:E,MATCH($C465,'Policy Characteristics'!$C:$C,0)))</f>
        <v>indst CHP</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potential achieved</v>
      </c>
      <c r="P465" s="355"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5" t="str">
        <f>IF(ISBLANK(INDEX('Policy Characteristics'!K:K,MATCH($C465,'Policy Characteristics'!$C:$C,0))),"",INDEX('Policy Characteristics'!K:K,MATCH($C465,'Policy Characteristics'!$C:$C,0)))</f>
        <v>industry-ag-main.html#cogen</v>
      </c>
      <c r="R465" s="355" t="str">
        <f>IF(ISBLANK(INDEX('Policy Characteristics'!L:L,MATCH($C465,'Policy Characteristics'!$C:$C,0))),"",INDEX('Policy Characteristics'!L:L,MATCH($C465,'Policy Characteristics'!$C:$C,0)))</f>
        <v>cogeneration-and-waste-heat-recovery.html</v>
      </c>
    </row>
    <row r="466" spans="1:18" s="5" customFormat="1" x14ac:dyDescent="0.35">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Early Retirement of Industrial Facilities</v>
      </c>
      <c r="C466" s="360" t="s">
        <v>59</v>
      </c>
      <c r="D466" s="53"/>
      <c r="E466" s="53"/>
      <c r="F466" s="53"/>
      <c r="G466" s="53"/>
      <c r="H466" s="54">
        <v>45</v>
      </c>
      <c r="I466" s="53" t="s">
        <v>44</v>
      </c>
      <c r="J466" s="357" t="str">
        <f>IF(ISBLANK(INDEX('Policy Characteristics'!D:D,MATCH($C466,'Policy Characteristics'!$C:$C,0))),"",INDEX('Policy Characteristics'!D:D,MATCH($C466,'Policy Characteristics'!$C:$C,0)))</f>
        <v>Early Retirement of Industrial Facilities</v>
      </c>
      <c r="K466" s="355" t="str">
        <f>IF(ISBLANK(INDEX('Policy Characteristics'!E:E,MATCH($C466,'Policy Characteristics'!$C:$C,0))),"",INDEX('Policy Characteristics'!E:E,MATCH($C466,'Policy Characteristics'!$C:$C,0)))</f>
        <v>indst early retirement</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potential achieved</v>
      </c>
      <c r="P466" s="355"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5" t="str">
        <f>IF(ISBLANK(INDEX('Policy Characteristics'!K:K,MATCH($C466,'Policy Characteristics'!$C:$C,0))),"",INDEX('Policy Characteristics'!K:K,MATCH($C466,'Policy Characteristics'!$C:$C,0)))</f>
        <v>industry-ag-main.html#early-ret</v>
      </c>
      <c r="R466" s="355" t="str">
        <f>IF(ISBLANK(INDEX('Policy Characteristics'!L:L,MATCH($C466,'Policy Characteristics'!$C:$C,0))),"",INDEX('Policy Characteristics'!L:L,MATCH($C466,'Policy Characteristics'!$C:$C,0)))</f>
        <v>early-retirement-of-industrial-facilities.html</v>
      </c>
    </row>
    <row r="467" spans="1:18" x14ac:dyDescent="0.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60" t="s">
        <v>2455</v>
      </c>
      <c r="D467" s="53" t="s">
        <v>3204</v>
      </c>
      <c r="E467" s="53" t="s">
        <v>2456</v>
      </c>
      <c r="F467" s="194" t="s">
        <v>3229</v>
      </c>
      <c r="G467" s="53" t="s">
        <v>3231</v>
      </c>
      <c r="H467" s="54">
        <v>1208</v>
      </c>
      <c r="I467" s="53" t="s">
        <v>44</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x14ac:dyDescent="0.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ref="C468:C499" si="31">C$467</f>
        <v>Fraction of Industrial Fuel Use Shifted to Other Fuels</v>
      </c>
      <c r="D468" s="53" t="s">
        <v>3204</v>
      </c>
      <c r="E468" s="53" t="s">
        <v>2457</v>
      </c>
      <c r="F468" s="194" t="s">
        <v>3229</v>
      </c>
      <c r="G468" s="53" t="s">
        <v>3232</v>
      </c>
      <c r="H468" s="54">
        <v>1209</v>
      </c>
      <c r="I468" s="53" t="s">
        <v>45</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x14ac:dyDescent="0.35">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1"/>
        <v>Fraction of Industrial Fuel Use Shifted to Other Fuels</v>
      </c>
      <c r="D469" s="53" t="s">
        <v>3204</v>
      </c>
      <c r="E469" s="53" t="s">
        <v>2458</v>
      </c>
      <c r="F469" s="194" t="s">
        <v>3229</v>
      </c>
      <c r="G469" s="53" t="s">
        <v>3233</v>
      </c>
      <c r="H469" s="54">
        <v>1210</v>
      </c>
      <c r="I469" s="53" t="s">
        <v>45</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x14ac:dyDescent="0.35">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1"/>
        <v>Fraction of Industrial Fuel Use Shifted to Other Fuels</v>
      </c>
      <c r="D470" s="53" t="s">
        <v>3204</v>
      </c>
      <c r="E470" s="53" t="s">
        <v>2459</v>
      </c>
      <c r="F470" s="194" t="s">
        <v>3229</v>
      </c>
      <c r="G470" s="53" t="s">
        <v>3234</v>
      </c>
      <c r="H470" s="54">
        <v>1211</v>
      </c>
      <c r="I470" s="53" t="s">
        <v>45</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x14ac:dyDescent="0.35">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1"/>
        <v>Fraction of Industrial Fuel Use Shifted to Other Fuels</v>
      </c>
      <c r="D471" s="53" t="s">
        <v>3204</v>
      </c>
      <c r="E471" s="53" t="s">
        <v>2460</v>
      </c>
      <c r="F471" s="194" t="s">
        <v>3229</v>
      </c>
      <c r="G471" s="53" t="s">
        <v>3235</v>
      </c>
      <c r="H471" s="54">
        <v>1212</v>
      </c>
      <c r="I471" s="53" t="s">
        <v>45</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x14ac:dyDescent="0.35">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1"/>
        <v>Fraction of Industrial Fuel Use Shifted to Other Fuels</v>
      </c>
      <c r="D472" s="53" t="s">
        <v>3204</v>
      </c>
      <c r="E472" s="53" t="s">
        <v>2461</v>
      </c>
      <c r="F472" s="194" t="s">
        <v>3229</v>
      </c>
      <c r="G472" s="53" t="s">
        <v>3236</v>
      </c>
      <c r="H472" s="54">
        <v>1213</v>
      </c>
      <c r="I472" s="53" t="s">
        <v>45</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x14ac:dyDescent="0.35">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1"/>
        <v>Fraction of Industrial Fuel Use Shifted to Other Fuels</v>
      </c>
      <c r="D473" s="53" t="s">
        <v>3204</v>
      </c>
      <c r="E473" s="53" t="s">
        <v>2811</v>
      </c>
      <c r="F473" s="194" t="s">
        <v>3229</v>
      </c>
      <c r="G473" s="53" t="s">
        <v>3237</v>
      </c>
      <c r="H473" s="54">
        <v>1214</v>
      </c>
      <c r="I473" s="53" t="s">
        <v>45</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x14ac:dyDescent="0.35">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1"/>
        <v>Fraction of Industrial Fuel Use Shifted to Other Fuels</v>
      </c>
      <c r="D474" s="53" t="s">
        <v>3204</v>
      </c>
      <c r="E474" s="53" t="s">
        <v>2812</v>
      </c>
      <c r="F474" s="194" t="s">
        <v>3229</v>
      </c>
      <c r="G474" s="53" t="s">
        <v>3238</v>
      </c>
      <c r="H474" s="54">
        <v>1215</v>
      </c>
      <c r="I474" s="53" t="s">
        <v>45</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x14ac:dyDescent="0.35">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1"/>
        <v>Fraction of Industrial Fuel Use Shifted to Other Fuels</v>
      </c>
      <c r="D475" s="53" t="s">
        <v>3204</v>
      </c>
      <c r="E475" s="53" t="s">
        <v>2813</v>
      </c>
      <c r="F475" s="194" t="s">
        <v>3229</v>
      </c>
      <c r="G475" s="53" t="s">
        <v>3239</v>
      </c>
      <c r="H475" s="54">
        <v>1216</v>
      </c>
      <c r="I475" s="53" t="s">
        <v>45</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x14ac:dyDescent="0.35">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1"/>
        <v>Fraction of Industrial Fuel Use Shifted to Other Fuels</v>
      </c>
      <c r="D476" s="53" t="s">
        <v>3204</v>
      </c>
      <c r="E476" s="53" t="s">
        <v>2810</v>
      </c>
      <c r="F476" s="194" t="s">
        <v>3229</v>
      </c>
      <c r="G476" s="53" t="s">
        <v>3240</v>
      </c>
      <c r="H476" s="54">
        <v>1217</v>
      </c>
      <c r="I476" s="53" t="s">
        <v>44</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x14ac:dyDescent="0.35">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1"/>
        <v>Fraction of Industrial Fuel Use Shifted to Other Fuels</v>
      </c>
      <c r="D477" s="9" t="s">
        <v>3205</v>
      </c>
      <c r="E477" s="53" t="s">
        <v>2456</v>
      </c>
      <c r="F477" s="194" t="s">
        <v>2870</v>
      </c>
      <c r="G477" s="53" t="s">
        <v>3231</v>
      </c>
      <c r="H477" s="54">
        <v>1218</v>
      </c>
      <c r="I477" s="53" t="s">
        <v>44</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x14ac:dyDescent="0.35">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1"/>
        <v>Fraction of Industrial Fuel Use Shifted to Other Fuels</v>
      </c>
      <c r="D478" s="9" t="s">
        <v>3205</v>
      </c>
      <c r="E478" s="53" t="s">
        <v>2457</v>
      </c>
      <c r="F478" s="194" t="s">
        <v>2870</v>
      </c>
      <c r="G478" s="53" t="s">
        <v>3232</v>
      </c>
      <c r="H478" s="54">
        <v>1219</v>
      </c>
      <c r="I478" s="53" t="s">
        <v>45</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x14ac:dyDescent="0.35">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1"/>
        <v>Fraction of Industrial Fuel Use Shifted to Other Fuels</v>
      </c>
      <c r="D479" s="9" t="s">
        <v>3205</v>
      </c>
      <c r="E479" s="53" t="s">
        <v>2458</v>
      </c>
      <c r="F479" s="194" t="s">
        <v>2870</v>
      </c>
      <c r="G479" s="53" t="s">
        <v>3233</v>
      </c>
      <c r="H479" s="54">
        <v>1220</v>
      </c>
      <c r="I479" s="53" t="s">
        <v>45</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x14ac:dyDescent="0.35">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1"/>
        <v>Fraction of Industrial Fuel Use Shifted to Other Fuels</v>
      </c>
      <c r="D480" s="9" t="s">
        <v>3205</v>
      </c>
      <c r="E480" s="53" t="s">
        <v>2459</v>
      </c>
      <c r="F480" s="194" t="s">
        <v>2870</v>
      </c>
      <c r="G480" s="53" t="s">
        <v>3234</v>
      </c>
      <c r="H480" s="54">
        <v>1221</v>
      </c>
      <c r="I480" s="53" t="s">
        <v>45</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x14ac:dyDescent="0.35">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1"/>
        <v>Fraction of Industrial Fuel Use Shifted to Other Fuels</v>
      </c>
      <c r="D481" s="9" t="s">
        <v>3205</v>
      </c>
      <c r="E481" s="53" t="s">
        <v>2460</v>
      </c>
      <c r="F481" s="194" t="s">
        <v>2870</v>
      </c>
      <c r="G481" s="53" t="s">
        <v>3235</v>
      </c>
      <c r="H481" s="54">
        <v>1222</v>
      </c>
      <c r="I481" s="53" t="s">
        <v>45</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x14ac:dyDescent="0.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1"/>
        <v>Fraction of Industrial Fuel Use Shifted to Other Fuels</v>
      </c>
      <c r="D482" s="9" t="s">
        <v>3205</v>
      </c>
      <c r="E482" s="53" t="s">
        <v>2461</v>
      </c>
      <c r="F482" s="194" t="s">
        <v>2870</v>
      </c>
      <c r="G482" s="53" t="s">
        <v>3236</v>
      </c>
      <c r="H482" s="54">
        <v>1223</v>
      </c>
      <c r="I482" s="53" t="s">
        <v>45</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x14ac:dyDescent="0.35">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1"/>
        <v>Fraction of Industrial Fuel Use Shifted to Other Fuels</v>
      </c>
      <c r="D483" s="9" t="s">
        <v>3205</v>
      </c>
      <c r="E483" s="53" t="s">
        <v>2811</v>
      </c>
      <c r="F483" s="194" t="s">
        <v>2870</v>
      </c>
      <c r="G483" s="53" t="s">
        <v>3237</v>
      </c>
      <c r="H483" s="54">
        <v>1224</v>
      </c>
      <c r="I483" s="53" t="s">
        <v>45</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x14ac:dyDescent="0.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1"/>
        <v>Fraction of Industrial Fuel Use Shifted to Other Fuels</v>
      </c>
      <c r="D484" s="9" t="s">
        <v>3205</v>
      </c>
      <c r="E484" s="53" t="s">
        <v>2812</v>
      </c>
      <c r="F484" s="194" t="s">
        <v>2870</v>
      </c>
      <c r="G484" s="53" t="s">
        <v>3238</v>
      </c>
      <c r="H484" s="54">
        <v>1225</v>
      </c>
      <c r="I484" s="53" t="s">
        <v>45</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x14ac:dyDescent="0.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1"/>
        <v>Fraction of Industrial Fuel Use Shifted to Other Fuels</v>
      </c>
      <c r="D485" s="9" t="s">
        <v>3205</v>
      </c>
      <c r="E485" s="53" t="s">
        <v>2813</v>
      </c>
      <c r="F485" s="194" t="s">
        <v>2870</v>
      </c>
      <c r="G485" s="53" t="s">
        <v>3239</v>
      </c>
      <c r="H485" s="54">
        <v>1226</v>
      </c>
      <c r="I485" s="53" t="s">
        <v>45</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x14ac:dyDescent="0.35">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1"/>
        <v>Fraction of Industrial Fuel Use Shifted to Other Fuels</v>
      </c>
      <c r="D486" s="9" t="s">
        <v>3205</v>
      </c>
      <c r="E486" s="53" t="s">
        <v>2810</v>
      </c>
      <c r="F486" s="194" t="s">
        <v>2870</v>
      </c>
      <c r="G486" s="53" t="s">
        <v>3240</v>
      </c>
      <c r="H486" s="54">
        <v>1227</v>
      </c>
      <c r="I486" s="53" t="s">
        <v>44</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x14ac:dyDescent="0.35">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1"/>
        <v>Fraction of Industrial Fuel Use Shifted to Other Fuels</v>
      </c>
      <c r="D487" s="9" t="s">
        <v>3206</v>
      </c>
      <c r="E487" s="53" t="s">
        <v>2456</v>
      </c>
      <c r="F487" s="194" t="s">
        <v>3170</v>
      </c>
      <c r="G487" s="53" t="s">
        <v>3231</v>
      </c>
      <c r="H487" s="54">
        <v>1228</v>
      </c>
      <c r="I487" s="53" t="s">
        <v>44</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x14ac:dyDescent="0.35">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1"/>
        <v>Fraction of Industrial Fuel Use Shifted to Other Fuels</v>
      </c>
      <c r="D488" s="9" t="s">
        <v>3206</v>
      </c>
      <c r="E488" s="53" t="s">
        <v>2457</v>
      </c>
      <c r="F488" s="194" t="s">
        <v>3170</v>
      </c>
      <c r="G488" s="53" t="s">
        <v>3232</v>
      </c>
      <c r="H488" s="54">
        <v>1229</v>
      </c>
      <c r="I488" s="53" t="s">
        <v>45</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x14ac:dyDescent="0.35">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1"/>
        <v>Fraction of Industrial Fuel Use Shifted to Other Fuels</v>
      </c>
      <c r="D489" s="9" t="s">
        <v>3206</v>
      </c>
      <c r="E489" s="53" t="s">
        <v>2458</v>
      </c>
      <c r="F489" s="194" t="s">
        <v>3170</v>
      </c>
      <c r="G489" s="53" t="s">
        <v>3233</v>
      </c>
      <c r="H489" s="54">
        <v>1230</v>
      </c>
      <c r="I489" s="53" t="s">
        <v>45</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x14ac:dyDescent="0.35">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1"/>
        <v>Fraction of Industrial Fuel Use Shifted to Other Fuels</v>
      </c>
      <c r="D490" s="9" t="s">
        <v>3206</v>
      </c>
      <c r="E490" s="53" t="s">
        <v>2459</v>
      </c>
      <c r="F490" s="194" t="s">
        <v>3170</v>
      </c>
      <c r="G490" s="53" t="s">
        <v>3234</v>
      </c>
      <c r="H490" s="54">
        <v>1231</v>
      </c>
      <c r="I490" s="53" t="s">
        <v>45</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x14ac:dyDescent="0.35">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1"/>
        <v>Fraction of Industrial Fuel Use Shifted to Other Fuels</v>
      </c>
      <c r="D491" s="9" t="s">
        <v>3206</v>
      </c>
      <c r="E491" s="53" t="s">
        <v>2460</v>
      </c>
      <c r="F491" s="194" t="s">
        <v>3170</v>
      </c>
      <c r="G491" s="53" t="s">
        <v>3235</v>
      </c>
      <c r="H491" s="54">
        <v>1232</v>
      </c>
      <c r="I491" s="53" t="s">
        <v>45</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x14ac:dyDescent="0.35">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1"/>
        <v>Fraction of Industrial Fuel Use Shifted to Other Fuels</v>
      </c>
      <c r="D492" s="9" t="s">
        <v>3206</v>
      </c>
      <c r="E492" s="53" t="s">
        <v>2461</v>
      </c>
      <c r="F492" s="194" t="s">
        <v>3170</v>
      </c>
      <c r="G492" s="53" t="s">
        <v>3236</v>
      </c>
      <c r="H492" s="54">
        <v>1233</v>
      </c>
      <c r="I492" s="53" t="s">
        <v>45</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x14ac:dyDescent="0.35">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1"/>
        <v>Fraction of Industrial Fuel Use Shifted to Other Fuels</v>
      </c>
      <c r="D493" s="9" t="s">
        <v>3206</v>
      </c>
      <c r="E493" s="53" t="s">
        <v>2811</v>
      </c>
      <c r="F493" s="194" t="s">
        <v>3170</v>
      </c>
      <c r="G493" s="53" t="s">
        <v>3237</v>
      </c>
      <c r="H493" s="54">
        <v>1234</v>
      </c>
      <c r="I493" s="53" t="s">
        <v>45</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x14ac:dyDescent="0.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1"/>
        <v>Fraction of Industrial Fuel Use Shifted to Other Fuels</v>
      </c>
      <c r="D494" s="9" t="s">
        <v>3206</v>
      </c>
      <c r="E494" s="53" t="s">
        <v>2812</v>
      </c>
      <c r="F494" s="194" t="s">
        <v>3170</v>
      </c>
      <c r="G494" s="53" t="s">
        <v>3238</v>
      </c>
      <c r="H494" s="54">
        <v>1235</v>
      </c>
      <c r="I494" s="53" t="s">
        <v>45</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x14ac:dyDescent="0.35">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1"/>
        <v>Fraction of Industrial Fuel Use Shifted to Other Fuels</v>
      </c>
      <c r="D495" s="9" t="s">
        <v>3206</v>
      </c>
      <c r="E495" s="53" t="s">
        <v>2813</v>
      </c>
      <c r="F495" s="194" t="s">
        <v>3170</v>
      </c>
      <c r="G495" s="53" t="s">
        <v>3239</v>
      </c>
      <c r="H495" s="54">
        <v>1236</v>
      </c>
      <c r="I495" s="53" t="s">
        <v>45</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x14ac:dyDescent="0.35">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1"/>
        <v>Fraction of Industrial Fuel Use Shifted to Other Fuels</v>
      </c>
      <c r="D496" s="9" t="s">
        <v>3206</v>
      </c>
      <c r="E496" s="53" t="s">
        <v>2810</v>
      </c>
      <c r="F496" s="194" t="s">
        <v>3170</v>
      </c>
      <c r="G496" s="53" t="s">
        <v>3240</v>
      </c>
      <c r="H496" s="54">
        <v>1237</v>
      </c>
      <c r="I496" s="53" t="s">
        <v>44</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x14ac:dyDescent="0.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1"/>
        <v>Fraction of Industrial Fuel Use Shifted to Other Fuels</v>
      </c>
      <c r="D497" s="9" t="s">
        <v>3207</v>
      </c>
      <c r="E497" s="53" t="s">
        <v>2456</v>
      </c>
      <c r="F497" s="194" t="s">
        <v>3171</v>
      </c>
      <c r="G497" s="53" t="s">
        <v>3231</v>
      </c>
      <c r="H497" s="54">
        <v>1238</v>
      </c>
      <c r="I497" s="53" t="s">
        <v>44</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x14ac:dyDescent="0.35">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1"/>
        <v>Fraction of Industrial Fuel Use Shifted to Other Fuels</v>
      </c>
      <c r="D498" s="9" t="s">
        <v>3207</v>
      </c>
      <c r="E498" s="53" t="s">
        <v>2457</v>
      </c>
      <c r="F498" s="194" t="s">
        <v>3171</v>
      </c>
      <c r="G498" s="53" t="s">
        <v>3232</v>
      </c>
      <c r="H498" s="54">
        <v>1239</v>
      </c>
      <c r="I498" s="53" t="s">
        <v>45</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x14ac:dyDescent="0.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1"/>
        <v>Fraction of Industrial Fuel Use Shifted to Other Fuels</v>
      </c>
      <c r="D499" s="9" t="s">
        <v>3207</v>
      </c>
      <c r="E499" s="53" t="s">
        <v>2458</v>
      </c>
      <c r="F499" s="194" t="s">
        <v>3171</v>
      </c>
      <c r="G499" s="53" t="s">
        <v>3233</v>
      </c>
      <c r="H499" s="54">
        <v>1240</v>
      </c>
      <c r="I499" s="53" t="s">
        <v>45</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x14ac:dyDescent="0.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ref="C500:C501" si="32">C$467</f>
        <v>Fraction of Industrial Fuel Use Shifted to Other Fuels</v>
      </c>
      <c r="D500" s="9" t="s">
        <v>3207</v>
      </c>
      <c r="E500" s="53" t="s">
        <v>2459</v>
      </c>
      <c r="F500" s="194" t="s">
        <v>3171</v>
      </c>
      <c r="G500" s="53" t="s">
        <v>3234</v>
      </c>
      <c r="H500" s="54">
        <v>1241</v>
      </c>
      <c r="I500" s="53" t="s">
        <v>45</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x14ac:dyDescent="0.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2"/>
        <v>Fraction of Industrial Fuel Use Shifted to Other Fuels</v>
      </c>
      <c r="D501" s="9" t="s">
        <v>3207</v>
      </c>
      <c r="E501" s="53" t="s">
        <v>2460</v>
      </c>
      <c r="F501" s="194" t="s">
        <v>3171</v>
      </c>
      <c r="G501" s="53" t="s">
        <v>3235</v>
      </c>
      <c r="H501" s="54">
        <v>1242</v>
      </c>
      <c r="I501" s="53" t="s">
        <v>45</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x14ac:dyDescent="0.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ref="C502:C547" si="33">C$467</f>
        <v>Fraction of Industrial Fuel Use Shifted to Other Fuels</v>
      </c>
      <c r="D502" s="9" t="s">
        <v>3207</v>
      </c>
      <c r="E502" s="53" t="s">
        <v>2461</v>
      </c>
      <c r="F502" s="194" t="s">
        <v>3171</v>
      </c>
      <c r="G502" s="53" t="s">
        <v>3236</v>
      </c>
      <c r="H502" s="54">
        <v>1243</v>
      </c>
      <c r="I502" s="53" t="s">
        <v>45</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x14ac:dyDescent="0.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3207</v>
      </c>
      <c r="E503" s="53" t="s">
        <v>2811</v>
      </c>
      <c r="F503" s="194" t="s">
        <v>3171</v>
      </c>
      <c r="G503" s="53" t="s">
        <v>3237</v>
      </c>
      <c r="H503" s="54">
        <v>1244</v>
      </c>
      <c r="I503" s="53" t="s">
        <v>45</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x14ac:dyDescent="0.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3207</v>
      </c>
      <c r="E504" s="53" t="s">
        <v>2812</v>
      </c>
      <c r="F504" s="194" t="s">
        <v>3171</v>
      </c>
      <c r="G504" s="53" t="s">
        <v>3238</v>
      </c>
      <c r="H504" s="54">
        <v>1245</v>
      </c>
      <c r="I504" s="53" t="s">
        <v>45</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x14ac:dyDescent="0.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3207</v>
      </c>
      <c r="E505" s="53" t="s">
        <v>2813</v>
      </c>
      <c r="F505" s="194" t="s">
        <v>3171</v>
      </c>
      <c r="G505" s="53" t="s">
        <v>3239</v>
      </c>
      <c r="H505" s="54">
        <v>1246</v>
      </c>
      <c r="I505" s="53" t="s">
        <v>45</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x14ac:dyDescent="0.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3207</v>
      </c>
      <c r="E506" s="53" t="s">
        <v>2810</v>
      </c>
      <c r="F506" s="194" t="s">
        <v>3171</v>
      </c>
      <c r="G506" s="53" t="s">
        <v>3240</v>
      </c>
      <c r="H506" s="54">
        <v>1247</v>
      </c>
      <c r="I506" s="53" t="s">
        <v>44</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x14ac:dyDescent="0.35">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3208</v>
      </c>
      <c r="E507" s="53" t="s">
        <v>2456</v>
      </c>
      <c r="F507" s="194" t="s">
        <v>3172</v>
      </c>
      <c r="G507" s="53" t="s">
        <v>3231</v>
      </c>
      <c r="H507" s="54">
        <v>1248</v>
      </c>
      <c r="I507" s="53" t="s">
        <v>44</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x14ac:dyDescent="0.35">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3208</v>
      </c>
      <c r="E508" s="53" t="s">
        <v>2457</v>
      </c>
      <c r="F508" s="194" t="s">
        <v>3172</v>
      </c>
      <c r="G508" s="53" t="s">
        <v>3232</v>
      </c>
      <c r="H508" s="54">
        <v>1249</v>
      </c>
      <c r="I508" s="53" t="s">
        <v>45</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x14ac:dyDescent="0.35">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3208</v>
      </c>
      <c r="E509" s="53" t="s">
        <v>2458</v>
      </c>
      <c r="F509" s="194" t="s">
        <v>3172</v>
      </c>
      <c r="G509" s="53" t="s">
        <v>3233</v>
      </c>
      <c r="H509" s="54">
        <v>1250</v>
      </c>
      <c r="I509" s="53" t="s">
        <v>45</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x14ac:dyDescent="0.35">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si="33"/>
        <v>Fraction of Industrial Fuel Use Shifted to Other Fuels</v>
      </c>
      <c r="D510" s="9" t="s">
        <v>3208</v>
      </c>
      <c r="E510" s="53" t="s">
        <v>2459</v>
      </c>
      <c r="F510" s="194" t="s">
        <v>3172</v>
      </c>
      <c r="G510" s="53" t="s">
        <v>3234</v>
      </c>
      <c r="H510" s="54">
        <v>1251</v>
      </c>
      <c r="I510" s="53" t="s">
        <v>45</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x14ac:dyDescent="0.35">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3"/>
        <v>Fraction of Industrial Fuel Use Shifted to Other Fuels</v>
      </c>
      <c r="D511" s="9" t="s">
        <v>3208</v>
      </c>
      <c r="E511" s="53" t="s">
        <v>2460</v>
      </c>
      <c r="F511" s="194" t="s">
        <v>3172</v>
      </c>
      <c r="G511" s="53" t="s">
        <v>3235</v>
      </c>
      <c r="H511" s="54">
        <v>1252</v>
      </c>
      <c r="I511" s="53" t="s">
        <v>45</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x14ac:dyDescent="0.35">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3"/>
        <v>Fraction of Industrial Fuel Use Shifted to Other Fuels</v>
      </c>
      <c r="D512" s="9" t="s">
        <v>3208</v>
      </c>
      <c r="E512" s="53" t="s">
        <v>2461</v>
      </c>
      <c r="F512" s="194" t="s">
        <v>3172</v>
      </c>
      <c r="G512" s="53" t="s">
        <v>3236</v>
      </c>
      <c r="H512" s="54">
        <v>1253</v>
      </c>
      <c r="I512" s="53" t="s">
        <v>45</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x14ac:dyDescent="0.35">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3"/>
        <v>Fraction of Industrial Fuel Use Shifted to Other Fuels</v>
      </c>
      <c r="D513" s="9" t="s">
        <v>3208</v>
      </c>
      <c r="E513" s="53" t="s">
        <v>2811</v>
      </c>
      <c r="F513" s="194" t="s">
        <v>3172</v>
      </c>
      <c r="G513" s="53" t="s">
        <v>3237</v>
      </c>
      <c r="H513" s="54">
        <v>1254</v>
      </c>
      <c r="I513" s="53" t="s">
        <v>45</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x14ac:dyDescent="0.35">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3"/>
        <v>Fraction of Industrial Fuel Use Shifted to Other Fuels</v>
      </c>
      <c r="D514" s="9" t="s">
        <v>3208</v>
      </c>
      <c r="E514" s="53" t="s">
        <v>2812</v>
      </c>
      <c r="F514" s="194" t="s">
        <v>3172</v>
      </c>
      <c r="G514" s="53" t="s">
        <v>3238</v>
      </c>
      <c r="H514" s="54">
        <v>1255</v>
      </c>
      <c r="I514" s="53" t="s">
        <v>45</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x14ac:dyDescent="0.35">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3"/>
        <v>Fraction of Industrial Fuel Use Shifted to Other Fuels</v>
      </c>
      <c r="D515" s="9" t="s">
        <v>3208</v>
      </c>
      <c r="E515" s="53" t="s">
        <v>2813</v>
      </c>
      <c r="F515" s="194" t="s">
        <v>3172</v>
      </c>
      <c r="G515" s="53" t="s">
        <v>3239</v>
      </c>
      <c r="H515" s="54">
        <v>1256</v>
      </c>
      <c r="I515" s="53" t="s">
        <v>45</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x14ac:dyDescent="0.35">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3"/>
        <v>Fraction of Industrial Fuel Use Shifted to Other Fuels</v>
      </c>
      <c r="D516" s="9" t="s">
        <v>3208</v>
      </c>
      <c r="E516" s="53" t="s">
        <v>2810</v>
      </c>
      <c r="F516" s="194" t="s">
        <v>3172</v>
      </c>
      <c r="G516" s="53" t="s">
        <v>3240</v>
      </c>
      <c r="H516" s="54">
        <v>1257</v>
      </c>
      <c r="I516" s="53" t="s">
        <v>44</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x14ac:dyDescent="0.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3"/>
        <v>Fraction of Industrial Fuel Use Shifted to Other Fuels</v>
      </c>
      <c r="D517" s="9" t="s">
        <v>3209</v>
      </c>
      <c r="E517" s="53" t="s">
        <v>2456</v>
      </c>
      <c r="F517" s="194" t="s">
        <v>3173</v>
      </c>
      <c r="G517" s="53" t="s">
        <v>3231</v>
      </c>
      <c r="H517" s="54">
        <v>1258</v>
      </c>
      <c r="I517" s="53" t="s">
        <v>44</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x14ac:dyDescent="0.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3"/>
        <v>Fraction of Industrial Fuel Use Shifted to Other Fuels</v>
      </c>
      <c r="D518" s="9" t="s">
        <v>3209</v>
      </c>
      <c r="E518" s="53" t="s">
        <v>2457</v>
      </c>
      <c r="F518" s="194" t="s">
        <v>3173</v>
      </c>
      <c r="G518" s="53" t="s">
        <v>3232</v>
      </c>
      <c r="H518" s="54">
        <v>1259</v>
      </c>
      <c r="I518" s="53" t="s">
        <v>45</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x14ac:dyDescent="0.35">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3"/>
        <v>Fraction of Industrial Fuel Use Shifted to Other Fuels</v>
      </c>
      <c r="D519" s="9" t="s">
        <v>3209</v>
      </c>
      <c r="E519" s="53" t="s">
        <v>2458</v>
      </c>
      <c r="F519" s="194" t="s">
        <v>3173</v>
      </c>
      <c r="G519" s="53" t="s">
        <v>3233</v>
      </c>
      <c r="H519" s="54">
        <v>1260</v>
      </c>
      <c r="I519" s="53" t="s">
        <v>45</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x14ac:dyDescent="0.35">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3"/>
        <v>Fraction of Industrial Fuel Use Shifted to Other Fuels</v>
      </c>
      <c r="D520" s="9" t="s">
        <v>3209</v>
      </c>
      <c r="E520" s="53" t="s">
        <v>2459</v>
      </c>
      <c r="F520" s="194" t="s">
        <v>3173</v>
      </c>
      <c r="G520" s="53" t="s">
        <v>3234</v>
      </c>
      <c r="H520" s="54">
        <v>1261</v>
      </c>
      <c r="I520" s="53" t="s">
        <v>45</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x14ac:dyDescent="0.35">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3"/>
        <v>Fraction of Industrial Fuel Use Shifted to Other Fuels</v>
      </c>
      <c r="D521" s="9" t="s">
        <v>3209</v>
      </c>
      <c r="E521" s="53" t="s">
        <v>2460</v>
      </c>
      <c r="F521" s="194" t="s">
        <v>3173</v>
      </c>
      <c r="G521" s="53" t="s">
        <v>3235</v>
      </c>
      <c r="H521" s="54">
        <v>1262</v>
      </c>
      <c r="I521" s="53" t="s">
        <v>45</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x14ac:dyDescent="0.35">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3"/>
        <v>Fraction of Industrial Fuel Use Shifted to Other Fuels</v>
      </c>
      <c r="D522" s="9" t="s">
        <v>3209</v>
      </c>
      <c r="E522" s="53" t="s">
        <v>2461</v>
      </c>
      <c r="F522" s="194" t="s">
        <v>3173</v>
      </c>
      <c r="G522" s="53" t="s">
        <v>3236</v>
      </c>
      <c r="H522" s="54">
        <v>1263</v>
      </c>
      <c r="I522" s="53" t="s">
        <v>45</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x14ac:dyDescent="0.35">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3"/>
        <v>Fraction of Industrial Fuel Use Shifted to Other Fuels</v>
      </c>
      <c r="D523" s="9" t="s">
        <v>3209</v>
      </c>
      <c r="E523" s="53" t="s">
        <v>2811</v>
      </c>
      <c r="F523" s="194" t="s">
        <v>3173</v>
      </c>
      <c r="G523" s="53" t="s">
        <v>3237</v>
      </c>
      <c r="H523" s="54">
        <v>1264</v>
      </c>
      <c r="I523" s="53" t="s">
        <v>45</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x14ac:dyDescent="0.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3"/>
        <v>Fraction of Industrial Fuel Use Shifted to Other Fuels</v>
      </c>
      <c r="D524" s="9" t="s">
        <v>3209</v>
      </c>
      <c r="E524" s="53" t="s">
        <v>2812</v>
      </c>
      <c r="F524" s="194" t="s">
        <v>3173</v>
      </c>
      <c r="G524" s="53" t="s">
        <v>3238</v>
      </c>
      <c r="H524" s="54">
        <v>1265</v>
      </c>
      <c r="I524" s="53" t="s">
        <v>45</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x14ac:dyDescent="0.35">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3"/>
        <v>Fraction of Industrial Fuel Use Shifted to Other Fuels</v>
      </c>
      <c r="D525" s="9" t="s">
        <v>3209</v>
      </c>
      <c r="E525" s="53" t="s">
        <v>2813</v>
      </c>
      <c r="F525" s="194" t="s">
        <v>3173</v>
      </c>
      <c r="G525" s="53" t="s">
        <v>3239</v>
      </c>
      <c r="H525" s="54">
        <v>1266</v>
      </c>
      <c r="I525" s="53" t="s">
        <v>45</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x14ac:dyDescent="0.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3"/>
        <v>Fraction of Industrial Fuel Use Shifted to Other Fuels</v>
      </c>
      <c r="D526" s="9" t="s">
        <v>3209</v>
      </c>
      <c r="E526" s="53" t="s">
        <v>2810</v>
      </c>
      <c r="F526" s="194" t="s">
        <v>3173</v>
      </c>
      <c r="G526" s="53" t="s">
        <v>3240</v>
      </c>
      <c r="H526" s="54">
        <v>1267</v>
      </c>
      <c r="I526" s="53" t="s">
        <v>44</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x14ac:dyDescent="0.35">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3"/>
        <v>Fraction of Industrial Fuel Use Shifted to Other Fuels</v>
      </c>
      <c r="D527" s="9" t="s">
        <v>3210</v>
      </c>
      <c r="E527" s="53" t="s">
        <v>2456</v>
      </c>
      <c r="F527" s="194" t="s">
        <v>3174</v>
      </c>
      <c r="G527" s="53" t="s">
        <v>3231</v>
      </c>
      <c r="H527" s="54">
        <v>1268</v>
      </c>
      <c r="I527" s="53" t="s">
        <v>44</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x14ac:dyDescent="0.35">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3"/>
        <v>Fraction of Industrial Fuel Use Shifted to Other Fuels</v>
      </c>
      <c r="D528" s="9" t="s">
        <v>3210</v>
      </c>
      <c r="E528" s="53" t="s">
        <v>2457</v>
      </c>
      <c r="F528" s="194" t="s">
        <v>3174</v>
      </c>
      <c r="G528" s="53" t="s">
        <v>3232</v>
      </c>
      <c r="H528" s="54">
        <v>1269</v>
      </c>
      <c r="I528" s="53" t="s">
        <v>45</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x14ac:dyDescent="0.35">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3"/>
        <v>Fraction of Industrial Fuel Use Shifted to Other Fuels</v>
      </c>
      <c r="D529" s="9" t="s">
        <v>3210</v>
      </c>
      <c r="E529" s="53" t="s">
        <v>2458</v>
      </c>
      <c r="F529" s="194" t="s">
        <v>3174</v>
      </c>
      <c r="G529" s="53" t="s">
        <v>3233</v>
      </c>
      <c r="H529" s="54">
        <v>1270</v>
      </c>
      <c r="I529" s="53" t="s">
        <v>45</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x14ac:dyDescent="0.35">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3"/>
        <v>Fraction of Industrial Fuel Use Shifted to Other Fuels</v>
      </c>
      <c r="D530" s="9" t="s">
        <v>3210</v>
      </c>
      <c r="E530" s="53" t="s">
        <v>2459</v>
      </c>
      <c r="F530" s="194" t="s">
        <v>3174</v>
      </c>
      <c r="G530" s="53" t="s">
        <v>3234</v>
      </c>
      <c r="H530" s="54">
        <v>1271</v>
      </c>
      <c r="I530" s="53" t="s">
        <v>45</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x14ac:dyDescent="0.35">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3"/>
        <v>Fraction of Industrial Fuel Use Shifted to Other Fuels</v>
      </c>
      <c r="D531" s="9" t="s">
        <v>3210</v>
      </c>
      <c r="E531" s="53" t="s">
        <v>2460</v>
      </c>
      <c r="F531" s="194" t="s">
        <v>3174</v>
      </c>
      <c r="G531" s="53" t="s">
        <v>3235</v>
      </c>
      <c r="H531" s="54">
        <v>1272</v>
      </c>
      <c r="I531" s="53" t="s">
        <v>45</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x14ac:dyDescent="0.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3"/>
        <v>Fraction of Industrial Fuel Use Shifted to Other Fuels</v>
      </c>
      <c r="D532" s="9" t="s">
        <v>3210</v>
      </c>
      <c r="E532" s="53" t="s">
        <v>2461</v>
      </c>
      <c r="F532" s="194" t="s">
        <v>3174</v>
      </c>
      <c r="G532" s="53" t="s">
        <v>3236</v>
      </c>
      <c r="H532" s="54">
        <v>1273</v>
      </c>
      <c r="I532" s="53" t="s">
        <v>45</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x14ac:dyDescent="0.35">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3"/>
        <v>Fraction of Industrial Fuel Use Shifted to Other Fuels</v>
      </c>
      <c r="D533" s="9" t="s">
        <v>3210</v>
      </c>
      <c r="E533" s="53" t="s">
        <v>2811</v>
      </c>
      <c r="F533" s="194" t="s">
        <v>3174</v>
      </c>
      <c r="G533" s="53" t="s">
        <v>3237</v>
      </c>
      <c r="H533" s="54">
        <v>1274</v>
      </c>
      <c r="I533" s="53" t="s">
        <v>45</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x14ac:dyDescent="0.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3"/>
        <v>Fraction of Industrial Fuel Use Shifted to Other Fuels</v>
      </c>
      <c r="D534" s="9" t="s">
        <v>3210</v>
      </c>
      <c r="E534" s="53" t="s">
        <v>2812</v>
      </c>
      <c r="F534" s="194" t="s">
        <v>3174</v>
      </c>
      <c r="G534" s="53" t="s">
        <v>3238</v>
      </c>
      <c r="H534" s="54">
        <v>1275</v>
      </c>
      <c r="I534" s="53" t="s">
        <v>45</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x14ac:dyDescent="0.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3"/>
        <v>Fraction of Industrial Fuel Use Shifted to Other Fuels</v>
      </c>
      <c r="D535" s="9" t="s">
        <v>3210</v>
      </c>
      <c r="E535" s="53" t="s">
        <v>2813</v>
      </c>
      <c r="F535" s="194" t="s">
        <v>3174</v>
      </c>
      <c r="G535" s="53" t="s">
        <v>3239</v>
      </c>
      <c r="H535" s="54">
        <v>1276</v>
      </c>
      <c r="I535" s="53" t="s">
        <v>45</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x14ac:dyDescent="0.35">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3"/>
        <v>Fraction of Industrial Fuel Use Shifted to Other Fuels</v>
      </c>
      <c r="D536" s="9" t="s">
        <v>3210</v>
      </c>
      <c r="E536" s="53" t="s">
        <v>2810</v>
      </c>
      <c r="F536" s="194" t="s">
        <v>3174</v>
      </c>
      <c r="G536" s="53" t="s">
        <v>3240</v>
      </c>
      <c r="H536" s="54">
        <v>1277</v>
      </c>
      <c r="I536" s="53" t="s">
        <v>44</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x14ac:dyDescent="0.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3"/>
        <v>Fraction of Industrial Fuel Use Shifted to Other Fuels</v>
      </c>
      <c r="D537" s="9" t="s">
        <v>3211</v>
      </c>
      <c r="E537" s="53" t="s">
        <v>2456</v>
      </c>
      <c r="F537" s="194" t="s">
        <v>3175</v>
      </c>
      <c r="G537" s="53" t="s">
        <v>3231</v>
      </c>
      <c r="H537" s="54">
        <v>1278</v>
      </c>
      <c r="I537" s="53" t="s">
        <v>44</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x14ac:dyDescent="0.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3"/>
        <v>Fraction of Industrial Fuel Use Shifted to Other Fuels</v>
      </c>
      <c r="D538" s="9" t="s">
        <v>3211</v>
      </c>
      <c r="E538" s="53" t="s">
        <v>2457</v>
      </c>
      <c r="F538" s="194" t="s">
        <v>3175</v>
      </c>
      <c r="G538" s="53" t="s">
        <v>3232</v>
      </c>
      <c r="H538" s="54">
        <v>1279</v>
      </c>
      <c r="I538" s="53" t="s">
        <v>45</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x14ac:dyDescent="0.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3"/>
        <v>Fraction of Industrial Fuel Use Shifted to Other Fuels</v>
      </c>
      <c r="D539" s="9" t="s">
        <v>3211</v>
      </c>
      <c r="E539" s="53" t="s">
        <v>2458</v>
      </c>
      <c r="F539" s="194" t="s">
        <v>3175</v>
      </c>
      <c r="G539" s="53" t="s">
        <v>3233</v>
      </c>
      <c r="H539" s="54">
        <v>1280</v>
      </c>
      <c r="I539" s="53" t="s">
        <v>45</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x14ac:dyDescent="0.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3"/>
        <v>Fraction of Industrial Fuel Use Shifted to Other Fuels</v>
      </c>
      <c r="D540" s="9" t="s">
        <v>3211</v>
      </c>
      <c r="E540" s="53" t="s">
        <v>2459</v>
      </c>
      <c r="F540" s="194" t="s">
        <v>3175</v>
      </c>
      <c r="G540" s="53" t="s">
        <v>3234</v>
      </c>
      <c r="H540" s="54">
        <v>1281</v>
      </c>
      <c r="I540" s="53" t="s">
        <v>45</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x14ac:dyDescent="0.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3"/>
        <v>Fraction of Industrial Fuel Use Shifted to Other Fuels</v>
      </c>
      <c r="D541" s="9" t="s">
        <v>3211</v>
      </c>
      <c r="E541" s="53" t="s">
        <v>2460</v>
      </c>
      <c r="F541" s="194" t="s">
        <v>3175</v>
      </c>
      <c r="G541" s="53" t="s">
        <v>3235</v>
      </c>
      <c r="H541" s="54">
        <v>1282</v>
      </c>
      <c r="I541" s="53" t="s">
        <v>45</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x14ac:dyDescent="0.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3"/>
        <v>Fraction of Industrial Fuel Use Shifted to Other Fuels</v>
      </c>
      <c r="D542" s="9" t="s">
        <v>3211</v>
      </c>
      <c r="E542" s="53" t="s">
        <v>2461</v>
      </c>
      <c r="F542" s="194" t="s">
        <v>3175</v>
      </c>
      <c r="G542" s="53" t="s">
        <v>3236</v>
      </c>
      <c r="H542" s="54">
        <v>1283</v>
      </c>
      <c r="I542" s="53" t="s">
        <v>45</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x14ac:dyDescent="0.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3"/>
        <v>Fraction of Industrial Fuel Use Shifted to Other Fuels</v>
      </c>
      <c r="D543" s="9" t="s">
        <v>3211</v>
      </c>
      <c r="E543" s="53" t="s">
        <v>2811</v>
      </c>
      <c r="F543" s="194" t="s">
        <v>3175</v>
      </c>
      <c r="G543" s="53" t="s">
        <v>3237</v>
      </c>
      <c r="H543" s="54">
        <v>1284</v>
      </c>
      <c r="I543" s="53" t="s">
        <v>45</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x14ac:dyDescent="0.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3"/>
        <v>Fraction of Industrial Fuel Use Shifted to Other Fuels</v>
      </c>
      <c r="D544" s="9" t="s">
        <v>3211</v>
      </c>
      <c r="E544" s="53" t="s">
        <v>2812</v>
      </c>
      <c r="F544" s="194" t="s">
        <v>3175</v>
      </c>
      <c r="G544" s="53" t="s">
        <v>3238</v>
      </c>
      <c r="H544" s="54">
        <v>1285</v>
      </c>
      <c r="I544" s="53" t="s">
        <v>45</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x14ac:dyDescent="0.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3"/>
        <v>Fraction of Industrial Fuel Use Shifted to Other Fuels</v>
      </c>
      <c r="D545" s="9" t="s">
        <v>3211</v>
      </c>
      <c r="E545" s="53" t="s">
        <v>2813</v>
      </c>
      <c r="F545" s="194" t="s">
        <v>3175</v>
      </c>
      <c r="G545" s="53" t="s">
        <v>3239</v>
      </c>
      <c r="H545" s="54">
        <v>1286</v>
      </c>
      <c r="I545" s="53" t="s">
        <v>45</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x14ac:dyDescent="0.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3"/>
        <v>Fraction of Industrial Fuel Use Shifted to Other Fuels</v>
      </c>
      <c r="D546" s="9" t="s">
        <v>3211</v>
      </c>
      <c r="E546" s="53" t="s">
        <v>2810</v>
      </c>
      <c r="F546" s="194" t="s">
        <v>3175</v>
      </c>
      <c r="G546" s="53" t="s">
        <v>3240</v>
      </c>
      <c r="H546" s="54">
        <v>1287</v>
      </c>
      <c r="I546" s="53" t="s">
        <v>44</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x14ac:dyDescent="0.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3"/>
        <v>Fraction of Industrial Fuel Use Shifted to Other Fuels</v>
      </c>
      <c r="D547" s="9" t="s">
        <v>3212</v>
      </c>
      <c r="E547" s="53" t="s">
        <v>2456</v>
      </c>
      <c r="F547" s="194" t="s">
        <v>3176</v>
      </c>
      <c r="G547" s="53" t="s">
        <v>3231</v>
      </c>
      <c r="H547" s="54">
        <v>1288</v>
      </c>
      <c r="I547" s="53" t="s">
        <v>44</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x14ac:dyDescent="0.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ref="C548:C611" si="34">C$467</f>
        <v>Fraction of Industrial Fuel Use Shifted to Other Fuels</v>
      </c>
      <c r="D548" s="9" t="s">
        <v>3212</v>
      </c>
      <c r="E548" s="53" t="s">
        <v>2457</v>
      </c>
      <c r="F548" s="194" t="s">
        <v>3176</v>
      </c>
      <c r="G548" s="53" t="s">
        <v>3232</v>
      </c>
      <c r="H548" s="54">
        <v>1289</v>
      </c>
      <c r="I548" s="53" t="s">
        <v>45</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x14ac:dyDescent="0.35">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3212</v>
      </c>
      <c r="E549" s="53" t="s">
        <v>2458</v>
      </c>
      <c r="F549" s="194" t="s">
        <v>3176</v>
      </c>
      <c r="G549" s="53" t="s">
        <v>3233</v>
      </c>
      <c r="H549" s="54">
        <v>1290</v>
      </c>
      <c r="I549" s="53" t="s">
        <v>45</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x14ac:dyDescent="0.35">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3212</v>
      </c>
      <c r="E550" s="53" t="s">
        <v>2459</v>
      </c>
      <c r="F550" s="194" t="s">
        <v>3176</v>
      </c>
      <c r="G550" s="53" t="s">
        <v>3234</v>
      </c>
      <c r="H550" s="54">
        <v>1291</v>
      </c>
      <c r="I550" s="53" t="s">
        <v>45</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x14ac:dyDescent="0.35">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3212</v>
      </c>
      <c r="E551" s="53" t="s">
        <v>2460</v>
      </c>
      <c r="F551" s="194" t="s">
        <v>3176</v>
      </c>
      <c r="G551" s="53" t="s">
        <v>3235</v>
      </c>
      <c r="H551" s="54">
        <v>1292</v>
      </c>
      <c r="I551" s="53" t="s">
        <v>45</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x14ac:dyDescent="0.35">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3212</v>
      </c>
      <c r="E552" s="53" t="s">
        <v>2461</v>
      </c>
      <c r="F552" s="194" t="s">
        <v>3176</v>
      </c>
      <c r="G552" s="53" t="s">
        <v>3236</v>
      </c>
      <c r="H552" s="54">
        <v>1293</v>
      </c>
      <c r="I552" s="53" t="s">
        <v>45</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x14ac:dyDescent="0.35">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3212</v>
      </c>
      <c r="E553" s="53" t="s">
        <v>2811</v>
      </c>
      <c r="F553" s="194" t="s">
        <v>3176</v>
      </c>
      <c r="G553" s="53" t="s">
        <v>3237</v>
      </c>
      <c r="H553" s="54">
        <v>1294</v>
      </c>
      <c r="I553" s="53" t="s">
        <v>45</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x14ac:dyDescent="0.35">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3212</v>
      </c>
      <c r="E554" s="53" t="s">
        <v>2812</v>
      </c>
      <c r="F554" s="194" t="s">
        <v>3176</v>
      </c>
      <c r="G554" s="53" t="s">
        <v>3238</v>
      </c>
      <c r="H554" s="54">
        <v>1295</v>
      </c>
      <c r="I554" s="53" t="s">
        <v>45</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x14ac:dyDescent="0.35">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3212</v>
      </c>
      <c r="E555" s="53" t="s">
        <v>2813</v>
      </c>
      <c r="F555" s="194" t="s">
        <v>3176</v>
      </c>
      <c r="G555" s="53" t="s">
        <v>3239</v>
      </c>
      <c r="H555" s="54">
        <v>1296</v>
      </c>
      <c r="I555" s="53" t="s">
        <v>45</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x14ac:dyDescent="0.35">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3212</v>
      </c>
      <c r="E556" s="53" t="s">
        <v>2810</v>
      </c>
      <c r="F556" s="194" t="s">
        <v>3176</v>
      </c>
      <c r="G556" s="53" t="s">
        <v>3240</v>
      </c>
      <c r="H556" s="54">
        <v>1297</v>
      </c>
      <c r="I556" s="53" t="s">
        <v>44</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x14ac:dyDescent="0.35">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3213</v>
      </c>
      <c r="E557" s="53" t="s">
        <v>2456</v>
      </c>
      <c r="F557" s="194" t="s">
        <v>2672</v>
      </c>
      <c r="G557" s="53" t="s">
        <v>3231</v>
      </c>
      <c r="H557" s="54">
        <v>1298</v>
      </c>
      <c r="I557" s="53" t="s">
        <v>44</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x14ac:dyDescent="0.35">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3213</v>
      </c>
      <c r="E558" s="53" t="s">
        <v>2457</v>
      </c>
      <c r="F558" s="194" t="s">
        <v>2672</v>
      </c>
      <c r="G558" s="53" t="s">
        <v>3232</v>
      </c>
      <c r="H558" s="54">
        <v>1299</v>
      </c>
      <c r="I558" s="53" t="s">
        <v>45</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x14ac:dyDescent="0.35">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3213</v>
      </c>
      <c r="E559" s="53" t="s">
        <v>2458</v>
      </c>
      <c r="F559" s="194" t="s">
        <v>2672</v>
      </c>
      <c r="G559" s="53" t="s">
        <v>3233</v>
      </c>
      <c r="H559" s="54">
        <v>1300</v>
      </c>
      <c r="I559" s="53" t="s">
        <v>45</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x14ac:dyDescent="0.35">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3213</v>
      </c>
      <c r="E560" s="53" t="s">
        <v>2459</v>
      </c>
      <c r="F560" s="194" t="s">
        <v>2672</v>
      </c>
      <c r="G560" s="53" t="s">
        <v>3234</v>
      </c>
      <c r="H560" s="54">
        <v>1301</v>
      </c>
      <c r="I560" s="53" t="s">
        <v>45</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x14ac:dyDescent="0.35">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3213</v>
      </c>
      <c r="E561" s="53" t="s">
        <v>2460</v>
      </c>
      <c r="F561" s="194" t="s">
        <v>2672</v>
      </c>
      <c r="G561" s="53" t="s">
        <v>3235</v>
      </c>
      <c r="H561" s="54">
        <v>1302</v>
      </c>
      <c r="I561" s="53" t="s">
        <v>45</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x14ac:dyDescent="0.35">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3213</v>
      </c>
      <c r="E562" s="53" t="s">
        <v>2461</v>
      </c>
      <c r="F562" s="194" t="s">
        <v>2672</v>
      </c>
      <c r="G562" s="53" t="s">
        <v>3236</v>
      </c>
      <c r="H562" s="54">
        <v>1303</v>
      </c>
      <c r="I562" s="53" t="s">
        <v>45</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x14ac:dyDescent="0.35">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3213</v>
      </c>
      <c r="E563" s="53" t="s">
        <v>2811</v>
      </c>
      <c r="F563" s="194" t="s">
        <v>2672</v>
      </c>
      <c r="G563" s="53" t="s">
        <v>3237</v>
      </c>
      <c r="H563" s="54">
        <v>1304</v>
      </c>
      <c r="I563" s="53" t="s">
        <v>45</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x14ac:dyDescent="0.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3213</v>
      </c>
      <c r="E564" s="53" t="s">
        <v>2812</v>
      </c>
      <c r="F564" s="194" t="s">
        <v>2672</v>
      </c>
      <c r="G564" s="53" t="s">
        <v>3238</v>
      </c>
      <c r="H564" s="54">
        <v>1305</v>
      </c>
      <c r="I564" s="53" t="s">
        <v>45</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x14ac:dyDescent="0.35">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3213</v>
      </c>
      <c r="E565" s="53" t="s">
        <v>2813</v>
      </c>
      <c r="F565" s="194" t="s">
        <v>2672</v>
      </c>
      <c r="G565" s="53" t="s">
        <v>3239</v>
      </c>
      <c r="H565" s="54">
        <v>1306</v>
      </c>
      <c r="I565" s="53" t="s">
        <v>45</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x14ac:dyDescent="0.35">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3213</v>
      </c>
      <c r="E566" s="53" t="s">
        <v>2810</v>
      </c>
      <c r="F566" s="194" t="s">
        <v>2672</v>
      </c>
      <c r="G566" s="53" t="s">
        <v>3240</v>
      </c>
      <c r="H566" s="54">
        <v>1307</v>
      </c>
      <c r="I566" s="53" t="s">
        <v>44</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x14ac:dyDescent="0.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3214</v>
      </c>
      <c r="E567" s="53" t="s">
        <v>2456</v>
      </c>
      <c r="F567" s="194" t="s">
        <v>3177</v>
      </c>
      <c r="G567" s="53" t="s">
        <v>3231</v>
      </c>
      <c r="H567" s="54">
        <v>1308</v>
      </c>
      <c r="I567" s="53" t="s">
        <v>44</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x14ac:dyDescent="0.35">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3214</v>
      </c>
      <c r="E568" s="53" t="s">
        <v>2457</v>
      </c>
      <c r="F568" s="194" t="s">
        <v>3177</v>
      </c>
      <c r="G568" s="53" t="s">
        <v>3232</v>
      </c>
      <c r="H568" s="54">
        <v>1309</v>
      </c>
      <c r="I568" s="53" t="s">
        <v>45</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x14ac:dyDescent="0.35">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3214</v>
      </c>
      <c r="E569" s="53" t="s">
        <v>2458</v>
      </c>
      <c r="F569" s="194" t="s">
        <v>3177</v>
      </c>
      <c r="G569" s="53" t="s">
        <v>3233</v>
      </c>
      <c r="H569" s="54">
        <v>1310</v>
      </c>
      <c r="I569" s="53" t="s">
        <v>45</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x14ac:dyDescent="0.35">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3214</v>
      </c>
      <c r="E570" s="53" t="s">
        <v>2459</v>
      </c>
      <c r="F570" s="194" t="s">
        <v>3177</v>
      </c>
      <c r="G570" s="53" t="s">
        <v>3234</v>
      </c>
      <c r="H570" s="54">
        <v>1311</v>
      </c>
      <c r="I570" s="53" t="s">
        <v>45</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x14ac:dyDescent="0.35">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3214</v>
      </c>
      <c r="E571" s="53" t="s">
        <v>2460</v>
      </c>
      <c r="F571" s="194" t="s">
        <v>3177</v>
      </c>
      <c r="G571" s="53" t="s">
        <v>3235</v>
      </c>
      <c r="H571" s="54">
        <v>1312</v>
      </c>
      <c r="I571" s="53" t="s">
        <v>45</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x14ac:dyDescent="0.35">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3214</v>
      </c>
      <c r="E572" s="53" t="s">
        <v>2461</v>
      </c>
      <c r="F572" s="194" t="s">
        <v>3177</v>
      </c>
      <c r="G572" s="53" t="s">
        <v>3236</v>
      </c>
      <c r="H572" s="54">
        <v>1313</v>
      </c>
      <c r="I572" s="53" t="s">
        <v>45</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x14ac:dyDescent="0.35">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3214</v>
      </c>
      <c r="E573" s="53" t="s">
        <v>2811</v>
      </c>
      <c r="F573" s="194" t="s">
        <v>3177</v>
      </c>
      <c r="G573" s="53" t="s">
        <v>3237</v>
      </c>
      <c r="H573" s="54">
        <v>1314</v>
      </c>
      <c r="I573" s="53" t="s">
        <v>45</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x14ac:dyDescent="0.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si="34"/>
        <v>Fraction of Industrial Fuel Use Shifted to Other Fuels</v>
      </c>
      <c r="D574" s="9" t="s">
        <v>3214</v>
      </c>
      <c r="E574" s="53" t="s">
        <v>2812</v>
      </c>
      <c r="F574" s="194" t="s">
        <v>3177</v>
      </c>
      <c r="G574" s="53" t="s">
        <v>3238</v>
      </c>
      <c r="H574" s="54">
        <v>1315</v>
      </c>
      <c r="I574" s="53" t="s">
        <v>45</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x14ac:dyDescent="0.35">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4"/>
        <v>Fraction of Industrial Fuel Use Shifted to Other Fuels</v>
      </c>
      <c r="D575" s="9" t="s">
        <v>3214</v>
      </c>
      <c r="E575" s="53" t="s">
        <v>2813</v>
      </c>
      <c r="F575" s="194" t="s">
        <v>3177</v>
      </c>
      <c r="G575" s="53" t="s">
        <v>3239</v>
      </c>
      <c r="H575" s="54">
        <v>1316</v>
      </c>
      <c r="I575" s="53" t="s">
        <v>45</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x14ac:dyDescent="0.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4"/>
        <v>Fraction of Industrial Fuel Use Shifted to Other Fuels</v>
      </c>
      <c r="D576" s="9" t="s">
        <v>3214</v>
      </c>
      <c r="E576" s="53" t="s">
        <v>2810</v>
      </c>
      <c r="F576" s="194" t="s">
        <v>3177</v>
      </c>
      <c r="G576" s="53" t="s">
        <v>3240</v>
      </c>
      <c r="H576" s="54">
        <v>1317</v>
      </c>
      <c r="I576" s="53" t="s">
        <v>44</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x14ac:dyDescent="0.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4"/>
        <v>Fraction of Industrial Fuel Use Shifted to Other Fuels</v>
      </c>
      <c r="D577" s="9" t="s">
        <v>3215</v>
      </c>
      <c r="E577" s="53" t="s">
        <v>2456</v>
      </c>
      <c r="F577" s="194" t="s">
        <v>3178</v>
      </c>
      <c r="G577" s="53" t="s">
        <v>3231</v>
      </c>
      <c r="H577" s="54">
        <v>1318</v>
      </c>
      <c r="I577" s="53" t="s">
        <v>44</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x14ac:dyDescent="0.35">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4"/>
        <v>Fraction of Industrial Fuel Use Shifted to Other Fuels</v>
      </c>
      <c r="D578" s="9" t="s">
        <v>3215</v>
      </c>
      <c r="E578" s="53" t="s">
        <v>2457</v>
      </c>
      <c r="F578" s="194" t="s">
        <v>3178</v>
      </c>
      <c r="G578" s="53" t="s">
        <v>3232</v>
      </c>
      <c r="H578" s="54">
        <v>1319</v>
      </c>
      <c r="I578" s="53" t="s">
        <v>45</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x14ac:dyDescent="0.35">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4"/>
        <v>Fraction of Industrial Fuel Use Shifted to Other Fuels</v>
      </c>
      <c r="D579" s="9" t="s">
        <v>3215</v>
      </c>
      <c r="E579" s="53" t="s">
        <v>2458</v>
      </c>
      <c r="F579" s="194" t="s">
        <v>3178</v>
      </c>
      <c r="G579" s="53" t="s">
        <v>3233</v>
      </c>
      <c r="H579" s="54">
        <v>1320</v>
      </c>
      <c r="I579" s="53" t="s">
        <v>45</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x14ac:dyDescent="0.35">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4"/>
        <v>Fraction of Industrial Fuel Use Shifted to Other Fuels</v>
      </c>
      <c r="D580" s="9" t="s">
        <v>3215</v>
      </c>
      <c r="E580" s="53" t="s">
        <v>2459</v>
      </c>
      <c r="F580" s="194" t="s">
        <v>3178</v>
      </c>
      <c r="G580" s="53" t="s">
        <v>3234</v>
      </c>
      <c r="H580" s="54">
        <v>1321</v>
      </c>
      <c r="I580" s="53" t="s">
        <v>45</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x14ac:dyDescent="0.35">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4"/>
        <v>Fraction of Industrial Fuel Use Shifted to Other Fuels</v>
      </c>
      <c r="D581" s="9" t="s">
        <v>3215</v>
      </c>
      <c r="E581" s="53" t="s">
        <v>2460</v>
      </c>
      <c r="F581" s="194" t="s">
        <v>3178</v>
      </c>
      <c r="G581" s="53" t="s">
        <v>3235</v>
      </c>
      <c r="H581" s="54">
        <v>1322</v>
      </c>
      <c r="I581" s="53" t="s">
        <v>45</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x14ac:dyDescent="0.35">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4"/>
        <v>Fraction of Industrial Fuel Use Shifted to Other Fuels</v>
      </c>
      <c r="D582" s="9" t="s">
        <v>3215</v>
      </c>
      <c r="E582" s="53" t="s">
        <v>2461</v>
      </c>
      <c r="F582" s="194" t="s">
        <v>3178</v>
      </c>
      <c r="G582" s="53" t="s">
        <v>3236</v>
      </c>
      <c r="H582" s="54">
        <v>1323</v>
      </c>
      <c r="I582" s="53" t="s">
        <v>45</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x14ac:dyDescent="0.35">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4"/>
        <v>Fraction of Industrial Fuel Use Shifted to Other Fuels</v>
      </c>
      <c r="D583" s="9" t="s">
        <v>3215</v>
      </c>
      <c r="E583" s="53" t="s">
        <v>2811</v>
      </c>
      <c r="F583" s="194" t="s">
        <v>3178</v>
      </c>
      <c r="G583" s="53" t="s">
        <v>3237</v>
      </c>
      <c r="H583" s="54">
        <v>1324</v>
      </c>
      <c r="I583" s="53" t="s">
        <v>45</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x14ac:dyDescent="0.35">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4"/>
        <v>Fraction of Industrial Fuel Use Shifted to Other Fuels</v>
      </c>
      <c r="D584" s="9" t="s">
        <v>3215</v>
      </c>
      <c r="E584" s="53" t="s">
        <v>2812</v>
      </c>
      <c r="F584" s="194" t="s">
        <v>3178</v>
      </c>
      <c r="G584" s="53" t="s">
        <v>3238</v>
      </c>
      <c r="H584" s="54">
        <v>1325</v>
      </c>
      <c r="I584" s="53" t="s">
        <v>45</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x14ac:dyDescent="0.35">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4"/>
        <v>Fraction of Industrial Fuel Use Shifted to Other Fuels</v>
      </c>
      <c r="D585" s="9" t="s">
        <v>3215</v>
      </c>
      <c r="E585" s="53" t="s">
        <v>2813</v>
      </c>
      <c r="F585" s="194" t="s">
        <v>3178</v>
      </c>
      <c r="G585" s="53" t="s">
        <v>3239</v>
      </c>
      <c r="H585" s="54">
        <v>1326</v>
      </c>
      <c r="I585" s="53" t="s">
        <v>45</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x14ac:dyDescent="0.35">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4"/>
        <v>Fraction of Industrial Fuel Use Shifted to Other Fuels</v>
      </c>
      <c r="D586" s="9" t="s">
        <v>3215</v>
      </c>
      <c r="E586" s="53" t="s">
        <v>2810</v>
      </c>
      <c r="F586" s="194" t="s">
        <v>3178</v>
      </c>
      <c r="G586" s="53" t="s">
        <v>3240</v>
      </c>
      <c r="H586" s="54">
        <v>1327</v>
      </c>
      <c r="I586" s="53" t="s">
        <v>44</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x14ac:dyDescent="0.35">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4"/>
        <v>Fraction of Industrial Fuel Use Shifted to Other Fuels</v>
      </c>
      <c r="D587" s="9" t="s">
        <v>3216</v>
      </c>
      <c r="E587" s="53" t="s">
        <v>2456</v>
      </c>
      <c r="F587" s="194" t="s">
        <v>3179</v>
      </c>
      <c r="G587" s="53" t="s">
        <v>3231</v>
      </c>
      <c r="H587" s="54">
        <v>1328</v>
      </c>
      <c r="I587" s="53" t="s">
        <v>44</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x14ac:dyDescent="0.35">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4"/>
        <v>Fraction of Industrial Fuel Use Shifted to Other Fuels</v>
      </c>
      <c r="D588" s="9" t="s">
        <v>3216</v>
      </c>
      <c r="E588" s="53" t="s">
        <v>2457</v>
      </c>
      <c r="F588" s="194" t="s">
        <v>3179</v>
      </c>
      <c r="G588" s="53" t="s">
        <v>3232</v>
      </c>
      <c r="H588" s="54">
        <v>1329</v>
      </c>
      <c r="I588" s="53" t="s">
        <v>45</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x14ac:dyDescent="0.35">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4"/>
        <v>Fraction of Industrial Fuel Use Shifted to Other Fuels</v>
      </c>
      <c r="D589" s="9" t="s">
        <v>3216</v>
      </c>
      <c r="E589" s="53" t="s">
        <v>2458</v>
      </c>
      <c r="F589" s="194" t="s">
        <v>3179</v>
      </c>
      <c r="G589" s="53" t="s">
        <v>3233</v>
      </c>
      <c r="H589" s="54">
        <v>1330</v>
      </c>
      <c r="I589" s="53" t="s">
        <v>45</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x14ac:dyDescent="0.35">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4"/>
        <v>Fraction of Industrial Fuel Use Shifted to Other Fuels</v>
      </c>
      <c r="D590" s="9" t="s">
        <v>3216</v>
      </c>
      <c r="E590" s="53" t="s">
        <v>2459</v>
      </c>
      <c r="F590" s="194" t="s">
        <v>3179</v>
      </c>
      <c r="G590" s="53" t="s">
        <v>3234</v>
      </c>
      <c r="H590" s="54">
        <v>1331</v>
      </c>
      <c r="I590" s="53" t="s">
        <v>45</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x14ac:dyDescent="0.35">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4"/>
        <v>Fraction of Industrial Fuel Use Shifted to Other Fuels</v>
      </c>
      <c r="D591" s="9" t="s">
        <v>3216</v>
      </c>
      <c r="E591" s="53" t="s">
        <v>2460</v>
      </c>
      <c r="F591" s="194" t="s">
        <v>3179</v>
      </c>
      <c r="G591" s="53" t="s">
        <v>3235</v>
      </c>
      <c r="H591" s="54">
        <v>1332</v>
      </c>
      <c r="I591" s="53" t="s">
        <v>45</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x14ac:dyDescent="0.35">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4"/>
        <v>Fraction of Industrial Fuel Use Shifted to Other Fuels</v>
      </c>
      <c r="D592" s="9" t="s">
        <v>3216</v>
      </c>
      <c r="E592" s="53" t="s">
        <v>2461</v>
      </c>
      <c r="F592" s="194" t="s">
        <v>3179</v>
      </c>
      <c r="G592" s="53" t="s">
        <v>3236</v>
      </c>
      <c r="H592" s="54">
        <v>1333</v>
      </c>
      <c r="I592" s="53" t="s">
        <v>45</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x14ac:dyDescent="0.35">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4"/>
        <v>Fraction of Industrial Fuel Use Shifted to Other Fuels</v>
      </c>
      <c r="D593" s="9" t="s">
        <v>3216</v>
      </c>
      <c r="E593" s="53" t="s">
        <v>2811</v>
      </c>
      <c r="F593" s="194" t="s">
        <v>3179</v>
      </c>
      <c r="G593" s="53" t="s">
        <v>3237</v>
      </c>
      <c r="H593" s="54">
        <v>1334</v>
      </c>
      <c r="I593" s="53" t="s">
        <v>45</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x14ac:dyDescent="0.35">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4"/>
        <v>Fraction of Industrial Fuel Use Shifted to Other Fuels</v>
      </c>
      <c r="D594" s="9" t="s">
        <v>3216</v>
      </c>
      <c r="E594" s="53" t="s">
        <v>2812</v>
      </c>
      <c r="F594" s="194" t="s">
        <v>3179</v>
      </c>
      <c r="G594" s="53" t="s">
        <v>3238</v>
      </c>
      <c r="H594" s="54">
        <v>1335</v>
      </c>
      <c r="I594" s="53" t="s">
        <v>45</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x14ac:dyDescent="0.35">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4"/>
        <v>Fraction of Industrial Fuel Use Shifted to Other Fuels</v>
      </c>
      <c r="D595" s="9" t="s">
        <v>3216</v>
      </c>
      <c r="E595" s="53" t="s">
        <v>2813</v>
      </c>
      <c r="F595" s="194" t="s">
        <v>3179</v>
      </c>
      <c r="G595" s="53" t="s">
        <v>3239</v>
      </c>
      <c r="H595" s="54">
        <v>1336</v>
      </c>
      <c r="I595" s="53" t="s">
        <v>45</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x14ac:dyDescent="0.35">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4"/>
        <v>Fraction of Industrial Fuel Use Shifted to Other Fuels</v>
      </c>
      <c r="D596" s="9" t="s">
        <v>3216</v>
      </c>
      <c r="E596" s="53" t="s">
        <v>2810</v>
      </c>
      <c r="F596" s="194" t="s">
        <v>3179</v>
      </c>
      <c r="G596" s="53" t="s">
        <v>3240</v>
      </c>
      <c r="H596" s="54">
        <v>1337</v>
      </c>
      <c r="I596" s="53" t="s">
        <v>44</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x14ac:dyDescent="0.35">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4"/>
        <v>Fraction of Industrial Fuel Use Shifted to Other Fuels</v>
      </c>
      <c r="D597" s="9" t="s">
        <v>3217</v>
      </c>
      <c r="E597" s="53" t="s">
        <v>2456</v>
      </c>
      <c r="F597" s="194" t="s">
        <v>2673</v>
      </c>
      <c r="G597" s="53" t="s">
        <v>3231</v>
      </c>
      <c r="H597" s="54">
        <v>1338</v>
      </c>
      <c r="I597" s="53" t="s">
        <v>44</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x14ac:dyDescent="0.35">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4"/>
        <v>Fraction of Industrial Fuel Use Shifted to Other Fuels</v>
      </c>
      <c r="D598" s="9" t="s">
        <v>3217</v>
      </c>
      <c r="E598" s="53" t="s">
        <v>2457</v>
      </c>
      <c r="F598" s="194" t="s">
        <v>2673</v>
      </c>
      <c r="G598" s="53" t="s">
        <v>3232</v>
      </c>
      <c r="H598" s="54">
        <v>1339</v>
      </c>
      <c r="I598" s="53" t="s">
        <v>45</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x14ac:dyDescent="0.35">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4"/>
        <v>Fraction of Industrial Fuel Use Shifted to Other Fuels</v>
      </c>
      <c r="D599" s="9" t="s">
        <v>3217</v>
      </c>
      <c r="E599" s="53" t="s">
        <v>2458</v>
      </c>
      <c r="F599" s="194" t="s">
        <v>2673</v>
      </c>
      <c r="G599" s="53" t="s">
        <v>3233</v>
      </c>
      <c r="H599" s="54">
        <v>1340</v>
      </c>
      <c r="I599" s="53" t="s">
        <v>45</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x14ac:dyDescent="0.35">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4"/>
        <v>Fraction of Industrial Fuel Use Shifted to Other Fuels</v>
      </c>
      <c r="D600" s="9" t="s">
        <v>3217</v>
      </c>
      <c r="E600" s="53" t="s">
        <v>2459</v>
      </c>
      <c r="F600" s="194" t="s">
        <v>2673</v>
      </c>
      <c r="G600" s="53" t="s">
        <v>3234</v>
      </c>
      <c r="H600" s="54">
        <v>1341</v>
      </c>
      <c r="I600" s="53" t="s">
        <v>45</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x14ac:dyDescent="0.35">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4"/>
        <v>Fraction of Industrial Fuel Use Shifted to Other Fuels</v>
      </c>
      <c r="D601" s="9" t="s">
        <v>3217</v>
      </c>
      <c r="E601" s="53" t="s">
        <v>2460</v>
      </c>
      <c r="F601" s="194" t="s">
        <v>2673</v>
      </c>
      <c r="G601" s="53" t="s">
        <v>3235</v>
      </c>
      <c r="H601" s="54">
        <v>1342</v>
      </c>
      <c r="I601" s="53" t="s">
        <v>45</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x14ac:dyDescent="0.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4"/>
        <v>Fraction of Industrial Fuel Use Shifted to Other Fuels</v>
      </c>
      <c r="D602" s="9" t="s">
        <v>3217</v>
      </c>
      <c r="E602" s="53" t="s">
        <v>2461</v>
      </c>
      <c r="F602" s="194" t="s">
        <v>2673</v>
      </c>
      <c r="G602" s="53" t="s">
        <v>3236</v>
      </c>
      <c r="H602" s="54">
        <v>1343</v>
      </c>
      <c r="I602" s="53" t="s">
        <v>45</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x14ac:dyDescent="0.35">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4"/>
        <v>Fraction of Industrial Fuel Use Shifted to Other Fuels</v>
      </c>
      <c r="D603" s="9" t="s">
        <v>3217</v>
      </c>
      <c r="E603" s="53" t="s">
        <v>2811</v>
      </c>
      <c r="F603" s="194" t="s">
        <v>2673</v>
      </c>
      <c r="G603" s="53" t="s">
        <v>3237</v>
      </c>
      <c r="H603" s="54">
        <v>1344</v>
      </c>
      <c r="I603" s="53" t="s">
        <v>45</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x14ac:dyDescent="0.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4"/>
        <v>Fraction of Industrial Fuel Use Shifted to Other Fuels</v>
      </c>
      <c r="D604" s="9" t="s">
        <v>3217</v>
      </c>
      <c r="E604" s="53" t="s">
        <v>2812</v>
      </c>
      <c r="F604" s="194" t="s">
        <v>2673</v>
      </c>
      <c r="G604" s="53" t="s">
        <v>3238</v>
      </c>
      <c r="H604" s="54">
        <v>1345</v>
      </c>
      <c r="I604" s="53" t="s">
        <v>45</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x14ac:dyDescent="0.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4"/>
        <v>Fraction of Industrial Fuel Use Shifted to Other Fuels</v>
      </c>
      <c r="D605" s="9" t="s">
        <v>3217</v>
      </c>
      <c r="E605" s="53" t="s">
        <v>2813</v>
      </c>
      <c r="F605" s="194" t="s">
        <v>2673</v>
      </c>
      <c r="G605" s="53" t="s">
        <v>3239</v>
      </c>
      <c r="H605" s="54">
        <v>1346</v>
      </c>
      <c r="I605" s="53" t="s">
        <v>45</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x14ac:dyDescent="0.35">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4"/>
        <v>Fraction of Industrial Fuel Use Shifted to Other Fuels</v>
      </c>
      <c r="D606" s="9" t="s">
        <v>3217</v>
      </c>
      <c r="E606" s="53" t="s">
        <v>2810</v>
      </c>
      <c r="F606" s="194" t="s">
        <v>2673</v>
      </c>
      <c r="G606" s="53" t="s">
        <v>3240</v>
      </c>
      <c r="H606" s="54">
        <v>1347</v>
      </c>
      <c r="I606" s="53" t="s">
        <v>44</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x14ac:dyDescent="0.35">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4"/>
        <v>Fraction of Industrial Fuel Use Shifted to Other Fuels</v>
      </c>
      <c r="D607" s="9" t="s">
        <v>3218</v>
      </c>
      <c r="E607" s="53" t="s">
        <v>2456</v>
      </c>
      <c r="F607" s="194" t="s">
        <v>3180</v>
      </c>
      <c r="G607" s="53" t="s">
        <v>3231</v>
      </c>
      <c r="H607" s="54">
        <v>1348</v>
      </c>
      <c r="I607" s="53" t="s">
        <v>44</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x14ac:dyDescent="0.35">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4"/>
        <v>Fraction of Industrial Fuel Use Shifted to Other Fuels</v>
      </c>
      <c r="D608" s="9" t="s">
        <v>3218</v>
      </c>
      <c r="E608" s="53" t="s">
        <v>2457</v>
      </c>
      <c r="F608" s="194" t="s">
        <v>3180</v>
      </c>
      <c r="G608" s="53" t="s">
        <v>3232</v>
      </c>
      <c r="H608" s="54">
        <v>1349</v>
      </c>
      <c r="I608" s="53" t="s">
        <v>45</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x14ac:dyDescent="0.35">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4"/>
        <v>Fraction of Industrial Fuel Use Shifted to Other Fuels</v>
      </c>
      <c r="D609" s="9" t="s">
        <v>3218</v>
      </c>
      <c r="E609" s="53" t="s">
        <v>2458</v>
      </c>
      <c r="F609" s="194" t="s">
        <v>3180</v>
      </c>
      <c r="G609" s="53" t="s">
        <v>3233</v>
      </c>
      <c r="H609" s="54">
        <v>1350</v>
      </c>
      <c r="I609" s="53" t="s">
        <v>45</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x14ac:dyDescent="0.35">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4"/>
        <v>Fraction of Industrial Fuel Use Shifted to Other Fuels</v>
      </c>
      <c r="D610" s="9" t="s">
        <v>3218</v>
      </c>
      <c r="E610" s="53" t="s">
        <v>2459</v>
      </c>
      <c r="F610" s="194" t="s">
        <v>3180</v>
      </c>
      <c r="G610" s="53" t="s">
        <v>3234</v>
      </c>
      <c r="H610" s="54">
        <v>1351</v>
      </c>
      <c r="I610" s="53" t="s">
        <v>45</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x14ac:dyDescent="0.35">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4"/>
        <v>Fraction of Industrial Fuel Use Shifted to Other Fuels</v>
      </c>
      <c r="D611" s="9" t="s">
        <v>3218</v>
      </c>
      <c r="E611" s="53" t="s">
        <v>2460</v>
      </c>
      <c r="F611" s="194" t="s">
        <v>3180</v>
      </c>
      <c r="G611" s="53" t="s">
        <v>3235</v>
      </c>
      <c r="H611" s="54">
        <v>1352</v>
      </c>
      <c r="I611" s="53" t="s">
        <v>45</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x14ac:dyDescent="0.35">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ref="C612:C675" si="35">C$467</f>
        <v>Fraction of Industrial Fuel Use Shifted to Other Fuels</v>
      </c>
      <c r="D612" s="9" t="s">
        <v>3218</v>
      </c>
      <c r="E612" s="53" t="s">
        <v>2461</v>
      </c>
      <c r="F612" s="194" t="s">
        <v>3180</v>
      </c>
      <c r="G612" s="53" t="s">
        <v>3236</v>
      </c>
      <c r="H612" s="54">
        <v>1353</v>
      </c>
      <c r="I612" s="53" t="s">
        <v>45</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x14ac:dyDescent="0.35">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3218</v>
      </c>
      <c r="E613" s="53" t="s">
        <v>2811</v>
      </c>
      <c r="F613" s="194" t="s">
        <v>3180</v>
      </c>
      <c r="G613" s="53" t="s">
        <v>3237</v>
      </c>
      <c r="H613" s="54">
        <v>1354</v>
      </c>
      <c r="I613" s="53" t="s">
        <v>45</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x14ac:dyDescent="0.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3218</v>
      </c>
      <c r="E614" s="53" t="s">
        <v>2812</v>
      </c>
      <c r="F614" s="194" t="s">
        <v>3180</v>
      </c>
      <c r="G614" s="53" t="s">
        <v>3238</v>
      </c>
      <c r="H614" s="54">
        <v>1355</v>
      </c>
      <c r="I614" s="53" t="s">
        <v>45</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x14ac:dyDescent="0.35">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3218</v>
      </c>
      <c r="E615" s="53" t="s">
        <v>2813</v>
      </c>
      <c r="F615" s="194" t="s">
        <v>3180</v>
      </c>
      <c r="G615" s="53" t="s">
        <v>3239</v>
      </c>
      <c r="H615" s="54">
        <v>1356</v>
      </c>
      <c r="I615" s="53" t="s">
        <v>45</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x14ac:dyDescent="0.35">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3218</v>
      </c>
      <c r="E616" s="53" t="s">
        <v>2810</v>
      </c>
      <c r="F616" s="194" t="s">
        <v>3180</v>
      </c>
      <c r="G616" s="53" t="s">
        <v>3240</v>
      </c>
      <c r="H616" s="54">
        <v>1357</v>
      </c>
      <c r="I616" s="53" t="s">
        <v>44</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x14ac:dyDescent="0.35">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3219</v>
      </c>
      <c r="E617" s="53" t="s">
        <v>2456</v>
      </c>
      <c r="F617" s="194" t="s">
        <v>3181</v>
      </c>
      <c r="G617" s="53" t="s">
        <v>3231</v>
      </c>
      <c r="H617" s="54">
        <v>1358</v>
      </c>
      <c r="I617" s="53" t="s">
        <v>44</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x14ac:dyDescent="0.35">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3219</v>
      </c>
      <c r="E618" s="53" t="s">
        <v>2457</v>
      </c>
      <c r="F618" s="194" t="s">
        <v>3181</v>
      </c>
      <c r="G618" s="53" t="s">
        <v>3232</v>
      </c>
      <c r="H618" s="54">
        <v>1359</v>
      </c>
      <c r="I618" s="53" t="s">
        <v>45</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x14ac:dyDescent="0.35">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3219</v>
      </c>
      <c r="E619" s="53" t="s">
        <v>2458</v>
      </c>
      <c r="F619" s="194" t="s">
        <v>3181</v>
      </c>
      <c r="G619" s="53" t="s">
        <v>3233</v>
      </c>
      <c r="H619" s="54">
        <v>1360</v>
      </c>
      <c r="I619" s="53" t="s">
        <v>45</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x14ac:dyDescent="0.35">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3219</v>
      </c>
      <c r="E620" s="53" t="s">
        <v>2459</v>
      </c>
      <c r="F620" s="194" t="s">
        <v>3181</v>
      </c>
      <c r="G620" s="53" t="s">
        <v>3234</v>
      </c>
      <c r="H620" s="54">
        <v>1361</v>
      </c>
      <c r="I620" s="53" t="s">
        <v>45</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x14ac:dyDescent="0.35">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3219</v>
      </c>
      <c r="E621" s="53" t="s">
        <v>2460</v>
      </c>
      <c r="F621" s="194" t="s">
        <v>3181</v>
      </c>
      <c r="G621" s="53" t="s">
        <v>3235</v>
      </c>
      <c r="H621" s="54">
        <v>1362</v>
      </c>
      <c r="I621" s="53" t="s">
        <v>45</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x14ac:dyDescent="0.35">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3219</v>
      </c>
      <c r="E622" s="53" t="s">
        <v>2461</v>
      </c>
      <c r="F622" s="194" t="s">
        <v>3181</v>
      </c>
      <c r="G622" s="53" t="s">
        <v>3236</v>
      </c>
      <c r="H622" s="54">
        <v>1363</v>
      </c>
      <c r="I622" s="53" t="s">
        <v>45</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x14ac:dyDescent="0.35">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3219</v>
      </c>
      <c r="E623" s="53" t="s">
        <v>2811</v>
      </c>
      <c r="F623" s="194" t="s">
        <v>3181</v>
      </c>
      <c r="G623" s="53" t="s">
        <v>3237</v>
      </c>
      <c r="H623" s="54">
        <v>1364</v>
      </c>
      <c r="I623" s="53" t="s">
        <v>45</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x14ac:dyDescent="0.35">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3219</v>
      </c>
      <c r="E624" s="53" t="s">
        <v>2812</v>
      </c>
      <c r="F624" s="194" t="s">
        <v>3181</v>
      </c>
      <c r="G624" s="53" t="s">
        <v>3238</v>
      </c>
      <c r="H624" s="54">
        <v>1365</v>
      </c>
      <c r="I624" s="53" t="s">
        <v>45</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x14ac:dyDescent="0.35">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3219</v>
      </c>
      <c r="E625" s="53" t="s">
        <v>2813</v>
      </c>
      <c r="F625" s="194" t="s">
        <v>3181</v>
      </c>
      <c r="G625" s="53" t="s">
        <v>3239</v>
      </c>
      <c r="H625" s="54">
        <v>1366</v>
      </c>
      <c r="I625" s="53" t="s">
        <v>45</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x14ac:dyDescent="0.35">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3219</v>
      </c>
      <c r="E626" s="53" t="s">
        <v>2810</v>
      </c>
      <c r="F626" s="194" t="s">
        <v>3181</v>
      </c>
      <c r="G626" s="53" t="s">
        <v>3240</v>
      </c>
      <c r="H626" s="54">
        <v>1367</v>
      </c>
      <c r="I626" s="53" t="s">
        <v>44</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x14ac:dyDescent="0.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3220</v>
      </c>
      <c r="E627" s="53" t="s">
        <v>2456</v>
      </c>
      <c r="F627" s="194" t="s">
        <v>3182</v>
      </c>
      <c r="G627" s="53" t="s">
        <v>3231</v>
      </c>
      <c r="H627" s="54">
        <v>1368</v>
      </c>
      <c r="I627" s="53" t="s">
        <v>44</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x14ac:dyDescent="0.35">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3220</v>
      </c>
      <c r="E628" s="53" t="s">
        <v>2457</v>
      </c>
      <c r="F628" s="194" t="s">
        <v>3182</v>
      </c>
      <c r="G628" s="53" t="s">
        <v>3232</v>
      </c>
      <c r="H628" s="54">
        <v>1369</v>
      </c>
      <c r="I628" s="53" t="s">
        <v>45</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x14ac:dyDescent="0.35">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3220</v>
      </c>
      <c r="E629" s="53" t="s">
        <v>2458</v>
      </c>
      <c r="F629" s="194" t="s">
        <v>3182</v>
      </c>
      <c r="G629" s="53" t="s">
        <v>3233</v>
      </c>
      <c r="H629" s="54">
        <v>1370</v>
      </c>
      <c r="I629" s="53" t="s">
        <v>45</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x14ac:dyDescent="0.35">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3220</v>
      </c>
      <c r="E630" s="53" t="s">
        <v>2459</v>
      </c>
      <c r="F630" s="194" t="s">
        <v>3182</v>
      </c>
      <c r="G630" s="53" t="s">
        <v>3234</v>
      </c>
      <c r="H630" s="54">
        <v>1371</v>
      </c>
      <c r="I630" s="53" t="s">
        <v>45</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x14ac:dyDescent="0.35">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3220</v>
      </c>
      <c r="E631" s="53" t="s">
        <v>2460</v>
      </c>
      <c r="F631" s="194" t="s">
        <v>3182</v>
      </c>
      <c r="G631" s="53" t="s">
        <v>3235</v>
      </c>
      <c r="H631" s="54">
        <v>1372</v>
      </c>
      <c r="I631" s="53" t="s">
        <v>45</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x14ac:dyDescent="0.35">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3220</v>
      </c>
      <c r="E632" s="53" t="s">
        <v>2461</v>
      </c>
      <c r="F632" s="194" t="s">
        <v>3182</v>
      </c>
      <c r="G632" s="53" t="s">
        <v>3236</v>
      </c>
      <c r="H632" s="54">
        <v>1373</v>
      </c>
      <c r="I632" s="53" t="s">
        <v>45</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x14ac:dyDescent="0.35">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3220</v>
      </c>
      <c r="E633" s="53" t="s">
        <v>2811</v>
      </c>
      <c r="F633" s="194" t="s">
        <v>3182</v>
      </c>
      <c r="G633" s="53" t="s">
        <v>3237</v>
      </c>
      <c r="H633" s="54">
        <v>1374</v>
      </c>
      <c r="I633" s="53" t="s">
        <v>45</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x14ac:dyDescent="0.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3220</v>
      </c>
      <c r="E634" s="53" t="s">
        <v>2812</v>
      </c>
      <c r="F634" s="194" t="s">
        <v>3182</v>
      </c>
      <c r="G634" s="53" t="s">
        <v>3238</v>
      </c>
      <c r="H634" s="54">
        <v>1375</v>
      </c>
      <c r="I634" s="53" t="s">
        <v>45</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x14ac:dyDescent="0.35">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3220</v>
      </c>
      <c r="E635" s="53" t="s">
        <v>2813</v>
      </c>
      <c r="F635" s="194" t="s">
        <v>3182</v>
      </c>
      <c r="G635" s="53" t="s">
        <v>3239</v>
      </c>
      <c r="H635" s="54">
        <v>1376</v>
      </c>
      <c r="I635" s="53" t="s">
        <v>45</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x14ac:dyDescent="0.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3220</v>
      </c>
      <c r="E636" s="53" t="s">
        <v>2810</v>
      </c>
      <c r="F636" s="194" t="s">
        <v>3182</v>
      </c>
      <c r="G636" s="53" t="s">
        <v>3240</v>
      </c>
      <c r="H636" s="54">
        <v>1377</v>
      </c>
      <c r="I636" s="53" t="s">
        <v>44</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x14ac:dyDescent="0.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3221</v>
      </c>
      <c r="E637" s="53" t="s">
        <v>2456</v>
      </c>
      <c r="F637" s="194" t="s">
        <v>3183</v>
      </c>
      <c r="G637" s="53" t="s">
        <v>3231</v>
      </c>
      <c r="H637" s="54">
        <v>1378</v>
      </c>
      <c r="I637" s="53" t="s">
        <v>44</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x14ac:dyDescent="0.35">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si="35"/>
        <v>Fraction of Industrial Fuel Use Shifted to Other Fuels</v>
      </c>
      <c r="D638" s="9" t="s">
        <v>3221</v>
      </c>
      <c r="E638" s="53" t="s">
        <v>2457</v>
      </c>
      <c r="F638" s="194" t="s">
        <v>3183</v>
      </c>
      <c r="G638" s="53" t="s">
        <v>3232</v>
      </c>
      <c r="H638" s="54">
        <v>1379</v>
      </c>
      <c r="I638" s="53" t="s">
        <v>45</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x14ac:dyDescent="0.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5"/>
        <v>Fraction of Industrial Fuel Use Shifted to Other Fuels</v>
      </c>
      <c r="D639" s="9" t="s">
        <v>3221</v>
      </c>
      <c r="E639" s="53" t="s">
        <v>2458</v>
      </c>
      <c r="F639" s="194" t="s">
        <v>3183</v>
      </c>
      <c r="G639" s="53" t="s">
        <v>3233</v>
      </c>
      <c r="H639" s="54">
        <v>1380</v>
      </c>
      <c r="I639" s="53" t="s">
        <v>45</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x14ac:dyDescent="0.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5"/>
        <v>Fraction of Industrial Fuel Use Shifted to Other Fuels</v>
      </c>
      <c r="D640" s="9" t="s">
        <v>3221</v>
      </c>
      <c r="E640" s="53" t="s">
        <v>2459</v>
      </c>
      <c r="F640" s="194" t="s">
        <v>3183</v>
      </c>
      <c r="G640" s="53" t="s">
        <v>3234</v>
      </c>
      <c r="H640" s="54">
        <v>1381</v>
      </c>
      <c r="I640" s="53" t="s">
        <v>45</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x14ac:dyDescent="0.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5"/>
        <v>Fraction of Industrial Fuel Use Shifted to Other Fuels</v>
      </c>
      <c r="D641" s="9" t="s">
        <v>3221</v>
      </c>
      <c r="E641" s="53" t="s">
        <v>2460</v>
      </c>
      <c r="F641" s="194" t="s">
        <v>3183</v>
      </c>
      <c r="G641" s="53" t="s">
        <v>3235</v>
      </c>
      <c r="H641" s="54">
        <v>1382</v>
      </c>
      <c r="I641" s="53" t="s">
        <v>45</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x14ac:dyDescent="0.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5"/>
        <v>Fraction of Industrial Fuel Use Shifted to Other Fuels</v>
      </c>
      <c r="D642" s="9" t="s">
        <v>3221</v>
      </c>
      <c r="E642" s="53" t="s">
        <v>2461</v>
      </c>
      <c r="F642" s="194" t="s">
        <v>3183</v>
      </c>
      <c r="G642" s="53" t="s">
        <v>3236</v>
      </c>
      <c r="H642" s="54">
        <v>1383</v>
      </c>
      <c r="I642" s="53" t="s">
        <v>45</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x14ac:dyDescent="0.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5"/>
        <v>Fraction of Industrial Fuel Use Shifted to Other Fuels</v>
      </c>
      <c r="D643" s="9" t="s">
        <v>3221</v>
      </c>
      <c r="E643" s="53" t="s">
        <v>2811</v>
      </c>
      <c r="F643" s="194" t="s">
        <v>3183</v>
      </c>
      <c r="G643" s="53" t="s">
        <v>3237</v>
      </c>
      <c r="H643" s="54">
        <v>1384</v>
      </c>
      <c r="I643" s="53" t="s">
        <v>45</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x14ac:dyDescent="0.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5"/>
        <v>Fraction of Industrial Fuel Use Shifted to Other Fuels</v>
      </c>
      <c r="D644" s="9" t="s">
        <v>3221</v>
      </c>
      <c r="E644" s="53" t="s">
        <v>2812</v>
      </c>
      <c r="F644" s="194" t="s">
        <v>3183</v>
      </c>
      <c r="G644" s="53" t="s">
        <v>3238</v>
      </c>
      <c r="H644" s="54">
        <v>1385</v>
      </c>
      <c r="I644" s="53" t="s">
        <v>45</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x14ac:dyDescent="0.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5"/>
        <v>Fraction of Industrial Fuel Use Shifted to Other Fuels</v>
      </c>
      <c r="D645" s="9" t="s">
        <v>3221</v>
      </c>
      <c r="E645" s="53" t="s">
        <v>2813</v>
      </c>
      <c r="F645" s="194" t="s">
        <v>3183</v>
      </c>
      <c r="G645" s="53" t="s">
        <v>3239</v>
      </c>
      <c r="H645" s="54">
        <v>1386</v>
      </c>
      <c r="I645" s="53" t="s">
        <v>45</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x14ac:dyDescent="0.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5"/>
        <v>Fraction of Industrial Fuel Use Shifted to Other Fuels</v>
      </c>
      <c r="D646" s="9" t="s">
        <v>3221</v>
      </c>
      <c r="E646" s="53" t="s">
        <v>2810</v>
      </c>
      <c r="F646" s="194" t="s">
        <v>3183</v>
      </c>
      <c r="G646" s="53" t="s">
        <v>3240</v>
      </c>
      <c r="H646" s="54">
        <v>1387</v>
      </c>
      <c r="I646" s="53" t="s">
        <v>44</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x14ac:dyDescent="0.3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5"/>
        <v>Fraction of Industrial Fuel Use Shifted to Other Fuels</v>
      </c>
      <c r="D647" s="9" t="s">
        <v>3222</v>
      </c>
      <c r="E647" s="53" t="s">
        <v>2456</v>
      </c>
      <c r="F647" s="194" t="s">
        <v>3184</v>
      </c>
      <c r="G647" s="53" t="s">
        <v>3231</v>
      </c>
      <c r="H647" s="54">
        <v>1388</v>
      </c>
      <c r="I647" s="53" t="s">
        <v>44</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x14ac:dyDescent="0.3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5"/>
        <v>Fraction of Industrial Fuel Use Shifted to Other Fuels</v>
      </c>
      <c r="D648" s="9" t="s">
        <v>3222</v>
      </c>
      <c r="E648" s="53" t="s">
        <v>2457</v>
      </c>
      <c r="F648" s="194" t="s">
        <v>3184</v>
      </c>
      <c r="G648" s="53" t="s">
        <v>3232</v>
      </c>
      <c r="H648" s="54">
        <v>1389</v>
      </c>
      <c r="I648" s="53" t="s">
        <v>45</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x14ac:dyDescent="0.3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5"/>
        <v>Fraction of Industrial Fuel Use Shifted to Other Fuels</v>
      </c>
      <c r="D649" s="9" t="s">
        <v>3222</v>
      </c>
      <c r="E649" s="53" t="s">
        <v>2458</v>
      </c>
      <c r="F649" s="194" t="s">
        <v>3184</v>
      </c>
      <c r="G649" s="53" t="s">
        <v>3233</v>
      </c>
      <c r="H649" s="54">
        <v>1390</v>
      </c>
      <c r="I649" s="53" t="s">
        <v>45</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x14ac:dyDescent="0.3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5"/>
        <v>Fraction of Industrial Fuel Use Shifted to Other Fuels</v>
      </c>
      <c r="D650" s="9" t="s">
        <v>3222</v>
      </c>
      <c r="E650" s="53" t="s">
        <v>2459</v>
      </c>
      <c r="F650" s="194" t="s">
        <v>3184</v>
      </c>
      <c r="G650" s="53" t="s">
        <v>3234</v>
      </c>
      <c r="H650" s="54">
        <v>1391</v>
      </c>
      <c r="I650" s="53" t="s">
        <v>45</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x14ac:dyDescent="0.3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5"/>
        <v>Fraction of Industrial Fuel Use Shifted to Other Fuels</v>
      </c>
      <c r="D651" s="9" t="s">
        <v>3222</v>
      </c>
      <c r="E651" s="53" t="s">
        <v>2460</v>
      </c>
      <c r="F651" s="194" t="s">
        <v>3184</v>
      </c>
      <c r="G651" s="53" t="s">
        <v>3235</v>
      </c>
      <c r="H651" s="54">
        <v>1392</v>
      </c>
      <c r="I651" s="53" t="s">
        <v>45</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x14ac:dyDescent="0.3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5"/>
        <v>Fraction of Industrial Fuel Use Shifted to Other Fuels</v>
      </c>
      <c r="D652" s="9" t="s">
        <v>3222</v>
      </c>
      <c r="E652" s="53" t="s">
        <v>2461</v>
      </c>
      <c r="F652" s="194" t="s">
        <v>3184</v>
      </c>
      <c r="G652" s="53" t="s">
        <v>3236</v>
      </c>
      <c r="H652" s="54">
        <v>1393</v>
      </c>
      <c r="I652" s="53" t="s">
        <v>45</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x14ac:dyDescent="0.3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5"/>
        <v>Fraction of Industrial Fuel Use Shifted to Other Fuels</v>
      </c>
      <c r="D653" s="9" t="s">
        <v>3222</v>
      </c>
      <c r="E653" s="53" t="s">
        <v>2811</v>
      </c>
      <c r="F653" s="194" t="s">
        <v>3184</v>
      </c>
      <c r="G653" s="53" t="s">
        <v>3237</v>
      </c>
      <c r="H653" s="54">
        <v>1394</v>
      </c>
      <c r="I653" s="53" t="s">
        <v>45</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x14ac:dyDescent="0.3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5"/>
        <v>Fraction of Industrial Fuel Use Shifted to Other Fuels</v>
      </c>
      <c r="D654" s="9" t="s">
        <v>3222</v>
      </c>
      <c r="E654" s="53" t="s">
        <v>2812</v>
      </c>
      <c r="F654" s="194" t="s">
        <v>3184</v>
      </c>
      <c r="G654" s="53" t="s">
        <v>3238</v>
      </c>
      <c r="H654" s="54">
        <v>1395</v>
      </c>
      <c r="I654" s="53" t="s">
        <v>45</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x14ac:dyDescent="0.3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5"/>
        <v>Fraction of Industrial Fuel Use Shifted to Other Fuels</v>
      </c>
      <c r="D655" s="9" t="s">
        <v>3222</v>
      </c>
      <c r="E655" s="53" t="s">
        <v>2813</v>
      </c>
      <c r="F655" s="194" t="s">
        <v>3184</v>
      </c>
      <c r="G655" s="53" t="s">
        <v>3239</v>
      </c>
      <c r="H655" s="54">
        <v>1396</v>
      </c>
      <c r="I655" s="53" t="s">
        <v>45</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x14ac:dyDescent="0.3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5"/>
        <v>Fraction of Industrial Fuel Use Shifted to Other Fuels</v>
      </c>
      <c r="D656" s="9" t="s">
        <v>3222</v>
      </c>
      <c r="E656" s="53" t="s">
        <v>2810</v>
      </c>
      <c r="F656" s="194" t="s">
        <v>3184</v>
      </c>
      <c r="G656" s="53" t="s">
        <v>3240</v>
      </c>
      <c r="H656" s="54">
        <v>1397</v>
      </c>
      <c r="I656" s="53" t="s">
        <v>44</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x14ac:dyDescent="0.35">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5"/>
        <v>Fraction of Industrial Fuel Use Shifted to Other Fuels</v>
      </c>
      <c r="D657" s="9" t="s">
        <v>3223</v>
      </c>
      <c r="E657" s="53" t="s">
        <v>2456</v>
      </c>
      <c r="F657" s="194" t="s">
        <v>3185</v>
      </c>
      <c r="G657" s="53" t="s">
        <v>3231</v>
      </c>
      <c r="H657" s="54">
        <v>1398</v>
      </c>
      <c r="I657" s="53" t="s">
        <v>44</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x14ac:dyDescent="0.35">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5"/>
        <v>Fraction of Industrial Fuel Use Shifted to Other Fuels</v>
      </c>
      <c r="D658" s="9" t="s">
        <v>3223</v>
      </c>
      <c r="E658" s="53" t="s">
        <v>2457</v>
      </c>
      <c r="F658" s="194" t="s">
        <v>3185</v>
      </c>
      <c r="G658" s="53" t="s">
        <v>3232</v>
      </c>
      <c r="H658" s="54">
        <v>1399</v>
      </c>
      <c r="I658" s="53" t="s">
        <v>45</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x14ac:dyDescent="0.35">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5"/>
        <v>Fraction of Industrial Fuel Use Shifted to Other Fuels</v>
      </c>
      <c r="D659" s="9" t="s">
        <v>3223</v>
      </c>
      <c r="E659" s="53" t="s">
        <v>2458</v>
      </c>
      <c r="F659" s="194" t="s">
        <v>3185</v>
      </c>
      <c r="G659" s="53" t="s">
        <v>3233</v>
      </c>
      <c r="H659" s="54">
        <v>1400</v>
      </c>
      <c r="I659" s="53" t="s">
        <v>45</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x14ac:dyDescent="0.35">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5"/>
        <v>Fraction of Industrial Fuel Use Shifted to Other Fuels</v>
      </c>
      <c r="D660" s="9" t="s">
        <v>3223</v>
      </c>
      <c r="E660" s="53" t="s">
        <v>2459</v>
      </c>
      <c r="F660" s="194" t="s">
        <v>3185</v>
      </c>
      <c r="G660" s="53" t="s">
        <v>3234</v>
      </c>
      <c r="H660" s="54">
        <v>1401</v>
      </c>
      <c r="I660" s="53" t="s">
        <v>45</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x14ac:dyDescent="0.35">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5"/>
        <v>Fraction of Industrial Fuel Use Shifted to Other Fuels</v>
      </c>
      <c r="D661" s="9" t="s">
        <v>3223</v>
      </c>
      <c r="E661" s="53" t="s">
        <v>2460</v>
      </c>
      <c r="F661" s="194" t="s">
        <v>3185</v>
      </c>
      <c r="G661" s="53" t="s">
        <v>3235</v>
      </c>
      <c r="H661" s="54">
        <v>1402</v>
      </c>
      <c r="I661" s="53" t="s">
        <v>45</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x14ac:dyDescent="0.35">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5"/>
        <v>Fraction of Industrial Fuel Use Shifted to Other Fuels</v>
      </c>
      <c r="D662" s="9" t="s">
        <v>3223</v>
      </c>
      <c r="E662" s="53" t="s">
        <v>2461</v>
      </c>
      <c r="F662" s="194" t="s">
        <v>3185</v>
      </c>
      <c r="G662" s="53" t="s">
        <v>3236</v>
      </c>
      <c r="H662" s="54">
        <v>1403</v>
      </c>
      <c r="I662" s="53" t="s">
        <v>45</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x14ac:dyDescent="0.35">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5"/>
        <v>Fraction of Industrial Fuel Use Shifted to Other Fuels</v>
      </c>
      <c r="D663" s="9" t="s">
        <v>3223</v>
      </c>
      <c r="E663" s="53" t="s">
        <v>2811</v>
      </c>
      <c r="F663" s="194" t="s">
        <v>3185</v>
      </c>
      <c r="G663" s="53" t="s">
        <v>3237</v>
      </c>
      <c r="H663" s="54">
        <v>1404</v>
      </c>
      <c r="I663" s="53" t="s">
        <v>45</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x14ac:dyDescent="0.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5"/>
        <v>Fraction of Industrial Fuel Use Shifted to Other Fuels</v>
      </c>
      <c r="D664" s="9" t="s">
        <v>3223</v>
      </c>
      <c r="E664" s="53" t="s">
        <v>2812</v>
      </c>
      <c r="F664" s="194" t="s">
        <v>3185</v>
      </c>
      <c r="G664" s="53" t="s">
        <v>3238</v>
      </c>
      <c r="H664" s="54">
        <v>1405</v>
      </c>
      <c r="I664" s="53" t="s">
        <v>45</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x14ac:dyDescent="0.35">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5"/>
        <v>Fraction of Industrial Fuel Use Shifted to Other Fuels</v>
      </c>
      <c r="D665" s="9" t="s">
        <v>3223</v>
      </c>
      <c r="E665" s="53" t="s">
        <v>2813</v>
      </c>
      <c r="F665" s="194" t="s">
        <v>3185</v>
      </c>
      <c r="G665" s="53" t="s">
        <v>3239</v>
      </c>
      <c r="H665" s="54">
        <v>1406</v>
      </c>
      <c r="I665" s="53" t="s">
        <v>45</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x14ac:dyDescent="0.35">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5"/>
        <v>Fraction of Industrial Fuel Use Shifted to Other Fuels</v>
      </c>
      <c r="D666" s="9" t="s">
        <v>3223</v>
      </c>
      <c r="E666" s="53" t="s">
        <v>2810</v>
      </c>
      <c r="F666" s="194" t="s">
        <v>3185</v>
      </c>
      <c r="G666" s="53" t="s">
        <v>3240</v>
      </c>
      <c r="H666" s="54">
        <v>1407</v>
      </c>
      <c r="I666" s="53" t="s">
        <v>44</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x14ac:dyDescent="0.35">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5"/>
        <v>Fraction of Industrial Fuel Use Shifted to Other Fuels</v>
      </c>
      <c r="D667" s="9" t="s">
        <v>3224</v>
      </c>
      <c r="E667" s="53" t="s">
        <v>2456</v>
      </c>
      <c r="F667" s="194" t="s">
        <v>3186</v>
      </c>
      <c r="G667" s="53" t="s">
        <v>3231</v>
      </c>
      <c r="H667" s="54">
        <v>1408</v>
      </c>
      <c r="I667" s="53" t="s">
        <v>44</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x14ac:dyDescent="0.35">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5"/>
        <v>Fraction of Industrial Fuel Use Shifted to Other Fuels</v>
      </c>
      <c r="D668" s="9" t="s">
        <v>3224</v>
      </c>
      <c r="E668" s="53" t="s">
        <v>2457</v>
      </c>
      <c r="F668" s="194" t="s">
        <v>3186</v>
      </c>
      <c r="G668" s="53" t="s">
        <v>3232</v>
      </c>
      <c r="H668" s="54">
        <v>1409</v>
      </c>
      <c r="I668" s="53" t="s">
        <v>45</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x14ac:dyDescent="0.35">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5"/>
        <v>Fraction of Industrial Fuel Use Shifted to Other Fuels</v>
      </c>
      <c r="D669" s="9" t="s">
        <v>3224</v>
      </c>
      <c r="E669" s="53" t="s">
        <v>2458</v>
      </c>
      <c r="F669" s="194" t="s">
        <v>3186</v>
      </c>
      <c r="G669" s="53" t="s">
        <v>3233</v>
      </c>
      <c r="H669" s="54">
        <v>1410</v>
      </c>
      <c r="I669" s="53" t="s">
        <v>45</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x14ac:dyDescent="0.35">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5"/>
        <v>Fraction of Industrial Fuel Use Shifted to Other Fuels</v>
      </c>
      <c r="D670" s="9" t="s">
        <v>3224</v>
      </c>
      <c r="E670" s="53" t="s">
        <v>2459</v>
      </c>
      <c r="F670" s="194" t="s">
        <v>3186</v>
      </c>
      <c r="G670" s="53" t="s">
        <v>3234</v>
      </c>
      <c r="H670" s="54">
        <v>1411</v>
      </c>
      <c r="I670" s="53" t="s">
        <v>45</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x14ac:dyDescent="0.35">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5"/>
        <v>Fraction of Industrial Fuel Use Shifted to Other Fuels</v>
      </c>
      <c r="D671" s="9" t="s">
        <v>3224</v>
      </c>
      <c r="E671" s="53" t="s">
        <v>2460</v>
      </c>
      <c r="F671" s="194" t="s">
        <v>3186</v>
      </c>
      <c r="G671" s="53" t="s">
        <v>3235</v>
      </c>
      <c r="H671" s="54">
        <v>1412</v>
      </c>
      <c r="I671" s="53" t="s">
        <v>45</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x14ac:dyDescent="0.35">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5"/>
        <v>Fraction of Industrial Fuel Use Shifted to Other Fuels</v>
      </c>
      <c r="D672" s="9" t="s">
        <v>3224</v>
      </c>
      <c r="E672" s="53" t="s">
        <v>2461</v>
      </c>
      <c r="F672" s="194" t="s">
        <v>3186</v>
      </c>
      <c r="G672" s="53" t="s">
        <v>3236</v>
      </c>
      <c r="H672" s="54">
        <v>1413</v>
      </c>
      <c r="I672" s="53" t="s">
        <v>45</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x14ac:dyDescent="0.35">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5"/>
        <v>Fraction of Industrial Fuel Use Shifted to Other Fuels</v>
      </c>
      <c r="D673" s="9" t="s">
        <v>3224</v>
      </c>
      <c r="E673" s="53" t="s">
        <v>2811</v>
      </c>
      <c r="F673" s="194" t="s">
        <v>3186</v>
      </c>
      <c r="G673" s="53" t="s">
        <v>3237</v>
      </c>
      <c r="H673" s="54">
        <v>1414</v>
      </c>
      <c r="I673" s="53" t="s">
        <v>45</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x14ac:dyDescent="0.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5"/>
        <v>Fraction of Industrial Fuel Use Shifted to Other Fuels</v>
      </c>
      <c r="D674" s="9" t="s">
        <v>3224</v>
      </c>
      <c r="E674" s="53" t="s">
        <v>2812</v>
      </c>
      <c r="F674" s="194" t="s">
        <v>3186</v>
      </c>
      <c r="G674" s="53" t="s">
        <v>3238</v>
      </c>
      <c r="H674" s="54">
        <v>1415</v>
      </c>
      <c r="I674" s="53" t="s">
        <v>45</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x14ac:dyDescent="0.35">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5"/>
        <v>Fraction of Industrial Fuel Use Shifted to Other Fuels</v>
      </c>
      <c r="D675" s="9" t="s">
        <v>3224</v>
      </c>
      <c r="E675" s="53" t="s">
        <v>2813</v>
      </c>
      <c r="F675" s="194" t="s">
        <v>3186</v>
      </c>
      <c r="G675" s="53" t="s">
        <v>3239</v>
      </c>
      <c r="H675" s="54">
        <v>1416</v>
      </c>
      <c r="I675" s="53" t="s">
        <v>45</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x14ac:dyDescent="0.35">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ref="C676:C716" si="36">C$467</f>
        <v>Fraction of Industrial Fuel Use Shifted to Other Fuels</v>
      </c>
      <c r="D676" s="9" t="s">
        <v>3224</v>
      </c>
      <c r="E676" s="53" t="s">
        <v>2810</v>
      </c>
      <c r="F676" s="194" t="s">
        <v>3186</v>
      </c>
      <c r="G676" s="53" t="s">
        <v>3240</v>
      </c>
      <c r="H676" s="54">
        <v>1417</v>
      </c>
      <c r="I676" s="53" t="s">
        <v>44</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x14ac:dyDescent="0.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3225</v>
      </c>
      <c r="E677" s="53" t="s">
        <v>2456</v>
      </c>
      <c r="F677" s="194" t="s">
        <v>3187</v>
      </c>
      <c r="G677" s="53" t="s">
        <v>3231</v>
      </c>
      <c r="H677" s="54">
        <v>1418</v>
      </c>
      <c r="I677" s="53" t="s">
        <v>44</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x14ac:dyDescent="0.35">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3225</v>
      </c>
      <c r="E678" s="53" t="s">
        <v>2457</v>
      </c>
      <c r="F678" s="194" t="s">
        <v>3187</v>
      </c>
      <c r="G678" s="53" t="s">
        <v>3232</v>
      </c>
      <c r="H678" s="54">
        <v>1419</v>
      </c>
      <c r="I678" s="53" t="s">
        <v>45</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x14ac:dyDescent="0.35">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Electrification + Hydrogen</v>
      </c>
      <c r="C679" s="359" t="str">
        <f t="shared" si="36"/>
        <v>Fraction of Industrial Fuel Use Shifted to Other Fuels</v>
      </c>
      <c r="D679" s="9" t="s">
        <v>3225</v>
      </c>
      <c r="E679" s="53" t="s">
        <v>2458</v>
      </c>
      <c r="F679" s="194" t="s">
        <v>3187</v>
      </c>
      <c r="G679" s="53" t="s">
        <v>3233</v>
      </c>
      <c r="H679" s="54">
        <v>1420</v>
      </c>
      <c r="I679" s="53" t="s">
        <v>45</v>
      </c>
      <c r="J679" s="357" t="str">
        <f>IF(ISBLANK(INDEX('Policy Characteristics'!D:D,MATCH($C679,'Policy Characteristics'!$C:$C,0))),"",INDEX('Policy Characteristics'!D:D,MATCH($C679,'Policy Characteristics'!$C:$C,0)))</f>
        <v>Electrification + Hydrogen</v>
      </c>
      <c r="K679" s="355" t="str">
        <f>IF(ISBLANK(INDEX('Policy Characteristics'!E:E,MATCH($C679,'Policy Characteristics'!$C:$C,0))),"",INDEX('Policy Characteristics'!E:E,MATCH($C679,'Policy Characteristics'!$C:$C,0)))</f>
        <v>indst fuel type shifting</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fuel shifted</v>
      </c>
      <c r="P679" s="35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5" t="str">
        <f>IF(ISBLANK(INDEX('Policy Characteristics'!K:K,MATCH($C679,'Policy Characteristics'!$C:$C,0))),"",INDEX('Policy Characteristics'!K:K,MATCH($C679,'Policy Characteristics'!$C:$C,0)))</f>
        <v>industry-ag-main.html#fuel-switching</v>
      </c>
      <c r="R679" s="355" t="str">
        <f>IF(ISBLANK(INDEX('Policy Characteristics'!L:L,MATCH($C679,'Policy Characteristics'!$C:$C,0))),"",INDEX('Policy Characteristics'!L:L,MATCH($C679,'Policy Characteristics'!$C:$C,0)))</f>
        <v>industry-elec-and-hydrogen.html</v>
      </c>
    </row>
    <row r="680" spans="1:18" x14ac:dyDescent="0.35">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Electrification + Hydrogen</v>
      </c>
      <c r="C680" s="359" t="str">
        <f t="shared" si="36"/>
        <v>Fraction of Industrial Fuel Use Shifted to Other Fuels</v>
      </c>
      <c r="D680" s="9" t="s">
        <v>3225</v>
      </c>
      <c r="E680" s="53" t="s">
        <v>2459</v>
      </c>
      <c r="F680" s="194" t="s">
        <v>3187</v>
      </c>
      <c r="G680" s="53" t="s">
        <v>3234</v>
      </c>
      <c r="H680" s="54">
        <v>1421</v>
      </c>
      <c r="I680" s="53" t="s">
        <v>45</v>
      </c>
      <c r="J680" s="357" t="str">
        <f>IF(ISBLANK(INDEX('Policy Characteristics'!D:D,MATCH($C680,'Policy Characteristics'!$C:$C,0))),"",INDEX('Policy Characteristics'!D:D,MATCH($C680,'Policy Characteristics'!$C:$C,0)))</f>
        <v>Electrification + Hydrogen</v>
      </c>
      <c r="K680" s="355" t="str">
        <f>IF(ISBLANK(INDEX('Policy Characteristics'!E:E,MATCH($C680,'Policy Characteristics'!$C:$C,0))),"",INDEX('Policy Characteristics'!E:E,MATCH($C680,'Policy Characteristics'!$C:$C,0)))</f>
        <v>indst fuel type shifting</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fuel shifted</v>
      </c>
      <c r="P680" s="35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5" t="str">
        <f>IF(ISBLANK(INDEX('Policy Characteristics'!K:K,MATCH($C680,'Policy Characteristics'!$C:$C,0))),"",INDEX('Policy Characteristics'!K:K,MATCH($C680,'Policy Characteristics'!$C:$C,0)))</f>
        <v>industry-ag-main.html#fuel-switching</v>
      </c>
      <c r="R680" s="355" t="str">
        <f>IF(ISBLANK(INDEX('Policy Characteristics'!L:L,MATCH($C680,'Policy Characteristics'!$C:$C,0))),"",INDEX('Policy Characteristics'!L:L,MATCH($C680,'Policy Characteristics'!$C:$C,0)))</f>
        <v>industry-elec-and-hydrogen.html</v>
      </c>
    </row>
    <row r="681" spans="1:18" x14ac:dyDescent="0.35">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Electrification + Hydrogen</v>
      </c>
      <c r="C681" s="359" t="str">
        <f t="shared" si="36"/>
        <v>Fraction of Industrial Fuel Use Shifted to Other Fuels</v>
      </c>
      <c r="D681" s="9" t="s">
        <v>3225</v>
      </c>
      <c r="E681" s="53" t="s">
        <v>2460</v>
      </c>
      <c r="F681" s="194" t="s">
        <v>3187</v>
      </c>
      <c r="G681" s="53" t="s">
        <v>3235</v>
      </c>
      <c r="H681" s="54">
        <v>1422</v>
      </c>
      <c r="I681" s="53" t="s">
        <v>45</v>
      </c>
      <c r="J681" s="357" t="str">
        <f>IF(ISBLANK(INDEX('Policy Characteristics'!D:D,MATCH($C681,'Policy Characteristics'!$C:$C,0))),"",INDEX('Policy Characteristics'!D:D,MATCH($C681,'Policy Characteristics'!$C:$C,0)))</f>
        <v>Electrification + Hydrogen</v>
      </c>
      <c r="K681" s="355" t="str">
        <f>IF(ISBLANK(INDEX('Policy Characteristics'!E:E,MATCH($C681,'Policy Characteristics'!$C:$C,0))),"",INDEX('Policy Characteristics'!E:E,MATCH($C681,'Policy Characteristics'!$C:$C,0)))</f>
        <v>indst fuel type shifting</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fuel shifted</v>
      </c>
      <c r="P681" s="35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5" t="str">
        <f>IF(ISBLANK(INDEX('Policy Characteristics'!K:K,MATCH($C681,'Policy Characteristics'!$C:$C,0))),"",INDEX('Policy Characteristics'!K:K,MATCH($C681,'Policy Characteristics'!$C:$C,0)))</f>
        <v>industry-ag-main.html#fuel-switching</v>
      </c>
      <c r="R681" s="355" t="str">
        <f>IF(ISBLANK(INDEX('Policy Characteristics'!L:L,MATCH($C681,'Policy Characteristics'!$C:$C,0))),"",INDEX('Policy Characteristics'!L:L,MATCH($C681,'Policy Characteristics'!$C:$C,0)))</f>
        <v>industry-elec-and-hydrogen.html</v>
      </c>
    </row>
    <row r="682" spans="1:18" x14ac:dyDescent="0.35">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Electrification + Hydrogen</v>
      </c>
      <c r="C682" s="359" t="str">
        <f t="shared" si="36"/>
        <v>Fraction of Industrial Fuel Use Shifted to Other Fuels</v>
      </c>
      <c r="D682" s="9" t="s">
        <v>3225</v>
      </c>
      <c r="E682" s="53" t="s">
        <v>2461</v>
      </c>
      <c r="F682" s="194" t="s">
        <v>3187</v>
      </c>
      <c r="G682" s="53" t="s">
        <v>3236</v>
      </c>
      <c r="H682" s="54">
        <v>1423</v>
      </c>
      <c r="I682" s="53" t="s">
        <v>45</v>
      </c>
      <c r="J682" s="357" t="str">
        <f>IF(ISBLANK(INDEX('Policy Characteristics'!D:D,MATCH($C682,'Policy Characteristics'!$C:$C,0))),"",INDEX('Policy Characteristics'!D:D,MATCH($C682,'Policy Characteristics'!$C:$C,0)))</f>
        <v>Electrification + Hydrogen</v>
      </c>
      <c r="K682" s="355" t="str">
        <f>IF(ISBLANK(INDEX('Policy Characteristics'!E:E,MATCH($C682,'Policy Characteristics'!$C:$C,0))),"",INDEX('Policy Characteristics'!E:E,MATCH($C682,'Policy Characteristics'!$C:$C,0)))</f>
        <v>indst fuel type shifting</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fuel shifted</v>
      </c>
      <c r="P682" s="35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5" t="str">
        <f>IF(ISBLANK(INDEX('Policy Characteristics'!K:K,MATCH($C682,'Policy Characteristics'!$C:$C,0))),"",INDEX('Policy Characteristics'!K:K,MATCH($C682,'Policy Characteristics'!$C:$C,0)))</f>
        <v>industry-ag-main.html#fuel-switching</v>
      </c>
      <c r="R682" s="355" t="str">
        <f>IF(ISBLANK(INDEX('Policy Characteristics'!L:L,MATCH($C682,'Policy Characteristics'!$C:$C,0))),"",INDEX('Policy Characteristics'!L:L,MATCH($C682,'Policy Characteristics'!$C:$C,0)))</f>
        <v>industry-elec-and-hydrogen.html</v>
      </c>
    </row>
    <row r="683" spans="1:18" x14ac:dyDescent="0.35">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Electrification + Hydrogen</v>
      </c>
      <c r="C683" s="359" t="str">
        <f t="shared" si="36"/>
        <v>Fraction of Industrial Fuel Use Shifted to Other Fuels</v>
      </c>
      <c r="D683" s="9" t="s">
        <v>3225</v>
      </c>
      <c r="E683" s="53" t="s">
        <v>2811</v>
      </c>
      <c r="F683" s="194" t="s">
        <v>3187</v>
      </c>
      <c r="G683" s="53" t="s">
        <v>3237</v>
      </c>
      <c r="H683" s="54">
        <v>1424</v>
      </c>
      <c r="I683" s="53" t="s">
        <v>45</v>
      </c>
      <c r="J683" s="357" t="str">
        <f>IF(ISBLANK(INDEX('Policy Characteristics'!D:D,MATCH($C683,'Policy Characteristics'!$C:$C,0))),"",INDEX('Policy Characteristics'!D:D,MATCH($C683,'Policy Characteristics'!$C:$C,0)))</f>
        <v>Electrification + Hydrogen</v>
      </c>
      <c r="K683" s="355" t="str">
        <f>IF(ISBLANK(INDEX('Policy Characteristics'!E:E,MATCH($C683,'Policy Characteristics'!$C:$C,0))),"",INDEX('Policy Characteristics'!E:E,MATCH($C683,'Policy Characteristics'!$C:$C,0)))</f>
        <v>indst fuel type shifting</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fuel shifted</v>
      </c>
      <c r="P683" s="35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5" t="str">
        <f>IF(ISBLANK(INDEX('Policy Characteristics'!K:K,MATCH($C683,'Policy Characteristics'!$C:$C,0))),"",INDEX('Policy Characteristics'!K:K,MATCH($C683,'Policy Characteristics'!$C:$C,0)))</f>
        <v>industry-ag-main.html#fuel-switching</v>
      </c>
      <c r="R683" s="355" t="str">
        <f>IF(ISBLANK(INDEX('Policy Characteristics'!L:L,MATCH($C683,'Policy Characteristics'!$C:$C,0))),"",INDEX('Policy Characteristics'!L:L,MATCH($C683,'Policy Characteristics'!$C:$C,0)))</f>
        <v>industry-elec-and-hydrogen.html</v>
      </c>
    </row>
    <row r="684" spans="1:18" x14ac:dyDescent="0.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Electrification + Hydrogen</v>
      </c>
      <c r="C684" s="359" t="str">
        <f t="shared" si="36"/>
        <v>Fraction of Industrial Fuel Use Shifted to Other Fuels</v>
      </c>
      <c r="D684" s="9" t="s">
        <v>3225</v>
      </c>
      <c r="E684" s="53" t="s">
        <v>2812</v>
      </c>
      <c r="F684" s="194" t="s">
        <v>3187</v>
      </c>
      <c r="G684" s="53" t="s">
        <v>3238</v>
      </c>
      <c r="H684" s="54">
        <v>1425</v>
      </c>
      <c r="I684" s="53" t="s">
        <v>45</v>
      </c>
      <c r="J684" s="357" t="str">
        <f>IF(ISBLANK(INDEX('Policy Characteristics'!D:D,MATCH($C684,'Policy Characteristics'!$C:$C,0))),"",INDEX('Policy Characteristics'!D:D,MATCH($C684,'Policy Characteristics'!$C:$C,0)))</f>
        <v>Electrification + Hydrogen</v>
      </c>
      <c r="K684" s="355" t="str">
        <f>IF(ISBLANK(INDEX('Policy Characteristics'!E:E,MATCH($C684,'Policy Characteristics'!$C:$C,0))),"",INDEX('Policy Characteristics'!E:E,MATCH($C684,'Policy Characteristics'!$C:$C,0)))</f>
        <v>indst fuel type shifting</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1</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of fuel shifted</v>
      </c>
      <c r="P684" s="35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5" t="str">
        <f>IF(ISBLANK(INDEX('Policy Characteristics'!K:K,MATCH($C684,'Policy Characteristics'!$C:$C,0))),"",INDEX('Policy Characteristics'!K:K,MATCH($C684,'Policy Characteristics'!$C:$C,0)))</f>
        <v>industry-ag-main.html#fuel-switching</v>
      </c>
      <c r="R684" s="355" t="str">
        <f>IF(ISBLANK(INDEX('Policy Characteristics'!L:L,MATCH($C684,'Policy Characteristics'!$C:$C,0))),"",INDEX('Policy Characteristics'!L:L,MATCH($C684,'Policy Characteristics'!$C:$C,0)))</f>
        <v>industry-elec-and-hydrogen.html</v>
      </c>
    </row>
    <row r="685" spans="1:18" x14ac:dyDescent="0.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Electrification + Hydrogen</v>
      </c>
      <c r="C685" s="359" t="str">
        <f t="shared" si="36"/>
        <v>Fraction of Industrial Fuel Use Shifted to Other Fuels</v>
      </c>
      <c r="D685" s="9" t="s">
        <v>3225</v>
      </c>
      <c r="E685" s="53" t="s">
        <v>2813</v>
      </c>
      <c r="F685" s="194" t="s">
        <v>3187</v>
      </c>
      <c r="G685" s="53" t="s">
        <v>3239</v>
      </c>
      <c r="H685" s="54">
        <v>1426</v>
      </c>
      <c r="I685" s="53" t="s">
        <v>45</v>
      </c>
      <c r="J685" s="357" t="str">
        <f>IF(ISBLANK(INDEX('Policy Characteristics'!D:D,MATCH($C685,'Policy Characteristics'!$C:$C,0))),"",INDEX('Policy Characteristics'!D:D,MATCH($C685,'Policy Characteristics'!$C:$C,0)))</f>
        <v>Electrification + Hydrogen</v>
      </c>
      <c r="K685" s="355" t="str">
        <f>IF(ISBLANK(INDEX('Policy Characteristics'!E:E,MATCH($C685,'Policy Characteristics'!$C:$C,0))),"",INDEX('Policy Characteristics'!E:E,MATCH($C685,'Policy Characteristics'!$C:$C,0)))</f>
        <v>indst fuel type shifting</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1</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of fuel shifted</v>
      </c>
      <c r="P685" s="35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5" t="str">
        <f>IF(ISBLANK(INDEX('Policy Characteristics'!K:K,MATCH($C685,'Policy Characteristics'!$C:$C,0))),"",INDEX('Policy Characteristics'!K:K,MATCH($C685,'Policy Characteristics'!$C:$C,0)))</f>
        <v>industry-ag-main.html#fuel-switching</v>
      </c>
      <c r="R685" s="355" t="str">
        <f>IF(ISBLANK(INDEX('Policy Characteristics'!L:L,MATCH($C685,'Policy Characteristics'!$C:$C,0))),"",INDEX('Policy Characteristics'!L:L,MATCH($C685,'Policy Characteristics'!$C:$C,0)))</f>
        <v>industry-elec-and-hydrogen.html</v>
      </c>
    </row>
    <row r="686" spans="1:18" x14ac:dyDescent="0.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Electrification + Hydrogen</v>
      </c>
      <c r="C686" s="359" t="str">
        <f t="shared" si="36"/>
        <v>Fraction of Industrial Fuel Use Shifted to Other Fuels</v>
      </c>
      <c r="D686" s="9" t="s">
        <v>3225</v>
      </c>
      <c r="E686" s="53" t="s">
        <v>2810</v>
      </c>
      <c r="F686" s="194" t="s">
        <v>3187</v>
      </c>
      <c r="G686" s="53" t="s">
        <v>3240</v>
      </c>
      <c r="H686" s="54">
        <v>1427</v>
      </c>
      <c r="I686" s="53" t="s">
        <v>44</v>
      </c>
      <c r="J686" s="357" t="str">
        <f>IF(ISBLANK(INDEX('Policy Characteristics'!D:D,MATCH($C686,'Policy Characteristics'!$C:$C,0))),"",INDEX('Policy Characteristics'!D:D,MATCH($C686,'Policy Characteristics'!$C:$C,0)))</f>
        <v>Electrification + Hydrogen</v>
      </c>
      <c r="K686" s="355" t="str">
        <f>IF(ISBLANK(INDEX('Policy Characteristics'!E:E,MATCH($C686,'Policy Characteristics'!$C:$C,0))),"",INDEX('Policy Characteristics'!E:E,MATCH($C686,'Policy Characteristics'!$C:$C,0)))</f>
        <v>indst fuel type shifting</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1</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of fuel shifted</v>
      </c>
      <c r="P686" s="35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5" t="str">
        <f>IF(ISBLANK(INDEX('Policy Characteristics'!K:K,MATCH($C686,'Policy Characteristics'!$C:$C,0))),"",INDEX('Policy Characteristics'!K:K,MATCH($C686,'Policy Characteristics'!$C:$C,0)))</f>
        <v>industry-ag-main.html#fuel-switching</v>
      </c>
      <c r="R686" s="355" t="str">
        <f>IF(ISBLANK(INDEX('Policy Characteristics'!L:L,MATCH($C686,'Policy Characteristics'!$C:$C,0))),"",INDEX('Policy Characteristics'!L:L,MATCH($C686,'Policy Characteristics'!$C:$C,0)))</f>
        <v>industry-elec-and-hydrogen.html</v>
      </c>
    </row>
    <row r="687" spans="1:18" x14ac:dyDescent="0.3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Electrification + Hydrogen</v>
      </c>
      <c r="C687" s="359" t="str">
        <f t="shared" si="36"/>
        <v>Fraction of Industrial Fuel Use Shifted to Other Fuels</v>
      </c>
      <c r="D687" s="9" t="s">
        <v>3226</v>
      </c>
      <c r="E687" s="53" t="s">
        <v>2456</v>
      </c>
      <c r="F687" s="194" t="s">
        <v>3188</v>
      </c>
      <c r="G687" s="53" t="s">
        <v>3231</v>
      </c>
      <c r="H687" s="54">
        <v>1428</v>
      </c>
      <c r="I687" s="53" t="s">
        <v>44</v>
      </c>
      <c r="J687" s="357" t="str">
        <f>IF(ISBLANK(INDEX('Policy Characteristics'!D:D,MATCH($C687,'Policy Characteristics'!$C:$C,0))),"",INDEX('Policy Characteristics'!D:D,MATCH($C687,'Policy Characteristics'!$C:$C,0)))</f>
        <v>Electrification + Hydrogen</v>
      </c>
      <c r="K687" s="355" t="str">
        <f>IF(ISBLANK(INDEX('Policy Characteristics'!E:E,MATCH($C687,'Policy Characteristics'!$C:$C,0))),"",INDEX('Policy Characteristics'!E:E,MATCH($C687,'Policy Characteristics'!$C:$C,0)))</f>
        <v>indst fuel type shifting</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1</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of fuel shifted</v>
      </c>
      <c r="P687" s="35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5" t="str">
        <f>IF(ISBLANK(INDEX('Policy Characteristics'!K:K,MATCH($C687,'Policy Characteristics'!$C:$C,0))),"",INDEX('Policy Characteristics'!K:K,MATCH($C687,'Policy Characteristics'!$C:$C,0)))</f>
        <v>industry-ag-main.html#fuel-switching</v>
      </c>
      <c r="R687" s="355" t="str">
        <f>IF(ISBLANK(INDEX('Policy Characteristics'!L:L,MATCH($C687,'Policy Characteristics'!$C:$C,0))),"",INDEX('Policy Characteristics'!L:L,MATCH($C687,'Policy Characteristics'!$C:$C,0)))</f>
        <v>industry-elec-and-hydrogen.html</v>
      </c>
    </row>
    <row r="688" spans="1:18" x14ac:dyDescent="0.3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Electrification + Hydrogen</v>
      </c>
      <c r="C688" s="359" t="str">
        <f t="shared" si="36"/>
        <v>Fraction of Industrial Fuel Use Shifted to Other Fuels</v>
      </c>
      <c r="D688" s="9" t="s">
        <v>3226</v>
      </c>
      <c r="E688" s="53" t="s">
        <v>2457</v>
      </c>
      <c r="F688" s="194" t="s">
        <v>3188</v>
      </c>
      <c r="G688" s="53" t="s">
        <v>3232</v>
      </c>
      <c r="H688" s="54">
        <v>1429</v>
      </c>
      <c r="I688" s="53" t="s">
        <v>45</v>
      </c>
      <c r="J688" s="357" t="str">
        <f>IF(ISBLANK(INDEX('Policy Characteristics'!D:D,MATCH($C688,'Policy Characteristics'!$C:$C,0))),"",INDEX('Policy Characteristics'!D:D,MATCH($C688,'Policy Characteristics'!$C:$C,0)))</f>
        <v>Electrification + Hydrogen</v>
      </c>
      <c r="K688" s="355" t="str">
        <f>IF(ISBLANK(INDEX('Policy Characteristics'!E:E,MATCH($C688,'Policy Characteristics'!$C:$C,0))),"",INDEX('Policy Characteristics'!E:E,MATCH($C688,'Policy Characteristics'!$C:$C,0)))</f>
        <v>indst fuel type shifting</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1</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of fuel shifted</v>
      </c>
      <c r="P688" s="35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5" t="str">
        <f>IF(ISBLANK(INDEX('Policy Characteristics'!K:K,MATCH($C688,'Policy Characteristics'!$C:$C,0))),"",INDEX('Policy Characteristics'!K:K,MATCH($C688,'Policy Characteristics'!$C:$C,0)))</f>
        <v>industry-ag-main.html#fuel-switching</v>
      </c>
      <c r="R688" s="355" t="str">
        <f>IF(ISBLANK(INDEX('Policy Characteristics'!L:L,MATCH($C688,'Policy Characteristics'!$C:$C,0))),"",INDEX('Policy Characteristics'!L:L,MATCH($C688,'Policy Characteristics'!$C:$C,0)))</f>
        <v>industry-elec-and-hydrogen.html</v>
      </c>
    </row>
    <row r="689" spans="1:18" x14ac:dyDescent="0.3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Electrification + Hydrogen</v>
      </c>
      <c r="C689" s="359" t="str">
        <f t="shared" si="36"/>
        <v>Fraction of Industrial Fuel Use Shifted to Other Fuels</v>
      </c>
      <c r="D689" s="9" t="s">
        <v>3226</v>
      </c>
      <c r="E689" s="53" t="s">
        <v>2458</v>
      </c>
      <c r="F689" s="194" t="s">
        <v>3188</v>
      </c>
      <c r="G689" s="53" t="s">
        <v>3233</v>
      </c>
      <c r="H689" s="54">
        <v>1430</v>
      </c>
      <c r="I689" s="53" t="s">
        <v>45</v>
      </c>
      <c r="J689" s="357" t="str">
        <f>IF(ISBLANK(INDEX('Policy Characteristics'!D:D,MATCH($C689,'Policy Characteristics'!$C:$C,0))),"",INDEX('Policy Characteristics'!D:D,MATCH($C689,'Policy Characteristics'!$C:$C,0)))</f>
        <v>Electrification + Hydrogen</v>
      </c>
      <c r="K689" s="355" t="str">
        <f>IF(ISBLANK(INDEX('Policy Characteristics'!E:E,MATCH($C689,'Policy Characteristics'!$C:$C,0))),"",INDEX('Policy Characteristics'!E:E,MATCH($C689,'Policy Characteristics'!$C:$C,0)))</f>
        <v>indst fuel type shifting</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1</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of fuel shifted</v>
      </c>
      <c r="P689" s="35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5" t="str">
        <f>IF(ISBLANK(INDEX('Policy Characteristics'!K:K,MATCH($C689,'Policy Characteristics'!$C:$C,0))),"",INDEX('Policy Characteristics'!K:K,MATCH($C689,'Policy Characteristics'!$C:$C,0)))</f>
        <v>industry-ag-main.html#fuel-switching</v>
      </c>
      <c r="R689" s="355" t="str">
        <f>IF(ISBLANK(INDEX('Policy Characteristics'!L:L,MATCH($C689,'Policy Characteristics'!$C:$C,0))),"",INDEX('Policy Characteristics'!L:L,MATCH($C689,'Policy Characteristics'!$C:$C,0)))</f>
        <v>industry-elec-and-hydrogen.html</v>
      </c>
    </row>
    <row r="690" spans="1:18" x14ac:dyDescent="0.3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Electrification + Hydrogen</v>
      </c>
      <c r="C690" s="359" t="str">
        <f t="shared" si="36"/>
        <v>Fraction of Industrial Fuel Use Shifted to Other Fuels</v>
      </c>
      <c r="D690" s="9" t="s">
        <v>3226</v>
      </c>
      <c r="E690" s="53" t="s">
        <v>2459</v>
      </c>
      <c r="F690" s="194" t="s">
        <v>3188</v>
      </c>
      <c r="G690" s="53" t="s">
        <v>3234</v>
      </c>
      <c r="H690" s="54">
        <v>1431</v>
      </c>
      <c r="I690" s="53" t="s">
        <v>45</v>
      </c>
      <c r="J690" s="357" t="str">
        <f>IF(ISBLANK(INDEX('Policy Characteristics'!D:D,MATCH($C690,'Policy Characteristics'!$C:$C,0))),"",INDEX('Policy Characteristics'!D:D,MATCH($C690,'Policy Characteristics'!$C:$C,0)))</f>
        <v>Electrification + Hydrogen</v>
      </c>
      <c r="K690" s="355" t="str">
        <f>IF(ISBLANK(INDEX('Policy Characteristics'!E:E,MATCH($C690,'Policy Characteristics'!$C:$C,0))),"",INDEX('Policy Characteristics'!E:E,MATCH($C690,'Policy Characteristics'!$C:$C,0)))</f>
        <v>indst fuel type shifting</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1</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of fuel shifted</v>
      </c>
      <c r="P690" s="35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5" t="str">
        <f>IF(ISBLANK(INDEX('Policy Characteristics'!K:K,MATCH($C690,'Policy Characteristics'!$C:$C,0))),"",INDEX('Policy Characteristics'!K:K,MATCH($C690,'Policy Characteristics'!$C:$C,0)))</f>
        <v>industry-ag-main.html#fuel-switching</v>
      </c>
      <c r="R690" s="355" t="str">
        <f>IF(ISBLANK(INDEX('Policy Characteristics'!L:L,MATCH($C690,'Policy Characteristics'!$C:$C,0))),"",INDEX('Policy Characteristics'!L:L,MATCH($C690,'Policy Characteristics'!$C:$C,0)))</f>
        <v>industry-elec-and-hydrogen.html</v>
      </c>
    </row>
    <row r="691" spans="1:18" x14ac:dyDescent="0.3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Electrification + Hydrogen</v>
      </c>
      <c r="C691" s="359" t="str">
        <f t="shared" si="36"/>
        <v>Fraction of Industrial Fuel Use Shifted to Other Fuels</v>
      </c>
      <c r="D691" s="9" t="s">
        <v>3226</v>
      </c>
      <c r="E691" s="53" t="s">
        <v>2460</v>
      </c>
      <c r="F691" s="194" t="s">
        <v>3188</v>
      </c>
      <c r="G691" s="53" t="s">
        <v>3235</v>
      </c>
      <c r="H691" s="54">
        <v>1432</v>
      </c>
      <c r="I691" s="53" t="s">
        <v>45</v>
      </c>
      <c r="J691" s="357" t="str">
        <f>IF(ISBLANK(INDEX('Policy Characteristics'!D:D,MATCH($C691,'Policy Characteristics'!$C:$C,0))),"",INDEX('Policy Characteristics'!D:D,MATCH($C691,'Policy Characteristics'!$C:$C,0)))</f>
        <v>Electrification + Hydrogen</v>
      </c>
      <c r="K691" s="355" t="str">
        <f>IF(ISBLANK(INDEX('Policy Characteristics'!E:E,MATCH($C691,'Policy Characteristics'!$C:$C,0))),"",INDEX('Policy Characteristics'!E:E,MATCH($C691,'Policy Characteristics'!$C:$C,0)))</f>
        <v>indst fuel type shifting</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1</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of fuel shifted</v>
      </c>
      <c r="P691" s="35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5" t="str">
        <f>IF(ISBLANK(INDEX('Policy Characteristics'!K:K,MATCH($C691,'Policy Characteristics'!$C:$C,0))),"",INDEX('Policy Characteristics'!K:K,MATCH($C691,'Policy Characteristics'!$C:$C,0)))</f>
        <v>industry-ag-main.html#fuel-switching</v>
      </c>
      <c r="R691" s="355" t="str">
        <f>IF(ISBLANK(INDEX('Policy Characteristics'!L:L,MATCH($C691,'Policy Characteristics'!$C:$C,0))),"",INDEX('Policy Characteristics'!L:L,MATCH($C691,'Policy Characteristics'!$C:$C,0)))</f>
        <v>industry-elec-and-hydrogen.html</v>
      </c>
    </row>
    <row r="692" spans="1:18" x14ac:dyDescent="0.3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Electrification + Hydrogen</v>
      </c>
      <c r="C692" s="359" t="str">
        <f t="shared" si="36"/>
        <v>Fraction of Industrial Fuel Use Shifted to Other Fuels</v>
      </c>
      <c r="D692" s="9" t="s">
        <v>3226</v>
      </c>
      <c r="E692" s="53" t="s">
        <v>2461</v>
      </c>
      <c r="F692" s="194" t="s">
        <v>3188</v>
      </c>
      <c r="G692" s="53" t="s">
        <v>3236</v>
      </c>
      <c r="H692" s="54">
        <v>1433</v>
      </c>
      <c r="I692" s="53" t="s">
        <v>45</v>
      </c>
      <c r="J692" s="357" t="str">
        <f>IF(ISBLANK(INDEX('Policy Characteristics'!D:D,MATCH($C692,'Policy Characteristics'!$C:$C,0))),"",INDEX('Policy Characteristics'!D:D,MATCH($C692,'Policy Characteristics'!$C:$C,0)))</f>
        <v>Electrification + Hydrogen</v>
      </c>
      <c r="K692" s="355" t="str">
        <f>IF(ISBLANK(INDEX('Policy Characteristics'!E:E,MATCH($C692,'Policy Characteristics'!$C:$C,0))),"",INDEX('Policy Characteristics'!E:E,MATCH($C692,'Policy Characteristics'!$C:$C,0)))</f>
        <v>indst fuel type shifting</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1</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of fuel shifted</v>
      </c>
      <c r="P692" s="35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5" t="str">
        <f>IF(ISBLANK(INDEX('Policy Characteristics'!K:K,MATCH($C692,'Policy Characteristics'!$C:$C,0))),"",INDEX('Policy Characteristics'!K:K,MATCH($C692,'Policy Characteristics'!$C:$C,0)))</f>
        <v>industry-ag-main.html#fuel-switching</v>
      </c>
      <c r="R692" s="355" t="str">
        <f>IF(ISBLANK(INDEX('Policy Characteristics'!L:L,MATCH($C692,'Policy Characteristics'!$C:$C,0))),"",INDEX('Policy Characteristics'!L:L,MATCH($C692,'Policy Characteristics'!$C:$C,0)))</f>
        <v>industry-elec-and-hydrogen.html</v>
      </c>
    </row>
    <row r="693" spans="1:18" x14ac:dyDescent="0.3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Electrification + Hydrogen</v>
      </c>
      <c r="C693" s="359" t="str">
        <f t="shared" si="36"/>
        <v>Fraction of Industrial Fuel Use Shifted to Other Fuels</v>
      </c>
      <c r="D693" s="9" t="s">
        <v>3226</v>
      </c>
      <c r="E693" s="53" t="s">
        <v>2811</v>
      </c>
      <c r="F693" s="194" t="s">
        <v>3188</v>
      </c>
      <c r="G693" s="53" t="s">
        <v>3237</v>
      </c>
      <c r="H693" s="54">
        <v>1434</v>
      </c>
      <c r="I693" s="53" t="s">
        <v>45</v>
      </c>
      <c r="J693" s="357" t="str">
        <f>IF(ISBLANK(INDEX('Policy Characteristics'!D:D,MATCH($C693,'Policy Characteristics'!$C:$C,0))),"",INDEX('Policy Characteristics'!D:D,MATCH($C693,'Policy Characteristics'!$C:$C,0)))</f>
        <v>Electrification + Hydrogen</v>
      </c>
      <c r="K693" s="355" t="str">
        <f>IF(ISBLANK(INDEX('Policy Characteristics'!E:E,MATCH($C693,'Policy Characteristics'!$C:$C,0))),"",INDEX('Policy Characteristics'!E:E,MATCH($C693,'Policy Characteristics'!$C:$C,0)))</f>
        <v>indst fuel type shifting</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1</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of fuel shifted</v>
      </c>
      <c r="P693" s="35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5" t="str">
        <f>IF(ISBLANK(INDEX('Policy Characteristics'!K:K,MATCH($C693,'Policy Characteristics'!$C:$C,0))),"",INDEX('Policy Characteristics'!K:K,MATCH($C693,'Policy Characteristics'!$C:$C,0)))</f>
        <v>industry-ag-main.html#fuel-switching</v>
      </c>
      <c r="R693" s="355" t="str">
        <f>IF(ISBLANK(INDEX('Policy Characteristics'!L:L,MATCH($C693,'Policy Characteristics'!$C:$C,0))),"",INDEX('Policy Characteristics'!L:L,MATCH($C693,'Policy Characteristics'!$C:$C,0)))</f>
        <v>industry-elec-and-hydrogen.html</v>
      </c>
    </row>
    <row r="694" spans="1:18" x14ac:dyDescent="0.35">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Electrification + Hydrogen</v>
      </c>
      <c r="C694" s="359" t="str">
        <f t="shared" si="36"/>
        <v>Fraction of Industrial Fuel Use Shifted to Other Fuels</v>
      </c>
      <c r="D694" s="9" t="s">
        <v>3226</v>
      </c>
      <c r="E694" s="53" t="s">
        <v>2812</v>
      </c>
      <c r="F694" s="194" t="s">
        <v>3188</v>
      </c>
      <c r="G694" s="53" t="s">
        <v>3238</v>
      </c>
      <c r="H694" s="54">
        <v>1435</v>
      </c>
      <c r="I694" s="53" t="s">
        <v>45</v>
      </c>
      <c r="J694" s="357" t="str">
        <f>IF(ISBLANK(INDEX('Policy Characteristics'!D:D,MATCH($C694,'Policy Characteristics'!$C:$C,0))),"",INDEX('Policy Characteristics'!D:D,MATCH($C694,'Policy Characteristics'!$C:$C,0)))</f>
        <v>Electrification + Hydrogen</v>
      </c>
      <c r="K694" s="355" t="str">
        <f>IF(ISBLANK(INDEX('Policy Characteristics'!E:E,MATCH($C694,'Policy Characteristics'!$C:$C,0))),"",INDEX('Policy Characteristics'!E:E,MATCH($C694,'Policy Characteristics'!$C:$C,0)))</f>
        <v>indst fuel type shifting</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1</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of fuel shifted</v>
      </c>
      <c r="P694" s="35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5" t="str">
        <f>IF(ISBLANK(INDEX('Policy Characteristics'!K:K,MATCH($C694,'Policy Characteristics'!$C:$C,0))),"",INDEX('Policy Characteristics'!K:K,MATCH($C694,'Policy Characteristics'!$C:$C,0)))</f>
        <v>industry-ag-main.html#fuel-switching</v>
      </c>
      <c r="R694" s="355" t="str">
        <f>IF(ISBLANK(INDEX('Policy Characteristics'!L:L,MATCH($C694,'Policy Characteristics'!$C:$C,0))),"",INDEX('Policy Characteristics'!L:L,MATCH($C694,'Policy Characteristics'!$C:$C,0)))</f>
        <v>industry-elec-and-hydrogen.html</v>
      </c>
    </row>
    <row r="695" spans="1:18" x14ac:dyDescent="0.35">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Electrification + Hydrogen</v>
      </c>
      <c r="C695" s="359" t="str">
        <f t="shared" si="36"/>
        <v>Fraction of Industrial Fuel Use Shifted to Other Fuels</v>
      </c>
      <c r="D695" s="9" t="s">
        <v>3226</v>
      </c>
      <c r="E695" s="53" t="s">
        <v>2813</v>
      </c>
      <c r="F695" s="194" t="s">
        <v>3188</v>
      </c>
      <c r="G695" s="53" t="s">
        <v>3239</v>
      </c>
      <c r="H695" s="54">
        <v>1436</v>
      </c>
      <c r="I695" s="53" t="s">
        <v>45</v>
      </c>
      <c r="J695" s="357" t="str">
        <f>IF(ISBLANK(INDEX('Policy Characteristics'!D:D,MATCH($C695,'Policy Characteristics'!$C:$C,0))),"",INDEX('Policy Characteristics'!D:D,MATCH($C695,'Policy Characteristics'!$C:$C,0)))</f>
        <v>Electrification + Hydrogen</v>
      </c>
      <c r="K695" s="355" t="str">
        <f>IF(ISBLANK(INDEX('Policy Characteristics'!E:E,MATCH($C695,'Policy Characteristics'!$C:$C,0))),"",INDEX('Policy Characteristics'!E:E,MATCH($C695,'Policy Characteristics'!$C:$C,0)))</f>
        <v>indst fuel type shifting</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1</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of fuel shifted</v>
      </c>
      <c r="P695" s="35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5" t="str">
        <f>IF(ISBLANK(INDEX('Policy Characteristics'!K:K,MATCH($C695,'Policy Characteristics'!$C:$C,0))),"",INDEX('Policy Characteristics'!K:K,MATCH($C695,'Policy Characteristics'!$C:$C,0)))</f>
        <v>industry-ag-main.html#fuel-switching</v>
      </c>
      <c r="R695" s="355" t="str">
        <f>IF(ISBLANK(INDEX('Policy Characteristics'!L:L,MATCH($C695,'Policy Characteristics'!$C:$C,0))),"",INDEX('Policy Characteristics'!L:L,MATCH($C695,'Policy Characteristics'!$C:$C,0)))</f>
        <v>industry-elec-and-hydrogen.html</v>
      </c>
    </row>
    <row r="696" spans="1:18" x14ac:dyDescent="0.35">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Electrification + Hydrogen</v>
      </c>
      <c r="C696" s="359" t="str">
        <f t="shared" si="36"/>
        <v>Fraction of Industrial Fuel Use Shifted to Other Fuels</v>
      </c>
      <c r="D696" s="9" t="s">
        <v>3226</v>
      </c>
      <c r="E696" s="53" t="s">
        <v>2810</v>
      </c>
      <c r="F696" s="194" t="s">
        <v>3188</v>
      </c>
      <c r="G696" s="53" t="s">
        <v>3240</v>
      </c>
      <c r="H696" s="54">
        <v>1437</v>
      </c>
      <c r="I696" s="53" t="s">
        <v>44</v>
      </c>
      <c r="J696" s="357" t="str">
        <f>IF(ISBLANK(INDEX('Policy Characteristics'!D:D,MATCH($C696,'Policy Characteristics'!$C:$C,0))),"",INDEX('Policy Characteristics'!D:D,MATCH($C696,'Policy Characteristics'!$C:$C,0)))</f>
        <v>Electrification + Hydrogen</v>
      </c>
      <c r="K696" s="355" t="str">
        <f>IF(ISBLANK(INDEX('Policy Characteristics'!E:E,MATCH($C696,'Policy Characteristics'!$C:$C,0))),"",INDEX('Policy Characteristics'!E:E,MATCH($C696,'Policy Characteristics'!$C:$C,0)))</f>
        <v>indst fuel type shifting</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1</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of fuel shifted</v>
      </c>
      <c r="P696" s="35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5" t="str">
        <f>IF(ISBLANK(INDEX('Policy Characteristics'!K:K,MATCH($C696,'Policy Characteristics'!$C:$C,0))),"",INDEX('Policy Characteristics'!K:K,MATCH($C696,'Policy Characteristics'!$C:$C,0)))</f>
        <v>industry-ag-main.html#fuel-switching</v>
      </c>
      <c r="R696" s="355" t="str">
        <f>IF(ISBLANK(INDEX('Policy Characteristics'!L:L,MATCH($C696,'Policy Characteristics'!$C:$C,0))),"",INDEX('Policy Characteristics'!L:L,MATCH($C696,'Policy Characteristics'!$C:$C,0)))</f>
        <v>industry-elec-and-hydrogen.html</v>
      </c>
    </row>
    <row r="697" spans="1:18" x14ac:dyDescent="0.35">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Electrification + Hydrogen</v>
      </c>
      <c r="C697" s="359" t="str">
        <f t="shared" si="36"/>
        <v>Fraction of Industrial Fuel Use Shifted to Other Fuels</v>
      </c>
      <c r="D697" s="9" t="s">
        <v>3227</v>
      </c>
      <c r="E697" s="53" t="s">
        <v>2456</v>
      </c>
      <c r="F697" s="194" t="s">
        <v>3230</v>
      </c>
      <c r="G697" s="53" t="s">
        <v>3231</v>
      </c>
      <c r="H697" s="54">
        <v>1438</v>
      </c>
      <c r="I697" s="53" t="s">
        <v>45</v>
      </c>
      <c r="J697" s="357" t="str">
        <f>IF(ISBLANK(INDEX('Policy Characteristics'!D:D,MATCH($C697,'Policy Characteristics'!$C:$C,0))),"",INDEX('Policy Characteristics'!D:D,MATCH($C697,'Policy Characteristics'!$C:$C,0)))</f>
        <v>Electrification + Hydrogen</v>
      </c>
      <c r="K697" s="355" t="str">
        <f>IF(ISBLANK(INDEX('Policy Characteristics'!E:E,MATCH($C697,'Policy Characteristics'!$C:$C,0))),"",INDEX('Policy Characteristics'!E:E,MATCH($C697,'Policy Characteristics'!$C:$C,0)))</f>
        <v>indst fuel type shifting</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1</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of fuel shifted</v>
      </c>
      <c r="P697" s="35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5" t="str">
        <f>IF(ISBLANK(INDEX('Policy Characteristics'!K:K,MATCH($C697,'Policy Characteristics'!$C:$C,0))),"",INDEX('Policy Characteristics'!K:K,MATCH($C697,'Policy Characteristics'!$C:$C,0)))</f>
        <v>industry-ag-main.html#fuel-switching</v>
      </c>
      <c r="R697" s="355" t="str">
        <f>IF(ISBLANK(INDEX('Policy Characteristics'!L:L,MATCH($C697,'Policy Characteristics'!$C:$C,0))),"",INDEX('Policy Characteristics'!L:L,MATCH($C697,'Policy Characteristics'!$C:$C,0)))</f>
        <v>industry-elec-and-hydrogen.html</v>
      </c>
    </row>
    <row r="698" spans="1:18" x14ac:dyDescent="0.35">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Electrification + Hydrogen</v>
      </c>
      <c r="C698" s="359" t="str">
        <f t="shared" si="36"/>
        <v>Fraction of Industrial Fuel Use Shifted to Other Fuels</v>
      </c>
      <c r="D698" s="9" t="s">
        <v>3227</v>
      </c>
      <c r="E698" s="53" t="s">
        <v>2457</v>
      </c>
      <c r="F698" s="194" t="s">
        <v>3230</v>
      </c>
      <c r="G698" s="53" t="s">
        <v>3232</v>
      </c>
      <c r="H698" s="54">
        <v>1439</v>
      </c>
      <c r="I698" s="53" t="s">
        <v>45</v>
      </c>
      <c r="J698" s="357" t="str">
        <f>IF(ISBLANK(INDEX('Policy Characteristics'!D:D,MATCH($C698,'Policy Characteristics'!$C:$C,0))),"",INDEX('Policy Characteristics'!D:D,MATCH($C698,'Policy Characteristics'!$C:$C,0)))</f>
        <v>Electrification + Hydrogen</v>
      </c>
      <c r="K698" s="355" t="str">
        <f>IF(ISBLANK(INDEX('Policy Characteristics'!E:E,MATCH($C698,'Policy Characteristics'!$C:$C,0))),"",INDEX('Policy Characteristics'!E:E,MATCH($C698,'Policy Characteristics'!$C:$C,0)))</f>
        <v>indst fuel type shifting</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1</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of fuel shifted</v>
      </c>
      <c r="P698" s="35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5" t="str">
        <f>IF(ISBLANK(INDEX('Policy Characteristics'!K:K,MATCH($C698,'Policy Characteristics'!$C:$C,0))),"",INDEX('Policy Characteristics'!K:K,MATCH($C698,'Policy Characteristics'!$C:$C,0)))</f>
        <v>industry-ag-main.html#fuel-switching</v>
      </c>
      <c r="R698" s="355" t="str">
        <f>IF(ISBLANK(INDEX('Policy Characteristics'!L:L,MATCH($C698,'Policy Characteristics'!$C:$C,0))),"",INDEX('Policy Characteristics'!L:L,MATCH($C698,'Policy Characteristics'!$C:$C,0)))</f>
        <v>industry-elec-and-hydrogen.html</v>
      </c>
    </row>
    <row r="699" spans="1:18" x14ac:dyDescent="0.35">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Electrification + Hydrogen</v>
      </c>
      <c r="C699" s="359" t="str">
        <f t="shared" si="36"/>
        <v>Fraction of Industrial Fuel Use Shifted to Other Fuels</v>
      </c>
      <c r="D699" s="9" t="s">
        <v>3227</v>
      </c>
      <c r="E699" s="53" t="s">
        <v>2458</v>
      </c>
      <c r="F699" s="194" t="s">
        <v>3230</v>
      </c>
      <c r="G699" s="53" t="s">
        <v>3233</v>
      </c>
      <c r="H699" s="54">
        <v>1440</v>
      </c>
      <c r="I699" s="53" t="s">
        <v>45</v>
      </c>
      <c r="J699" s="357" t="str">
        <f>IF(ISBLANK(INDEX('Policy Characteristics'!D:D,MATCH($C699,'Policy Characteristics'!$C:$C,0))),"",INDEX('Policy Characteristics'!D:D,MATCH($C699,'Policy Characteristics'!$C:$C,0)))</f>
        <v>Electrification + Hydrogen</v>
      </c>
      <c r="K699" s="355" t="str">
        <f>IF(ISBLANK(INDEX('Policy Characteristics'!E:E,MATCH($C699,'Policy Characteristics'!$C:$C,0))),"",INDEX('Policy Characteristics'!E:E,MATCH($C699,'Policy Characteristics'!$C:$C,0)))</f>
        <v>indst fuel type shifting</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1</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of fuel shifted</v>
      </c>
      <c r="P699" s="35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5" t="str">
        <f>IF(ISBLANK(INDEX('Policy Characteristics'!K:K,MATCH($C699,'Policy Characteristics'!$C:$C,0))),"",INDEX('Policy Characteristics'!K:K,MATCH($C699,'Policy Characteristics'!$C:$C,0)))</f>
        <v>industry-ag-main.html#fuel-switching</v>
      </c>
      <c r="R699" s="355" t="str">
        <f>IF(ISBLANK(INDEX('Policy Characteristics'!L:L,MATCH($C699,'Policy Characteristics'!$C:$C,0))),"",INDEX('Policy Characteristics'!L:L,MATCH($C699,'Policy Characteristics'!$C:$C,0)))</f>
        <v>industry-elec-and-hydrogen.html</v>
      </c>
    </row>
    <row r="700" spans="1:18" x14ac:dyDescent="0.35">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Electrification + Hydrogen</v>
      </c>
      <c r="C700" s="359" t="str">
        <f t="shared" si="36"/>
        <v>Fraction of Industrial Fuel Use Shifted to Other Fuels</v>
      </c>
      <c r="D700" s="9" t="s">
        <v>3227</v>
      </c>
      <c r="E700" s="53" t="s">
        <v>2459</v>
      </c>
      <c r="F700" s="194" t="s">
        <v>3230</v>
      </c>
      <c r="G700" s="53" t="s">
        <v>3234</v>
      </c>
      <c r="H700" s="54">
        <v>1441</v>
      </c>
      <c r="I700" s="53" t="s">
        <v>45</v>
      </c>
      <c r="J700" s="357" t="str">
        <f>IF(ISBLANK(INDEX('Policy Characteristics'!D:D,MATCH($C700,'Policy Characteristics'!$C:$C,0))),"",INDEX('Policy Characteristics'!D:D,MATCH($C700,'Policy Characteristics'!$C:$C,0)))</f>
        <v>Electrification + Hydrogen</v>
      </c>
      <c r="K700" s="355" t="str">
        <f>IF(ISBLANK(INDEX('Policy Characteristics'!E:E,MATCH($C700,'Policy Characteristics'!$C:$C,0))),"",INDEX('Policy Characteristics'!E:E,MATCH($C700,'Policy Characteristics'!$C:$C,0)))</f>
        <v>indst fuel type shifting</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1</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of fuel shifted</v>
      </c>
      <c r="P700" s="35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5" t="str">
        <f>IF(ISBLANK(INDEX('Policy Characteristics'!K:K,MATCH($C700,'Policy Characteristics'!$C:$C,0))),"",INDEX('Policy Characteristics'!K:K,MATCH($C700,'Policy Characteristics'!$C:$C,0)))</f>
        <v>industry-ag-main.html#fuel-switching</v>
      </c>
      <c r="R700" s="355" t="str">
        <f>IF(ISBLANK(INDEX('Policy Characteristics'!L:L,MATCH($C700,'Policy Characteristics'!$C:$C,0))),"",INDEX('Policy Characteristics'!L:L,MATCH($C700,'Policy Characteristics'!$C:$C,0)))</f>
        <v>industry-elec-and-hydrogen.html</v>
      </c>
    </row>
    <row r="701" spans="1:18" x14ac:dyDescent="0.35">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Electrification + Hydrogen</v>
      </c>
      <c r="C701" s="359" t="str">
        <f t="shared" si="36"/>
        <v>Fraction of Industrial Fuel Use Shifted to Other Fuels</v>
      </c>
      <c r="D701" s="9" t="s">
        <v>3227</v>
      </c>
      <c r="E701" s="53" t="s">
        <v>2460</v>
      </c>
      <c r="F701" s="194" t="s">
        <v>3230</v>
      </c>
      <c r="G701" s="53" t="s">
        <v>3235</v>
      </c>
      <c r="H701" s="54">
        <v>1442</v>
      </c>
      <c r="I701" s="53" t="s">
        <v>45</v>
      </c>
      <c r="J701" s="357" t="str">
        <f>IF(ISBLANK(INDEX('Policy Characteristics'!D:D,MATCH($C701,'Policy Characteristics'!$C:$C,0))),"",INDEX('Policy Characteristics'!D:D,MATCH($C701,'Policy Characteristics'!$C:$C,0)))</f>
        <v>Electrification + Hydrogen</v>
      </c>
      <c r="K701" s="355" t="str">
        <f>IF(ISBLANK(INDEX('Policy Characteristics'!E:E,MATCH($C701,'Policy Characteristics'!$C:$C,0))),"",INDEX('Policy Characteristics'!E:E,MATCH($C701,'Policy Characteristics'!$C:$C,0)))</f>
        <v>indst fuel type shifting</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1</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of fuel shifted</v>
      </c>
      <c r="P701" s="35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5" t="str">
        <f>IF(ISBLANK(INDEX('Policy Characteristics'!K:K,MATCH($C701,'Policy Characteristics'!$C:$C,0))),"",INDEX('Policy Characteristics'!K:K,MATCH($C701,'Policy Characteristics'!$C:$C,0)))</f>
        <v>industry-ag-main.html#fuel-switching</v>
      </c>
      <c r="R701" s="355" t="str">
        <f>IF(ISBLANK(INDEX('Policy Characteristics'!L:L,MATCH($C701,'Policy Characteristics'!$C:$C,0))),"",INDEX('Policy Characteristics'!L:L,MATCH($C701,'Policy Characteristics'!$C:$C,0)))</f>
        <v>industry-elec-and-hydrogen.html</v>
      </c>
    </row>
    <row r="702" spans="1:18" x14ac:dyDescent="0.35">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Electrification + Hydrogen</v>
      </c>
      <c r="C702" s="359" t="str">
        <f t="shared" si="36"/>
        <v>Fraction of Industrial Fuel Use Shifted to Other Fuels</v>
      </c>
      <c r="D702" s="9" t="s">
        <v>3227</v>
      </c>
      <c r="E702" s="53" t="s">
        <v>2461</v>
      </c>
      <c r="F702" s="194" t="s">
        <v>3230</v>
      </c>
      <c r="G702" s="53" t="s">
        <v>3236</v>
      </c>
      <c r="H702" s="54">
        <v>1443</v>
      </c>
      <c r="I702" s="53" t="s">
        <v>45</v>
      </c>
      <c r="J702" s="357" t="str">
        <f>IF(ISBLANK(INDEX('Policy Characteristics'!D:D,MATCH($C702,'Policy Characteristics'!$C:$C,0))),"",INDEX('Policy Characteristics'!D:D,MATCH($C702,'Policy Characteristics'!$C:$C,0)))</f>
        <v>Electrification + Hydrogen</v>
      </c>
      <c r="K702" s="355" t="str">
        <f>IF(ISBLANK(INDEX('Policy Characteristics'!E:E,MATCH($C702,'Policy Characteristics'!$C:$C,0))),"",INDEX('Policy Characteristics'!E:E,MATCH($C702,'Policy Characteristics'!$C:$C,0)))</f>
        <v>indst fuel type shifting</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1</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of fuel shifted</v>
      </c>
      <c r="P702" s="35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5" t="str">
        <f>IF(ISBLANK(INDEX('Policy Characteristics'!K:K,MATCH($C702,'Policy Characteristics'!$C:$C,0))),"",INDEX('Policy Characteristics'!K:K,MATCH($C702,'Policy Characteristics'!$C:$C,0)))</f>
        <v>industry-ag-main.html#fuel-switching</v>
      </c>
      <c r="R702" s="355" t="str">
        <f>IF(ISBLANK(INDEX('Policy Characteristics'!L:L,MATCH($C702,'Policy Characteristics'!$C:$C,0))),"",INDEX('Policy Characteristics'!L:L,MATCH($C702,'Policy Characteristics'!$C:$C,0)))</f>
        <v>industry-elec-and-hydrogen.html</v>
      </c>
    </row>
    <row r="703" spans="1:18" x14ac:dyDescent="0.35">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Electrification + Hydrogen</v>
      </c>
      <c r="C703" s="359" t="str">
        <f t="shared" si="36"/>
        <v>Fraction of Industrial Fuel Use Shifted to Other Fuels</v>
      </c>
      <c r="D703" s="9" t="s">
        <v>3227</v>
      </c>
      <c r="E703" s="53" t="s">
        <v>2811</v>
      </c>
      <c r="F703" s="194" t="s">
        <v>3230</v>
      </c>
      <c r="G703" s="53" t="s">
        <v>3237</v>
      </c>
      <c r="H703" s="54">
        <v>1444</v>
      </c>
      <c r="I703" s="53" t="s">
        <v>45</v>
      </c>
      <c r="J703" s="357" t="str">
        <f>IF(ISBLANK(INDEX('Policy Characteristics'!D:D,MATCH($C703,'Policy Characteristics'!$C:$C,0))),"",INDEX('Policy Characteristics'!D:D,MATCH($C703,'Policy Characteristics'!$C:$C,0)))</f>
        <v>Electrification + Hydrogen</v>
      </c>
      <c r="K703" s="355" t="str">
        <f>IF(ISBLANK(INDEX('Policy Characteristics'!E:E,MATCH($C703,'Policy Characteristics'!$C:$C,0))),"",INDEX('Policy Characteristics'!E:E,MATCH($C703,'Policy Characteristics'!$C:$C,0)))</f>
        <v>indst fuel type shifting</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1</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of fuel shifted</v>
      </c>
      <c r="P703" s="35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5" t="str">
        <f>IF(ISBLANK(INDEX('Policy Characteristics'!K:K,MATCH($C703,'Policy Characteristics'!$C:$C,0))),"",INDEX('Policy Characteristics'!K:K,MATCH($C703,'Policy Characteristics'!$C:$C,0)))</f>
        <v>industry-ag-main.html#fuel-switching</v>
      </c>
      <c r="R703" s="355" t="str">
        <f>IF(ISBLANK(INDEX('Policy Characteristics'!L:L,MATCH($C703,'Policy Characteristics'!$C:$C,0))),"",INDEX('Policy Characteristics'!L:L,MATCH($C703,'Policy Characteristics'!$C:$C,0)))</f>
        <v>industry-elec-and-hydrogen.html</v>
      </c>
    </row>
    <row r="704" spans="1:18" x14ac:dyDescent="0.35">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Electrification + Hydrogen</v>
      </c>
      <c r="C704" s="359" t="str">
        <f t="shared" si="36"/>
        <v>Fraction of Industrial Fuel Use Shifted to Other Fuels</v>
      </c>
      <c r="D704" s="9" t="s">
        <v>3227</v>
      </c>
      <c r="E704" s="53" t="s">
        <v>2812</v>
      </c>
      <c r="F704" s="194" t="s">
        <v>3230</v>
      </c>
      <c r="G704" s="53" t="s">
        <v>3238</v>
      </c>
      <c r="H704" s="54">
        <v>1445</v>
      </c>
      <c r="I704" s="53" t="s">
        <v>45</v>
      </c>
      <c r="J704" s="357" t="str">
        <f>IF(ISBLANK(INDEX('Policy Characteristics'!D:D,MATCH($C704,'Policy Characteristics'!$C:$C,0))),"",INDEX('Policy Characteristics'!D:D,MATCH($C704,'Policy Characteristics'!$C:$C,0)))</f>
        <v>Electrification + Hydrogen</v>
      </c>
      <c r="K704" s="355" t="str">
        <f>IF(ISBLANK(INDEX('Policy Characteristics'!E:E,MATCH($C704,'Policy Characteristics'!$C:$C,0))),"",INDEX('Policy Characteristics'!E:E,MATCH($C704,'Policy Characteristics'!$C:$C,0)))</f>
        <v>indst fuel type shifting</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1</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of fuel shifted</v>
      </c>
      <c r="P704" s="35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5" t="str">
        <f>IF(ISBLANK(INDEX('Policy Characteristics'!K:K,MATCH($C704,'Policy Characteristics'!$C:$C,0))),"",INDEX('Policy Characteristics'!K:K,MATCH($C704,'Policy Characteristics'!$C:$C,0)))</f>
        <v>industry-ag-main.html#fuel-switching</v>
      </c>
      <c r="R704" s="355" t="str">
        <f>IF(ISBLANK(INDEX('Policy Characteristics'!L:L,MATCH($C704,'Policy Characteristics'!$C:$C,0))),"",INDEX('Policy Characteristics'!L:L,MATCH($C704,'Policy Characteristics'!$C:$C,0)))</f>
        <v>industry-elec-and-hydrogen.html</v>
      </c>
    </row>
    <row r="705" spans="1:18" x14ac:dyDescent="0.35">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Electrification + Hydrogen</v>
      </c>
      <c r="C705" s="359" t="str">
        <f t="shared" si="36"/>
        <v>Fraction of Industrial Fuel Use Shifted to Other Fuels</v>
      </c>
      <c r="D705" s="9" t="s">
        <v>3227</v>
      </c>
      <c r="E705" s="53" t="s">
        <v>2813</v>
      </c>
      <c r="F705" s="194" t="s">
        <v>3230</v>
      </c>
      <c r="G705" s="53" t="s">
        <v>3239</v>
      </c>
      <c r="H705" s="54">
        <v>1446</v>
      </c>
      <c r="I705" s="53" t="s">
        <v>45</v>
      </c>
      <c r="J705" s="357" t="str">
        <f>IF(ISBLANK(INDEX('Policy Characteristics'!D:D,MATCH($C705,'Policy Characteristics'!$C:$C,0))),"",INDEX('Policy Characteristics'!D:D,MATCH($C705,'Policy Characteristics'!$C:$C,0)))</f>
        <v>Electrification + Hydrogen</v>
      </c>
      <c r="K705" s="355" t="str">
        <f>IF(ISBLANK(INDEX('Policy Characteristics'!E:E,MATCH($C705,'Policy Characteristics'!$C:$C,0))),"",INDEX('Policy Characteristics'!E:E,MATCH($C705,'Policy Characteristics'!$C:$C,0)))</f>
        <v>indst fuel type shifting</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1</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of fuel shifted</v>
      </c>
      <c r="P705" s="35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5" t="str">
        <f>IF(ISBLANK(INDEX('Policy Characteristics'!K:K,MATCH($C705,'Policy Characteristics'!$C:$C,0))),"",INDEX('Policy Characteristics'!K:K,MATCH($C705,'Policy Characteristics'!$C:$C,0)))</f>
        <v>industry-ag-main.html#fuel-switching</v>
      </c>
      <c r="R705" s="355" t="str">
        <f>IF(ISBLANK(INDEX('Policy Characteristics'!L:L,MATCH($C705,'Policy Characteristics'!$C:$C,0))),"",INDEX('Policy Characteristics'!L:L,MATCH($C705,'Policy Characteristics'!$C:$C,0)))</f>
        <v>industry-elec-and-hydrogen.html</v>
      </c>
    </row>
    <row r="706" spans="1:18" x14ac:dyDescent="0.35">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Electrification + Hydrogen</v>
      </c>
      <c r="C706" s="359" t="str">
        <f t="shared" si="36"/>
        <v>Fraction of Industrial Fuel Use Shifted to Other Fuels</v>
      </c>
      <c r="D706" s="9" t="s">
        <v>3227</v>
      </c>
      <c r="E706" s="53" t="s">
        <v>2810</v>
      </c>
      <c r="F706" s="194" t="s">
        <v>3230</v>
      </c>
      <c r="G706" s="53" t="s">
        <v>3240</v>
      </c>
      <c r="H706" s="54">
        <v>1447</v>
      </c>
      <c r="I706" s="53" t="s">
        <v>45</v>
      </c>
      <c r="J706" s="357" t="str">
        <f>IF(ISBLANK(INDEX('Policy Characteristics'!D:D,MATCH($C706,'Policy Characteristics'!$C:$C,0))),"",INDEX('Policy Characteristics'!D:D,MATCH($C706,'Policy Characteristics'!$C:$C,0)))</f>
        <v>Electrification + Hydrogen</v>
      </c>
      <c r="K706" s="355" t="str">
        <f>IF(ISBLANK(INDEX('Policy Characteristics'!E:E,MATCH($C706,'Policy Characteristics'!$C:$C,0))),"",INDEX('Policy Characteristics'!E:E,MATCH($C706,'Policy Characteristics'!$C:$C,0)))</f>
        <v>indst fuel type shifting</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1</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of fuel shifted</v>
      </c>
      <c r="P706" s="35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5" t="str">
        <f>IF(ISBLANK(INDEX('Policy Characteristics'!K:K,MATCH($C706,'Policy Characteristics'!$C:$C,0))),"",INDEX('Policy Characteristics'!K:K,MATCH($C706,'Policy Characteristics'!$C:$C,0)))</f>
        <v>industry-ag-main.html#fuel-switching</v>
      </c>
      <c r="R706" s="355" t="str">
        <f>IF(ISBLANK(INDEX('Policy Characteristics'!L:L,MATCH($C706,'Policy Characteristics'!$C:$C,0))),"",INDEX('Policy Characteristics'!L:L,MATCH($C706,'Policy Characteristics'!$C:$C,0)))</f>
        <v>industry-elec-and-hydrogen.html</v>
      </c>
    </row>
    <row r="707" spans="1:18" x14ac:dyDescent="0.35">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Electrification + Hydrogen</v>
      </c>
      <c r="C707" s="359" t="str">
        <f t="shared" si="36"/>
        <v>Fraction of Industrial Fuel Use Shifted to Other Fuels</v>
      </c>
      <c r="D707" s="9" t="s">
        <v>3228</v>
      </c>
      <c r="E707" s="53" t="s">
        <v>2456</v>
      </c>
      <c r="F707" s="194" t="s">
        <v>3189</v>
      </c>
      <c r="G707" s="53" t="s">
        <v>3231</v>
      </c>
      <c r="H707" s="54">
        <v>1448</v>
      </c>
      <c r="I707" s="53" t="s">
        <v>44</v>
      </c>
      <c r="J707" s="357" t="str">
        <f>IF(ISBLANK(INDEX('Policy Characteristics'!D:D,MATCH($C707,'Policy Characteristics'!$C:$C,0))),"",INDEX('Policy Characteristics'!D:D,MATCH($C707,'Policy Characteristics'!$C:$C,0)))</f>
        <v>Electrification + Hydrogen</v>
      </c>
      <c r="K707" s="355" t="str">
        <f>IF(ISBLANK(INDEX('Policy Characteristics'!E:E,MATCH($C707,'Policy Characteristics'!$C:$C,0))),"",INDEX('Policy Characteristics'!E:E,MATCH($C707,'Policy Characteristics'!$C:$C,0)))</f>
        <v>indst fuel type shifting</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1</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of fuel shifted</v>
      </c>
      <c r="P707" s="35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5" t="str">
        <f>IF(ISBLANK(INDEX('Policy Characteristics'!K:K,MATCH($C707,'Policy Characteristics'!$C:$C,0))),"",INDEX('Policy Characteristics'!K:K,MATCH($C707,'Policy Characteristics'!$C:$C,0)))</f>
        <v>industry-ag-main.html#fuel-switching</v>
      </c>
      <c r="R707" s="355" t="str">
        <f>IF(ISBLANK(INDEX('Policy Characteristics'!L:L,MATCH($C707,'Policy Characteristics'!$C:$C,0))),"",INDEX('Policy Characteristics'!L:L,MATCH($C707,'Policy Characteristics'!$C:$C,0)))</f>
        <v>industry-elec-and-hydrogen.html</v>
      </c>
    </row>
    <row r="708" spans="1:18" x14ac:dyDescent="0.35">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Electrification + Hydrogen</v>
      </c>
      <c r="C708" s="359" t="str">
        <f t="shared" si="36"/>
        <v>Fraction of Industrial Fuel Use Shifted to Other Fuels</v>
      </c>
      <c r="D708" s="9" t="s">
        <v>3228</v>
      </c>
      <c r="E708" s="53" t="s">
        <v>2457</v>
      </c>
      <c r="F708" s="194" t="s">
        <v>3189</v>
      </c>
      <c r="G708" s="53" t="s">
        <v>3232</v>
      </c>
      <c r="H708" s="54">
        <v>1449</v>
      </c>
      <c r="I708" s="53" t="s">
        <v>45</v>
      </c>
      <c r="J708" s="357" t="str">
        <f>IF(ISBLANK(INDEX('Policy Characteristics'!D:D,MATCH($C708,'Policy Characteristics'!$C:$C,0))),"",INDEX('Policy Characteristics'!D:D,MATCH($C708,'Policy Characteristics'!$C:$C,0)))</f>
        <v>Electrification + Hydrogen</v>
      </c>
      <c r="K708" s="355" t="str">
        <f>IF(ISBLANK(INDEX('Policy Characteristics'!E:E,MATCH($C708,'Policy Characteristics'!$C:$C,0))),"",INDEX('Policy Characteristics'!E:E,MATCH($C708,'Policy Characteristics'!$C:$C,0)))</f>
        <v>indst fuel type shifting</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1</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of fuel shifted</v>
      </c>
      <c r="P708" s="35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5" t="str">
        <f>IF(ISBLANK(INDEX('Policy Characteristics'!K:K,MATCH($C708,'Policy Characteristics'!$C:$C,0))),"",INDEX('Policy Characteristics'!K:K,MATCH($C708,'Policy Characteristics'!$C:$C,0)))</f>
        <v>industry-ag-main.html#fuel-switching</v>
      </c>
      <c r="R708" s="355" t="str">
        <f>IF(ISBLANK(INDEX('Policy Characteristics'!L:L,MATCH($C708,'Policy Characteristics'!$C:$C,0))),"",INDEX('Policy Characteristics'!L:L,MATCH($C708,'Policy Characteristics'!$C:$C,0)))</f>
        <v>industry-elec-and-hydrogen.html</v>
      </c>
    </row>
    <row r="709" spans="1:18" x14ac:dyDescent="0.35">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Electrification + Hydrogen</v>
      </c>
      <c r="C709" s="359" t="str">
        <f t="shared" si="36"/>
        <v>Fraction of Industrial Fuel Use Shifted to Other Fuels</v>
      </c>
      <c r="D709" s="9" t="s">
        <v>3228</v>
      </c>
      <c r="E709" s="53" t="s">
        <v>2458</v>
      </c>
      <c r="F709" s="194" t="s">
        <v>3189</v>
      </c>
      <c r="G709" s="53" t="s">
        <v>3233</v>
      </c>
      <c r="H709" s="54">
        <v>1450</v>
      </c>
      <c r="I709" s="53" t="s">
        <v>45</v>
      </c>
      <c r="J709" s="357" t="str">
        <f>IF(ISBLANK(INDEX('Policy Characteristics'!D:D,MATCH($C709,'Policy Characteristics'!$C:$C,0))),"",INDEX('Policy Characteristics'!D:D,MATCH($C709,'Policy Characteristics'!$C:$C,0)))</f>
        <v>Electrification + Hydrogen</v>
      </c>
      <c r="K709" s="355" t="str">
        <f>IF(ISBLANK(INDEX('Policy Characteristics'!E:E,MATCH($C709,'Policy Characteristics'!$C:$C,0))),"",INDEX('Policy Characteristics'!E:E,MATCH($C709,'Policy Characteristics'!$C:$C,0)))</f>
        <v>indst fuel type shifting</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1</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of fuel shifted</v>
      </c>
      <c r="P709" s="35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5" t="str">
        <f>IF(ISBLANK(INDEX('Policy Characteristics'!K:K,MATCH($C709,'Policy Characteristics'!$C:$C,0))),"",INDEX('Policy Characteristics'!K:K,MATCH($C709,'Policy Characteristics'!$C:$C,0)))</f>
        <v>industry-ag-main.html#fuel-switching</v>
      </c>
      <c r="R709" s="355" t="str">
        <f>IF(ISBLANK(INDEX('Policy Characteristics'!L:L,MATCH($C709,'Policy Characteristics'!$C:$C,0))),"",INDEX('Policy Characteristics'!L:L,MATCH($C709,'Policy Characteristics'!$C:$C,0)))</f>
        <v>industry-elec-and-hydrogen.html</v>
      </c>
    </row>
    <row r="710" spans="1:18" x14ac:dyDescent="0.35">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Electrification + Hydrogen</v>
      </c>
      <c r="C710" s="359" t="str">
        <f t="shared" si="36"/>
        <v>Fraction of Industrial Fuel Use Shifted to Other Fuels</v>
      </c>
      <c r="D710" s="9" t="s">
        <v>3228</v>
      </c>
      <c r="E710" s="53" t="s">
        <v>2459</v>
      </c>
      <c r="F710" s="194" t="s">
        <v>3189</v>
      </c>
      <c r="G710" s="53" t="s">
        <v>3234</v>
      </c>
      <c r="H710" s="54">
        <v>1451</v>
      </c>
      <c r="I710" s="53" t="s">
        <v>45</v>
      </c>
      <c r="J710" s="357" t="str">
        <f>IF(ISBLANK(INDEX('Policy Characteristics'!D:D,MATCH($C710,'Policy Characteristics'!$C:$C,0))),"",INDEX('Policy Characteristics'!D:D,MATCH($C710,'Policy Characteristics'!$C:$C,0)))</f>
        <v>Electrification + Hydrogen</v>
      </c>
      <c r="K710" s="355" t="str">
        <f>IF(ISBLANK(INDEX('Policy Characteristics'!E:E,MATCH($C710,'Policy Characteristics'!$C:$C,0))),"",INDEX('Policy Characteristics'!E:E,MATCH($C710,'Policy Characteristics'!$C:$C,0)))</f>
        <v>indst fuel type shifting</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1</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of fuel shifted</v>
      </c>
      <c r="P710" s="35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5" t="str">
        <f>IF(ISBLANK(INDEX('Policy Characteristics'!K:K,MATCH($C710,'Policy Characteristics'!$C:$C,0))),"",INDEX('Policy Characteristics'!K:K,MATCH($C710,'Policy Characteristics'!$C:$C,0)))</f>
        <v>industry-ag-main.html#fuel-switching</v>
      </c>
      <c r="R710" s="355" t="str">
        <f>IF(ISBLANK(INDEX('Policy Characteristics'!L:L,MATCH($C710,'Policy Characteristics'!$C:$C,0))),"",INDEX('Policy Characteristics'!L:L,MATCH($C710,'Policy Characteristics'!$C:$C,0)))</f>
        <v>industry-elec-and-hydrogen.html</v>
      </c>
    </row>
    <row r="711" spans="1:18" x14ac:dyDescent="0.35">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Electrification + Hydrogen</v>
      </c>
      <c r="C711" s="359" t="str">
        <f t="shared" si="36"/>
        <v>Fraction of Industrial Fuel Use Shifted to Other Fuels</v>
      </c>
      <c r="D711" s="9" t="s">
        <v>3228</v>
      </c>
      <c r="E711" s="53" t="s">
        <v>2460</v>
      </c>
      <c r="F711" s="194" t="s">
        <v>3189</v>
      </c>
      <c r="G711" s="53" t="s">
        <v>3235</v>
      </c>
      <c r="H711" s="54">
        <v>1452</v>
      </c>
      <c r="I711" s="53" t="s">
        <v>45</v>
      </c>
      <c r="J711" s="357" t="str">
        <f>IF(ISBLANK(INDEX('Policy Characteristics'!D:D,MATCH($C711,'Policy Characteristics'!$C:$C,0))),"",INDEX('Policy Characteristics'!D:D,MATCH($C711,'Policy Characteristics'!$C:$C,0)))</f>
        <v>Electrification + Hydrogen</v>
      </c>
      <c r="K711" s="355" t="str">
        <f>IF(ISBLANK(INDEX('Policy Characteristics'!E:E,MATCH($C711,'Policy Characteristics'!$C:$C,0))),"",INDEX('Policy Characteristics'!E:E,MATCH($C711,'Policy Characteristics'!$C:$C,0)))</f>
        <v>indst fuel type shifting</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1</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of fuel shifted</v>
      </c>
      <c r="P711" s="35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5" t="str">
        <f>IF(ISBLANK(INDEX('Policy Characteristics'!K:K,MATCH($C711,'Policy Characteristics'!$C:$C,0))),"",INDEX('Policy Characteristics'!K:K,MATCH($C711,'Policy Characteristics'!$C:$C,0)))</f>
        <v>industry-ag-main.html#fuel-switching</v>
      </c>
      <c r="R711" s="355" t="str">
        <f>IF(ISBLANK(INDEX('Policy Characteristics'!L:L,MATCH($C711,'Policy Characteristics'!$C:$C,0))),"",INDEX('Policy Characteristics'!L:L,MATCH($C711,'Policy Characteristics'!$C:$C,0)))</f>
        <v>industry-elec-and-hydrogen.html</v>
      </c>
    </row>
    <row r="712" spans="1:18" x14ac:dyDescent="0.35">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Electrification + Hydrogen</v>
      </c>
      <c r="C712" s="359" t="str">
        <f t="shared" si="36"/>
        <v>Fraction of Industrial Fuel Use Shifted to Other Fuels</v>
      </c>
      <c r="D712" s="9" t="s">
        <v>3228</v>
      </c>
      <c r="E712" s="53" t="s">
        <v>2461</v>
      </c>
      <c r="F712" s="194" t="s">
        <v>3189</v>
      </c>
      <c r="G712" s="53" t="s">
        <v>3236</v>
      </c>
      <c r="H712" s="54">
        <v>1453</v>
      </c>
      <c r="I712" s="53" t="s">
        <v>45</v>
      </c>
      <c r="J712" s="357" t="str">
        <f>IF(ISBLANK(INDEX('Policy Characteristics'!D:D,MATCH($C712,'Policy Characteristics'!$C:$C,0))),"",INDEX('Policy Characteristics'!D:D,MATCH($C712,'Policy Characteristics'!$C:$C,0)))</f>
        <v>Electrification + Hydrogen</v>
      </c>
      <c r="K712" s="355" t="str">
        <f>IF(ISBLANK(INDEX('Policy Characteristics'!E:E,MATCH($C712,'Policy Characteristics'!$C:$C,0))),"",INDEX('Policy Characteristics'!E:E,MATCH($C712,'Policy Characteristics'!$C:$C,0)))</f>
        <v>indst fuel type shifting</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1</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of fuel shifted</v>
      </c>
      <c r="P712" s="35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5" t="str">
        <f>IF(ISBLANK(INDEX('Policy Characteristics'!K:K,MATCH($C712,'Policy Characteristics'!$C:$C,0))),"",INDEX('Policy Characteristics'!K:K,MATCH($C712,'Policy Characteristics'!$C:$C,0)))</f>
        <v>industry-ag-main.html#fuel-switching</v>
      </c>
      <c r="R712" s="355" t="str">
        <f>IF(ISBLANK(INDEX('Policy Characteristics'!L:L,MATCH($C712,'Policy Characteristics'!$C:$C,0))),"",INDEX('Policy Characteristics'!L:L,MATCH($C712,'Policy Characteristics'!$C:$C,0)))</f>
        <v>industry-elec-and-hydrogen.html</v>
      </c>
    </row>
    <row r="713" spans="1:18" x14ac:dyDescent="0.35">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Electrification + Hydrogen</v>
      </c>
      <c r="C713" s="359" t="str">
        <f t="shared" si="36"/>
        <v>Fraction of Industrial Fuel Use Shifted to Other Fuels</v>
      </c>
      <c r="D713" s="9" t="s">
        <v>3228</v>
      </c>
      <c r="E713" s="53" t="s">
        <v>2811</v>
      </c>
      <c r="F713" s="194" t="s">
        <v>3189</v>
      </c>
      <c r="G713" s="53" t="s">
        <v>3237</v>
      </c>
      <c r="H713" s="54">
        <v>1454</v>
      </c>
      <c r="I713" s="53" t="s">
        <v>45</v>
      </c>
      <c r="J713" s="357" t="str">
        <f>IF(ISBLANK(INDEX('Policy Characteristics'!D:D,MATCH($C713,'Policy Characteristics'!$C:$C,0))),"",INDEX('Policy Characteristics'!D:D,MATCH($C713,'Policy Characteristics'!$C:$C,0)))</f>
        <v>Electrification + Hydrogen</v>
      </c>
      <c r="K713" s="355" t="str">
        <f>IF(ISBLANK(INDEX('Policy Characteristics'!E:E,MATCH($C713,'Policy Characteristics'!$C:$C,0))),"",INDEX('Policy Characteristics'!E:E,MATCH($C713,'Policy Characteristics'!$C:$C,0)))</f>
        <v>indst fuel type shifting</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1</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of fuel shifted</v>
      </c>
      <c r="P713" s="35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5" t="str">
        <f>IF(ISBLANK(INDEX('Policy Characteristics'!K:K,MATCH($C713,'Policy Characteristics'!$C:$C,0))),"",INDEX('Policy Characteristics'!K:K,MATCH($C713,'Policy Characteristics'!$C:$C,0)))</f>
        <v>industry-ag-main.html#fuel-switching</v>
      </c>
      <c r="R713" s="355" t="str">
        <f>IF(ISBLANK(INDEX('Policy Characteristics'!L:L,MATCH($C713,'Policy Characteristics'!$C:$C,0))),"",INDEX('Policy Characteristics'!L:L,MATCH($C713,'Policy Characteristics'!$C:$C,0)))</f>
        <v>industry-elec-and-hydrogen.html</v>
      </c>
    </row>
    <row r="714" spans="1:18" x14ac:dyDescent="0.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Electrification + Hydrogen</v>
      </c>
      <c r="C714" s="359" t="str">
        <f t="shared" si="36"/>
        <v>Fraction of Industrial Fuel Use Shifted to Other Fuels</v>
      </c>
      <c r="D714" s="9" t="s">
        <v>3228</v>
      </c>
      <c r="E714" s="53" t="s">
        <v>2812</v>
      </c>
      <c r="F714" s="194" t="s">
        <v>3189</v>
      </c>
      <c r="G714" s="53" t="s">
        <v>3238</v>
      </c>
      <c r="H714" s="54">
        <v>1455</v>
      </c>
      <c r="I714" s="53" t="s">
        <v>45</v>
      </c>
      <c r="J714" s="357" t="str">
        <f>IF(ISBLANK(INDEX('Policy Characteristics'!D:D,MATCH($C714,'Policy Characteristics'!$C:$C,0))),"",INDEX('Policy Characteristics'!D:D,MATCH($C714,'Policy Characteristics'!$C:$C,0)))</f>
        <v>Electrification + Hydrogen</v>
      </c>
      <c r="K714" s="355" t="str">
        <f>IF(ISBLANK(INDEX('Policy Characteristics'!E:E,MATCH($C714,'Policy Characteristics'!$C:$C,0))),"",INDEX('Policy Characteristics'!E:E,MATCH($C714,'Policy Characteristics'!$C:$C,0)))</f>
        <v>indst fuel type shifting</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1</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of fuel shifted</v>
      </c>
      <c r="P714" s="35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5" t="str">
        <f>IF(ISBLANK(INDEX('Policy Characteristics'!K:K,MATCH($C714,'Policy Characteristics'!$C:$C,0))),"",INDEX('Policy Characteristics'!K:K,MATCH($C714,'Policy Characteristics'!$C:$C,0)))</f>
        <v>industry-ag-main.html#fuel-switching</v>
      </c>
      <c r="R714" s="355" t="str">
        <f>IF(ISBLANK(INDEX('Policy Characteristics'!L:L,MATCH($C714,'Policy Characteristics'!$C:$C,0))),"",INDEX('Policy Characteristics'!L:L,MATCH($C714,'Policy Characteristics'!$C:$C,0)))</f>
        <v>industry-elec-and-hydrogen.html</v>
      </c>
    </row>
    <row r="715" spans="1:18" x14ac:dyDescent="0.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Electrification + Hydrogen</v>
      </c>
      <c r="C715" s="359" t="str">
        <f t="shared" si="36"/>
        <v>Fraction of Industrial Fuel Use Shifted to Other Fuels</v>
      </c>
      <c r="D715" s="9" t="s">
        <v>3228</v>
      </c>
      <c r="E715" s="53" t="s">
        <v>2813</v>
      </c>
      <c r="F715" s="194" t="s">
        <v>3189</v>
      </c>
      <c r="G715" s="53" t="s">
        <v>3239</v>
      </c>
      <c r="H715" s="54">
        <v>1456</v>
      </c>
      <c r="I715" s="53" t="s">
        <v>45</v>
      </c>
      <c r="J715" s="357" t="str">
        <f>IF(ISBLANK(INDEX('Policy Characteristics'!D:D,MATCH($C715,'Policy Characteristics'!$C:$C,0))),"",INDEX('Policy Characteristics'!D:D,MATCH($C715,'Policy Characteristics'!$C:$C,0)))</f>
        <v>Electrification + Hydrogen</v>
      </c>
      <c r="K715" s="355" t="str">
        <f>IF(ISBLANK(INDEX('Policy Characteristics'!E:E,MATCH($C715,'Policy Characteristics'!$C:$C,0))),"",INDEX('Policy Characteristics'!E:E,MATCH($C715,'Policy Characteristics'!$C:$C,0)))</f>
        <v>indst fuel type shifting</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1</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of fuel shifted</v>
      </c>
      <c r="P715" s="35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5" t="str">
        <f>IF(ISBLANK(INDEX('Policy Characteristics'!K:K,MATCH($C715,'Policy Characteristics'!$C:$C,0))),"",INDEX('Policy Characteristics'!K:K,MATCH($C715,'Policy Characteristics'!$C:$C,0)))</f>
        <v>industry-ag-main.html#fuel-switching</v>
      </c>
      <c r="R715" s="355" t="str">
        <f>IF(ISBLANK(INDEX('Policy Characteristics'!L:L,MATCH($C715,'Policy Characteristics'!$C:$C,0))),"",INDEX('Policy Characteristics'!L:L,MATCH($C715,'Policy Characteristics'!$C:$C,0)))</f>
        <v>industry-elec-and-hydrogen.html</v>
      </c>
    </row>
    <row r="716" spans="1:18" x14ac:dyDescent="0.35">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Electrification + Hydrogen</v>
      </c>
      <c r="C716" s="359" t="str">
        <f t="shared" si="36"/>
        <v>Fraction of Industrial Fuel Use Shifted to Other Fuels</v>
      </c>
      <c r="D716" s="9" t="s">
        <v>3228</v>
      </c>
      <c r="E716" s="53" t="s">
        <v>2810</v>
      </c>
      <c r="F716" s="194" t="s">
        <v>3189</v>
      </c>
      <c r="G716" s="53" t="s">
        <v>3240</v>
      </c>
      <c r="H716" s="54">
        <v>1457</v>
      </c>
      <c r="I716" s="53" t="s">
        <v>44</v>
      </c>
      <c r="J716" s="357" t="str">
        <f>IF(ISBLANK(INDEX('Policy Characteristics'!D:D,MATCH($C716,'Policy Characteristics'!$C:$C,0))),"",INDEX('Policy Characteristics'!D:D,MATCH($C716,'Policy Characteristics'!$C:$C,0)))</f>
        <v>Electrification + Hydrogen</v>
      </c>
      <c r="K716" s="355" t="str">
        <f>IF(ISBLANK(INDEX('Policy Characteristics'!E:E,MATCH($C716,'Policy Characteristics'!$C:$C,0))),"",INDEX('Policy Characteristics'!E:E,MATCH($C716,'Policy Characteristics'!$C:$C,0)))</f>
        <v>indst fuel type shifting</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1</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of fuel shifted</v>
      </c>
      <c r="P716" s="35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5" t="str">
        <f>IF(ISBLANK(INDEX('Policy Characteristics'!K:K,MATCH($C716,'Policy Characteristics'!$C:$C,0))),"",INDEX('Policy Characteristics'!K:K,MATCH($C716,'Policy Characteristics'!$C:$C,0)))</f>
        <v>industry-ag-main.html#fuel-switching</v>
      </c>
      <c r="R716" s="355" t="str">
        <f>IF(ISBLANK(INDEX('Policy Characteristics'!L:L,MATCH($C716,'Policy Characteristics'!$C:$C,0))),"",INDEX('Policy Characteristics'!L:L,MATCH($C716,'Policy Characteristics'!$C:$C,0)))</f>
        <v>industry-elec-and-hydrogen.html</v>
      </c>
    </row>
    <row r="717" spans="1:18" s="2" customFormat="1" x14ac:dyDescent="0.35">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F-Gas Substitution</v>
      </c>
      <c r="C717" s="358" t="s">
        <v>2887</v>
      </c>
      <c r="D717" s="9"/>
      <c r="E717" s="9"/>
      <c r="F717" s="9"/>
      <c r="G717" s="9"/>
      <c r="H717" s="56">
        <v>58</v>
      </c>
      <c r="I717" s="9" t="s">
        <v>44</v>
      </c>
      <c r="J717" s="357" t="str">
        <f>IF(ISBLANK(INDEX('Policy Characteristics'!D:D,MATCH($C717,'Policy Characteristics'!$C:$C,0))),"",INDEX('Policy Characteristics'!D:D,MATCH($C717,'Policy Characteristics'!$C:$C,0)))</f>
        <v>F-gas Measures</v>
      </c>
      <c r="K717" s="355" t="str">
        <f>IF(ISBLANK(INDEX('Policy Characteristics'!E:E,MATCH($C717,'Policy Characteristics'!$C:$C,0))),"",INDEX('Policy Characteristics'!E:E,MATCH($C717,'Policy Characteristics'!$C:$C,0)))</f>
        <v>indst f gas substitution</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1</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of potential achieved</v>
      </c>
      <c r="P717" s="355"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717" s="355" t="str">
        <f>IF(ISBLANK(INDEX('Policy Characteristics'!K:K,MATCH($C717,'Policy Characteristics'!$C:$C,0))),"",INDEX('Policy Characteristics'!K:K,MATCH($C717,'Policy Characteristics'!$C:$C,0)))</f>
        <v>industry-ag-main.html#avoid-f-gases</v>
      </c>
      <c r="R717" s="355" t="str">
        <f>IF(ISBLANK(INDEX('Policy Characteristics'!L:L,MATCH($C717,'Policy Characteristics'!$C:$C,0))),"",INDEX('Policy Characteristics'!L:L,MATCH($C717,'Policy Characteristics'!$C:$C,0)))</f>
        <v>avoid-f-gases.html</v>
      </c>
    </row>
    <row r="718" spans="1:18" s="2" customFormat="1" x14ac:dyDescent="0.35">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F-Gas Destruction</v>
      </c>
      <c r="C718" s="358" t="s">
        <v>2888</v>
      </c>
      <c r="D718" s="9"/>
      <c r="E718" s="9"/>
      <c r="F718" s="9"/>
      <c r="G718" s="9"/>
      <c r="H718" s="56">
        <v>510</v>
      </c>
      <c r="I718" s="9" t="s">
        <v>44</v>
      </c>
      <c r="J718" s="357" t="str">
        <f>IF(ISBLANK(INDEX('Policy Characteristics'!D:D,MATCH($C718,'Policy Characteristics'!$C:$C,0))),"",INDEX('Policy Characteristics'!D:D,MATCH($C718,'Policy Characteristics'!$C:$C,0)))</f>
        <v>F-gas Measures</v>
      </c>
      <c r="K718" s="355" t="str">
        <f>IF(ISBLANK(INDEX('Policy Characteristics'!E:E,MATCH($C718,'Policy Characteristics'!$C:$C,0))),"",INDEX('Policy Characteristics'!E:E,MATCH($C718,'Policy Characteristics'!$C:$C,0)))</f>
        <v>indst f gas destruction</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1</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of potential achieved</v>
      </c>
      <c r="P718" s="355"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718" s="355" t="str">
        <f>IF(ISBLANK(INDEX('Policy Characteristics'!K:K,MATCH($C718,'Policy Characteristics'!$C:$C,0))),"",INDEX('Policy Characteristics'!K:K,MATCH($C718,'Policy Characteristics'!$C:$C,0)))</f>
        <v>industry-ag-main.html#avoid-f-gases</v>
      </c>
      <c r="R718" s="355" t="str">
        <f>IF(ISBLANK(INDEX('Policy Characteristics'!L:L,MATCH($C718,'Policy Characteristics'!$C:$C,0))),"",INDEX('Policy Characteristics'!L:L,MATCH($C718,'Policy Characteristics'!$C:$C,0)))</f>
        <v>avoid-f-gases.html</v>
      </c>
    </row>
    <row r="719" spans="1:18" s="2" customFormat="1" x14ac:dyDescent="0.35">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F-Gas Recovery</v>
      </c>
      <c r="C719" s="358" t="s">
        <v>2889</v>
      </c>
      <c r="D719" s="9"/>
      <c r="E719" s="9"/>
      <c r="F719" s="9"/>
      <c r="G719" s="9"/>
      <c r="H719" s="56">
        <v>511</v>
      </c>
      <c r="I719" s="9" t="s">
        <v>44</v>
      </c>
      <c r="J719" s="357" t="str">
        <f>IF(ISBLANK(INDEX('Policy Characteristics'!D:D,MATCH($C719,'Policy Characteristics'!$C:$C,0))),"",INDEX('Policy Characteristics'!D:D,MATCH($C719,'Policy Characteristics'!$C:$C,0)))</f>
        <v>F-gas Measures</v>
      </c>
      <c r="K719" s="355" t="str">
        <f>IF(ISBLANK(INDEX('Policy Characteristics'!E:E,MATCH($C719,'Policy Characteristics'!$C:$C,0))),"",INDEX('Policy Characteristics'!E:E,MATCH($C719,'Policy Characteristics'!$C:$C,0)))</f>
        <v>indst f gas recovery</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1</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of potential achieved</v>
      </c>
      <c r="P719" s="355"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719" s="355" t="str">
        <f>IF(ISBLANK(INDEX('Policy Characteristics'!K:K,MATCH($C719,'Policy Characteristics'!$C:$C,0))),"",INDEX('Policy Characteristics'!K:K,MATCH($C719,'Policy Characteristics'!$C:$C,0)))</f>
        <v>industry-ag-main.html#avoid-f-gases</v>
      </c>
      <c r="R719" s="355" t="str">
        <f>IF(ISBLANK(INDEX('Policy Characteristics'!L:L,MATCH($C719,'Policy Characteristics'!$C:$C,0))),"",INDEX('Policy Characteristics'!L:L,MATCH($C719,'Policy Characteristics'!$C:$C,0)))</f>
        <v>avoid-f-gases.html</v>
      </c>
    </row>
    <row r="720" spans="1:18" s="2" customFormat="1" x14ac:dyDescent="0.35">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F-Gas Eqpt. Maintenance &amp; Retrofits</v>
      </c>
      <c r="C720" s="358" t="s">
        <v>2890</v>
      </c>
      <c r="D720" s="9"/>
      <c r="E720" s="9"/>
      <c r="F720" s="9"/>
      <c r="G720" s="9"/>
      <c r="H720" s="56">
        <v>512</v>
      </c>
      <c r="I720" s="9" t="s">
        <v>44</v>
      </c>
      <c r="J720" s="357" t="str">
        <f>IF(ISBLANK(INDEX('Policy Characteristics'!D:D,MATCH($C720,'Policy Characteristics'!$C:$C,0))),"",INDEX('Policy Characteristics'!D:D,MATCH($C720,'Policy Characteristics'!$C:$C,0)))</f>
        <v>F-gas Measures</v>
      </c>
      <c r="K720" s="355" t="str">
        <f>IF(ISBLANK(INDEX('Policy Characteristics'!E:E,MATCH($C720,'Policy Characteristics'!$C:$C,0))),"",INDEX('Policy Characteristics'!E:E,MATCH($C720,'Policy Characteristics'!$C:$C,0)))</f>
        <v>indst f gas inspct maint retrofit</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1</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of potential achieved</v>
      </c>
      <c r="P720" s="355"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720" s="355" t="str">
        <f>IF(ISBLANK(INDEX('Policy Characteristics'!K:K,MATCH($C720,'Policy Characteristics'!$C:$C,0))),"",INDEX('Policy Characteristics'!K:K,MATCH($C720,'Policy Characteristics'!$C:$C,0)))</f>
        <v>industry-ag-main.html#avoid-f-gases</v>
      </c>
      <c r="R720" s="355" t="str">
        <f>IF(ISBLANK(INDEX('Policy Characteristics'!L:L,MATCH($C720,'Policy Characteristics'!$C:$C,0))),"",INDEX('Policy Characteristics'!L:L,MATCH($C720,'Policy Characteristics'!$C:$C,0)))</f>
        <v>avoid-f-gases.html</v>
      </c>
    </row>
    <row r="721" spans="1:18" s="5" customFormat="1" x14ac:dyDescent="0.35">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Improved System Design</v>
      </c>
      <c r="C721" s="360" t="s">
        <v>302</v>
      </c>
      <c r="D721" s="53"/>
      <c r="E721" s="53"/>
      <c r="F721" s="53"/>
      <c r="G721" s="53"/>
      <c r="H721" s="54">
        <v>54</v>
      </c>
      <c r="I721" s="53" t="s">
        <v>44</v>
      </c>
      <c r="J721" s="357" t="str">
        <f>IF(ISBLANK(INDEX('Policy Characteristics'!D:D,MATCH($C721,'Policy Characteristics'!$C:$C,0))),"",INDEX('Policy Characteristics'!D:D,MATCH($C721,'Policy Characteristics'!$C:$C,0)))</f>
        <v>Improved System Design</v>
      </c>
      <c r="K721" s="355" t="str">
        <f>IF(ISBLANK(INDEX('Policy Characteristics'!E:E,MATCH($C721,'Policy Characteristics'!$C:$C,0))),"",INDEX('Policy Characteristics'!E:E,MATCH($C721,'Policy Characteristics'!$C:$C,0)))</f>
        <v>indst system integration</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1</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of potential achieved</v>
      </c>
      <c r="P721" s="355"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5" t="str">
        <f>IF(ISBLANK(INDEX('Policy Characteristics'!K:K,MATCH($C721,'Policy Characteristics'!$C:$C,0))),"",INDEX('Policy Characteristics'!K:K,MATCH($C721,'Policy Characteristics'!$C:$C,0)))</f>
        <v>industry-ag-main.html#system-integ</v>
      </c>
      <c r="R721" s="355" t="str">
        <f>IF(ISBLANK(INDEX('Policy Characteristics'!L:L,MATCH($C721,'Policy Characteristics'!$C:$C,0))),"",INDEX('Policy Characteristics'!L:L,MATCH($C721,'Policy Characteristics'!$C:$C,0)))</f>
        <v>improved-system-design.html</v>
      </c>
    </row>
    <row r="722" spans="1:18" s="5" customFormat="1" x14ac:dyDescent="0.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60" t="s">
        <v>301</v>
      </c>
      <c r="D722" s="53" t="s">
        <v>3204</v>
      </c>
      <c r="E722" s="53" t="s">
        <v>2456</v>
      </c>
      <c r="F722" s="194" t="s">
        <v>3229</v>
      </c>
      <c r="G722" s="53" t="s">
        <v>2462</v>
      </c>
      <c r="H722" s="54">
        <v>958</v>
      </c>
      <c r="I722" s="53" t="s">
        <v>44</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x14ac:dyDescent="0.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ref="C723:C786" si="37">C$722</f>
        <v>Percentage Improvement in Eqpt Efficiency Standards above BAU</v>
      </c>
      <c r="D723" s="53" t="s">
        <v>3204</v>
      </c>
      <c r="E723" s="53" t="s">
        <v>2457</v>
      </c>
      <c r="F723" s="194" t="s">
        <v>3229</v>
      </c>
      <c r="G723" s="53" t="s">
        <v>2465</v>
      </c>
      <c r="H723" s="54">
        <v>959</v>
      </c>
      <c r="I723" s="53" t="s">
        <v>45</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x14ac:dyDescent="0.35">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53" t="s">
        <v>3204</v>
      </c>
      <c r="E724" s="53" t="s">
        <v>2458</v>
      </c>
      <c r="F724" s="194" t="s">
        <v>3229</v>
      </c>
      <c r="G724" s="53" t="s">
        <v>2466</v>
      </c>
      <c r="H724" s="54">
        <v>960</v>
      </c>
      <c r="I724" s="53" t="s">
        <v>44</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x14ac:dyDescent="0.35">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53" t="s">
        <v>3204</v>
      </c>
      <c r="E725" s="53" t="s">
        <v>2459</v>
      </c>
      <c r="F725" s="194" t="s">
        <v>3229</v>
      </c>
      <c r="G725" s="53" t="s">
        <v>2463</v>
      </c>
      <c r="H725" s="54">
        <v>961</v>
      </c>
      <c r="I725" s="53" t="s">
        <v>45</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x14ac:dyDescent="0.35">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53" t="s">
        <v>3204</v>
      </c>
      <c r="E726" s="53" t="s">
        <v>2460</v>
      </c>
      <c r="F726" s="194" t="s">
        <v>3229</v>
      </c>
      <c r="G726" s="53" t="s">
        <v>2464</v>
      </c>
      <c r="H726" s="54">
        <v>962</v>
      </c>
      <c r="I726" s="53" t="s">
        <v>44</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x14ac:dyDescent="0.35">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53" t="s">
        <v>3204</v>
      </c>
      <c r="E727" s="53" t="s">
        <v>2461</v>
      </c>
      <c r="F727" s="194" t="s">
        <v>3229</v>
      </c>
      <c r="G727" s="53" t="s">
        <v>2467</v>
      </c>
      <c r="H727" s="54">
        <v>963</v>
      </c>
      <c r="I727" s="53" t="s">
        <v>45</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x14ac:dyDescent="0.35">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53" t="s">
        <v>3204</v>
      </c>
      <c r="E728" s="53" t="s">
        <v>2811</v>
      </c>
      <c r="F728" s="194" t="s">
        <v>3229</v>
      </c>
      <c r="G728" s="53" t="s">
        <v>2814</v>
      </c>
      <c r="H728" s="54">
        <v>964</v>
      </c>
      <c r="I728" s="53" t="s">
        <v>45</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x14ac:dyDescent="0.35">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53" t="s">
        <v>3204</v>
      </c>
      <c r="E729" s="53" t="s">
        <v>2812</v>
      </c>
      <c r="F729" s="194" t="s">
        <v>3229</v>
      </c>
      <c r="G729" s="53" t="s">
        <v>2816</v>
      </c>
      <c r="H729" s="54">
        <v>965</v>
      </c>
      <c r="I729" s="53" t="s">
        <v>44</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x14ac:dyDescent="0.35">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53" t="s">
        <v>3204</v>
      </c>
      <c r="E730" s="53" t="s">
        <v>2813</v>
      </c>
      <c r="F730" s="194" t="s">
        <v>3229</v>
      </c>
      <c r="G730" s="53" t="s">
        <v>2817</v>
      </c>
      <c r="H730" s="54">
        <v>966</v>
      </c>
      <c r="I730" s="53" t="s">
        <v>44</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x14ac:dyDescent="0.35">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53" t="s">
        <v>3204</v>
      </c>
      <c r="E731" s="53" t="s">
        <v>2810</v>
      </c>
      <c r="F731" s="194" t="s">
        <v>3229</v>
      </c>
      <c r="G731" s="53" t="s">
        <v>2815</v>
      </c>
      <c r="H731" s="54">
        <v>967</v>
      </c>
      <c r="I731" s="53" t="s">
        <v>45</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x14ac:dyDescent="0.35">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3205</v>
      </c>
      <c r="E732" s="53" t="s">
        <v>2456</v>
      </c>
      <c r="F732" s="194" t="s">
        <v>2870</v>
      </c>
      <c r="G732" s="53" t="s">
        <v>2462</v>
      </c>
      <c r="H732" s="54">
        <v>968</v>
      </c>
      <c r="I732" s="53" t="s">
        <v>44</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x14ac:dyDescent="0.35">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3205</v>
      </c>
      <c r="E733" s="53" t="s">
        <v>2457</v>
      </c>
      <c r="F733" s="194" t="s">
        <v>2870</v>
      </c>
      <c r="G733" s="53" t="s">
        <v>2465</v>
      </c>
      <c r="H733" s="54">
        <v>969</v>
      </c>
      <c r="I733" s="53" t="s">
        <v>44</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x14ac:dyDescent="0.35">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3205</v>
      </c>
      <c r="E734" s="53" t="s">
        <v>2458</v>
      </c>
      <c r="F734" s="194" t="s">
        <v>2870</v>
      </c>
      <c r="G734" s="53" t="s">
        <v>2466</v>
      </c>
      <c r="H734" s="54">
        <v>970</v>
      </c>
      <c r="I734" s="53" t="s">
        <v>44</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x14ac:dyDescent="0.35">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3205</v>
      </c>
      <c r="E735" s="53" t="s">
        <v>2459</v>
      </c>
      <c r="F735" s="194" t="s">
        <v>2870</v>
      </c>
      <c r="G735" s="53" t="s">
        <v>2463</v>
      </c>
      <c r="H735" s="54">
        <v>971</v>
      </c>
      <c r="I735" s="53" t="s">
        <v>45</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x14ac:dyDescent="0.35">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3205</v>
      </c>
      <c r="E736" s="53" t="s">
        <v>2460</v>
      </c>
      <c r="F736" s="194" t="s">
        <v>2870</v>
      </c>
      <c r="G736" s="53" t="s">
        <v>2464</v>
      </c>
      <c r="H736" s="54">
        <v>972</v>
      </c>
      <c r="I736" s="53" t="s">
        <v>44</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x14ac:dyDescent="0.35">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3205</v>
      </c>
      <c r="E737" s="53" t="s">
        <v>2461</v>
      </c>
      <c r="F737" s="194" t="s">
        <v>2870</v>
      </c>
      <c r="G737" s="53" t="s">
        <v>2467</v>
      </c>
      <c r="H737" s="54">
        <v>973</v>
      </c>
      <c r="I737" s="53" t="s">
        <v>45</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x14ac:dyDescent="0.35">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3205</v>
      </c>
      <c r="E738" s="53" t="s">
        <v>2811</v>
      </c>
      <c r="F738" s="194" t="s">
        <v>2870</v>
      </c>
      <c r="G738" s="53" t="s">
        <v>2814</v>
      </c>
      <c r="H738" s="54">
        <v>974</v>
      </c>
      <c r="I738" s="53" t="s">
        <v>45</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x14ac:dyDescent="0.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3205</v>
      </c>
      <c r="E739" s="53" t="s">
        <v>2812</v>
      </c>
      <c r="F739" s="194" t="s">
        <v>2870</v>
      </c>
      <c r="G739" s="53" t="s">
        <v>2816</v>
      </c>
      <c r="H739" s="54">
        <v>975</v>
      </c>
      <c r="I739" s="53" t="s">
        <v>44</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x14ac:dyDescent="0.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3205</v>
      </c>
      <c r="E740" s="53" t="s">
        <v>2813</v>
      </c>
      <c r="F740" s="194" t="s">
        <v>2870</v>
      </c>
      <c r="G740" s="53" t="s">
        <v>2817</v>
      </c>
      <c r="H740" s="54">
        <v>976</v>
      </c>
      <c r="I740" s="53" t="s">
        <v>45</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x14ac:dyDescent="0.35">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3205</v>
      </c>
      <c r="E741" s="53" t="s">
        <v>2810</v>
      </c>
      <c r="F741" s="194" t="s">
        <v>2870</v>
      </c>
      <c r="G741" s="53" t="s">
        <v>2815</v>
      </c>
      <c r="H741" s="54">
        <v>977</v>
      </c>
      <c r="I741" s="53" t="s">
        <v>45</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x14ac:dyDescent="0.35">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3206</v>
      </c>
      <c r="E742" s="53" t="s">
        <v>2456</v>
      </c>
      <c r="F742" s="194" t="s">
        <v>3170</v>
      </c>
      <c r="G742" s="53" t="s">
        <v>2462</v>
      </c>
      <c r="H742" s="54">
        <v>978</v>
      </c>
      <c r="I742" s="53" t="s">
        <v>44</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x14ac:dyDescent="0.35">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3206</v>
      </c>
      <c r="E743" s="53" t="s">
        <v>2457</v>
      </c>
      <c r="F743" s="194" t="s">
        <v>3170</v>
      </c>
      <c r="G743" s="53" t="s">
        <v>2465</v>
      </c>
      <c r="H743" s="54">
        <v>979</v>
      </c>
      <c r="I743" s="53" t="s">
        <v>45</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x14ac:dyDescent="0.35">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3206</v>
      </c>
      <c r="E744" s="53" t="s">
        <v>2458</v>
      </c>
      <c r="F744" s="194" t="s">
        <v>3170</v>
      </c>
      <c r="G744" s="53" t="s">
        <v>2466</v>
      </c>
      <c r="H744" s="54">
        <v>980</v>
      </c>
      <c r="I744" s="53" t="s">
        <v>44</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x14ac:dyDescent="0.35">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3206</v>
      </c>
      <c r="E745" s="53" t="s">
        <v>2459</v>
      </c>
      <c r="F745" s="194" t="s">
        <v>3170</v>
      </c>
      <c r="G745" s="53" t="s">
        <v>2463</v>
      </c>
      <c r="H745" s="54">
        <v>981</v>
      </c>
      <c r="I745" s="53" t="s">
        <v>45</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x14ac:dyDescent="0.35">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3206</v>
      </c>
      <c r="E746" s="53" t="s">
        <v>2460</v>
      </c>
      <c r="F746" s="194" t="s">
        <v>3170</v>
      </c>
      <c r="G746" s="53" t="s">
        <v>2464</v>
      </c>
      <c r="H746" s="54">
        <v>982</v>
      </c>
      <c r="I746" s="53" t="s">
        <v>44</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x14ac:dyDescent="0.35">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3206</v>
      </c>
      <c r="E747" s="53" t="s">
        <v>2461</v>
      </c>
      <c r="F747" s="194" t="s">
        <v>3170</v>
      </c>
      <c r="G747" s="53" t="s">
        <v>2467</v>
      </c>
      <c r="H747" s="54">
        <v>983</v>
      </c>
      <c r="I747" s="53" t="s">
        <v>45</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x14ac:dyDescent="0.35">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3206</v>
      </c>
      <c r="E748" s="53" t="s">
        <v>2811</v>
      </c>
      <c r="F748" s="194" t="s">
        <v>3170</v>
      </c>
      <c r="G748" s="53" t="s">
        <v>2814</v>
      </c>
      <c r="H748" s="54">
        <v>984</v>
      </c>
      <c r="I748" s="53" t="s">
        <v>45</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x14ac:dyDescent="0.35">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si="37"/>
        <v>Percentage Improvement in Eqpt Efficiency Standards above BAU</v>
      </c>
      <c r="D749" s="9" t="s">
        <v>3206</v>
      </c>
      <c r="E749" s="53" t="s">
        <v>2812</v>
      </c>
      <c r="F749" s="194" t="s">
        <v>3170</v>
      </c>
      <c r="G749" s="53" t="s">
        <v>2816</v>
      </c>
      <c r="H749" s="54">
        <v>985</v>
      </c>
      <c r="I749" s="53" t="s">
        <v>44</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x14ac:dyDescent="0.35">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7"/>
        <v>Percentage Improvement in Eqpt Efficiency Standards above BAU</v>
      </c>
      <c r="D750" s="9" t="s">
        <v>3206</v>
      </c>
      <c r="E750" s="53" t="s">
        <v>2813</v>
      </c>
      <c r="F750" s="194" t="s">
        <v>3170</v>
      </c>
      <c r="G750" s="53" t="s">
        <v>2817</v>
      </c>
      <c r="H750" s="54">
        <v>986</v>
      </c>
      <c r="I750" s="53" t="s">
        <v>45</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x14ac:dyDescent="0.35">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7"/>
        <v>Percentage Improvement in Eqpt Efficiency Standards above BAU</v>
      </c>
      <c r="D751" s="9" t="s">
        <v>3206</v>
      </c>
      <c r="E751" s="53" t="s">
        <v>2810</v>
      </c>
      <c r="F751" s="194" t="s">
        <v>3170</v>
      </c>
      <c r="G751" s="53" t="s">
        <v>2815</v>
      </c>
      <c r="H751" s="54">
        <v>987</v>
      </c>
      <c r="I751" s="53" t="s">
        <v>45</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x14ac:dyDescent="0.35">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7"/>
        <v>Percentage Improvement in Eqpt Efficiency Standards above BAU</v>
      </c>
      <c r="D752" s="9" t="s">
        <v>3207</v>
      </c>
      <c r="E752" s="53" t="s">
        <v>2456</v>
      </c>
      <c r="F752" s="194" t="s">
        <v>3171</v>
      </c>
      <c r="G752" s="53" t="s">
        <v>2462</v>
      </c>
      <c r="H752" s="54">
        <v>988</v>
      </c>
      <c r="I752" s="53" t="s">
        <v>44</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x14ac:dyDescent="0.35">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7"/>
        <v>Percentage Improvement in Eqpt Efficiency Standards above BAU</v>
      </c>
      <c r="D753" s="9" t="s">
        <v>3207</v>
      </c>
      <c r="E753" s="53" t="s">
        <v>2457</v>
      </c>
      <c r="F753" s="194" t="s">
        <v>3171</v>
      </c>
      <c r="G753" s="53" t="s">
        <v>2465</v>
      </c>
      <c r="H753" s="54">
        <v>989</v>
      </c>
      <c r="I753" s="53" t="s">
        <v>45</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x14ac:dyDescent="0.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7"/>
        <v>Percentage Improvement in Eqpt Efficiency Standards above BAU</v>
      </c>
      <c r="D754" s="9" t="s">
        <v>3207</v>
      </c>
      <c r="E754" s="53" t="s">
        <v>2458</v>
      </c>
      <c r="F754" s="194" t="s">
        <v>3171</v>
      </c>
      <c r="G754" s="53" t="s">
        <v>2466</v>
      </c>
      <c r="H754" s="54">
        <v>990</v>
      </c>
      <c r="I754" s="53" t="s">
        <v>44</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x14ac:dyDescent="0.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7"/>
        <v>Percentage Improvement in Eqpt Efficiency Standards above BAU</v>
      </c>
      <c r="D755" s="9" t="s">
        <v>3207</v>
      </c>
      <c r="E755" s="53" t="s">
        <v>2459</v>
      </c>
      <c r="F755" s="194" t="s">
        <v>3171</v>
      </c>
      <c r="G755" s="53" t="s">
        <v>2463</v>
      </c>
      <c r="H755" s="54">
        <v>991</v>
      </c>
      <c r="I755" s="53" t="s">
        <v>45</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x14ac:dyDescent="0.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7"/>
        <v>Percentage Improvement in Eqpt Efficiency Standards above BAU</v>
      </c>
      <c r="D756" s="9" t="s">
        <v>3207</v>
      </c>
      <c r="E756" s="53" t="s">
        <v>2460</v>
      </c>
      <c r="F756" s="194" t="s">
        <v>3171</v>
      </c>
      <c r="G756" s="53" t="s">
        <v>2464</v>
      </c>
      <c r="H756" s="54">
        <v>992</v>
      </c>
      <c r="I756" s="53" t="s">
        <v>44</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x14ac:dyDescent="0.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7"/>
        <v>Percentage Improvement in Eqpt Efficiency Standards above BAU</v>
      </c>
      <c r="D757" s="9" t="s">
        <v>3207</v>
      </c>
      <c r="E757" s="53" t="s">
        <v>2461</v>
      </c>
      <c r="F757" s="194" t="s">
        <v>3171</v>
      </c>
      <c r="G757" s="53" t="s">
        <v>2467</v>
      </c>
      <c r="H757" s="54">
        <v>993</v>
      </c>
      <c r="I757" s="53" t="s">
        <v>45</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x14ac:dyDescent="0.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7"/>
        <v>Percentage Improvement in Eqpt Efficiency Standards above BAU</v>
      </c>
      <c r="D758" s="9" t="s">
        <v>3207</v>
      </c>
      <c r="E758" s="53" t="s">
        <v>2811</v>
      </c>
      <c r="F758" s="194" t="s">
        <v>3171</v>
      </c>
      <c r="G758" s="53" t="s">
        <v>2814</v>
      </c>
      <c r="H758" s="54">
        <v>994</v>
      </c>
      <c r="I758" s="53" t="s">
        <v>45</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x14ac:dyDescent="0.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7"/>
        <v>Percentage Improvement in Eqpt Efficiency Standards above BAU</v>
      </c>
      <c r="D759" s="9" t="s">
        <v>3207</v>
      </c>
      <c r="E759" s="53" t="s">
        <v>2812</v>
      </c>
      <c r="F759" s="194" t="s">
        <v>3171</v>
      </c>
      <c r="G759" s="53" t="s">
        <v>2816</v>
      </c>
      <c r="H759" s="54">
        <v>995</v>
      </c>
      <c r="I759" s="53" t="s">
        <v>44</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x14ac:dyDescent="0.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7"/>
        <v>Percentage Improvement in Eqpt Efficiency Standards above BAU</v>
      </c>
      <c r="D760" s="9" t="s">
        <v>3207</v>
      </c>
      <c r="E760" s="53" t="s">
        <v>2813</v>
      </c>
      <c r="F760" s="194" t="s">
        <v>3171</v>
      </c>
      <c r="G760" s="53" t="s">
        <v>2817</v>
      </c>
      <c r="H760" s="54">
        <v>996</v>
      </c>
      <c r="I760" s="53" t="s">
        <v>45</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x14ac:dyDescent="0.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7"/>
        <v>Percentage Improvement in Eqpt Efficiency Standards above BAU</v>
      </c>
      <c r="D761" s="9" t="s">
        <v>3207</v>
      </c>
      <c r="E761" s="53" t="s">
        <v>2810</v>
      </c>
      <c r="F761" s="194" t="s">
        <v>3171</v>
      </c>
      <c r="G761" s="53" t="s">
        <v>2815</v>
      </c>
      <c r="H761" s="54">
        <v>997</v>
      </c>
      <c r="I761" s="53" t="s">
        <v>45</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x14ac:dyDescent="0.35">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7"/>
        <v>Percentage Improvement in Eqpt Efficiency Standards above BAU</v>
      </c>
      <c r="D762" s="9" t="s">
        <v>3208</v>
      </c>
      <c r="E762" s="53" t="s">
        <v>2456</v>
      </c>
      <c r="F762" s="194" t="s">
        <v>3172</v>
      </c>
      <c r="G762" s="53" t="s">
        <v>2462</v>
      </c>
      <c r="H762" s="54">
        <v>998</v>
      </c>
      <c r="I762" s="53" t="s">
        <v>44</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x14ac:dyDescent="0.35">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7"/>
        <v>Percentage Improvement in Eqpt Efficiency Standards above BAU</v>
      </c>
      <c r="D763" s="9" t="s">
        <v>3208</v>
      </c>
      <c r="E763" s="53" t="s">
        <v>2457</v>
      </c>
      <c r="F763" s="194" t="s">
        <v>3172</v>
      </c>
      <c r="G763" s="53" t="s">
        <v>2465</v>
      </c>
      <c r="H763" s="54">
        <v>999</v>
      </c>
      <c r="I763" s="53" t="s">
        <v>44</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x14ac:dyDescent="0.35">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7"/>
        <v>Percentage Improvement in Eqpt Efficiency Standards above BAU</v>
      </c>
      <c r="D764" s="9" t="s">
        <v>3208</v>
      </c>
      <c r="E764" s="53" t="s">
        <v>2458</v>
      </c>
      <c r="F764" s="194" t="s">
        <v>3172</v>
      </c>
      <c r="G764" s="53" t="s">
        <v>2466</v>
      </c>
      <c r="H764" s="54">
        <v>1000</v>
      </c>
      <c r="I764" s="53" t="s">
        <v>44</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x14ac:dyDescent="0.35">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7"/>
        <v>Percentage Improvement in Eqpt Efficiency Standards above BAU</v>
      </c>
      <c r="D765" s="9" t="s">
        <v>3208</v>
      </c>
      <c r="E765" s="53" t="s">
        <v>2459</v>
      </c>
      <c r="F765" s="194" t="s">
        <v>3172</v>
      </c>
      <c r="G765" s="53" t="s">
        <v>2463</v>
      </c>
      <c r="H765" s="54">
        <v>1001</v>
      </c>
      <c r="I765" s="53" t="s">
        <v>45</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x14ac:dyDescent="0.35">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7"/>
        <v>Percentage Improvement in Eqpt Efficiency Standards above BAU</v>
      </c>
      <c r="D766" s="9" t="s">
        <v>3208</v>
      </c>
      <c r="E766" s="53" t="s">
        <v>2460</v>
      </c>
      <c r="F766" s="194" t="s">
        <v>3172</v>
      </c>
      <c r="G766" s="53" t="s">
        <v>2464</v>
      </c>
      <c r="H766" s="54">
        <v>1002</v>
      </c>
      <c r="I766" s="53" t="s">
        <v>44</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x14ac:dyDescent="0.35">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7"/>
        <v>Percentage Improvement in Eqpt Efficiency Standards above BAU</v>
      </c>
      <c r="D767" s="9" t="s">
        <v>3208</v>
      </c>
      <c r="E767" s="53" t="s">
        <v>2461</v>
      </c>
      <c r="F767" s="194" t="s">
        <v>3172</v>
      </c>
      <c r="G767" s="53" t="s">
        <v>2467</v>
      </c>
      <c r="H767" s="54">
        <v>1003</v>
      </c>
      <c r="I767" s="53" t="s">
        <v>45</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x14ac:dyDescent="0.35">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7"/>
        <v>Percentage Improvement in Eqpt Efficiency Standards above BAU</v>
      </c>
      <c r="D768" s="9" t="s">
        <v>3208</v>
      </c>
      <c r="E768" s="53" t="s">
        <v>2811</v>
      </c>
      <c r="F768" s="194" t="s">
        <v>3172</v>
      </c>
      <c r="G768" s="53" t="s">
        <v>2814</v>
      </c>
      <c r="H768" s="54">
        <v>1004</v>
      </c>
      <c r="I768" s="53" t="s">
        <v>45</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x14ac:dyDescent="0.35">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7"/>
        <v>Percentage Improvement in Eqpt Efficiency Standards above BAU</v>
      </c>
      <c r="D769" s="9" t="s">
        <v>3208</v>
      </c>
      <c r="E769" s="53" t="s">
        <v>2812</v>
      </c>
      <c r="F769" s="194" t="s">
        <v>3172</v>
      </c>
      <c r="G769" s="53" t="s">
        <v>2816</v>
      </c>
      <c r="H769" s="54">
        <v>1005</v>
      </c>
      <c r="I769" s="53" t="s">
        <v>44</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x14ac:dyDescent="0.35">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7"/>
        <v>Percentage Improvement in Eqpt Efficiency Standards above BAU</v>
      </c>
      <c r="D770" s="9" t="s">
        <v>3208</v>
      </c>
      <c r="E770" s="53" t="s">
        <v>2813</v>
      </c>
      <c r="F770" s="194" t="s">
        <v>3172</v>
      </c>
      <c r="G770" s="53" t="s">
        <v>2817</v>
      </c>
      <c r="H770" s="54">
        <v>1006</v>
      </c>
      <c r="I770" s="53" t="s">
        <v>44</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x14ac:dyDescent="0.35">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7"/>
        <v>Percentage Improvement in Eqpt Efficiency Standards above BAU</v>
      </c>
      <c r="D771" s="9" t="s">
        <v>3208</v>
      </c>
      <c r="E771" s="53" t="s">
        <v>2810</v>
      </c>
      <c r="F771" s="194" t="s">
        <v>3172</v>
      </c>
      <c r="G771" s="53" t="s">
        <v>2815</v>
      </c>
      <c r="H771" s="54">
        <v>1007</v>
      </c>
      <c r="I771" s="53" t="s">
        <v>45</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x14ac:dyDescent="0.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7"/>
        <v>Percentage Improvement in Eqpt Efficiency Standards above BAU</v>
      </c>
      <c r="D772" s="9" t="s">
        <v>3209</v>
      </c>
      <c r="E772" s="53" t="s">
        <v>2456</v>
      </c>
      <c r="F772" s="194" t="s">
        <v>3173</v>
      </c>
      <c r="G772" s="53" t="s">
        <v>2462</v>
      </c>
      <c r="H772" s="54">
        <v>1008</v>
      </c>
      <c r="I772" s="53" t="s">
        <v>44</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x14ac:dyDescent="0.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7"/>
        <v>Percentage Improvement in Eqpt Efficiency Standards above BAU</v>
      </c>
      <c r="D773" s="9" t="s">
        <v>3209</v>
      </c>
      <c r="E773" s="53" t="s">
        <v>2457</v>
      </c>
      <c r="F773" s="194" t="s">
        <v>3173</v>
      </c>
      <c r="G773" s="53" t="s">
        <v>2465</v>
      </c>
      <c r="H773" s="54">
        <v>1009</v>
      </c>
      <c r="I773" s="53" t="s">
        <v>44</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x14ac:dyDescent="0.35">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7"/>
        <v>Percentage Improvement in Eqpt Efficiency Standards above BAU</v>
      </c>
      <c r="D774" s="9" t="s">
        <v>3209</v>
      </c>
      <c r="E774" s="53" t="s">
        <v>2458</v>
      </c>
      <c r="F774" s="194" t="s">
        <v>3173</v>
      </c>
      <c r="G774" s="53" t="s">
        <v>2466</v>
      </c>
      <c r="H774" s="54">
        <v>1010</v>
      </c>
      <c r="I774" s="53" t="s">
        <v>44</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x14ac:dyDescent="0.35">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7"/>
        <v>Percentage Improvement in Eqpt Efficiency Standards above BAU</v>
      </c>
      <c r="D775" s="9" t="s">
        <v>3209</v>
      </c>
      <c r="E775" s="53" t="s">
        <v>2459</v>
      </c>
      <c r="F775" s="194" t="s">
        <v>3173</v>
      </c>
      <c r="G775" s="53" t="s">
        <v>2463</v>
      </c>
      <c r="H775" s="54">
        <v>1011</v>
      </c>
      <c r="I775" s="53" t="s">
        <v>45</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x14ac:dyDescent="0.35">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7"/>
        <v>Percentage Improvement in Eqpt Efficiency Standards above BAU</v>
      </c>
      <c r="D776" s="9" t="s">
        <v>3209</v>
      </c>
      <c r="E776" s="53" t="s">
        <v>2460</v>
      </c>
      <c r="F776" s="194" t="s">
        <v>3173</v>
      </c>
      <c r="G776" s="53" t="s">
        <v>2464</v>
      </c>
      <c r="H776" s="54">
        <v>1012</v>
      </c>
      <c r="I776" s="53" t="s">
        <v>44</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x14ac:dyDescent="0.35">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7"/>
        <v>Percentage Improvement in Eqpt Efficiency Standards above BAU</v>
      </c>
      <c r="D777" s="9" t="s">
        <v>3209</v>
      </c>
      <c r="E777" s="53" t="s">
        <v>2461</v>
      </c>
      <c r="F777" s="194" t="s">
        <v>3173</v>
      </c>
      <c r="G777" s="53" t="s">
        <v>2467</v>
      </c>
      <c r="H777" s="54">
        <v>1013</v>
      </c>
      <c r="I777" s="53" t="s">
        <v>45</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x14ac:dyDescent="0.35">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7"/>
        <v>Percentage Improvement in Eqpt Efficiency Standards above BAU</v>
      </c>
      <c r="D778" s="9" t="s">
        <v>3209</v>
      </c>
      <c r="E778" s="53" t="s">
        <v>2811</v>
      </c>
      <c r="F778" s="194" t="s">
        <v>3173</v>
      </c>
      <c r="G778" s="53" t="s">
        <v>2814</v>
      </c>
      <c r="H778" s="54">
        <v>1014</v>
      </c>
      <c r="I778" s="53" t="s">
        <v>45</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x14ac:dyDescent="0.35">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7"/>
        <v>Percentage Improvement in Eqpt Efficiency Standards above BAU</v>
      </c>
      <c r="D779" s="9" t="s">
        <v>3209</v>
      </c>
      <c r="E779" s="53" t="s">
        <v>2812</v>
      </c>
      <c r="F779" s="194" t="s">
        <v>3173</v>
      </c>
      <c r="G779" s="53" t="s">
        <v>2816</v>
      </c>
      <c r="H779" s="54">
        <v>1015</v>
      </c>
      <c r="I779" s="53" t="s">
        <v>44</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x14ac:dyDescent="0.35">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7"/>
        <v>Percentage Improvement in Eqpt Efficiency Standards above BAU</v>
      </c>
      <c r="D780" s="9" t="s">
        <v>3209</v>
      </c>
      <c r="E780" s="53" t="s">
        <v>2813</v>
      </c>
      <c r="F780" s="194" t="s">
        <v>3173</v>
      </c>
      <c r="G780" s="53" t="s">
        <v>2817</v>
      </c>
      <c r="H780" s="54">
        <v>1016</v>
      </c>
      <c r="I780" s="53" t="s">
        <v>44</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x14ac:dyDescent="0.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7"/>
        <v>Percentage Improvement in Eqpt Efficiency Standards above BAU</v>
      </c>
      <c r="D781" s="9" t="s">
        <v>3209</v>
      </c>
      <c r="E781" s="53" t="s">
        <v>2810</v>
      </c>
      <c r="F781" s="194" t="s">
        <v>3173</v>
      </c>
      <c r="G781" s="53" t="s">
        <v>2815</v>
      </c>
      <c r="H781" s="54">
        <v>1017</v>
      </c>
      <c r="I781" s="53" t="s">
        <v>45</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x14ac:dyDescent="0.35">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7"/>
        <v>Percentage Improvement in Eqpt Efficiency Standards above BAU</v>
      </c>
      <c r="D782" s="9" t="s">
        <v>3210</v>
      </c>
      <c r="E782" s="53" t="s">
        <v>2456</v>
      </c>
      <c r="F782" s="194" t="s">
        <v>3174</v>
      </c>
      <c r="G782" s="53" t="s">
        <v>2462</v>
      </c>
      <c r="H782" s="54">
        <v>1018</v>
      </c>
      <c r="I782" s="53" t="s">
        <v>44</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x14ac:dyDescent="0.35">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7"/>
        <v>Percentage Improvement in Eqpt Efficiency Standards above BAU</v>
      </c>
      <c r="D783" s="9" t="s">
        <v>3210</v>
      </c>
      <c r="E783" s="53" t="s">
        <v>2457</v>
      </c>
      <c r="F783" s="194" t="s">
        <v>3174</v>
      </c>
      <c r="G783" s="53" t="s">
        <v>2465</v>
      </c>
      <c r="H783" s="54">
        <v>1019</v>
      </c>
      <c r="I783" s="53" t="s">
        <v>44</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x14ac:dyDescent="0.35">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7"/>
        <v>Percentage Improvement in Eqpt Efficiency Standards above BAU</v>
      </c>
      <c r="D784" s="9" t="s">
        <v>3210</v>
      </c>
      <c r="E784" s="53" t="s">
        <v>2458</v>
      </c>
      <c r="F784" s="194" t="s">
        <v>3174</v>
      </c>
      <c r="G784" s="53" t="s">
        <v>2466</v>
      </c>
      <c r="H784" s="54">
        <v>1020</v>
      </c>
      <c r="I784" s="53" t="s">
        <v>44</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x14ac:dyDescent="0.35">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7"/>
        <v>Percentage Improvement in Eqpt Efficiency Standards above BAU</v>
      </c>
      <c r="D785" s="9" t="s">
        <v>3210</v>
      </c>
      <c r="E785" s="53" t="s">
        <v>2459</v>
      </c>
      <c r="F785" s="194" t="s">
        <v>3174</v>
      </c>
      <c r="G785" s="53" t="s">
        <v>2463</v>
      </c>
      <c r="H785" s="54">
        <v>1021</v>
      </c>
      <c r="I785" s="53" t="s">
        <v>45</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x14ac:dyDescent="0.35">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7"/>
        <v>Percentage Improvement in Eqpt Efficiency Standards above BAU</v>
      </c>
      <c r="D786" s="9" t="s">
        <v>3210</v>
      </c>
      <c r="E786" s="53" t="s">
        <v>2460</v>
      </c>
      <c r="F786" s="194" t="s">
        <v>3174</v>
      </c>
      <c r="G786" s="53" t="s">
        <v>2464</v>
      </c>
      <c r="H786" s="54">
        <v>1022</v>
      </c>
      <c r="I786" s="53" t="s">
        <v>44</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x14ac:dyDescent="0.35">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ref="C787:C850" si="38">C$722</f>
        <v>Percentage Improvement in Eqpt Efficiency Standards above BAU</v>
      </c>
      <c r="D787" s="9" t="s">
        <v>3210</v>
      </c>
      <c r="E787" s="53" t="s">
        <v>2461</v>
      </c>
      <c r="F787" s="194" t="s">
        <v>3174</v>
      </c>
      <c r="G787" s="53" t="s">
        <v>2467</v>
      </c>
      <c r="H787" s="54">
        <v>1023</v>
      </c>
      <c r="I787" s="53" t="s">
        <v>45</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x14ac:dyDescent="0.35">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3210</v>
      </c>
      <c r="E788" s="53" t="s">
        <v>2811</v>
      </c>
      <c r="F788" s="194" t="s">
        <v>3174</v>
      </c>
      <c r="G788" s="53" t="s">
        <v>2814</v>
      </c>
      <c r="H788" s="54">
        <v>1024</v>
      </c>
      <c r="I788" s="53" t="s">
        <v>45</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x14ac:dyDescent="0.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3210</v>
      </c>
      <c r="E789" s="53" t="s">
        <v>2812</v>
      </c>
      <c r="F789" s="194" t="s">
        <v>3174</v>
      </c>
      <c r="G789" s="53" t="s">
        <v>2816</v>
      </c>
      <c r="H789" s="54">
        <v>1025</v>
      </c>
      <c r="I789" s="53" t="s">
        <v>44</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x14ac:dyDescent="0.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3210</v>
      </c>
      <c r="E790" s="53" t="s">
        <v>2813</v>
      </c>
      <c r="F790" s="194" t="s">
        <v>3174</v>
      </c>
      <c r="G790" s="53" t="s">
        <v>2817</v>
      </c>
      <c r="H790" s="54">
        <v>1026</v>
      </c>
      <c r="I790" s="53" t="s">
        <v>44</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x14ac:dyDescent="0.35">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3210</v>
      </c>
      <c r="E791" s="53" t="s">
        <v>2810</v>
      </c>
      <c r="F791" s="194" t="s">
        <v>3174</v>
      </c>
      <c r="G791" s="53" t="s">
        <v>2815</v>
      </c>
      <c r="H791" s="54">
        <v>1027</v>
      </c>
      <c r="I791" s="53" t="s">
        <v>45</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x14ac:dyDescent="0.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3211</v>
      </c>
      <c r="E792" s="53" t="s">
        <v>2456</v>
      </c>
      <c r="F792" s="194" t="s">
        <v>3175</v>
      </c>
      <c r="G792" s="53" t="s">
        <v>2462</v>
      </c>
      <c r="H792" s="54">
        <v>1028</v>
      </c>
      <c r="I792" s="53" t="s">
        <v>44</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x14ac:dyDescent="0.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3211</v>
      </c>
      <c r="E793" s="53" t="s">
        <v>2457</v>
      </c>
      <c r="F793" s="194" t="s">
        <v>3175</v>
      </c>
      <c r="G793" s="53" t="s">
        <v>2465</v>
      </c>
      <c r="H793" s="54">
        <v>1029</v>
      </c>
      <c r="I793" s="53" t="s">
        <v>44</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x14ac:dyDescent="0.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3211</v>
      </c>
      <c r="E794" s="53" t="s">
        <v>2458</v>
      </c>
      <c r="F794" s="194" t="s">
        <v>3175</v>
      </c>
      <c r="G794" s="53" t="s">
        <v>2466</v>
      </c>
      <c r="H794" s="54">
        <v>1030</v>
      </c>
      <c r="I794" s="53" t="s">
        <v>44</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x14ac:dyDescent="0.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3211</v>
      </c>
      <c r="E795" s="53" t="s">
        <v>2459</v>
      </c>
      <c r="F795" s="194" t="s">
        <v>3175</v>
      </c>
      <c r="G795" s="53" t="s">
        <v>2463</v>
      </c>
      <c r="H795" s="54">
        <v>1031</v>
      </c>
      <c r="I795" s="53" t="s">
        <v>45</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x14ac:dyDescent="0.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3211</v>
      </c>
      <c r="E796" s="53" t="s">
        <v>2460</v>
      </c>
      <c r="F796" s="194" t="s">
        <v>3175</v>
      </c>
      <c r="G796" s="53" t="s">
        <v>2464</v>
      </c>
      <c r="H796" s="54">
        <v>1032</v>
      </c>
      <c r="I796" s="53" t="s">
        <v>44</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x14ac:dyDescent="0.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3211</v>
      </c>
      <c r="E797" s="53" t="s">
        <v>2461</v>
      </c>
      <c r="F797" s="194" t="s">
        <v>3175</v>
      </c>
      <c r="G797" s="53" t="s">
        <v>2467</v>
      </c>
      <c r="H797" s="54">
        <v>1033</v>
      </c>
      <c r="I797" s="53" t="s">
        <v>45</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x14ac:dyDescent="0.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3211</v>
      </c>
      <c r="E798" s="53" t="s">
        <v>2811</v>
      </c>
      <c r="F798" s="194" t="s">
        <v>3175</v>
      </c>
      <c r="G798" s="53" t="s">
        <v>2814</v>
      </c>
      <c r="H798" s="54">
        <v>1034</v>
      </c>
      <c r="I798" s="53" t="s">
        <v>45</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x14ac:dyDescent="0.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3211</v>
      </c>
      <c r="E799" s="53" t="s">
        <v>2812</v>
      </c>
      <c r="F799" s="194" t="s">
        <v>3175</v>
      </c>
      <c r="G799" s="53" t="s">
        <v>2816</v>
      </c>
      <c r="H799" s="54">
        <v>1035</v>
      </c>
      <c r="I799" s="53" t="s">
        <v>44</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x14ac:dyDescent="0.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3211</v>
      </c>
      <c r="E800" s="53" t="s">
        <v>2813</v>
      </c>
      <c r="F800" s="194" t="s">
        <v>3175</v>
      </c>
      <c r="G800" s="53" t="s">
        <v>2817</v>
      </c>
      <c r="H800" s="54">
        <v>1036</v>
      </c>
      <c r="I800" s="53" t="s">
        <v>44</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x14ac:dyDescent="0.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3211</v>
      </c>
      <c r="E801" s="53" t="s">
        <v>2810</v>
      </c>
      <c r="F801" s="194" t="s">
        <v>3175</v>
      </c>
      <c r="G801" s="53" t="s">
        <v>2815</v>
      </c>
      <c r="H801" s="54">
        <v>1037</v>
      </c>
      <c r="I801" s="53" t="s">
        <v>45</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x14ac:dyDescent="0.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3212</v>
      </c>
      <c r="E802" s="53" t="s">
        <v>2456</v>
      </c>
      <c r="F802" s="194" t="s">
        <v>3176</v>
      </c>
      <c r="G802" s="53" t="s">
        <v>2462</v>
      </c>
      <c r="H802" s="54">
        <v>1038</v>
      </c>
      <c r="I802" s="53" t="s">
        <v>44</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x14ac:dyDescent="0.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3212</v>
      </c>
      <c r="E803" s="53" t="s">
        <v>2457</v>
      </c>
      <c r="F803" s="194" t="s">
        <v>3176</v>
      </c>
      <c r="G803" s="53" t="s">
        <v>2465</v>
      </c>
      <c r="H803" s="54">
        <v>1039</v>
      </c>
      <c r="I803" s="53" t="s">
        <v>44</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x14ac:dyDescent="0.35">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3212</v>
      </c>
      <c r="E804" s="53" t="s">
        <v>2458</v>
      </c>
      <c r="F804" s="194" t="s">
        <v>3176</v>
      </c>
      <c r="G804" s="53" t="s">
        <v>2466</v>
      </c>
      <c r="H804" s="54">
        <v>1040</v>
      </c>
      <c r="I804" s="53" t="s">
        <v>44</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x14ac:dyDescent="0.35">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3212</v>
      </c>
      <c r="E805" s="53" t="s">
        <v>2459</v>
      </c>
      <c r="F805" s="194" t="s">
        <v>3176</v>
      </c>
      <c r="G805" s="53" t="s">
        <v>2463</v>
      </c>
      <c r="H805" s="54">
        <v>1041</v>
      </c>
      <c r="I805" s="53" t="s">
        <v>44</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x14ac:dyDescent="0.35">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3212</v>
      </c>
      <c r="E806" s="53" t="s">
        <v>2460</v>
      </c>
      <c r="F806" s="194" t="s">
        <v>3176</v>
      </c>
      <c r="G806" s="53" t="s">
        <v>2464</v>
      </c>
      <c r="H806" s="54">
        <v>1042</v>
      </c>
      <c r="I806" s="53" t="s">
        <v>45</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x14ac:dyDescent="0.35">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3212</v>
      </c>
      <c r="E807" s="53" t="s">
        <v>2461</v>
      </c>
      <c r="F807" s="194" t="s">
        <v>3176</v>
      </c>
      <c r="G807" s="53" t="s">
        <v>2467</v>
      </c>
      <c r="H807" s="54">
        <v>1043</v>
      </c>
      <c r="I807" s="53" t="s">
        <v>45</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x14ac:dyDescent="0.35">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3212</v>
      </c>
      <c r="E808" s="53" t="s">
        <v>2811</v>
      </c>
      <c r="F808" s="194" t="s">
        <v>3176</v>
      </c>
      <c r="G808" s="53" t="s">
        <v>2814</v>
      </c>
      <c r="H808" s="54">
        <v>1044</v>
      </c>
      <c r="I808" s="53" t="s">
        <v>44</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x14ac:dyDescent="0.35">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3212</v>
      </c>
      <c r="E809" s="53" t="s">
        <v>2812</v>
      </c>
      <c r="F809" s="194" t="s">
        <v>3176</v>
      </c>
      <c r="G809" s="53" t="s">
        <v>2816</v>
      </c>
      <c r="H809" s="54">
        <v>1045</v>
      </c>
      <c r="I809" s="53" t="s">
        <v>45</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x14ac:dyDescent="0.35">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3212</v>
      </c>
      <c r="E810" s="53" t="s">
        <v>2813</v>
      </c>
      <c r="F810" s="194" t="s">
        <v>3176</v>
      </c>
      <c r="G810" s="53" t="s">
        <v>2817</v>
      </c>
      <c r="H810" s="54">
        <v>1046</v>
      </c>
      <c r="I810" s="53" t="s">
        <v>45</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x14ac:dyDescent="0.35">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3212</v>
      </c>
      <c r="E811" s="53" t="s">
        <v>2810</v>
      </c>
      <c r="F811" s="194" t="s">
        <v>3176</v>
      </c>
      <c r="G811" s="53" t="s">
        <v>2815</v>
      </c>
      <c r="H811" s="54">
        <v>1047</v>
      </c>
      <c r="I811" s="53" t="s">
        <v>45</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x14ac:dyDescent="0.35">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3213</v>
      </c>
      <c r="E812" s="53" t="s">
        <v>2456</v>
      </c>
      <c r="F812" s="194" t="s">
        <v>2672</v>
      </c>
      <c r="G812" s="53" t="s">
        <v>2462</v>
      </c>
      <c r="H812" s="54">
        <v>1048</v>
      </c>
      <c r="I812" s="53" t="s">
        <v>44</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x14ac:dyDescent="0.35">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si="38"/>
        <v>Percentage Improvement in Eqpt Efficiency Standards above BAU</v>
      </c>
      <c r="D813" s="9" t="s">
        <v>3213</v>
      </c>
      <c r="E813" s="53" t="s">
        <v>2457</v>
      </c>
      <c r="F813" s="194" t="s">
        <v>2672</v>
      </c>
      <c r="G813" s="53" t="s">
        <v>2465</v>
      </c>
      <c r="H813" s="54">
        <v>1049</v>
      </c>
      <c r="I813" s="53" t="s">
        <v>44</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x14ac:dyDescent="0.35">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8"/>
        <v>Percentage Improvement in Eqpt Efficiency Standards above BAU</v>
      </c>
      <c r="D814" s="9" t="s">
        <v>3213</v>
      </c>
      <c r="E814" s="53" t="s">
        <v>2458</v>
      </c>
      <c r="F814" s="194" t="s">
        <v>2672</v>
      </c>
      <c r="G814" s="53" t="s">
        <v>2466</v>
      </c>
      <c r="H814" s="54">
        <v>1050</v>
      </c>
      <c r="I814" s="53" t="s">
        <v>44</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x14ac:dyDescent="0.35">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8"/>
        <v>Percentage Improvement in Eqpt Efficiency Standards above BAU</v>
      </c>
      <c r="D815" s="9" t="s">
        <v>3213</v>
      </c>
      <c r="E815" s="53" t="s">
        <v>2459</v>
      </c>
      <c r="F815" s="194" t="s">
        <v>2672</v>
      </c>
      <c r="G815" s="53" t="s">
        <v>2463</v>
      </c>
      <c r="H815" s="54">
        <v>1051</v>
      </c>
      <c r="I815" s="53" t="s">
        <v>45</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x14ac:dyDescent="0.35">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8"/>
        <v>Percentage Improvement in Eqpt Efficiency Standards above BAU</v>
      </c>
      <c r="D816" s="9" t="s">
        <v>3213</v>
      </c>
      <c r="E816" s="53" t="s">
        <v>2460</v>
      </c>
      <c r="F816" s="194" t="s">
        <v>2672</v>
      </c>
      <c r="G816" s="53" t="s">
        <v>2464</v>
      </c>
      <c r="H816" s="54">
        <v>1052</v>
      </c>
      <c r="I816" s="53" t="s">
        <v>44</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x14ac:dyDescent="0.35">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8"/>
        <v>Percentage Improvement in Eqpt Efficiency Standards above BAU</v>
      </c>
      <c r="D817" s="9" t="s">
        <v>3213</v>
      </c>
      <c r="E817" s="53" t="s">
        <v>2461</v>
      </c>
      <c r="F817" s="194" t="s">
        <v>2672</v>
      </c>
      <c r="G817" s="53" t="s">
        <v>2467</v>
      </c>
      <c r="H817" s="54">
        <v>1053</v>
      </c>
      <c r="I817" s="53" t="s">
        <v>45</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x14ac:dyDescent="0.35">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8"/>
        <v>Percentage Improvement in Eqpt Efficiency Standards above BAU</v>
      </c>
      <c r="D818" s="9" t="s">
        <v>3213</v>
      </c>
      <c r="E818" s="53" t="s">
        <v>2811</v>
      </c>
      <c r="F818" s="194" t="s">
        <v>2672</v>
      </c>
      <c r="G818" s="53" t="s">
        <v>2814</v>
      </c>
      <c r="H818" s="54">
        <v>1054</v>
      </c>
      <c r="I818" s="53" t="s">
        <v>45</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x14ac:dyDescent="0.35">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8"/>
        <v>Percentage Improvement in Eqpt Efficiency Standards above BAU</v>
      </c>
      <c r="D819" s="9" t="s">
        <v>3213</v>
      </c>
      <c r="E819" s="53" t="s">
        <v>2812</v>
      </c>
      <c r="F819" s="194" t="s">
        <v>2672</v>
      </c>
      <c r="G819" s="53" t="s">
        <v>2816</v>
      </c>
      <c r="H819" s="54">
        <v>1055</v>
      </c>
      <c r="I819" s="53" t="s">
        <v>44</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x14ac:dyDescent="0.35">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8"/>
        <v>Percentage Improvement in Eqpt Efficiency Standards above BAU</v>
      </c>
      <c r="D820" s="9" t="s">
        <v>3213</v>
      </c>
      <c r="E820" s="53" t="s">
        <v>2813</v>
      </c>
      <c r="F820" s="194" t="s">
        <v>2672</v>
      </c>
      <c r="G820" s="53" t="s">
        <v>2817</v>
      </c>
      <c r="H820" s="54">
        <v>1056</v>
      </c>
      <c r="I820" s="53" t="s">
        <v>44</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x14ac:dyDescent="0.35">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8"/>
        <v>Percentage Improvement in Eqpt Efficiency Standards above BAU</v>
      </c>
      <c r="D821" s="9" t="s">
        <v>3213</v>
      </c>
      <c r="E821" s="53" t="s">
        <v>2810</v>
      </c>
      <c r="F821" s="194" t="s">
        <v>2672</v>
      </c>
      <c r="G821" s="53" t="s">
        <v>2815</v>
      </c>
      <c r="H821" s="54">
        <v>1057</v>
      </c>
      <c r="I821" s="53" t="s">
        <v>45</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x14ac:dyDescent="0.35">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8"/>
        <v>Percentage Improvement in Eqpt Efficiency Standards above BAU</v>
      </c>
      <c r="D822" s="9" t="s">
        <v>3214</v>
      </c>
      <c r="E822" s="53" t="s">
        <v>2456</v>
      </c>
      <c r="F822" s="194" t="s">
        <v>3177</v>
      </c>
      <c r="G822" s="53" t="s">
        <v>2462</v>
      </c>
      <c r="H822" s="54">
        <v>1058</v>
      </c>
      <c r="I822" s="53" t="s">
        <v>44</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x14ac:dyDescent="0.35">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8"/>
        <v>Percentage Improvement in Eqpt Efficiency Standards above BAU</v>
      </c>
      <c r="D823" s="9" t="s">
        <v>3214</v>
      </c>
      <c r="E823" s="53" t="s">
        <v>2457</v>
      </c>
      <c r="F823" s="194" t="s">
        <v>3177</v>
      </c>
      <c r="G823" s="53" t="s">
        <v>2465</v>
      </c>
      <c r="H823" s="54">
        <v>1059</v>
      </c>
      <c r="I823" s="53" t="s">
        <v>44</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x14ac:dyDescent="0.35">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8"/>
        <v>Percentage Improvement in Eqpt Efficiency Standards above BAU</v>
      </c>
      <c r="D824" s="9" t="s">
        <v>3214</v>
      </c>
      <c r="E824" s="53" t="s">
        <v>2458</v>
      </c>
      <c r="F824" s="194" t="s">
        <v>3177</v>
      </c>
      <c r="G824" s="53" t="s">
        <v>2466</v>
      </c>
      <c r="H824" s="54">
        <v>1060</v>
      </c>
      <c r="I824" s="53" t="s">
        <v>44</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x14ac:dyDescent="0.35">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8"/>
        <v>Percentage Improvement in Eqpt Efficiency Standards above BAU</v>
      </c>
      <c r="D825" s="9" t="s">
        <v>3214</v>
      </c>
      <c r="E825" s="53" t="s">
        <v>2459</v>
      </c>
      <c r="F825" s="194" t="s">
        <v>3177</v>
      </c>
      <c r="G825" s="53" t="s">
        <v>2463</v>
      </c>
      <c r="H825" s="54">
        <v>1061</v>
      </c>
      <c r="I825" s="53" t="s">
        <v>45</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x14ac:dyDescent="0.35">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8"/>
        <v>Percentage Improvement in Eqpt Efficiency Standards above BAU</v>
      </c>
      <c r="D826" s="9" t="s">
        <v>3214</v>
      </c>
      <c r="E826" s="53" t="s">
        <v>2460</v>
      </c>
      <c r="F826" s="194" t="s">
        <v>3177</v>
      </c>
      <c r="G826" s="53" t="s">
        <v>2464</v>
      </c>
      <c r="H826" s="54">
        <v>1062</v>
      </c>
      <c r="I826" s="53" t="s">
        <v>44</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x14ac:dyDescent="0.35">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8"/>
        <v>Percentage Improvement in Eqpt Efficiency Standards above BAU</v>
      </c>
      <c r="D827" s="9" t="s">
        <v>3214</v>
      </c>
      <c r="E827" s="53" t="s">
        <v>2461</v>
      </c>
      <c r="F827" s="194" t="s">
        <v>3177</v>
      </c>
      <c r="G827" s="53" t="s">
        <v>2467</v>
      </c>
      <c r="H827" s="54">
        <v>1063</v>
      </c>
      <c r="I827" s="53" t="s">
        <v>45</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x14ac:dyDescent="0.35">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8"/>
        <v>Percentage Improvement in Eqpt Efficiency Standards above BAU</v>
      </c>
      <c r="D828" s="9" t="s">
        <v>3214</v>
      </c>
      <c r="E828" s="53" t="s">
        <v>2811</v>
      </c>
      <c r="F828" s="194" t="s">
        <v>3177</v>
      </c>
      <c r="G828" s="53" t="s">
        <v>2814</v>
      </c>
      <c r="H828" s="54">
        <v>1064</v>
      </c>
      <c r="I828" s="53" t="s">
        <v>45</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x14ac:dyDescent="0.35">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8"/>
        <v>Percentage Improvement in Eqpt Efficiency Standards above BAU</v>
      </c>
      <c r="D829" s="9" t="s">
        <v>3214</v>
      </c>
      <c r="E829" s="53" t="s">
        <v>2812</v>
      </c>
      <c r="F829" s="194" t="s">
        <v>3177</v>
      </c>
      <c r="G829" s="53" t="s">
        <v>2816</v>
      </c>
      <c r="H829" s="54">
        <v>1065</v>
      </c>
      <c r="I829" s="53" t="s">
        <v>45</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x14ac:dyDescent="0.35">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8"/>
        <v>Percentage Improvement in Eqpt Efficiency Standards above BAU</v>
      </c>
      <c r="D830" s="9" t="s">
        <v>3214</v>
      </c>
      <c r="E830" s="53" t="s">
        <v>2813</v>
      </c>
      <c r="F830" s="194" t="s">
        <v>3177</v>
      </c>
      <c r="G830" s="53" t="s">
        <v>2817</v>
      </c>
      <c r="H830" s="54">
        <v>1066</v>
      </c>
      <c r="I830" s="53" t="s">
        <v>44</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x14ac:dyDescent="0.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8"/>
        <v>Percentage Improvement in Eqpt Efficiency Standards above BAU</v>
      </c>
      <c r="D831" s="9" t="s">
        <v>3214</v>
      </c>
      <c r="E831" s="53" t="s">
        <v>2810</v>
      </c>
      <c r="F831" s="194" t="s">
        <v>3177</v>
      </c>
      <c r="G831" s="53" t="s">
        <v>2815</v>
      </c>
      <c r="H831" s="54">
        <v>1067</v>
      </c>
      <c r="I831" s="53" t="s">
        <v>45</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x14ac:dyDescent="0.35">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8"/>
        <v>Percentage Improvement in Eqpt Efficiency Standards above BAU</v>
      </c>
      <c r="D832" s="9" t="s">
        <v>3215</v>
      </c>
      <c r="E832" s="53" t="s">
        <v>2456</v>
      </c>
      <c r="F832" s="194" t="s">
        <v>3178</v>
      </c>
      <c r="G832" s="53" t="s">
        <v>2462</v>
      </c>
      <c r="H832" s="54">
        <v>1068</v>
      </c>
      <c r="I832" s="53" t="s">
        <v>44</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x14ac:dyDescent="0.35">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8"/>
        <v>Percentage Improvement in Eqpt Efficiency Standards above BAU</v>
      </c>
      <c r="D833" s="9" t="s">
        <v>3215</v>
      </c>
      <c r="E833" s="53" t="s">
        <v>2457</v>
      </c>
      <c r="F833" s="194" t="s">
        <v>3178</v>
      </c>
      <c r="G833" s="53" t="s">
        <v>2465</v>
      </c>
      <c r="H833" s="54">
        <v>1069</v>
      </c>
      <c r="I833" s="53" t="s">
        <v>45</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x14ac:dyDescent="0.35">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8"/>
        <v>Percentage Improvement in Eqpt Efficiency Standards above BAU</v>
      </c>
      <c r="D834" s="9" t="s">
        <v>3215</v>
      </c>
      <c r="E834" s="53" t="s">
        <v>2458</v>
      </c>
      <c r="F834" s="194" t="s">
        <v>3178</v>
      </c>
      <c r="G834" s="53" t="s">
        <v>2466</v>
      </c>
      <c r="H834" s="54">
        <v>1070</v>
      </c>
      <c r="I834" s="53" t="s">
        <v>44</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x14ac:dyDescent="0.35">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8"/>
        <v>Percentage Improvement in Eqpt Efficiency Standards above BAU</v>
      </c>
      <c r="D835" s="9" t="s">
        <v>3215</v>
      </c>
      <c r="E835" s="53" t="s">
        <v>2459</v>
      </c>
      <c r="F835" s="194" t="s">
        <v>3178</v>
      </c>
      <c r="G835" s="53" t="s">
        <v>2463</v>
      </c>
      <c r="H835" s="54">
        <v>1071</v>
      </c>
      <c r="I835" s="53" t="s">
        <v>45</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x14ac:dyDescent="0.35">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8"/>
        <v>Percentage Improvement in Eqpt Efficiency Standards above BAU</v>
      </c>
      <c r="D836" s="9" t="s">
        <v>3215</v>
      </c>
      <c r="E836" s="53" t="s">
        <v>2460</v>
      </c>
      <c r="F836" s="194" t="s">
        <v>3178</v>
      </c>
      <c r="G836" s="53" t="s">
        <v>2464</v>
      </c>
      <c r="H836" s="54">
        <v>1072</v>
      </c>
      <c r="I836" s="53" t="s">
        <v>44</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x14ac:dyDescent="0.35">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8"/>
        <v>Percentage Improvement in Eqpt Efficiency Standards above BAU</v>
      </c>
      <c r="D837" s="9" t="s">
        <v>3215</v>
      </c>
      <c r="E837" s="53" t="s">
        <v>2461</v>
      </c>
      <c r="F837" s="194" t="s">
        <v>3178</v>
      </c>
      <c r="G837" s="53" t="s">
        <v>2467</v>
      </c>
      <c r="H837" s="54">
        <v>1073</v>
      </c>
      <c r="I837" s="53" t="s">
        <v>45</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x14ac:dyDescent="0.35">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8"/>
        <v>Percentage Improvement in Eqpt Efficiency Standards above BAU</v>
      </c>
      <c r="D838" s="9" t="s">
        <v>3215</v>
      </c>
      <c r="E838" s="53" t="s">
        <v>2811</v>
      </c>
      <c r="F838" s="194" t="s">
        <v>3178</v>
      </c>
      <c r="G838" s="53" t="s">
        <v>2814</v>
      </c>
      <c r="H838" s="54">
        <v>1074</v>
      </c>
      <c r="I838" s="53" t="s">
        <v>45</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x14ac:dyDescent="0.35">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8"/>
        <v>Percentage Improvement in Eqpt Efficiency Standards above BAU</v>
      </c>
      <c r="D839" s="9" t="s">
        <v>3215</v>
      </c>
      <c r="E839" s="53" t="s">
        <v>2812</v>
      </c>
      <c r="F839" s="194" t="s">
        <v>3178</v>
      </c>
      <c r="G839" s="53" t="s">
        <v>2816</v>
      </c>
      <c r="H839" s="54">
        <v>1075</v>
      </c>
      <c r="I839" s="53" t="s">
        <v>45</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x14ac:dyDescent="0.35">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8"/>
        <v>Percentage Improvement in Eqpt Efficiency Standards above BAU</v>
      </c>
      <c r="D840" s="9" t="s">
        <v>3215</v>
      </c>
      <c r="E840" s="53" t="s">
        <v>2813</v>
      </c>
      <c r="F840" s="194" t="s">
        <v>3178</v>
      </c>
      <c r="G840" s="53" t="s">
        <v>2817</v>
      </c>
      <c r="H840" s="54">
        <v>1076</v>
      </c>
      <c r="I840" s="53" t="s">
        <v>44</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x14ac:dyDescent="0.35">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8"/>
        <v>Percentage Improvement in Eqpt Efficiency Standards above BAU</v>
      </c>
      <c r="D841" s="9" t="s">
        <v>3215</v>
      </c>
      <c r="E841" s="53" t="s">
        <v>2810</v>
      </c>
      <c r="F841" s="194" t="s">
        <v>3178</v>
      </c>
      <c r="G841" s="53" t="s">
        <v>2815</v>
      </c>
      <c r="H841" s="54">
        <v>1077</v>
      </c>
      <c r="I841" s="53" t="s">
        <v>45</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x14ac:dyDescent="0.35">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8"/>
        <v>Percentage Improvement in Eqpt Efficiency Standards above BAU</v>
      </c>
      <c r="D842" s="9" t="s">
        <v>3216</v>
      </c>
      <c r="E842" s="53" t="s">
        <v>2456</v>
      </c>
      <c r="F842" s="194" t="s">
        <v>3179</v>
      </c>
      <c r="G842" s="53" t="s">
        <v>2462</v>
      </c>
      <c r="H842" s="54">
        <v>1078</v>
      </c>
      <c r="I842" s="53" t="s">
        <v>44</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x14ac:dyDescent="0.35">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8"/>
        <v>Percentage Improvement in Eqpt Efficiency Standards above BAU</v>
      </c>
      <c r="D843" s="9" t="s">
        <v>3216</v>
      </c>
      <c r="E843" s="53" t="s">
        <v>2457</v>
      </c>
      <c r="F843" s="194" t="s">
        <v>3179</v>
      </c>
      <c r="G843" s="53" t="s">
        <v>2465</v>
      </c>
      <c r="H843" s="54">
        <v>1079</v>
      </c>
      <c r="I843" s="53" t="s">
        <v>44</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x14ac:dyDescent="0.35">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8"/>
        <v>Percentage Improvement in Eqpt Efficiency Standards above BAU</v>
      </c>
      <c r="D844" s="9" t="s">
        <v>3216</v>
      </c>
      <c r="E844" s="53" t="s">
        <v>2458</v>
      </c>
      <c r="F844" s="194" t="s">
        <v>3179</v>
      </c>
      <c r="G844" s="53" t="s">
        <v>2466</v>
      </c>
      <c r="H844" s="54">
        <v>1080</v>
      </c>
      <c r="I844" s="53" t="s">
        <v>44</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x14ac:dyDescent="0.35">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8"/>
        <v>Percentage Improvement in Eqpt Efficiency Standards above BAU</v>
      </c>
      <c r="D845" s="9" t="s">
        <v>3216</v>
      </c>
      <c r="E845" s="53" t="s">
        <v>2459</v>
      </c>
      <c r="F845" s="194" t="s">
        <v>3179</v>
      </c>
      <c r="G845" s="53" t="s">
        <v>2463</v>
      </c>
      <c r="H845" s="54">
        <v>1081</v>
      </c>
      <c r="I845" s="53" t="s">
        <v>45</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x14ac:dyDescent="0.35">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8"/>
        <v>Percentage Improvement in Eqpt Efficiency Standards above BAU</v>
      </c>
      <c r="D846" s="9" t="s">
        <v>3216</v>
      </c>
      <c r="E846" s="53" t="s">
        <v>2460</v>
      </c>
      <c r="F846" s="194" t="s">
        <v>3179</v>
      </c>
      <c r="G846" s="53" t="s">
        <v>2464</v>
      </c>
      <c r="H846" s="54">
        <v>1082</v>
      </c>
      <c r="I846" s="53" t="s">
        <v>44</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x14ac:dyDescent="0.35">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8"/>
        <v>Percentage Improvement in Eqpt Efficiency Standards above BAU</v>
      </c>
      <c r="D847" s="9" t="s">
        <v>3216</v>
      </c>
      <c r="E847" s="53" t="s">
        <v>2461</v>
      </c>
      <c r="F847" s="194" t="s">
        <v>3179</v>
      </c>
      <c r="G847" s="53" t="s">
        <v>2467</v>
      </c>
      <c r="H847" s="54">
        <v>1083</v>
      </c>
      <c r="I847" s="53" t="s">
        <v>45</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x14ac:dyDescent="0.35">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8"/>
        <v>Percentage Improvement in Eqpt Efficiency Standards above BAU</v>
      </c>
      <c r="D848" s="9" t="s">
        <v>3216</v>
      </c>
      <c r="E848" s="53" t="s">
        <v>2811</v>
      </c>
      <c r="F848" s="194" t="s">
        <v>3179</v>
      </c>
      <c r="G848" s="53" t="s">
        <v>2814</v>
      </c>
      <c r="H848" s="54">
        <v>1084</v>
      </c>
      <c r="I848" s="53" t="s">
        <v>45</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x14ac:dyDescent="0.35">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8"/>
        <v>Percentage Improvement in Eqpt Efficiency Standards above BAU</v>
      </c>
      <c r="D849" s="9" t="s">
        <v>3216</v>
      </c>
      <c r="E849" s="53" t="s">
        <v>2812</v>
      </c>
      <c r="F849" s="194" t="s">
        <v>3179</v>
      </c>
      <c r="G849" s="53" t="s">
        <v>2816</v>
      </c>
      <c r="H849" s="54">
        <v>1085</v>
      </c>
      <c r="I849" s="53" t="s">
        <v>44</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x14ac:dyDescent="0.35">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8"/>
        <v>Percentage Improvement in Eqpt Efficiency Standards above BAU</v>
      </c>
      <c r="D850" s="9" t="s">
        <v>3216</v>
      </c>
      <c r="E850" s="53" t="s">
        <v>2813</v>
      </c>
      <c r="F850" s="194" t="s">
        <v>3179</v>
      </c>
      <c r="G850" s="53" t="s">
        <v>2817</v>
      </c>
      <c r="H850" s="54">
        <v>1086</v>
      </c>
      <c r="I850" s="53" t="s">
        <v>44</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x14ac:dyDescent="0.35">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ref="C851:C914" si="39">C$722</f>
        <v>Percentage Improvement in Eqpt Efficiency Standards above BAU</v>
      </c>
      <c r="D851" s="9" t="s">
        <v>3216</v>
      </c>
      <c r="E851" s="53" t="s">
        <v>2810</v>
      </c>
      <c r="F851" s="194" t="s">
        <v>3179</v>
      </c>
      <c r="G851" s="53" t="s">
        <v>2815</v>
      </c>
      <c r="H851" s="54">
        <v>1087</v>
      </c>
      <c r="I851" s="53" t="s">
        <v>45</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x14ac:dyDescent="0.35">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3217</v>
      </c>
      <c r="E852" s="53" t="s">
        <v>2456</v>
      </c>
      <c r="F852" s="194" t="s">
        <v>2673</v>
      </c>
      <c r="G852" s="53" t="s">
        <v>2462</v>
      </c>
      <c r="H852" s="54">
        <v>1088</v>
      </c>
      <c r="I852" s="53" t="s">
        <v>44</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x14ac:dyDescent="0.35">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3217</v>
      </c>
      <c r="E853" s="53" t="s">
        <v>2457</v>
      </c>
      <c r="F853" s="194" t="s">
        <v>2673</v>
      </c>
      <c r="G853" s="53" t="s">
        <v>2465</v>
      </c>
      <c r="H853" s="54">
        <v>1089</v>
      </c>
      <c r="I853" s="53" t="s">
        <v>44</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x14ac:dyDescent="0.35">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3217</v>
      </c>
      <c r="E854" s="53" t="s">
        <v>2458</v>
      </c>
      <c r="F854" s="194" t="s">
        <v>2673</v>
      </c>
      <c r="G854" s="53" t="s">
        <v>2466</v>
      </c>
      <c r="H854" s="54">
        <v>1090</v>
      </c>
      <c r="I854" s="53" t="s">
        <v>44</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x14ac:dyDescent="0.35">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3217</v>
      </c>
      <c r="E855" s="53" t="s">
        <v>2459</v>
      </c>
      <c r="F855" s="194" t="s">
        <v>2673</v>
      </c>
      <c r="G855" s="53" t="s">
        <v>2463</v>
      </c>
      <c r="H855" s="54">
        <v>1091</v>
      </c>
      <c r="I855" s="53" t="s">
        <v>45</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x14ac:dyDescent="0.35">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3217</v>
      </c>
      <c r="E856" s="53" t="s">
        <v>2460</v>
      </c>
      <c r="F856" s="194" t="s">
        <v>2673</v>
      </c>
      <c r="G856" s="53" t="s">
        <v>2464</v>
      </c>
      <c r="H856" s="54">
        <v>1092</v>
      </c>
      <c r="I856" s="53" t="s">
        <v>44</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x14ac:dyDescent="0.35">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3217</v>
      </c>
      <c r="E857" s="53" t="s">
        <v>2461</v>
      </c>
      <c r="F857" s="194" t="s">
        <v>2673</v>
      </c>
      <c r="G857" s="53" t="s">
        <v>2467</v>
      </c>
      <c r="H857" s="54">
        <v>1093</v>
      </c>
      <c r="I857" s="53" t="s">
        <v>45</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x14ac:dyDescent="0.35">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3217</v>
      </c>
      <c r="E858" s="53" t="s">
        <v>2811</v>
      </c>
      <c r="F858" s="194" t="s">
        <v>2673</v>
      </c>
      <c r="G858" s="53" t="s">
        <v>2814</v>
      </c>
      <c r="H858" s="54">
        <v>1094</v>
      </c>
      <c r="I858" s="53" t="s">
        <v>45</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x14ac:dyDescent="0.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3217</v>
      </c>
      <c r="E859" s="53" t="s">
        <v>2812</v>
      </c>
      <c r="F859" s="194" t="s">
        <v>2673</v>
      </c>
      <c r="G859" s="53" t="s">
        <v>2816</v>
      </c>
      <c r="H859" s="54">
        <v>1095</v>
      </c>
      <c r="I859" s="53" t="s">
        <v>44</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x14ac:dyDescent="0.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3217</v>
      </c>
      <c r="E860" s="53" t="s">
        <v>2813</v>
      </c>
      <c r="F860" s="194" t="s">
        <v>2673</v>
      </c>
      <c r="G860" s="53" t="s">
        <v>2817</v>
      </c>
      <c r="H860" s="54">
        <v>1096</v>
      </c>
      <c r="I860" s="53" t="s">
        <v>44</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x14ac:dyDescent="0.35">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3217</v>
      </c>
      <c r="E861" s="53" t="s">
        <v>2810</v>
      </c>
      <c r="F861" s="194" t="s">
        <v>2673</v>
      </c>
      <c r="G861" s="53" t="s">
        <v>2815</v>
      </c>
      <c r="H861" s="54">
        <v>1097</v>
      </c>
      <c r="I861" s="53" t="s">
        <v>45</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x14ac:dyDescent="0.35">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3218</v>
      </c>
      <c r="E862" s="53" t="s">
        <v>2456</v>
      </c>
      <c r="F862" s="194" t="s">
        <v>3180</v>
      </c>
      <c r="G862" s="53" t="s">
        <v>2462</v>
      </c>
      <c r="H862" s="54">
        <v>1098</v>
      </c>
      <c r="I862" s="53" t="s">
        <v>44</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x14ac:dyDescent="0.35">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3218</v>
      </c>
      <c r="E863" s="53" t="s">
        <v>2457</v>
      </c>
      <c r="F863" s="194" t="s">
        <v>3180</v>
      </c>
      <c r="G863" s="53" t="s">
        <v>2465</v>
      </c>
      <c r="H863" s="54">
        <v>1099</v>
      </c>
      <c r="I863" s="53" t="s">
        <v>44</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x14ac:dyDescent="0.35">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3218</v>
      </c>
      <c r="E864" s="53" t="s">
        <v>2458</v>
      </c>
      <c r="F864" s="194" t="s">
        <v>3180</v>
      </c>
      <c r="G864" s="53" t="s">
        <v>2466</v>
      </c>
      <c r="H864" s="54">
        <v>1100</v>
      </c>
      <c r="I864" s="53" t="s">
        <v>44</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x14ac:dyDescent="0.35">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3218</v>
      </c>
      <c r="E865" s="53" t="s">
        <v>2459</v>
      </c>
      <c r="F865" s="194" t="s">
        <v>3180</v>
      </c>
      <c r="G865" s="53" t="s">
        <v>2463</v>
      </c>
      <c r="H865" s="54">
        <v>1101</v>
      </c>
      <c r="I865" s="53" t="s">
        <v>45</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x14ac:dyDescent="0.35">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3218</v>
      </c>
      <c r="E866" s="53" t="s">
        <v>2460</v>
      </c>
      <c r="F866" s="194" t="s">
        <v>3180</v>
      </c>
      <c r="G866" s="53" t="s">
        <v>2464</v>
      </c>
      <c r="H866" s="54">
        <v>1102</v>
      </c>
      <c r="I866" s="53" t="s">
        <v>44</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x14ac:dyDescent="0.35">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3218</v>
      </c>
      <c r="E867" s="53" t="s">
        <v>2461</v>
      </c>
      <c r="F867" s="194" t="s">
        <v>3180</v>
      </c>
      <c r="G867" s="53" t="s">
        <v>2467</v>
      </c>
      <c r="H867" s="54">
        <v>1103</v>
      </c>
      <c r="I867" s="53" t="s">
        <v>45</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x14ac:dyDescent="0.35">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3218</v>
      </c>
      <c r="E868" s="53" t="s">
        <v>2811</v>
      </c>
      <c r="F868" s="194" t="s">
        <v>3180</v>
      </c>
      <c r="G868" s="53" t="s">
        <v>2814</v>
      </c>
      <c r="H868" s="54">
        <v>1104</v>
      </c>
      <c r="I868" s="53" t="s">
        <v>45</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x14ac:dyDescent="0.35">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3218</v>
      </c>
      <c r="E869" s="53" t="s">
        <v>2812</v>
      </c>
      <c r="F869" s="194" t="s">
        <v>3180</v>
      </c>
      <c r="G869" s="53" t="s">
        <v>2816</v>
      </c>
      <c r="H869" s="54">
        <v>1105</v>
      </c>
      <c r="I869" s="53" t="s">
        <v>44</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x14ac:dyDescent="0.35">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3218</v>
      </c>
      <c r="E870" s="53" t="s">
        <v>2813</v>
      </c>
      <c r="F870" s="194" t="s">
        <v>3180</v>
      </c>
      <c r="G870" s="53" t="s">
        <v>2817</v>
      </c>
      <c r="H870" s="54">
        <v>1106</v>
      </c>
      <c r="I870" s="53" t="s">
        <v>44</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x14ac:dyDescent="0.35">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3218</v>
      </c>
      <c r="E871" s="53" t="s">
        <v>2810</v>
      </c>
      <c r="F871" s="194" t="s">
        <v>3180</v>
      </c>
      <c r="G871" s="53" t="s">
        <v>2815</v>
      </c>
      <c r="H871" s="54">
        <v>1107</v>
      </c>
      <c r="I871" s="53" t="s">
        <v>45</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x14ac:dyDescent="0.35">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3219</v>
      </c>
      <c r="E872" s="53" t="s">
        <v>2456</v>
      </c>
      <c r="F872" s="194" t="s">
        <v>3181</v>
      </c>
      <c r="G872" s="53" t="s">
        <v>2462</v>
      </c>
      <c r="H872" s="54">
        <v>1108</v>
      </c>
      <c r="I872" s="53" t="s">
        <v>44</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x14ac:dyDescent="0.35">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3219</v>
      </c>
      <c r="E873" s="53" t="s">
        <v>2457</v>
      </c>
      <c r="F873" s="194" t="s">
        <v>3181</v>
      </c>
      <c r="G873" s="53" t="s">
        <v>2465</v>
      </c>
      <c r="H873" s="54">
        <v>1109</v>
      </c>
      <c r="I873" s="53" t="s">
        <v>45</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x14ac:dyDescent="0.35">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3219</v>
      </c>
      <c r="E874" s="53" t="s">
        <v>2458</v>
      </c>
      <c r="F874" s="194" t="s">
        <v>3181</v>
      </c>
      <c r="G874" s="53" t="s">
        <v>2466</v>
      </c>
      <c r="H874" s="54">
        <v>1110</v>
      </c>
      <c r="I874" s="53" t="s">
        <v>44</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x14ac:dyDescent="0.35">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3219</v>
      </c>
      <c r="E875" s="53" t="s">
        <v>2459</v>
      </c>
      <c r="F875" s="194" t="s">
        <v>3181</v>
      </c>
      <c r="G875" s="53" t="s">
        <v>2463</v>
      </c>
      <c r="H875" s="54">
        <v>1111</v>
      </c>
      <c r="I875" s="53" t="s">
        <v>45</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x14ac:dyDescent="0.35">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3219</v>
      </c>
      <c r="E876" s="53" t="s">
        <v>2460</v>
      </c>
      <c r="F876" s="194" t="s">
        <v>3181</v>
      </c>
      <c r="G876" s="53" t="s">
        <v>2464</v>
      </c>
      <c r="H876" s="54">
        <v>1112</v>
      </c>
      <c r="I876" s="53" t="s">
        <v>44</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x14ac:dyDescent="0.35">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si="39"/>
        <v>Percentage Improvement in Eqpt Efficiency Standards above BAU</v>
      </c>
      <c r="D877" s="9" t="s">
        <v>3219</v>
      </c>
      <c r="E877" s="53" t="s">
        <v>2461</v>
      </c>
      <c r="F877" s="194" t="s">
        <v>3181</v>
      </c>
      <c r="G877" s="53" t="s">
        <v>2467</v>
      </c>
      <c r="H877" s="54">
        <v>1113</v>
      </c>
      <c r="I877" s="53" t="s">
        <v>45</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x14ac:dyDescent="0.35">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39"/>
        <v>Percentage Improvement in Eqpt Efficiency Standards above BAU</v>
      </c>
      <c r="D878" s="9" t="s">
        <v>3219</v>
      </c>
      <c r="E878" s="53" t="s">
        <v>2811</v>
      </c>
      <c r="F878" s="194" t="s">
        <v>3181</v>
      </c>
      <c r="G878" s="53" t="s">
        <v>2814</v>
      </c>
      <c r="H878" s="54">
        <v>1114</v>
      </c>
      <c r="I878" s="53" t="s">
        <v>45</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x14ac:dyDescent="0.35">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39"/>
        <v>Percentage Improvement in Eqpt Efficiency Standards above BAU</v>
      </c>
      <c r="D879" s="9" t="s">
        <v>3219</v>
      </c>
      <c r="E879" s="53" t="s">
        <v>2812</v>
      </c>
      <c r="F879" s="194" t="s">
        <v>3181</v>
      </c>
      <c r="G879" s="53" t="s">
        <v>2816</v>
      </c>
      <c r="H879" s="54">
        <v>1115</v>
      </c>
      <c r="I879" s="53" t="s">
        <v>45</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x14ac:dyDescent="0.35">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39"/>
        <v>Percentage Improvement in Eqpt Efficiency Standards above BAU</v>
      </c>
      <c r="D880" s="9" t="s">
        <v>3219</v>
      </c>
      <c r="E880" s="53" t="s">
        <v>2813</v>
      </c>
      <c r="F880" s="194" t="s">
        <v>3181</v>
      </c>
      <c r="G880" s="53" t="s">
        <v>2817</v>
      </c>
      <c r="H880" s="54">
        <v>1116</v>
      </c>
      <c r="I880" s="53" t="s">
        <v>44</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x14ac:dyDescent="0.35">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39"/>
        <v>Percentage Improvement in Eqpt Efficiency Standards above BAU</v>
      </c>
      <c r="D881" s="9" t="s">
        <v>3219</v>
      </c>
      <c r="E881" s="53" t="s">
        <v>2810</v>
      </c>
      <c r="F881" s="194" t="s">
        <v>3181</v>
      </c>
      <c r="G881" s="53" t="s">
        <v>2815</v>
      </c>
      <c r="H881" s="54">
        <v>1117</v>
      </c>
      <c r="I881" s="53" t="s">
        <v>45</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x14ac:dyDescent="0.35">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39"/>
        <v>Percentage Improvement in Eqpt Efficiency Standards above BAU</v>
      </c>
      <c r="D882" s="9" t="s">
        <v>3220</v>
      </c>
      <c r="E882" s="53" t="s">
        <v>2456</v>
      </c>
      <c r="F882" s="194" t="s">
        <v>3182</v>
      </c>
      <c r="G882" s="53" t="s">
        <v>2462</v>
      </c>
      <c r="H882" s="54">
        <v>1118</v>
      </c>
      <c r="I882" s="53" t="s">
        <v>44</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x14ac:dyDescent="0.35">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39"/>
        <v>Percentage Improvement in Eqpt Efficiency Standards above BAU</v>
      </c>
      <c r="D883" s="9" t="s">
        <v>3220</v>
      </c>
      <c r="E883" s="53" t="s">
        <v>2457</v>
      </c>
      <c r="F883" s="194" t="s">
        <v>3182</v>
      </c>
      <c r="G883" s="53" t="s">
        <v>2465</v>
      </c>
      <c r="H883" s="54">
        <v>1119</v>
      </c>
      <c r="I883" s="53" t="s">
        <v>45</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x14ac:dyDescent="0.35">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39"/>
        <v>Percentage Improvement in Eqpt Efficiency Standards above BAU</v>
      </c>
      <c r="D884" s="9" t="s">
        <v>3220</v>
      </c>
      <c r="E884" s="53" t="s">
        <v>2458</v>
      </c>
      <c r="F884" s="194" t="s">
        <v>3182</v>
      </c>
      <c r="G884" s="53" t="s">
        <v>2466</v>
      </c>
      <c r="H884" s="54">
        <v>1120</v>
      </c>
      <c r="I884" s="53" t="s">
        <v>44</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x14ac:dyDescent="0.35">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39"/>
        <v>Percentage Improvement in Eqpt Efficiency Standards above BAU</v>
      </c>
      <c r="D885" s="9" t="s">
        <v>3220</v>
      </c>
      <c r="E885" s="53" t="s">
        <v>2459</v>
      </c>
      <c r="F885" s="194" t="s">
        <v>3182</v>
      </c>
      <c r="G885" s="53" t="s">
        <v>2463</v>
      </c>
      <c r="H885" s="54">
        <v>1121</v>
      </c>
      <c r="I885" s="53" t="s">
        <v>45</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x14ac:dyDescent="0.35">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39"/>
        <v>Percentage Improvement in Eqpt Efficiency Standards above BAU</v>
      </c>
      <c r="D886" s="9" t="s">
        <v>3220</v>
      </c>
      <c r="E886" s="53" t="s">
        <v>2460</v>
      </c>
      <c r="F886" s="194" t="s">
        <v>3182</v>
      </c>
      <c r="G886" s="53" t="s">
        <v>2464</v>
      </c>
      <c r="H886" s="54">
        <v>1122</v>
      </c>
      <c r="I886" s="53" t="s">
        <v>44</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x14ac:dyDescent="0.35">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39"/>
        <v>Percentage Improvement in Eqpt Efficiency Standards above BAU</v>
      </c>
      <c r="D887" s="9" t="s">
        <v>3220</v>
      </c>
      <c r="E887" s="53" t="s">
        <v>2461</v>
      </c>
      <c r="F887" s="194" t="s">
        <v>3182</v>
      </c>
      <c r="G887" s="53" t="s">
        <v>2467</v>
      </c>
      <c r="H887" s="54">
        <v>1123</v>
      </c>
      <c r="I887" s="53" t="s">
        <v>45</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x14ac:dyDescent="0.35">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39"/>
        <v>Percentage Improvement in Eqpt Efficiency Standards above BAU</v>
      </c>
      <c r="D888" s="9" t="s">
        <v>3220</v>
      </c>
      <c r="E888" s="53" t="s">
        <v>2811</v>
      </c>
      <c r="F888" s="194" t="s">
        <v>3182</v>
      </c>
      <c r="G888" s="53" t="s">
        <v>2814</v>
      </c>
      <c r="H888" s="54">
        <v>1124</v>
      </c>
      <c r="I888" s="53" t="s">
        <v>45</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x14ac:dyDescent="0.35">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39"/>
        <v>Percentage Improvement in Eqpt Efficiency Standards above BAU</v>
      </c>
      <c r="D889" s="9" t="s">
        <v>3220</v>
      </c>
      <c r="E889" s="53" t="s">
        <v>2812</v>
      </c>
      <c r="F889" s="194" t="s">
        <v>3182</v>
      </c>
      <c r="G889" s="53" t="s">
        <v>2816</v>
      </c>
      <c r="H889" s="54">
        <v>1125</v>
      </c>
      <c r="I889" s="53" t="s">
        <v>45</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x14ac:dyDescent="0.35">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39"/>
        <v>Percentage Improvement in Eqpt Efficiency Standards above BAU</v>
      </c>
      <c r="D890" s="9" t="s">
        <v>3220</v>
      </c>
      <c r="E890" s="53" t="s">
        <v>2813</v>
      </c>
      <c r="F890" s="194" t="s">
        <v>3182</v>
      </c>
      <c r="G890" s="53" t="s">
        <v>2817</v>
      </c>
      <c r="H890" s="54">
        <v>1126</v>
      </c>
      <c r="I890" s="53" t="s">
        <v>44</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x14ac:dyDescent="0.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39"/>
        <v>Percentage Improvement in Eqpt Efficiency Standards above BAU</v>
      </c>
      <c r="D891" s="9" t="s">
        <v>3220</v>
      </c>
      <c r="E891" s="53" t="s">
        <v>2810</v>
      </c>
      <c r="F891" s="194" t="s">
        <v>3182</v>
      </c>
      <c r="G891" s="53" t="s">
        <v>2815</v>
      </c>
      <c r="H891" s="54">
        <v>1127</v>
      </c>
      <c r="I891" s="53" t="s">
        <v>45</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x14ac:dyDescent="0.35">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39"/>
        <v>Percentage Improvement in Eqpt Efficiency Standards above BAU</v>
      </c>
      <c r="D892" s="9" t="s">
        <v>3221</v>
      </c>
      <c r="E892" s="53" t="s">
        <v>2456</v>
      </c>
      <c r="F892" s="194" t="s">
        <v>3183</v>
      </c>
      <c r="G892" s="53" t="s">
        <v>2462</v>
      </c>
      <c r="H892" s="54">
        <v>1128</v>
      </c>
      <c r="I892" s="53" t="s">
        <v>44</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x14ac:dyDescent="0.35">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39"/>
        <v>Percentage Improvement in Eqpt Efficiency Standards above BAU</v>
      </c>
      <c r="D893" s="9" t="s">
        <v>3221</v>
      </c>
      <c r="E893" s="53" t="s">
        <v>2457</v>
      </c>
      <c r="F893" s="194" t="s">
        <v>3183</v>
      </c>
      <c r="G893" s="53" t="s">
        <v>2465</v>
      </c>
      <c r="H893" s="54">
        <v>1129</v>
      </c>
      <c r="I893" s="53" t="s">
        <v>45</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x14ac:dyDescent="0.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39"/>
        <v>Percentage Improvement in Eqpt Efficiency Standards above BAU</v>
      </c>
      <c r="D894" s="9" t="s">
        <v>3221</v>
      </c>
      <c r="E894" s="53" t="s">
        <v>2458</v>
      </c>
      <c r="F894" s="194" t="s">
        <v>3183</v>
      </c>
      <c r="G894" s="53" t="s">
        <v>2466</v>
      </c>
      <c r="H894" s="54">
        <v>1130</v>
      </c>
      <c r="I894" s="53" t="s">
        <v>44</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x14ac:dyDescent="0.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39"/>
        <v>Percentage Improvement in Eqpt Efficiency Standards above BAU</v>
      </c>
      <c r="D895" s="9" t="s">
        <v>3221</v>
      </c>
      <c r="E895" s="53" t="s">
        <v>2459</v>
      </c>
      <c r="F895" s="194" t="s">
        <v>3183</v>
      </c>
      <c r="G895" s="53" t="s">
        <v>2463</v>
      </c>
      <c r="H895" s="54">
        <v>1131</v>
      </c>
      <c r="I895" s="53" t="s">
        <v>45</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x14ac:dyDescent="0.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39"/>
        <v>Percentage Improvement in Eqpt Efficiency Standards above BAU</v>
      </c>
      <c r="D896" s="9" t="s">
        <v>3221</v>
      </c>
      <c r="E896" s="53" t="s">
        <v>2460</v>
      </c>
      <c r="F896" s="194" t="s">
        <v>3183</v>
      </c>
      <c r="G896" s="53" t="s">
        <v>2464</v>
      </c>
      <c r="H896" s="54">
        <v>1132</v>
      </c>
      <c r="I896" s="53" t="s">
        <v>44</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x14ac:dyDescent="0.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39"/>
        <v>Percentage Improvement in Eqpt Efficiency Standards above BAU</v>
      </c>
      <c r="D897" s="9" t="s">
        <v>3221</v>
      </c>
      <c r="E897" s="53" t="s">
        <v>2461</v>
      </c>
      <c r="F897" s="194" t="s">
        <v>3183</v>
      </c>
      <c r="G897" s="53" t="s">
        <v>2467</v>
      </c>
      <c r="H897" s="54">
        <v>1133</v>
      </c>
      <c r="I897" s="53" t="s">
        <v>45</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x14ac:dyDescent="0.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39"/>
        <v>Percentage Improvement in Eqpt Efficiency Standards above BAU</v>
      </c>
      <c r="D898" s="9" t="s">
        <v>3221</v>
      </c>
      <c r="E898" s="53" t="s">
        <v>2811</v>
      </c>
      <c r="F898" s="194" t="s">
        <v>3183</v>
      </c>
      <c r="G898" s="53" t="s">
        <v>2814</v>
      </c>
      <c r="H898" s="54">
        <v>1134</v>
      </c>
      <c r="I898" s="53" t="s">
        <v>45</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x14ac:dyDescent="0.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39"/>
        <v>Percentage Improvement in Eqpt Efficiency Standards above BAU</v>
      </c>
      <c r="D899" s="9" t="s">
        <v>3221</v>
      </c>
      <c r="E899" s="53" t="s">
        <v>2812</v>
      </c>
      <c r="F899" s="194" t="s">
        <v>3183</v>
      </c>
      <c r="G899" s="53" t="s">
        <v>2816</v>
      </c>
      <c r="H899" s="54">
        <v>1135</v>
      </c>
      <c r="I899" s="53" t="s">
        <v>45</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x14ac:dyDescent="0.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39"/>
        <v>Percentage Improvement in Eqpt Efficiency Standards above BAU</v>
      </c>
      <c r="D900" s="9" t="s">
        <v>3221</v>
      </c>
      <c r="E900" s="53" t="s">
        <v>2813</v>
      </c>
      <c r="F900" s="194" t="s">
        <v>3183</v>
      </c>
      <c r="G900" s="53" t="s">
        <v>2817</v>
      </c>
      <c r="H900" s="54">
        <v>1136</v>
      </c>
      <c r="I900" s="53" t="s">
        <v>44</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x14ac:dyDescent="0.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39"/>
        <v>Percentage Improvement in Eqpt Efficiency Standards above BAU</v>
      </c>
      <c r="D901" s="9" t="s">
        <v>3221</v>
      </c>
      <c r="E901" s="53" t="s">
        <v>2810</v>
      </c>
      <c r="F901" s="194" t="s">
        <v>3183</v>
      </c>
      <c r="G901" s="53" t="s">
        <v>2815</v>
      </c>
      <c r="H901" s="54">
        <v>1137</v>
      </c>
      <c r="I901" s="53" t="s">
        <v>45</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x14ac:dyDescent="0.3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39"/>
        <v>Percentage Improvement in Eqpt Efficiency Standards above BAU</v>
      </c>
      <c r="D902" s="9" t="s">
        <v>3222</v>
      </c>
      <c r="E902" s="53" t="s">
        <v>2456</v>
      </c>
      <c r="F902" s="194" t="s">
        <v>3184</v>
      </c>
      <c r="G902" s="53" t="s">
        <v>2462</v>
      </c>
      <c r="H902" s="54">
        <v>1138</v>
      </c>
      <c r="I902" s="53" t="s">
        <v>44</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x14ac:dyDescent="0.3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39"/>
        <v>Percentage Improvement in Eqpt Efficiency Standards above BAU</v>
      </c>
      <c r="D903" s="9" t="s">
        <v>3222</v>
      </c>
      <c r="E903" s="53" t="s">
        <v>2457</v>
      </c>
      <c r="F903" s="194" t="s">
        <v>3184</v>
      </c>
      <c r="G903" s="53" t="s">
        <v>2465</v>
      </c>
      <c r="H903" s="54">
        <v>1139</v>
      </c>
      <c r="I903" s="53" t="s">
        <v>44</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x14ac:dyDescent="0.3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39"/>
        <v>Percentage Improvement in Eqpt Efficiency Standards above BAU</v>
      </c>
      <c r="D904" s="9" t="s">
        <v>3222</v>
      </c>
      <c r="E904" s="53" t="s">
        <v>2458</v>
      </c>
      <c r="F904" s="194" t="s">
        <v>3184</v>
      </c>
      <c r="G904" s="53" t="s">
        <v>2466</v>
      </c>
      <c r="H904" s="54">
        <v>1140</v>
      </c>
      <c r="I904" s="53" t="s">
        <v>44</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x14ac:dyDescent="0.3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39"/>
        <v>Percentage Improvement in Eqpt Efficiency Standards above BAU</v>
      </c>
      <c r="D905" s="9" t="s">
        <v>3222</v>
      </c>
      <c r="E905" s="53" t="s">
        <v>2459</v>
      </c>
      <c r="F905" s="194" t="s">
        <v>3184</v>
      </c>
      <c r="G905" s="53" t="s">
        <v>2463</v>
      </c>
      <c r="H905" s="54">
        <v>1141</v>
      </c>
      <c r="I905" s="53" t="s">
        <v>45</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x14ac:dyDescent="0.3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39"/>
        <v>Percentage Improvement in Eqpt Efficiency Standards above BAU</v>
      </c>
      <c r="D906" s="9" t="s">
        <v>3222</v>
      </c>
      <c r="E906" s="53" t="s">
        <v>2460</v>
      </c>
      <c r="F906" s="194" t="s">
        <v>3184</v>
      </c>
      <c r="G906" s="53" t="s">
        <v>2464</v>
      </c>
      <c r="H906" s="54">
        <v>1142</v>
      </c>
      <c r="I906" s="53" t="s">
        <v>44</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x14ac:dyDescent="0.3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39"/>
        <v>Percentage Improvement in Eqpt Efficiency Standards above BAU</v>
      </c>
      <c r="D907" s="9" t="s">
        <v>3222</v>
      </c>
      <c r="E907" s="53" t="s">
        <v>2461</v>
      </c>
      <c r="F907" s="194" t="s">
        <v>3184</v>
      </c>
      <c r="G907" s="53" t="s">
        <v>2467</v>
      </c>
      <c r="H907" s="54">
        <v>1143</v>
      </c>
      <c r="I907" s="53" t="s">
        <v>45</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x14ac:dyDescent="0.3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39"/>
        <v>Percentage Improvement in Eqpt Efficiency Standards above BAU</v>
      </c>
      <c r="D908" s="9" t="s">
        <v>3222</v>
      </c>
      <c r="E908" s="53" t="s">
        <v>2811</v>
      </c>
      <c r="F908" s="194" t="s">
        <v>3184</v>
      </c>
      <c r="G908" s="53" t="s">
        <v>2814</v>
      </c>
      <c r="H908" s="54">
        <v>1144</v>
      </c>
      <c r="I908" s="53" t="s">
        <v>45</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x14ac:dyDescent="0.3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39"/>
        <v>Percentage Improvement in Eqpt Efficiency Standards above BAU</v>
      </c>
      <c r="D909" s="9" t="s">
        <v>3222</v>
      </c>
      <c r="E909" s="53" t="s">
        <v>2812</v>
      </c>
      <c r="F909" s="194" t="s">
        <v>3184</v>
      </c>
      <c r="G909" s="53" t="s">
        <v>2816</v>
      </c>
      <c r="H909" s="54">
        <v>1145</v>
      </c>
      <c r="I909" s="53" t="s">
        <v>45</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x14ac:dyDescent="0.3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39"/>
        <v>Percentage Improvement in Eqpt Efficiency Standards above BAU</v>
      </c>
      <c r="D910" s="9" t="s">
        <v>3222</v>
      </c>
      <c r="E910" s="53" t="s">
        <v>2813</v>
      </c>
      <c r="F910" s="194" t="s">
        <v>3184</v>
      </c>
      <c r="G910" s="53" t="s">
        <v>2817</v>
      </c>
      <c r="H910" s="54">
        <v>1146</v>
      </c>
      <c r="I910" s="53" t="s">
        <v>44</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x14ac:dyDescent="0.3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39"/>
        <v>Percentage Improvement in Eqpt Efficiency Standards above BAU</v>
      </c>
      <c r="D911" s="9" t="s">
        <v>3222</v>
      </c>
      <c r="E911" s="53" t="s">
        <v>2810</v>
      </c>
      <c r="F911" s="194" t="s">
        <v>3184</v>
      </c>
      <c r="G911" s="53" t="s">
        <v>2815</v>
      </c>
      <c r="H911" s="54">
        <v>1147</v>
      </c>
      <c r="I911" s="53" t="s">
        <v>45</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x14ac:dyDescent="0.35">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39"/>
        <v>Percentage Improvement in Eqpt Efficiency Standards above BAU</v>
      </c>
      <c r="D912" s="9" t="s">
        <v>3223</v>
      </c>
      <c r="E912" s="53" t="s">
        <v>2456</v>
      </c>
      <c r="F912" s="194" t="s">
        <v>3185</v>
      </c>
      <c r="G912" s="53" t="s">
        <v>2462</v>
      </c>
      <c r="H912" s="54">
        <v>1148</v>
      </c>
      <c r="I912" s="53" t="s">
        <v>44</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x14ac:dyDescent="0.35">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39"/>
        <v>Percentage Improvement in Eqpt Efficiency Standards above BAU</v>
      </c>
      <c r="D913" s="9" t="s">
        <v>3223</v>
      </c>
      <c r="E913" s="53" t="s">
        <v>2457</v>
      </c>
      <c r="F913" s="194" t="s">
        <v>3185</v>
      </c>
      <c r="G913" s="53" t="s">
        <v>2465</v>
      </c>
      <c r="H913" s="54">
        <v>1149</v>
      </c>
      <c r="I913" s="53" t="s">
        <v>44</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x14ac:dyDescent="0.35">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39"/>
        <v>Percentage Improvement in Eqpt Efficiency Standards above BAU</v>
      </c>
      <c r="D914" s="9" t="s">
        <v>3223</v>
      </c>
      <c r="E914" s="53" t="s">
        <v>2458</v>
      </c>
      <c r="F914" s="194" t="s">
        <v>3185</v>
      </c>
      <c r="G914" s="53" t="s">
        <v>2466</v>
      </c>
      <c r="H914" s="54">
        <v>1150</v>
      </c>
      <c r="I914" s="53" t="s">
        <v>44</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x14ac:dyDescent="0.35">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ref="C915:C971" si="40">C$722</f>
        <v>Percentage Improvement in Eqpt Efficiency Standards above BAU</v>
      </c>
      <c r="D915" s="9" t="s">
        <v>3223</v>
      </c>
      <c r="E915" s="53" t="s">
        <v>2459</v>
      </c>
      <c r="F915" s="194" t="s">
        <v>3185</v>
      </c>
      <c r="G915" s="53" t="s">
        <v>2463</v>
      </c>
      <c r="H915" s="54">
        <v>1151</v>
      </c>
      <c r="I915" s="53" t="s">
        <v>45</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x14ac:dyDescent="0.35">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3223</v>
      </c>
      <c r="E916" s="53" t="s">
        <v>2460</v>
      </c>
      <c r="F916" s="194" t="s">
        <v>3185</v>
      </c>
      <c r="G916" s="53" t="s">
        <v>2464</v>
      </c>
      <c r="H916" s="54">
        <v>1152</v>
      </c>
      <c r="I916" s="53" t="s">
        <v>44</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x14ac:dyDescent="0.35">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3223</v>
      </c>
      <c r="E917" s="53" t="s">
        <v>2461</v>
      </c>
      <c r="F917" s="194" t="s">
        <v>3185</v>
      </c>
      <c r="G917" s="53" t="s">
        <v>2467</v>
      </c>
      <c r="H917" s="54">
        <v>1153</v>
      </c>
      <c r="I917" s="53" t="s">
        <v>45</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x14ac:dyDescent="0.35">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3223</v>
      </c>
      <c r="E918" s="53" t="s">
        <v>2811</v>
      </c>
      <c r="F918" s="194" t="s">
        <v>3185</v>
      </c>
      <c r="G918" s="53" t="s">
        <v>2814</v>
      </c>
      <c r="H918" s="54">
        <v>1154</v>
      </c>
      <c r="I918" s="53" t="s">
        <v>45</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x14ac:dyDescent="0.35">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3223</v>
      </c>
      <c r="E919" s="53" t="s">
        <v>2812</v>
      </c>
      <c r="F919" s="194" t="s">
        <v>3185</v>
      </c>
      <c r="G919" s="53" t="s">
        <v>2816</v>
      </c>
      <c r="H919" s="54">
        <v>1155</v>
      </c>
      <c r="I919" s="53" t="s">
        <v>44</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x14ac:dyDescent="0.35">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3223</v>
      </c>
      <c r="E920" s="53" t="s">
        <v>2813</v>
      </c>
      <c r="F920" s="194" t="s">
        <v>3185</v>
      </c>
      <c r="G920" s="53" t="s">
        <v>2817</v>
      </c>
      <c r="H920" s="54">
        <v>1156</v>
      </c>
      <c r="I920" s="53" t="s">
        <v>44</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x14ac:dyDescent="0.35">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3223</v>
      </c>
      <c r="E921" s="53" t="s">
        <v>2810</v>
      </c>
      <c r="F921" s="194" t="s">
        <v>3185</v>
      </c>
      <c r="G921" s="53" t="s">
        <v>2815</v>
      </c>
      <c r="H921" s="54">
        <v>1157</v>
      </c>
      <c r="I921" s="53" t="s">
        <v>45</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x14ac:dyDescent="0.35">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3224</v>
      </c>
      <c r="E922" s="53" t="s">
        <v>2456</v>
      </c>
      <c r="F922" s="194" t="s">
        <v>3186</v>
      </c>
      <c r="G922" s="53" t="s">
        <v>2462</v>
      </c>
      <c r="H922" s="54">
        <v>1158</v>
      </c>
      <c r="I922" s="53" t="s">
        <v>44</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x14ac:dyDescent="0.35">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3224</v>
      </c>
      <c r="E923" s="53" t="s">
        <v>2457</v>
      </c>
      <c r="F923" s="194" t="s">
        <v>3186</v>
      </c>
      <c r="G923" s="53" t="s">
        <v>2465</v>
      </c>
      <c r="H923" s="54">
        <v>1159</v>
      </c>
      <c r="I923" s="53" t="s">
        <v>44</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x14ac:dyDescent="0.35">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3224</v>
      </c>
      <c r="E924" s="53" t="s">
        <v>2458</v>
      </c>
      <c r="F924" s="194" t="s">
        <v>3186</v>
      </c>
      <c r="G924" s="53" t="s">
        <v>2466</v>
      </c>
      <c r="H924" s="54">
        <v>1160</v>
      </c>
      <c r="I924" s="53" t="s">
        <v>44</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x14ac:dyDescent="0.35">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3224</v>
      </c>
      <c r="E925" s="53" t="s">
        <v>2459</v>
      </c>
      <c r="F925" s="194" t="s">
        <v>3186</v>
      </c>
      <c r="G925" s="53" t="s">
        <v>2463</v>
      </c>
      <c r="H925" s="54">
        <v>1161</v>
      </c>
      <c r="I925" s="53" t="s">
        <v>45</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x14ac:dyDescent="0.35">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3224</v>
      </c>
      <c r="E926" s="53" t="s">
        <v>2460</v>
      </c>
      <c r="F926" s="194" t="s">
        <v>3186</v>
      </c>
      <c r="G926" s="53" t="s">
        <v>2464</v>
      </c>
      <c r="H926" s="54">
        <v>1162</v>
      </c>
      <c r="I926" s="53" t="s">
        <v>44</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x14ac:dyDescent="0.35">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3224</v>
      </c>
      <c r="E927" s="53" t="s">
        <v>2461</v>
      </c>
      <c r="F927" s="194" t="s">
        <v>3186</v>
      </c>
      <c r="G927" s="53" t="s">
        <v>2467</v>
      </c>
      <c r="H927" s="54">
        <v>1163</v>
      </c>
      <c r="I927" s="53" t="s">
        <v>45</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x14ac:dyDescent="0.35">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3224</v>
      </c>
      <c r="E928" s="53" t="s">
        <v>2811</v>
      </c>
      <c r="F928" s="194" t="s">
        <v>3186</v>
      </c>
      <c r="G928" s="53" t="s">
        <v>2814</v>
      </c>
      <c r="H928" s="54">
        <v>1164</v>
      </c>
      <c r="I928" s="53" t="s">
        <v>45</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x14ac:dyDescent="0.35">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3224</v>
      </c>
      <c r="E929" s="53" t="s">
        <v>2812</v>
      </c>
      <c r="F929" s="194" t="s">
        <v>3186</v>
      </c>
      <c r="G929" s="53" t="s">
        <v>2816</v>
      </c>
      <c r="H929" s="54">
        <v>1165</v>
      </c>
      <c r="I929" s="53" t="s">
        <v>44</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x14ac:dyDescent="0.35">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3224</v>
      </c>
      <c r="E930" s="53" t="s">
        <v>2813</v>
      </c>
      <c r="F930" s="194" t="s">
        <v>3186</v>
      </c>
      <c r="G930" s="53" t="s">
        <v>2817</v>
      </c>
      <c r="H930" s="54">
        <v>1166</v>
      </c>
      <c r="I930" s="53" t="s">
        <v>44</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x14ac:dyDescent="0.35">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3224</v>
      </c>
      <c r="E931" s="53" t="s">
        <v>2810</v>
      </c>
      <c r="F931" s="194" t="s">
        <v>3186</v>
      </c>
      <c r="G931" s="53" t="s">
        <v>2815</v>
      </c>
      <c r="H931" s="54">
        <v>1167</v>
      </c>
      <c r="I931" s="53" t="s">
        <v>45</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x14ac:dyDescent="0.35">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3225</v>
      </c>
      <c r="E932" s="53" t="s">
        <v>2456</v>
      </c>
      <c r="F932" s="194" t="s">
        <v>3187</v>
      </c>
      <c r="G932" s="53" t="s">
        <v>2462</v>
      </c>
      <c r="H932" s="54">
        <v>1168</v>
      </c>
      <c r="I932" s="53" t="s">
        <v>44</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x14ac:dyDescent="0.35">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3225</v>
      </c>
      <c r="E933" s="53" t="s">
        <v>2457</v>
      </c>
      <c r="F933" s="194" t="s">
        <v>3187</v>
      </c>
      <c r="G933" s="53" t="s">
        <v>2465</v>
      </c>
      <c r="H933" s="54">
        <v>1169</v>
      </c>
      <c r="I933" s="53" t="s">
        <v>44</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x14ac:dyDescent="0.35">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Industry Energy Efficiency Standards</v>
      </c>
      <c r="C934" s="359" t="str">
        <f t="shared" si="40"/>
        <v>Percentage Improvement in Eqpt Efficiency Standards above BAU</v>
      </c>
      <c r="D934" s="9" t="s">
        <v>3225</v>
      </c>
      <c r="E934" s="53" t="s">
        <v>2458</v>
      </c>
      <c r="F934" s="194" t="s">
        <v>3187</v>
      </c>
      <c r="G934" s="53" t="s">
        <v>2466</v>
      </c>
      <c r="H934" s="54">
        <v>1170</v>
      </c>
      <c r="I934" s="53" t="s">
        <v>44</v>
      </c>
      <c r="J934" s="357" t="str">
        <f>IF(ISBLANK(INDEX('Policy Characteristics'!D:D,MATCH($C934,'Policy Characteristics'!$C:$C,0))),"",INDEX('Policy Characteristics'!D:D,MATCH($C934,'Policy Characteristics'!$C:$C,0)))</f>
        <v>Industry Energy Efficiency Standards</v>
      </c>
      <c r="K934" s="355" t="str">
        <f>IF(ISBLANK(INDEX('Policy Characteristics'!E:E,MATCH($C934,'Policy Characteristics'!$C:$C,0))),"",INDEX('Policy Characteristics'!E:E,MATCH($C934,'Policy Characteristics'!$C:$C,0)))</f>
        <v>indst efficiency standards</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0.25</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reduction in energy use</v>
      </c>
      <c r="P934" s="355"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4" s="355" t="str">
        <f>IF(ISBLANK(INDEX('Policy Characteristics'!K:K,MATCH($C934,'Policy Characteristics'!$C:$C,0))),"",INDEX('Policy Characteristics'!K:K,MATCH($C934,'Policy Characteristics'!$C:$C,0)))</f>
        <v>industry-ag-main.html#eff-stds</v>
      </c>
      <c r="R934" s="355" t="str">
        <f>IF(ISBLANK(INDEX('Policy Characteristics'!L:L,MATCH($C934,'Policy Characteristics'!$C:$C,0))),"",INDEX('Policy Characteristics'!L:L,MATCH($C934,'Policy Characteristics'!$C:$C,0)))</f>
        <v>industry-energy-efficiency-standards.html</v>
      </c>
    </row>
    <row r="935" spans="1:18" s="5" customFormat="1" x14ac:dyDescent="0.35">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Industry Energy Efficiency Standards</v>
      </c>
      <c r="C935" s="359" t="str">
        <f t="shared" si="40"/>
        <v>Percentage Improvement in Eqpt Efficiency Standards above BAU</v>
      </c>
      <c r="D935" s="9" t="s">
        <v>3225</v>
      </c>
      <c r="E935" s="53" t="s">
        <v>2459</v>
      </c>
      <c r="F935" s="194" t="s">
        <v>3187</v>
      </c>
      <c r="G935" s="53" t="s">
        <v>2463</v>
      </c>
      <c r="H935" s="54">
        <v>1171</v>
      </c>
      <c r="I935" s="53" t="s">
        <v>45</v>
      </c>
      <c r="J935" s="357" t="str">
        <f>IF(ISBLANK(INDEX('Policy Characteristics'!D:D,MATCH($C935,'Policy Characteristics'!$C:$C,0))),"",INDEX('Policy Characteristics'!D:D,MATCH($C935,'Policy Characteristics'!$C:$C,0)))</f>
        <v>Industry Energy Efficiency Standards</v>
      </c>
      <c r="K935" s="355" t="str">
        <f>IF(ISBLANK(INDEX('Policy Characteristics'!E:E,MATCH($C935,'Policy Characteristics'!$C:$C,0))),"",INDEX('Policy Characteristics'!E:E,MATCH($C935,'Policy Characteristics'!$C:$C,0)))</f>
        <v>indst efficiency standards</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0.25</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reduction in energy use</v>
      </c>
      <c r="P935" s="355"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5" s="355" t="str">
        <f>IF(ISBLANK(INDEX('Policy Characteristics'!K:K,MATCH($C935,'Policy Characteristics'!$C:$C,0))),"",INDEX('Policy Characteristics'!K:K,MATCH($C935,'Policy Characteristics'!$C:$C,0)))</f>
        <v>industry-ag-main.html#eff-stds</v>
      </c>
      <c r="R935" s="355" t="str">
        <f>IF(ISBLANK(INDEX('Policy Characteristics'!L:L,MATCH($C935,'Policy Characteristics'!$C:$C,0))),"",INDEX('Policy Characteristics'!L:L,MATCH($C935,'Policy Characteristics'!$C:$C,0)))</f>
        <v>industry-energy-efficiency-standards.html</v>
      </c>
    </row>
    <row r="936" spans="1:18" s="5" customFormat="1" x14ac:dyDescent="0.35">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Industry Energy Efficiency Standards</v>
      </c>
      <c r="C936" s="359" t="str">
        <f t="shared" si="40"/>
        <v>Percentage Improvement in Eqpt Efficiency Standards above BAU</v>
      </c>
      <c r="D936" s="9" t="s">
        <v>3225</v>
      </c>
      <c r="E936" s="53" t="s">
        <v>2460</v>
      </c>
      <c r="F936" s="194" t="s">
        <v>3187</v>
      </c>
      <c r="G936" s="53" t="s">
        <v>2464</v>
      </c>
      <c r="H936" s="54">
        <v>1172</v>
      </c>
      <c r="I936" s="53" t="s">
        <v>44</v>
      </c>
      <c r="J936" s="357" t="str">
        <f>IF(ISBLANK(INDEX('Policy Characteristics'!D:D,MATCH($C936,'Policy Characteristics'!$C:$C,0))),"",INDEX('Policy Characteristics'!D:D,MATCH($C936,'Policy Characteristics'!$C:$C,0)))</f>
        <v>Industry Energy Efficiency Standards</v>
      </c>
      <c r="K936" s="355" t="str">
        <f>IF(ISBLANK(INDEX('Policy Characteristics'!E:E,MATCH($C936,'Policy Characteristics'!$C:$C,0))),"",INDEX('Policy Characteristics'!E:E,MATCH($C936,'Policy Characteristics'!$C:$C,0)))</f>
        <v>indst efficiency standards</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0.25</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reduction in energy use</v>
      </c>
      <c r="P936" s="355"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6" s="355" t="str">
        <f>IF(ISBLANK(INDEX('Policy Characteristics'!K:K,MATCH($C936,'Policy Characteristics'!$C:$C,0))),"",INDEX('Policy Characteristics'!K:K,MATCH($C936,'Policy Characteristics'!$C:$C,0)))</f>
        <v>industry-ag-main.html#eff-stds</v>
      </c>
      <c r="R936" s="355" t="str">
        <f>IF(ISBLANK(INDEX('Policy Characteristics'!L:L,MATCH($C936,'Policy Characteristics'!$C:$C,0))),"",INDEX('Policy Characteristics'!L:L,MATCH($C936,'Policy Characteristics'!$C:$C,0)))</f>
        <v>industry-energy-efficiency-standards.html</v>
      </c>
    </row>
    <row r="937" spans="1:18" s="5" customFormat="1" x14ac:dyDescent="0.35">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Industry Energy Efficiency Standards</v>
      </c>
      <c r="C937" s="359" t="str">
        <f t="shared" si="40"/>
        <v>Percentage Improvement in Eqpt Efficiency Standards above BAU</v>
      </c>
      <c r="D937" s="9" t="s">
        <v>3225</v>
      </c>
      <c r="E937" s="53" t="s">
        <v>2461</v>
      </c>
      <c r="F937" s="194" t="s">
        <v>3187</v>
      </c>
      <c r="G937" s="53" t="s">
        <v>2467</v>
      </c>
      <c r="H937" s="54">
        <v>1173</v>
      </c>
      <c r="I937" s="53" t="s">
        <v>45</v>
      </c>
      <c r="J937" s="357" t="str">
        <f>IF(ISBLANK(INDEX('Policy Characteristics'!D:D,MATCH($C937,'Policy Characteristics'!$C:$C,0))),"",INDEX('Policy Characteristics'!D:D,MATCH($C937,'Policy Characteristics'!$C:$C,0)))</f>
        <v>Industry Energy Efficiency Standards</v>
      </c>
      <c r="K937" s="355" t="str">
        <f>IF(ISBLANK(INDEX('Policy Characteristics'!E:E,MATCH($C937,'Policy Characteristics'!$C:$C,0))),"",INDEX('Policy Characteristics'!E:E,MATCH($C937,'Policy Characteristics'!$C:$C,0)))</f>
        <v>indst efficiency standards</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0.25</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reduction in energy use</v>
      </c>
      <c r="P937" s="355"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7" s="355" t="str">
        <f>IF(ISBLANK(INDEX('Policy Characteristics'!K:K,MATCH($C937,'Policy Characteristics'!$C:$C,0))),"",INDEX('Policy Characteristics'!K:K,MATCH($C937,'Policy Characteristics'!$C:$C,0)))</f>
        <v>industry-ag-main.html#eff-stds</v>
      </c>
      <c r="R937" s="355" t="str">
        <f>IF(ISBLANK(INDEX('Policy Characteristics'!L:L,MATCH($C937,'Policy Characteristics'!$C:$C,0))),"",INDEX('Policy Characteristics'!L:L,MATCH($C937,'Policy Characteristics'!$C:$C,0)))</f>
        <v>industry-energy-efficiency-standards.html</v>
      </c>
    </row>
    <row r="938" spans="1:18" s="5" customFormat="1" x14ac:dyDescent="0.3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Industry Energy Efficiency Standards</v>
      </c>
      <c r="C938" s="359" t="str">
        <f t="shared" si="40"/>
        <v>Percentage Improvement in Eqpt Efficiency Standards above BAU</v>
      </c>
      <c r="D938" s="9" t="s">
        <v>3225</v>
      </c>
      <c r="E938" s="53" t="s">
        <v>2811</v>
      </c>
      <c r="F938" s="194" t="s">
        <v>3187</v>
      </c>
      <c r="G938" s="53" t="s">
        <v>2814</v>
      </c>
      <c r="H938" s="54">
        <v>1174</v>
      </c>
      <c r="I938" s="53" t="s">
        <v>45</v>
      </c>
      <c r="J938" s="357" t="str">
        <f>IF(ISBLANK(INDEX('Policy Characteristics'!D:D,MATCH($C938,'Policy Characteristics'!$C:$C,0))),"",INDEX('Policy Characteristics'!D:D,MATCH($C938,'Policy Characteristics'!$C:$C,0)))</f>
        <v>Industry Energy Efficiency Standards</v>
      </c>
      <c r="K938" s="355" t="str">
        <f>IF(ISBLANK(INDEX('Policy Characteristics'!E:E,MATCH($C938,'Policy Characteristics'!$C:$C,0))),"",INDEX('Policy Characteristics'!E:E,MATCH($C938,'Policy Characteristics'!$C:$C,0)))</f>
        <v>indst efficiency standards</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0.25</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reduction in energy use</v>
      </c>
      <c r="P938" s="355"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8" s="355" t="str">
        <f>IF(ISBLANK(INDEX('Policy Characteristics'!K:K,MATCH($C938,'Policy Characteristics'!$C:$C,0))),"",INDEX('Policy Characteristics'!K:K,MATCH($C938,'Policy Characteristics'!$C:$C,0)))</f>
        <v>industry-ag-main.html#eff-stds</v>
      </c>
      <c r="R938" s="355" t="str">
        <f>IF(ISBLANK(INDEX('Policy Characteristics'!L:L,MATCH($C938,'Policy Characteristics'!$C:$C,0))),"",INDEX('Policy Characteristics'!L:L,MATCH($C938,'Policy Characteristics'!$C:$C,0)))</f>
        <v>industry-energy-efficiency-standards.html</v>
      </c>
    </row>
    <row r="939" spans="1:18" s="5" customFormat="1" x14ac:dyDescent="0.35">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Industry Energy Efficiency Standards</v>
      </c>
      <c r="C939" s="359" t="str">
        <f t="shared" si="40"/>
        <v>Percentage Improvement in Eqpt Efficiency Standards above BAU</v>
      </c>
      <c r="D939" s="9" t="s">
        <v>3225</v>
      </c>
      <c r="E939" s="53" t="s">
        <v>2812</v>
      </c>
      <c r="F939" s="194" t="s">
        <v>3187</v>
      </c>
      <c r="G939" s="53" t="s">
        <v>2816</v>
      </c>
      <c r="H939" s="54">
        <v>1175</v>
      </c>
      <c r="I939" s="53" t="s">
        <v>44</v>
      </c>
      <c r="J939" s="357" t="str">
        <f>IF(ISBLANK(INDEX('Policy Characteristics'!D:D,MATCH($C939,'Policy Characteristics'!$C:$C,0))),"",INDEX('Policy Characteristics'!D:D,MATCH($C939,'Policy Characteristics'!$C:$C,0)))</f>
        <v>Industry Energy Efficiency Standards</v>
      </c>
      <c r="K939" s="355" t="str">
        <f>IF(ISBLANK(INDEX('Policy Characteristics'!E:E,MATCH($C939,'Policy Characteristics'!$C:$C,0))),"",INDEX('Policy Characteristics'!E:E,MATCH($C939,'Policy Characteristics'!$C:$C,0)))</f>
        <v>indst efficiency standards</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0.25</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reduction in energy use</v>
      </c>
      <c r="P939" s="355"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9" s="355" t="str">
        <f>IF(ISBLANK(INDEX('Policy Characteristics'!K:K,MATCH($C939,'Policy Characteristics'!$C:$C,0))),"",INDEX('Policy Characteristics'!K:K,MATCH($C939,'Policy Characteristics'!$C:$C,0)))</f>
        <v>industry-ag-main.html#eff-stds</v>
      </c>
      <c r="R939" s="355" t="str">
        <f>IF(ISBLANK(INDEX('Policy Characteristics'!L:L,MATCH($C939,'Policy Characteristics'!$C:$C,0))),"",INDEX('Policy Characteristics'!L:L,MATCH($C939,'Policy Characteristics'!$C:$C,0)))</f>
        <v>industry-energy-efficiency-standards.html</v>
      </c>
    </row>
    <row r="940" spans="1:18" s="5" customFormat="1" x14ac:dyDescent="0.35">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Industry Energy Efficiency Standards</v>
      </c>
      <c r="C940" s="359" t="str">
        <f t="shared" si="40"/>
        <v>Percentage Improvement in Eqpt Efficiency Standards above BAU</v>
      </c>
      <c r="D940" s="9" t="s">
        <v>3225</v>
      </c>
      <c r="E940" s="53" t="s">
        <v>2813</v>
      </c>
      <c r="F940" s="194" t="s">
        <v>3187</v>
      </c>
      <c r="G940" s="53" t="s">
        <v>2817</v>
      </c>
      <c r="H940" s="54">
        <v>1176</v>
      </c>
      <c r="I940" s="53" t="s">
        <v>44</v>
      </c>
      <c r="J940" s="357" t="str">
        <f>IF(ISBLANK(INDEX('Policy Characteristics'!D:D,MATCH($C940,'Policy Characteristics'!$C:$C,0))),"",INDEX('Policy Characteristics'!D:D,MATCH($C940,'Policy Characteristics'!$C:$C,0)))</f>
        <v>Industry Energy Efficiency Standards</v>
      </c>
      <c r="K940" s="355" t="str">
        <f>IF(ISBLANK(INDEX('Policy Characteristics'!E:E,MATCH($C940,'Policy Characteristics'!$C:$C,0))),"",INDEX('Policy Characteristics'!E:E,MATCH($C940,'Policy Characteristics'!$C:$C,0)))</f>
        <v>indst efficiency standards</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0.25</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reduction in energy use</v>
      </c>
      <c r="P940" s="355"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0" s="355" t="str">
        <f>IF(ISBLANK(INDEX('Policy Characteristics'!K:K,MATCH($C940,'Policy Characteristics'!$C:$C,0))),"",INDEX('Policy Characteristics'!K:K,MATCH($C940,'Policy Characteristics'!$C:$C,0)))</f>
        <v>industry-ag-main.html#eff-stds</v>
      </c>
      <c r="R940" s="355" t="str">
        <f>IF(ISBLANK(INDEX('Policy Characteristics'!L:L,MATCH($C940,'Policy Characteristics'!$C:$C,0))),"",INDEX('Policy Characteristics'!L:L,MATCH($C940,'Policy Characteristics'!$C:$C,0)))</f>
        <v>industry-energy-efficiency-standards.html</v>
      </c>
    </row>
    <row r="941" spans="1:18" s="5" customFormat="1" x14ac:dyDescent="0.35">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Industry Energy Efficiency Standards</v>
      </c>
      <c r="C941" s="359" t="str">
        <f t="shared" si="40"/>
        <v>Percentage Improvement in Eqpt Efficiency Standards above BAU</v>
      </c>
      <c r="D941" s="9" t="s">
        <v>3225</v>
      </c>
      <c r="E941" s="53" t="s">
        <v>2810</v>
      </c>
      <c r="F941" s="194" t="s">
        <v>3187</v>
      </c>
      <c r="G941" s="53" t="s">
        <v>2815</v>
      </c>
      <c r="H941" s="54">
        <v>1177</v>
      </c>
      <c r="I941" s="53" t="s">
        <v>45</v>
      </c>
      <c r="J941" s="357" t="str">
        <f>IF(ISBLANK(INDEX('Policy Characteristics'!D:D,MATCH($C941,'Policy Characteristics'!$C:$C,0))),"",INDEX('Policy Characteristics'!D:D,MATCH($C941,'Policy Characteristics'!$C:$C,0)))</f>
        <v>Industry Energy Efficiency Standards</v>
      </c>
      <c r="K941" s="355" t="str">
        <f>IF(ISBLANK(INDEX('Policy Characteristics'!E:E,MATCH($C941,'Policy Characteristics'!$C:$C,0))),"",INDEX('Policy Characteristics'!E:E,MATCH($C941,'Policy Characteristics'!$C:$C,0)))</f>
        <v>indst efficiency standards</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0.25</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reduction in energy use</v>
      </c>
      <c r="P941" s="355"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1" s="355" t="str">
        <f>IF(ISBLANK(INDEX('Policy Characteristics'!K:K,MATCH($C941,'Policy Characteristics'!$C:$C,0))),"",INDEX('Policy Characteristics'!K:K,MATCH($C941,'Policy Characteristics'!$C:$C,0)))</f>
        <v>industry-ag-main.html#eff-stds</v>
      </c>
      <c r="R941" s="355" t="str">
        <f>IF(ISBLANK(INDEX('Policy Characteristics'!L:L,MATCH($C941,'Policy Characteristics'!$C:$C,0))),"",INDEX('Policy Characteristics'!L:L,MATCH($C941,'Policy Characteristics'!$C:$C,0)))</f>
        <v>industry-energy-efficiency-standards.html</v>
      </c>
    </row>
    <row r="942" spans="1:18" s="5" customFormat="1" x14ac:dyDescent="0.3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Industry Energy Efficiency Standards</v>
      </c>
      <c r="C942" s="359" t="str">
        <f t="shared" si="40"/>
        <v>Percentage Improvement in Eqpt Efficiency Standards above BAU</v>
      </c>
      <c r="D942" s="9" t="s">
        <v>3226</v>
      </c>
      <c r="E942" s="53" t="s">
        <v>2456</v>
      </c>
      <c r="F942" s="194" t="s">
        <v>3188</v>
      </c>
      <c r="G942" s="53" t="s">
        <v>2462</v>
      </c>
      <c r="H942" s="54">
        <v>1178</v>
      </c>
      <c r="I942" s="9" t="s">
        <v>45</v>
      </c>
      <c r="J942" s="357" t="str">
        <f>IF(ISBLANK(INDEX('Policy Characteristics'!D:D,MATCH($C942,'Policy Characteristics'!$C:$C,0))),"",INDEX('Policy Characteristics'!D:D,MATCH($C942,'Policy Characteristics'!$C:$C,0)))</f>
        <v>Industry Energy Efficiency Standards</v>
      </c>
      <c r="K942" s="355" t="str">
        <f>IF(ISBLANK(INDEX('Policy Characteristics'!E:E,MATCH($C942,'Policy Characteristics'!$C:$C,0))),"",INDEX('Policy Characteristics'!E:E,MATCH($C942,'Policy Characteristics'!$C:$C,0)))</f>
        <v>indst efficiency standards</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0.25</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reduction in energy use</v>
      </c>
      <c r="P942" s="355"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2" s="355" t="str">
        <f>IF(ISBLANK(INDEX('Policy Characteristics'!K:K,MATCH($C942,'Policy Characteristics'!$C:$C,0))),"",INDEX('Policy Characteristics'!K:K,MATCH($C942,'Policy Characteristics'!$C:$C,0)))</f>
        <v>industry-ag-main.html#eff-stds</v>
      </c>
      <c r="R942" s="355" t="str">
        <f>IF(ISBLANK(INDEX('Policy Characteristics'!L:L,MATCH($C942,'Policy Characteristics'!$C:$C,0))),"",INDEX('Policy Characteristics'!L:L,MATCH($C942,'Policy Characteristics'!$C:$C,0)))</f>
        <v>industry-energy-efficiency-standards.html</v>
      </c>
    </row>
    <row r="943" spans="1:18" s="5" customFormat="1" x14ac:dyDescent="0.35">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Industry Energy Efficiency Standards</v>
      </c>
      <c r="C943" s="359" t="str">
        <f t="shared" si="40"/>
        <v>Percentage Improvement in Eqpt Efficiency Standards above BAU</v>
      </c>
      <c r="D943" s="9" t="s">
        <v>3226</v>
      </c>
      <c r="E943" s="53" t="s">
        <v>2457</v>
      </c>
      <c r="F943" s="194" t="s">
        <v>3188</v>
      </c>
      <c r="G943" s="53" t="s">
        <v>2465</v>
      </c>
      <c r="H943" s="54">
        <v>1179</v>
      </c>
      <c r="I943" s="53" t="s">
        <v>45</v>
      </c>
      <c r="J943" s="357" t="str">
        <f>IF(ISBLANK(INDEX('Policy Characteristics'!D:D,MATCH($C943,'Policy Characteristics'!$C:$C,0))),"",INDEX('Policy Characteristics'!D:D,MATCH($C943,'Policy Characteristics'!$C:$C,0)))</f>
        <v>Industry Energy Efficiency Standards</v>
      </c>
      <c r="K943" s="355" t="str">
        <f>IF(ISBLANK(INDEX('Policy Characteristics'!E:E,MATCH($C943,'Policy Characteristics'!$C:$C,0))),"",INDEX('Policy Characteristics'!E:E,MATCH($C943,'Policy Characteristics'!$C:$C,0)))</f>
        <v>indst efficiency standards</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0.25</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reduction in energy use</v>
      </c>
      <c r="P943" s="355"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3" s="355" t="str">
        <f>IF(ISBLANK(INDEX('Policy Characteristics'!K:K,MATCH($C943,'Policy Characteristics'!$C:$C,0))),"",INDEX('Policy Characteristics'!K:K,MATCH($C943,'Policy Characteristics'!$C:$C,0)))</f>
        <v>industry-ag-main.html#eff-stds</v>
      </c>
      <c r="R943" s="355" t="str">
        <f>IF(ISBLANK(INDEX('Policy Characteristics'!L:L,MATCH($C943,'Policy Characteristics'!$C:$C,0))),"",INDEX('Policy Characteristics'!L:L,MATCH($C943,'Policy Characteristics'!$C:$C,0)))</f>
        <v>industry-energy-efficiency-standards.html</v>
      </c>
    </row>
    <row r="944" spans="1:18" s="5" customFormat="1" x14ac:dyDescent="0.35">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Industry Energy Efficiency Standards</v>
      </c>
      <c r="C944" s="359" t="str">
        <f t="shared" si="40"/>
        <v>Percentage Improvement in Eqpt Efficiency Standards above BAU</v>
      </c>
      <c r="D944" s="9" t="s">
        <v>3226</v>
      </c>
      <c r="E944" s="53" t="s">
        <v>2458</v>
      </c>
      <c r="F944" s="194" t="s">
        <v>3188</v>
      </c>
      <c r="G944" s="53" t="s">
        <v>2466</v>
      </c>
      <c r="H944" s="54">
        <v>1180</v>
      </c>
      <c r="I944" s="53" t="s">
        <v>44</v>
      </c>
      <c r="J944" s="357" t="str">
        <f>IF(ISBLANK(INDEX('Policy Characteristics'!D:D,MATCH($C944,'Policy Characteristics'!$C:$C,0))),"",INDEX('Policy Characteristics'!D:D,MATCH($C944,'Policy Characteristics'!$C:$C,0)))</f>
        <v>Industry Energy Efficiency Standards</v>
      </c>
      <c r="K944" s="355" t="str">
        <f>IF(ISBLANK(INDEX('Policy Characteristics'!E:E,MATCH($C944,'Policy Characteristics'!$C:$C,0))),"",INDEX('Policy Characteristics'!E:E,MATCH($C944,'Policy Characteristics'!$C:$C,0)))</f>
        <v>indst efficiency standards</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0.25</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reduction in energy use</v>
      </c>
      <c r="P944" s="355"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4" s="355" t="str">
        <f>IF(ISBLANK(INDEX('Policy Characteristics'!K:K,MATCH($C944,'Policy Characteristics'!$C:$C,0))),"",INDEX('Policy Characteristics'!K:K,MATCH($C944,'Policy Characteristics'!$C:$C,0)))</f>
        <v>industry-ag-main.html#eff-stds</v>
      </c>
      <c r="R944" s="355" t="str">
        <f>IF(ISBLANK(INDEX('Policy Characteristics'!L:L,MATCH($C944,'Policy Characteristics'!$C:$C,0))),"",INDEX('Policy Characteristics'!L:L,MATCH($C944,'Policy Characteristics'!$C:$C,0)))</f>
        <v>industry-energy-efficiency-standards.html</v>
      </c>
    </row>
    <row r="945" spans="1:18" s="5" customFormat="1" x14ac:dyDescent="0.35">
      <c r="A945" s="355" t="str">
        <f>IF(ISBLANK(INDEX('Policy Characteristics'!A:A,MATCH($C945,'Policy Characteristics'!$C:$C,0))),"",INDEX('Policy Characteristics'!A:A,MATCH($C945,'Policy Characteristics'!$C:$C,0)))</f>
        <v>Industry</v>
      </c>
      <c r="B945" s="355" t="str">
        <f>IF(ISBLANK(INDEX('Policy Characteristics'!B:B,MATCH($C945,'Policy Characteristics'!$C:$C,0))),"",INDEX('Policy Characteristics'!B:B,MATCH($C945,'Policy Characteristics'!$C:$C,0)))</f>
        <v>Industry Energy Efficiency Standards</v>
      </c>
      <c r="C945" s="359" t="str">
        <f t="shared" si="40"/>
        <v>Percentage Improvement in Eqpt Efficiency Standards above BAU</v>
      </c>
      <c r="D945" s="9" t="s">
        <v>3226</v>
      </c>
      <c r="E945" s="53" t="s">
        <v>2459</v>
      </c>
      <c r="F945" s="194" t="s">
        <v>3188</v>
      </c>
      <c r="G945" s="53" t="s">
        <v>2463</v>
      </c>
      <c r="H945" s="54">
        <v>1181</v>
      </c>
      <c r="I945" s="53" t="s">
        <v>45</v>
      </c>
      <c r="J945" s="357" t="str">
        <f>IF(ISBLANK(INDEX('Policy Characteristics'!D:D,MATCH($C945,'Policy Characteristics'!$C:$C,0))),"",INDEX('Policy Characteristics'!D:D,MATCH($C945,'Policy Characteristics'!$C:$C,0)))</f>
        <v>Industry Energy Efficiency Standards</v>
      </c>
      <c r="K945" s="355" t="str">
        <f>IF(ISBLANK(INDEX('Policy Characteristics'!E:E,MATCH($C945,'Policy Characteristics'!$C:$C,0))),"",INDEX('Policy Characteristics'!E:E,MATCH($C945,'Policy Characteristics'!$C:$C,0)))</f>
        <v>indst efficiency standards</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0.25</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reduction in energy use</v>
      </c>
      <c r="P945" s="355"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5" s="355" t="str">
        <f>IF(ISBLANK(INDEX('Policy Characteristics'!K:K,MATCH($C945,'Policy Characteristics'!$C:$C,0))),"",INDEX('Policy Characteristics'!K:K,MATCH($C945,'Policy Characteristics'!$C:$C,0)))</f>
        <v>industry-ag-main.html#eff-stds</v>
      </c>
      <c r="R945" s="355" t="str">
        <f>IF(ISBLANK(INDEX('Policy Characteristics'!L:L,MATCH($C945,'Policy Characteristics'!$C:$C,0))),"",INDEX('Policy Characteristics'!L:L,MATCH($C945,'Policy Characteristics'!$C:$C,0)))</f>
        <v>industry-energy-efficiency-standards.html</v>
      </c>
    </row>
    <row r="946" spans="1:18" s="5" customFormat="1" x14ac:dyDescent="0.35">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Industry Energy Efficiency Standards</v>
      </c>
      <c r="C946" s="359" t="str">
        <f t="shared" si="40"/>
        <v>Percentage Improvement in Eqpt Efficiency Standards above BAU</v>
      </c>
      <c r="D946" s="9" t="s">
        <v>3226</v>
      </c>
      <c r="E946" s="53" t="s">
        <v>2460</v>
      </c>
      <c r="F946" s="194" t="s">
        <v>3188</v>
      </c>
      <c r="G946" s="53" t="s">
        <v>2464</v>
      </c>
      <c r="H946" s="54">
        <v>1182</v>
      </c>
      <c r="I946" s="53" t="s">
        <v>45</v>
      </c>
      <c r="J946" s="357" t="str">
        <f>IF(ISBLANK(INDEX('Policy Characteristics'!D:D,MATCH($C946,'Policy Characteristics'!$C:$C,0))),"",INDEX('Policy Characteristics'!D:D,MATCH($C946,'Policy Characteristics'!$C:$C,0)))</f>
        <v>Industry Energy Efficiency Standards</v>
      </c>
      <c r="K946" s="355" t="str">
        <f>IF(ISBLANK(INDEX('Policy Characteristics'!E:E,MATCH($C946,'Policy Characteristics'!$C:$C,0))),"",INDEX('Policy Characteristics'!E:E,MATCH($C946,'Policy Characteristics'!$C:$C,0)))</f>
        <v>indst efficiency standards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0.25</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energy use</v>
      </c>
      <c r="P946" s="35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6" s="355" t="str">
        <f>IF(ISBLANK(INDEX('Policy Characteristics'!K:K,MATCH($C946,'Policy Characteristics'!$C:$C,0))),"",INDEX('Policy Characteristics'!K:K,MATCH($C946,'Policy Characteristics'!$C:$C,0)))</f>
        <v>industry-ag-main.html#eff-stds</v>
      </c>
      <c r="R946" s="355" t="str">
        <f>IF(ISBLANK(INDEX('Policy Characteristics'!L:L,MATCH($C946,'Policy Characteristics'!$C:$C,0))),"",INDEX('Policy Characteristics'!L:L,MATCH($C946,'Policy Characteristics'!$C:$C,0)))</f>
        <v>industry-energy-efficiency-standards.html</v>
      </c>
    </row>
    <row r="947" spans="1:18" s="5" customFormat="1" x14ac:dyDescent="0.35">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Industry Energy Efficiency Standards</v>
      </c>
      <c r="C947" s="359" t="str">
        <f t="shared" si="40"/>
        <v>Percentage Improvement in Eqpt Efficiency Standards above BAU</v>
      </c>
      <c r="D947" s="9" t="s">
        <v>3226</v>
      </c>
      <c r="E947" s="53" t="s">
        <v>2461</v>
      </c>
      <c r="F947" s="194" t="s">
        <v>3188</v>
      </c>
      <c r="G947" s="53" t="s">
        <v>2467</v>
      </c>
      <c r="H947" s="54">
        <v>1183</v>
      </c>
      <c r="I947" s="53" t="s">
        <v>45</v>
      </c>
      <c r="J947" s="357" t="str">
        <f>IF(ISBLANK(INDEX('Policy Characteristics'!D:D,MATCH($C947,'Policy Characteristics'!$C:$C,0))),"",INDEX('Policy Characteristics'!D:D,MATCH($C947,'Policy Characteristics'!$C:$C,0)))</f>
        <v>Industry Energy Efficiency Standards</v>
      </c>
      <c r="K947" s="355" t="str">
        <f>IF(ISBLANK(INDEX('Policy Characteristics'!E:E,MATCH($C947,'Policy Characteristics'!$C:$C,0))),"",INDEX('Policy Characteristics'!E:E,MATCH($C947,'Policy Characteristics'!$C:$C,0)))</f>
        <v>indst efficiency standards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0.25</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energy use</v>
      </c>
      <c r="P947" s="35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7" s="355" t="str">
        <f>IF(ISBLANK(INDEX('Policy Characteristics'!K:K,MATCH($C947,'Policy Characteristics'!$C:$C,0))),"",INDEX('Policy Characteristics'!K:K,MATCH($C947,'Policy Characteristics'!$C:$C,0)))</f>
        <v>industry-ag-main.html#eff-stds</v>
      </c>
      <c r="R947" s="355" t="str">
        <f>IF(ISBLANK(INDEX('Policy Characteristics'!L:L,MATCH($C947,'Policy Characteristics'!$C:$C,0))),"",INDEX('Policy Characteristics'!L:L,MATCH($C947,'Policy Characteristics'!$C:$C,0)))</f>
        <v>industry-energy-efficiency-standards.html</v>
      </c>
    </row>
    <row r="948" spans="1:18" s="5" customFormat="1" x14ac:dyDescent="0.35">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Industry Energy Efficiency Standards</v>
      </c>
      <c r="C948" s="359" t="str">
        <f t="shared" si="40"/>
        <v>Percentage Improvement in Eqpt Efficiency Standards above BAU</v>
      </c>
      <c r="D948" s="9" t="s">
        <v>3226</v>
      </c>
      <c r="E948" s="53" t="s">
        <v>2811</v>
      </c>
      <c r="F948" s="194" t="s">
        <v>3188</v>
      </c>
      <c r="G948" s="53" t="s">
        <v>2814</v>
      </c>
      <c r="H948" s="54">
        <v>1184</v>
      </c>
      <c r="I948" s="53" t="s">
        <v>45</v>
      </c>
      <c r="J948" s="357" t="str">
        <f>IF(ISBLANK(INDEX('Policy Characteristics'!D:D,MATCH($C948,'Policy Characteristics'!$C:$C,0))),"",INDEX('Policy Characteristics'!D:D,MATCH($C948,'Policy Characteristics'!$C:$C,0)))</f>
        <v>Industry Energy Efficiency Standards</v>
      </c>
      <c r="K948" s="355" t="str">
        <f>IF(ISBLANK(INDEX('Policy Characteristics'!E:E,MATCH($C948,'Policy Characteristics'!$C:$C,0))),"",INDEX('Policy Characteristics'!E:E,MATCH($C948,'Policy Characteristics'!$C:$C,0)))</f>
        <v>indst efficiency standards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0.25</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energy use</v>
      </c>
      <c r="P948" s="35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8" s="355" t="str">
        <f>IF(ISBLANK(INDEX('Policy Characteristics'!K:K,MATCH($C948,'Policy Characteristics'!$C:$C,0))),"",INDEX('Policy Characteristics'!K:K,MATCH($C948,'Policy Characteristics'!$C:$C,0)))</f>
        <v>industry-ag-main.html#eff-stds</v>
      </c>
      <c r="R948" s="355" t="str">
        <f>IF(ISBLANK(INDEX('Policy Characteristics'!L:L,MATCH($C948,'Policy Characteristics'!$C:$C,0))),"",INDEX('Policy Characteristics'!L:L,MATCH($C948,'Policy Characteristics'!$C:$C,0)))</f>
        <v>industry-energy-efficiency-standards.html</v>
      </c>
    </row>
    <row r="949" spans="1:18" s="5" customFormat="1" x14ac:dyDescent="0.35">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Industry Energy Efficiency Standards</v>
      </c>
      <c r="C949" s="359" t="str">
        <f t="shared" si="40"/>
        <v>Percentage Improvement in Eqpt Efficiency Standards above BAU</v>
      </c>
      <c r="D949" s="9" t="s">
        <v>3226</v>
      </c>
      <c r="E949" s="53" t="s">
        <v>2812</v>
      </c>
      <c r="F949" s="194" t="s">
        <v>3188</v>
      </c>
      <c r="G949" s="53" t="s">
        <v>2816</v>
      </c>
      <c r="H949" s="54">
        <v>1185</v>
      </c>
      <c r="I949" s="53" t="s">
        <v>45</v>
      </c>
      <c r="J949" s="357" t="str">
        <f>IF(ISBLANK(INDEX('Policy Characteristics'!D:D,MATCH($C949,'Policy Characteristics'!$C:$C,0))),"",INDEX('Policy Characteristics'!D:D,MATCH($C949,'Policy Characteristics'!$C:$C,0)))</f>
        <v>Industry Energy Efficiency Standards</v>
      </c>
      <c r="K949" s="355" t="str">
        <f>IF(ISBLANK(INDEX('Policy Characteristics'!E:E,MATCH($C949,'Policy Characteristics'!$C:$C,0))),"",INDEX('Policy Characteristics'!E:E,MATCH($C949,'Policy Characteristics'!$C:$C,0)))</f>
        <v>indst efficiency standards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0.25</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energy use</v>
      </c>
      <c r="P949" s="35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9" s="355" t="str">
        <f>IF(ISBLANK(INDEX('Policy Characteristics'!K:K,MATCH($C949,'Policy Characteristics'!$C:$C,0))),"",INDEX('Policy Characteristics'!K:K,MATCH($C949,'Policy Characteristics'!$C:$C,0)))</f>
        <v>industry-ag-main.html#eff-stds</v>
      </c>
      <c r="R949" s="355" t="str">
        <f>IF(ISBLANK(INDEX('Policy Characteristics'!L:L,MATCH($C949,'Policy Characteristics'!$C:$C,0))),"",INDEX('Policy Characteristics'!L:L,MATCH($C949,'Policy Characteristics'!$C:$C,0)))</f>
        <v>industry-energy-efficiency-standards.html</v>
      </c>
    </row>
    <row r="950" spans="1:18" s="5" customFormat="1" x14ac:dyDescent="0.3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Industry Energy Efficiency Standards</v>
      </c>
      <c r="C950" s="359" t="str">
        <f t="shared" si="40"/>
        <v>Percentage Improvement in Eqpt Efficiency Standards above BAU</v>
      </c>
      <c r="D950" s="9" t="s">
        <v>3226</v>
      </c>
      <c r="E950" s="53" t="s">
        <v>2813</v>
      </c>
      <c r="F950" s="194" t="s">
        <v>3188</v>
      </c>
      <c r="G950" s="53" t="s">
        <v>2817</v>
      </c>
      <c r="H950" s="54">
        <v>1186</v>
      </c>
      <c r="I950" s="53" t="s">
        <v>45</v>
      </c>
      <c r="J950" s="357" t="str">
        <f>IF(ISBLANK(INDEX('Policy Characteristics'!D:D,MATCH($C950,'Policy Characteristics'!$C:$C,0))),"",INDEX('Policy Characteristics'!D:D,MATCH($C950,'Policy Characteristics'!$C:$C,0)))</f>
        <v>Industry Energy Efficiency Standards</v>
      </c>
      <c r="K950" s="355" t="str">
        <f>IF(ISBLANK(INDEX('Policy Characteristics'!E:E,MATCH($C950,'Policy Characteristics'!$C:$C,0))),"",INDEX('Policy Characteristics'!E:E,MATCH($C950,'Policy Characteristics'!$C:$C,0)))</f>
        <v>indst efficiency standards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0.25</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energy use</v>
      </c>
      <c r="P950" s="35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0" s="355" t="str">
        <f>IF(ISBLANK(INDEX('Policy Characteristics'!K:K,MATCH($C950,'Policy Characteristics'!$C:$C,0))),"",INDEX('Policy Characteristics'!K:K,MATCH($C950,'Policy Characteristics'!$C:$C,0)))</f>
        <v>industry-ag-main.html#eff-stds</v>
      </c>
      <c r="R950" s="355" t="str">
        <f>IF(ISBLANK(INDEX('Policy Characteristics'!L:L,MATCH($C950,'Policy Characteristics'!$C:$C,0))),"",INDEX('Policy Characteristics'!L:L,MATCH($C950,'Policy Characteristics'!$C:$C,0)))</f>
        <v>industry-energy-efficiency-standards.html</v>
      </c>
    </row>
    <row r="951" spans="1:18" s="5" customFormat="1" x14ac:dyDescent="0.35">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Industry Energy Efficiency Standards</v>
      </c>
      <c r="C951" s="359" t="str">
        <f t="shared" si="40"/>
        <v>Percentage Improvement in Eqpt Efficiency Standards above BAU</v>
      </c>
      <c r="D951" s="9" t="s">
        <v>3226</v>
      </c>
      <c r="E951" s="53" t="s">
        <v>2810</v>
      </c>
      <c r="F951" s="194" t="s">
        <v>3188</v>
      </c>
      <c r="G951" s="53" t="s">
        <v>2815</v>
      </c>
      <c r="H951" s="54">
        <v>1187</v>
      </c>
      <c r="I951" s="53" t="s">
        <v>45</v>
      </c>
      <c r="J951" s="357" t="str">
        <f>IF(ISBLANK(INDEX('Policy Characteristics'!D:D,MATCH($C951,'Policy Characteristics'!$C:$C,0))),"",INDEX('Policy Characteristics'!D:D,MATCH($C951,'Policy Characteristics'!$C:$C,0)))</f>
        <v>Industry Energy Efficiency Standards</v>
      </c>
      <c r="K951" s="355" t="str">
        <f>IF(ISBLANK(INDEX('Policy Characteristics'!E:E,MATCH($C951,'Policy Characteristics'!$C:$C,0))),"",INDEX('Policy Characteristics'!E:E,MATCH($C951,'Policy Characteristics'!$C:$C,0)))</f>
        <v>indst efficiency standards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0.25</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energy use</v>
      </c>
      <c r="P951" s="35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1" s="355" t="str">
        <f>IF(ISBLANK(INDEX('Policy Characteristics'!K:K,MATCH($C951,'Policy Characteristics'!$C:$C,0))),"",INDEX('Policy Characteristics'!K:K,MATCH($C951,'Policy Characteristics'!$C:$C,0)))</f>
        <v>industry-ag-main.html#eff-stds</v>
      </c>
      <c r="R951" s="355" t="str">
        <f>IF(ISBLANK(INDEX('Policy Characteristics'!L:L,MATCH($C951,'Policy Characteristics'!$C:$C,0))),"",INDEX('Policy Characteristics'!L:L,MATCH($C951,'Policy Characteristics'!$C:$C,0)))</f>
        <v>industry-energy-efficiency-standards.html</v>
      </c>
    </row>
    <row r="952" spans="1:18" s="5" customFormat="1" x14ac:dyDescent="0.35">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Industry Energy Efficiency Standards</v>
      </c>
      <c r="C952" s="359" t="str">
        <f t="shared" si="40"/>
        <v>Percentage Improvement in Eqpt Efficiency Standards above BAU</v>
      </c>
      <c r="D952" s="9" t="s">
        <v>3227</v>
      </c>
      <c r="E952" s="53" t="s">
        <v>2456</v>
      </c>
      <c r="F952" s="194" t="s">
        <v>3230</v>
      </c>
      <c r="G952" s="53" t="s">
        <v>2462</v>
      </c>
      <c r="H952" s="54">
        <v>1188</v>
      </c>
      <c r="I952" s="53" t="s">
        <v>44</v>
      </c>
      <c r="J952" s="357" t="str">
        <f>IF(ISBLANK(INDEX('Policy Characteristics'!D:D,MATCH($C952,'Policy Characteristics'!$C:$C,0))),"",INDEX('Policy Characteristics'!D:D,MATCH($C952,'Policy Characteristics'!$C:$C,0)))</f>
        <v>Industry Energy Efficiency Standards</v>
      </c>
      <c r="K952" s="355" t="str">
        <f>IF(ISBLANK(INDEX('Policy Characteristics'!E:E,MATCH($C952,'Policy Characteristics'!$C:$C,0))),"",INDEX('Policy Characteristics'!E:E,MATCH($C952,'Policy Characteristics'!$C:$C,0)))</f>
        <v>indst efficiency standards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0.25</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energy use</v>
      </c>
      <c r="P952" s="35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2" s="355" t="str">
        <f>IF(ISBLANK(INDEX('Policy Characteristics'!K:K,MATCH($C952,'Policy Characteristics'!$C:$C,0))),"",INDEX('Policy Characteristics'!K:K,MATCH($C952,'Policy Characteristics'!$C:$C,0)))</f>
        <v>industry-ag-main.html#eff-stds</v>
      </c>
      <c r="R952" s="355" t="str">
        <f>IF(ISBLANK(INDEX('Policy Characteristics'!L:L,MATCH($C952,'Policy Characteristics'!$C:$C,0))),"",INDEX('Policy Characteristics'!L:L,MATCH($C952,'Policy Characteristics'!$C:$C,0)))</f>
        <v>industry-energy-efficiency-standards.html</v>
      </c>
    </row>
    <row r="953" spans="1:18" s="5" customFormat="1" x14ac:dyDescent="0.35">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Industry Energy Efficiency Standards</v>
      </c>
      <c r="C953" s="359" t="str">
        <f t="shared" si="40"/>
        <v>Percentage Improvement in Eqpt Efficiency Standards above BAU</v>
      </c>
      <c r="D953" s="9" t="s">
        <v>3227</v>
      </c>
      <c r="E953" s="53" t="s">
        <v>2457</v>
      </c>
      <c r="F953" s="194" t="s">
        <v>3230</v>
      </c>
      <c r="G953" s="53" t="s">
        <v>2465</v>
      </c>
      <c r="H953" s="54">
        <v>1189</v>
      </c>
      <c r="I953" s="53" t="s">
        <v>45</v>
      </c>
      <c r="J953" s="357" t="str">
        <f>IF(ISBLANK(INDEX('Policy Characteristics'!D:D,MATCH($C953,'Policy Characteristics'!$C:$C,0))),"",INDEX('Policy Characteristics'!D:D,MATCH($C953,'Policy Characteristics'!$C:$C,0)))</f>
        <v>Industry Energy Efficiency Standards</v>
      </c>
      <c r="K953" s="355" t="str">
        <f>IF(ISBLANK(INDEX('Policy Characteristics'!E:E,MATCH($C953,'Policy Characteristics'!$C:$C,0))),"",INDEX('Policy Characteristics'!E:E,MATCH($C953,'Policy Characteristics'!$C:$C,0)))</f>
        <v>indst efficiency standards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0.25</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energy use</v>
      </c>
      <c r="P953" s="35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3" s="355" t="str">
        <f>IF(ISBLANK(INDEX('Policy Characteristics'!K:K,MATCH($C953,'Policy Characteristics'!$C:$C,0))),"",INDEX('Policy Characteristics'!K:K,MATCH($C953,'Policy Characteristics'!$C:$C,0)))</f>
        <v>industry-ag-main.html#eff-stds</v>
      </c>
      <c r="R953" s="355" t="str">
        <f>IF(ISBLANK(INDEX('Policy Characteristics'!L:L,MATCH($C953,'Policy Characteristics'!$C:$C,0))),"",INDEX('Policy Characteristics'!L:L,MATCH($C953,'Policy Characteristics'!$C:$C,0)))</f>
        <v>industry-energy-efficiency-standards.html</v>
      </c>
    </row>
    <row r="954" spans="1:18" s="5" customFormat="1" x14ac:dyDescent="0.35">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Industry Energy Efficiency Standards</v>
      </c>
      <c r="C954" s="359" t="str">
        <f t="shared" si="40"/>
        <v>Percentage Improvement in Eqpt Efficiency Standards above BAU</v>
      </c>
      <c r="D954" s="9" t="s">
        <v>3227</v>
      </c>
      <c r="E954" s="53" t="s">
        <v>2458</v>
      </c>
      <c r="F954" s="194" t="s">
        <v>3230</v>
      </c>
      <c r="G954" s="53" t="s">
        <v>2466</v>
      </c>
      <c r="H954" s="54">
        <v>1190</v>
      </c>
      <c r="I954" s="53" t="s">
        <v>45</v>
      </c>
      <c r="J954" s="357" t="str">
        <f>IF(ISBLANK(INDEX('Policy Characteristics'!D:D,MATCH($C954,'Policy Characteristics'!$C:$C,0))),"",INDEX('Policy Characteristics'!D:D,MATCH($C954,'Policy Characteristics'!$C:$C,0)))</f>
        <v>Industry Energy Efficiency Standards</v>
      </c>
      <c r="K954" s="355" t="str">
        <f>IF(ISBLANK(INDEX('Policy Characteristics'!E:E,MATCH($C954,'Policy Characteristics'!$C:$C,0))),"",INDEX('Policy Characteristics'!E:E,MATCH($C954,'Policy Characteristics'!$C:$C,0)))</f>
        <v>indst efficiency standards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0.25</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energy use</v>
      </c>
      <c r="P954" s="35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4" s="355" t="str">
        <f>IF(ISBLANK(INDEX('Policy Characteristics'!K:K,MATCH($C954,'Policy Characteristics'!$C:$C,0))),"",INDEX('Policy Characteristics'!K:K,MATCH($C954,'Policy Characteristics'!$C:$C,0)))</f>
        <v>industry-ag-main.html#eff-stds</v>
      </c>
      <c r="R954" s="355" t="str">
        <f>IF(ISBLANK(INDEX('Policy Characteristics'!L:L,MATCH($C954,'Policy Characteristics'!$C:$C,0))),"",INDEX('Policy Characteristics'!L:L,MATCH($C954,'Policy Characteristics'!$C:$C,0)))</f>
        <v>industry-energy-efficiency-standards.html</v>
      </c>
    </row>
    <row r="955" spans="1:18" s="5" customFormat="1" x14ac:dyDescent="0.35">
      <c r="A955" s="355" t="str">
        <f>IF(ISBLANK(INDEX('Policy Characteristics'!A:A,MATCH($C955,'Policy Characteristics'!$C:$C,0))),"",INDEX('Policy Characteristics'!A:A,MATCH($C955,'Policy Characteristics'!$C:$C,0)))</f>
        <v>Industry</v>
      </c>
      <c r="B955" s="355" t="str">
        <f>IF(ISBLANK(INDEX('Policy Characteristics'!B:B,MATCH($C955,'Policy Characteristics'!$C:$C,0))),"",INDEX('Policy Characteristics'!B:B,MATCH($C955,'Policy Characteristics'!$C:$C,0)))</f>
        <v>Industry Energy Efficiency Standards</v>
      </c>
      <c r="C955" s="359" t="str">
        <f t="shared" si="40"/>
        <v>Percentage Improvement in Eqpt Efficiency Standards above BAU</v>
      </c>
      <c r="D955" s="9" t="s">
        <v>3227</v>
      </c>
      <c r="E955" s="53" t="s">
        <v>2459</v>
      </c>
      <c r="F955" s="194" t="s">
        <v>3230</v>
      </c>
      <c r="G955" s="53" t="s">
        <v>2463</v>
      </c>
      <c r="H955" s="54">
        <v>1191</v>
      </c>
      <c r="I955" s="53" t="s">
        <v>45</v>
      </c>
      <c r="J955" s="357" t="str">
        <f>IF(ISBLANK(INDEX('Policy Characteristics'!D:D,MATCH($C955,'Policy Characteristics'!$C:$C,0))),"",INDEX('Policy Characteristics'!D:D,MATCH($C955,'Policy Characteristics'!$C:$C,0)))</f>
        <v>Industry Energy Efficiency Standards</v>
      </c>
      <c r="K955" s="355" t="str">
        <f>IF(ISBLANK(INDEX('Policy Characteristics'!E:E,MATCH($C955,'Policy Characteristics'!$C:$C,0))),"",INDEX('Policy Characteristics'!E:E,MATCH($C955,'Policy Characteristics'!$C:$C,0)))</f>
        <v>indst efficiency standards</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0.25</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reduction in energy use</v>
      </c>
      <c r="P955" s="35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5" s="355" t="str">
        <f>IF(ISBLANK(INDEX('Policy Characteristics'!K:K,MATCH($C955,'Policy Characteristics'!$C:$C,0))),"",INDEX('Policy Characteristics'!K:K,MATCH($C955,'Policy Characteristics'!$C:$C,0)))</f>
        <v>industry-ag-main.html#eff-stds</v>
      </c>
      <c r="R955" s="355" t="str">
        <f>IF(ISBLANK(INDEX('Policy Characteristics'!L:L,MATCH($C955,'Policy Characteristics'!$C:$C,0))),"",INDEX('Policy Characteristics'!L:L,MATCH($C955,'Policy Characteristics'!$C:$C,0)))</f>
        <v>industry-energy-efficiency-standards.html</v>
      </c>
    </row>
    <row r="956" spans="1:18" s="5" customFormat="1" x14ac:dyDescent="0.35">
      <c r="A956" s="355" t="str">
        <f>IF(ISBLANK(INDEX('Policy Characteristics'!A:A,MATCH($C956,'Policy Characteristics'!$C:$C,0))),"",INDEX('Policy Characteristics'!A:A,MATCH($C956,'Policy Characteristics'!$C:$C,0)))</f>
        <v>Industry</v>
      </c>
      <c r="B956" s="355" t="str">
        <f>IF(ISBLANK(INDEX('Policy Characteristics'!B:B,MATCH($C956,'Policy Characteristics'!$C:$C,0))),"",INDEX('Policy Characteristics'!B:B,MATCH($C956,'Policy Characteristics'!$C:$C,0)))</f>
        <v>Industry Energy Efficiency Standards</v>
      </c>
      <c r="C956" s="359" t="str">
        <f t="shared" si="40"/>
        <v>Percentage Improvement in Eqpt Efficiency Standards above BAU</v>
      </c>
      <c r="D956" s="9" t="s">
        <v>3227</v>
      </c>
      <c r="E956" s="53" t="s">
        <v>2460</v>
      </c>
      <c r="F956" s="194" t="s">
        <v>3230</v>
      </c>
      <c r="G956" s="53" t="s">
        <v>2464</v>
      </c>
      <c r="H956" s="54">
        <v>1192</v>
      </c>
      <c r="I956" s="53" t="s">
        <v>45</v>
      </c>
      <c r="J956" s="357" t="str">
        <f>IF(ISBLANK(INDEX('Policy Characteristics'!D:D,MATCH($C956,'Policy Characteristics'!$C:$C,0))),"",INDEX('Policy Characteristics'!D:D,MATCH($C956,'Policy Characteristics'!$C:$C,0)))</f>
        <v>Industry Energy Efficiency Standards</v>
      </c>
      <c r="K956" s="355" t="str">
        <f>IF(ISBLANK(INDEX('Policy Characteristics'!E:E,MATCH($C956,'Policy Characteristics'!$C:$C,0))),"",INDEX('Policy Characteristics'!E:E,MATCH($C956,'Policy Characteristics'!$C:$C,0)))</f>
        <v>indst efficiency standards</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0.25</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reduction in energy use</v>
      </c>
      <c r="P956" s="35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6" s="355" t="str">
        <f>IF(ISBLANK(INDEX('Policy Characteristics'!K:K,MATCH($C956,'Policy Characteristics'!$C:$C,0))),"",INDEX('Policy Characteristics'!K:K,MATCH($C956,'Policy Characteristics'!$C:$C,0)))</f>
        <v>industry-ag-main.html#eff-stds</v>
      </c>
      <c r="R956" s="355" t="str">
        <f>IF(ISBLANK(INDEX('Policy Characteristics'!L:L,MATCH($C956,'Policy Characteristics'!$C:$C,0))),"",INDEX('Policy Characteristics'!L:L,MATCH($C956,'Policy Characteristics'!$C:$C,0)))</f>
        <v>industry-energy-efficiency-standards.html</v>
      </c>
    </row>
    <row r="957" spans="1:18" s="5" customFormat="1" x14ac:dyDescent="0.35">
      <c r="A957" s="355" t="str">
        <f>IF(ISBLANK(INDEX('Policy Characteristics'!A:A,MATCH($C957,'Policy Characteristics'!$C:$C,0))),"",INDEX('Policy Characteristics'!A:A,MATCH($C957,'Policy Characteristics'!$C:$C,0)))</f>
        <v>Industry</v>
      </c>
      <c r="B957" s="355" t="str">
        <f>IF(ISBLANK(INDEX('Policy Characteristics'!B:B,MATCH($C957,'Policy Characteristics'!$C:$C,0))),"",INDEX('Policy Characteristics'!B:B,MATCH($C957,'Policy Characteristics'!$C:$C,0)))</f>
        <v>Industry Energy Efficiency Standards</v>
      </c>
      <c r="C957" s="359" t="str">
        <f t="shared" si="40"/>
        <v>Percentage Improvement in Eqpt Efficiency Standards above BAU</v>
      </c>
      <c r="D957" s="9" t="s">
        <v>3227</v>
      </c>
      <c r="E957" s="53" t="s">
        <v>2461</v>
      </c>
      <c r="F957" s="194" t="s">
        <v>3230</v>
      </c>
      <c r="G957" s="53" t="s">
        <v>2467</v>
      </c>
      <c r="H957" s="54">
        <v>1193</v>
      </c>
      <c r="I957" s="53" t="s">
        <v>45</v>
      </c>
      <c r="J957" s="357" t="str">
        <f>IF(ISBLANK(INDEX('Policy Characteristics'!D:D,MATCH($C957,'Policy Characteristics'!$C:$C,0))),"",INDEX('Policy Characteristics'!D:D,MATCH($C957,'Policy Characteristics'!$C:$C,0)))</f>
        <v>Industry Energy Efficiency Standards</v>
      </c>
      <c r="K957" s="355" t="str">
        <f>IF(ISBLANK(INDEX('Policy Characteristics'!E:E,MATCH($C957,'Policy Characteristics'!$C:$C,0))),"",INDEX('Policy Characteristics'!E:E,MATCH($C957,'Policy Characteristics'!$C:$C,0)))</f>
        <v>indst efficiency standards</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0.25</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reduction in energy use</v>
      </c>
      <c r="P957" s="35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7" s="355" t="str">
        <f>IF(ISBLANK(INDEX('Policy Characteristics'!K:K,MATCH($C957,'Policy Characteristics'!$C:$C,0))),"",INDEX('Policy Characteristics'!K:K,MATCH($C957,'Policy Characteristics'!$C:$C,0)))</f>
        <v>industry-ag-main.html#eff-stds</v>
      </c>
      <c r="R957" s="355" t="str">
        <f>IF(ISBLANK(INDEX('Policy Characteristics'!L:L,MATCH($C957,'Policy Characteristics'!$C:$C,0))),"",INDEX('Policy Characteristics'!L:L,MATCH($C957,'Policy Characteristics'!$C:$C,0)))</f>
        <v>industry-energy-efficiency-standards.html</v>
      </c>
    </row>
    <row r="958" spans="1:18" s="5" customFormat="1" x14ac:dyDescent="0.35">
      <c r="A958" s="355" t="str">
        <f>IF(ISBLANK(INDEX('Policy Characteristics'!A:A,MATCH($C958,'Policy Characteristics'!$C:$C,0))),"",INDEX('Policy Characteristics'!A:A,MATCH($C958,'Policy Characteristics'!$C:$C,0)))</f>
        <v>Industry</v>
      </c>
      <c r="B958" s="355" t="str">
        <f>IF(ISBLANK(INDEX('Policy Characteristics'!B:B,MATCH($C958,'Policy Characteristics'!$C:$C,0))),"",INDEX('Policy Characteristics'!B:B,MATCH($C958,'Policy Characteristics'!$C:$C,0)))</f>
        <v>Industry Energy Efficiency Standards</v>
      </c>
      <c r="C958" s="359" t="str">
        <f t="shared" si="40"/>
        <v>Percentage Improvement in Eqpt Efficiency Standards above BAU</v>
      </c>
      <c r="D958" s="9" t="s">
        <v>3227</v>
      </c>
      <c r="E958" s="53" t="s">
        <v>2811</v>
      </c>
      <c r="F958" s="194" t="s">
        <v>3230</v>
      </c>
      <c r="G958" s="53" t="s">
        <v>2814</v>
      </c>
      <c r="H958" s="54">
        <v>1194</v>
      </c>
      <c r="I958" s="53" t="s">
        <v>45</v>
      </c>
      <c r="J958" s="357" t="str">
        <f>IF(ISBLANK(INDEX('Policy Characteristics'!D:D,MATCH($C958,'Policy Characteristics'!$C:$C,0))),"",INDEX('Policy Characteristics'!D:D,MATCH($C958,'Policy Characteristics'!$C:$C,0)))</f>
        <v>Industry Energy Efficiency Standards</v>
      </c>
      <c r="K958" s="355" t="str">
        <f>IF(ISBLANK(INDEX('Policy Characteristics'!E:E,MATCH($C958,'Policy Characteristics'!$C:$C,0))),"",INDEX('Policy Characteristics'!E:E,MATCH($C958,'Policy Characteristics'!$C:$C,0)))</f>
        <v>indst efficiency standards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0.25</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reduction in energy use</v>
      </c>
      <c r="P958" s="35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8" s="355" t="str">
        <f>IF(ISBLANK(INDEX('Policy Characteristics'!K:K,MATCH($C958,'Policy Characteristics'!$C:$C,0))),"",INDEX('Policy Characteristics'!K:K,MATCH($C958,'Policy Characteristics'!$C:$C,0)))</f>
        <v>industry-ag-main.html#eff-stds</v>
      </c>
      <c r="R958" s="355" t="str">
        <f>IF(ISBLANK(INDEX('Policy Characteristics'!L:L,MATCH($C958,'Policy Characteristics'!$C:$C,0))),"",INDEX('Policy Characteristics'!L:L,MATCH($C958,'Policy Characteristics'!$C:$C,0)))</f>
        <v>industry-energy-efficiency-standards.html</v>
      </c>
    </row>
    <row r="959" spans="1:18" s="5" customFormat="1" x14ac:dyDescent="0.35">
      <c r="A959" s="355" t="str">
        <f>IF(ISBLANK(INDEX('Policy Characteristics'!A:A,MATCH($C959,'Policy Characteristics'!$C:$C,0))),"",INDEX('Policy Characteristics'!A:A,MATCH($C959,'Policy Characteristics'!$C:$C,0)))</f>
        <v>Industry</v>
      </c>
      <c r="B959" s="355" t="str">
        <f>IF(ISBLANK(INDEX('Policy Characteristics'!B:B,MATCH($C959,'Policy Characteristics'!$C:$C,0))),"",INDEX('Policy Characteristics'!B:B,MATCH($C959,'Policy Characteristics'!$C:$C,0)))</f>
        <v>Industry Energy Efficiency Standards</v>
      </c>
      <c r="C959" s="359" t="str">
        <f t="shared" si="40"/>
        <v>Percentage Improvement in Eqpt Efficiency Standards above BAU</v>
      </c>
      <c r="D959" s="9" t="s">
        <v>3227</v>
      </c>
      <c r="E959" s="53" t="s">
        <v>2812</v>
      </c>
      <c r="F959" s="194" t="s">
        <v>3230</v>
      </c>
      <c r="G959" s="53" t="s">
        <v>2816</v>
      </c>
      <c r="H959" s="54">
        <v>1195</v>
      </c>
      <c r="I959" s="53" t="s">
        <v>45</v>
      </c>
      <c r="J959" s="357" t="str">
        <f>IF(ISBLANK(INDEX('Policy Characteristics'!D:D,MATCH($C959,'Policy Characteristics'!$C:$C,0))),"",INDEX('Policy Characteristics'!D:D,MATCH($C959,'Policy Characteristics'!$C:$C,0)))</f>
        <v>Industry Energy Efficiency Standards</v>
      </c>
      <c r="K959" s="355" t="str">
        <f>IF(ISBLANK(INDEX('Policy Characteristics'!E:E,MATCH($C959,'Policy Characteristics'!$C:$C,0))),"",INDEX('Policy Characteristics'!E:E,MATCH($C959,'Policy Characteristics'!$C:$C,0)))</f>
        <v>indst efficiency standards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0.25</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reduction in energy use</v>
      </c>
      <c r="P959" s="35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9" s="355" t="str">
        <f>IF(ISBLANK(INDEX('Policy Characteristics'!K:K,MATCH($C959,'Policy Characteristics'!$C:$C,0))),"",INDEX('Policy Characteristics'!K:K,MATCH($C959,'Policy Characteristics'!$C:$C,0)))</f>
        <v>industry-ag-main.html#eff-stds</v>
      </c>
      <c r="R959" s="355" t="str">
        <f>IF(ISBLANK(INDEX('Policy Characteristics'!L:L,MATCH($C959,'Policy Characteristics'!$C:$C,0))),"",INDEX('Policy Characteristics'!L:L,MATCH($C959,'Policy Characteristics'!$C:$C,0)))</f>
        <v>industry-energy-efficiency-standards.html</v>
      </c>
    </row>
    <row r="960" spans="1:18" s="5" customFormat="1" x14ac:dyDescent="0.35">
      <c r="A960" s="355" t="str">
        <f>IF(ISBLANK(INDEX('Policy Characteristics'!A:A,MATCH($C960,'Policy Characteristics'!$C:$C,0))),"",INDEX('Policy Characteristics'!A:A,MATCH($C960,'Policy Characteristics'!$C:$C,0)))</f>
        <v>Industry</v>
      </c>
      <c r="B960" s="355" t="str">
        <f>IF(ISBLANK(INDEX('Policy Characteristics'!B:B,MATCH($C960,'Policy Characteristics'!$C:$C,0))),"",INDEX('Policy Characteristics'!B:B,MATCH($C960,'Policy Characteristics'!$C:$C,0)))</f>
        <v>Industry Energy Efficiency Standards</v>
      </c>
      <c r="C960" s="359" t="str">
        <f t="shared" si="40"/>
        <v>Percentage Improvement in Eqpt Efficiency Standards above BAU</v>
      </c>
      <c r="D960" s="9" t="s">
        <v>3227</v>
      </c>
      <c r="E960" s="53" t="s">
        <v>2813</v>
      </c>
      <c r="F960" s="194" t="s">
        <v>3230</v>
      </c>
      <c r="G960" s="53" t="s">
        <v>2817</v>
      </c>
      <c r="H960" s="54">
        <v>1196</v>
      </c>
      <c r="I960" s="53" t="s">
        <v>45</v>
      </c>
      <c r="J960" s="357" t="str">
        <f>IF(ISBLANK(INDEX('Policy Characteristics'!D:D,MATCH($C960,'Policy Characteristics'!$C:$C,0))),"",INDEX('Policy Characteristics'!D:D,MATCH($C960,'Policy Characteristics'!$C:$C,0)))</f>
        <v>Industry Energy Efficiency Standards</v>
      </c>
      <c r="K960" s="355" t="str">
        <f>IF(ISBLANK(INDEX('Policy Characteristics'!E:E,MATCH($C960,'Policy Characteristics'!$C:$C,0))),"",INDEX('Policy Characteristics'!E:E,MATCH($C960,'Policy Characteristics'!$C:$C,0)))</f>
        <v>indst efficiency standards</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0.25</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reduction in energy use</v>
      </c>
      <c r="P960" s="35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0" s="355" t="str">
        <f>IF(ISBLANK(INDEX('Policy Characteristics'!K:K,MATCH($C960,'Policy Characteristics'!$C:$C,0))),"",INDEX('Policy Characteristics'!K:K,MATCH($C960,'Policy Characteristics'!$C:$C,0)))</f>
        <v>industry-ag-main.html#eff-stds</v>
      </c>
      <c r="R960" s="355" t="str">
        <f>IF(ISBLANK(INDEX('Policy Characteristics'!L:L,MATCH($C960,'Policy Characteristics'!$C:$C,0))),"",INDEX('Policy Characteristics'!L:L,MATCH($C960,'Policy Characteristics'!$C:$C,0)))</f>
        <v>industry-energy-efficiency-standards.html</v>
      </c>
    </row>
    <row r="961" spans="1:18" s="5" customFormat="1" x14ac:dyDescent="0.35">
      <c r="A961" s="355" t="str">
        <f>IF(ISBLANK(INDEX('Policy Characteristics'!A:A,MATCH($C961,'Policy Characteristics'!$C:$C,0))),"",INDEX('Policy Characteristics'!A:A,MATCH($C961,'Policy Characteristics'!$C:$C,0)))</f>
        <v>Industry</v>
      </c>
      <c r="B961" s="355" t="str">
        <f>IF(ISBLANK(INDEX('Policy Characteristics'!B:B,MATCH($C961,'Policy Characteristics'!$C:$C,0))),"",INDEX('Policy Characteristics'!B:B,MATCH($C961,'Policy Characteristics'!$C:$C,0)))</f>
        <v>Industry Energy Efficiency Standards</v>
      </c>
      <c r="C961" s="359" t="str">
        <f t="shared" si="40"/>
        <v>Percentage Improvement in Eqpt Efficiency Standards above BAU</v>
      </c>
      <c r="D961" s="9" t="s">
        <v>3227</v>
      </c>
      <c r="E961" s="53" t="s">
        <v>2810</v>
      </c>
      <c r="F961" s="194" t="s">
        <v>3230</v>
      </c>
      <c r="G961" s="53" t="s">
        <v>2815</v>
      </c>
      <c r="H961" s="54">
        <v>1197</v>
      </c>
      <c r="I961" s="53" t="s">
        <v>45</v>
      </c>
      <c r="J961" s="357" t="str">
        <f>IF(ISBLANK(INDEX('Policy Characteristics'!D:D,MATCH($C961,'Policy Characteristics'!$C:$C,0))),"",INDEX('Policy Characteristics'!D:D,MATCH($C961,'Policy Characteristics'!$C:$C,0)))</f>
        <v>Industry Energy Efficiency Standards</v>
      </c>
      <c r="K961" s="355" t="str">
        <f>IF(ISBLANK(INDEX('Policy Characteristics'!E:E,MATCH($C961,'Policy Characteristics'!$C:$C,0))),"",INDEX('Policy Characteristics'!E:E,MATCH($C961,'Policy Characteristics'!$C:$C,0)))</f>
        <v>indst efficiency standards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0.25</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reduction in energy use</v>
      </c>
      <c r="P961" s="35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1" s="355" t="str">
        <f>IF(ISBLANK(INDEX('Policy Characteristics'!K:K,MATCH($C961,'Policy Characteristics'!$C:$C,0))),"",INDEX('Policy Characteristics'!K:K,MATCH($C961,'Policy Characteristics'!$C:$C,0)))</f>
        <v>industry-ag-main.html#eff-stds</v>
      </c>
      <c r="R961" s="355" t="str">
        <f>IF(ISBLANK(INDEX('Policy Characteristics'!L:L,MATCH($C961,'Policy Characteristics'!$C:$C,0))),"",INDEX('Policy Characteristics'!L:L,MATCH($C961,'Policy Characteristics'!$C:$C,0)))</f>
        <v>industry-energy-efficiency-standards.html</v>
      </c>
    </row>
    <row r="962" spans="1:18" s="5" customFormat="1" x14ac:dyDescent="0.35">
      <c r="A962" s="355" t="str">
        <f>IF(ISBLANK(INDEX('Policy Characteristics'!A:A,MATCH($C962,'Policy Characteristics'!$C:$C,0))),"",INDEX('Policy Characteristics'!A:A,MATCH($C962,'Policy Characteristics'!$C:$C,0)))</f>
        <v>Industry</v>
      </c>
      <c r="B962" s="355" t="str">
        <f>IF(ISBLANK(INDEX('Policy Characteristics'!B:B,MATCH($C962,'Policy Characteristics'!$C:$C,0))),"",INDEX('Policy Characteristics'!B:B,MATCH($C962,'Policy Characteristics'!$C:$C,0)))</f>
        <v>Industry Energy Efficiency Standards</v>
      </c>
      <c r="C962" s="359" t="str">
        <f t="shared" si="40"/>
        <v>Percentage Improvement in Eqpt Efficiency Standards above BAU</v>
      </c>
      <c r="D962" s="9" t="s">
        <v>3228</v>
      </c>
      <c r="E962" s="53" t="s">
        <v>2456</v>
      </c>
      <c r="F962" s="194" t="s">
        <v>3189</v>
      </c>
      <c r="G962" s="53" t="s">
        <v>2462</v>
      </c>
      <c r="H962" s="54">
        <v>1198</v>
      </c>
      <c r="I962" s="53" t="s">
        <v>44</v>
      </c>
      <c r="J962" s="357" t="str">
        <f>IF(ISBLANK(INDEX('Policy Characteristics'!D:D,MATCH($C962,'Policy Characteristics'!$C:$C,0))),"",INDEX('Policy Characteristics'!D:D,MATCH($C962,'Policy Characteristics'!$C:$C,0)))</f>
        <v>Industry Energy Efficiency Standards</v>
      </c>
      <c r="K962" s="355" t="str">
        <f>IF(ISBLANK(INDEX('Policy Characteristics'!E:E,MATCH($C962,'Policy Characteristics'!$C:$C,0))),"",INDEX('Policy Characteristics'!E:E,MATCH($C962,'Policy Characteristics'!$C:$C,0)))</f>
        <v>indst efficiency standards</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0.25</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reduction in energy use</v>
      </c>
      <c r="P962" s="35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2" s="355" t="str">
        <f>IF(ISBLANK(INDEX('Policy Characteristics'!K:K,MATCH($C962,'Policy Characteristics'!$C:$C,0))),"",INDEX('Policy Characteristics'!K:K,MATCH($C962,'Policy Characteristics'!$C:$C,0)))</f>
        <v>industry-ag-main.html#eff-stds</v>
      </c>
      <c r="R962" s="355" t="str">
        <f>IF(ISBLANK(INDEX('Policy Characteristics'!L:L,MATCH($C962,'Policy Characteristics'!$C:$C,0))),"",INDEX('Policy Characteristics'!L:L,MATCH($C962,'Policy Characteristics'!$C:$C,0)))</f>
        <v>industry-energy-efficiency-standards.html</v>
      </c>
    </row>
    <row r="963" spans="1:18" s="5" customFormat="1" x14ac:dyDescent="0.35">
      <c r="A963" s="355" t="str">
        <f>IF(ISBLANK(INDEX('Policy Characteristics'!A:A,MATCH($C963,'Policy Characteristics'!$C:$C,0))),"",INDEX('Policy Characteristics'!A:A,MATCH($C963,'Policy Characteristics'!$C:$C,0)))</f>
        <v>Industry</v>
      </c>
      <c r="B963" s="355" t="str">
        <f>IF(ISBLANK(INDEX('Policy Characteristics'!B:B,MATCH($C963,'Policy Characteristics'!$C:$C,0))),"",INDEX('Policy Characteristics'!B:B,MATCH($C963,'Policy Characteristics'!$C:$C,0)))</f>
        <v>Industry Energy Efficiency Standards</v>
      </c>
      <c r="C963" s="359" t="str">
        <f t="shared" si="40"/>
        <v>Percentage Improvement in Eqpt Efficiency Standards above BAU</v>
      </c>
      <c r="D963" s="9" t="s">
        <v>3228</v>
      </c>
      <c r="E963" s="53" t="s">
        <v>2457</v>
      </c>
      <c r="F963" s="194" t="s">
        <v>3189</v>
      </c>
      <c r="G963" s="53" t="s">
        <v>2465</v>
      </c>
      <c r="H963" s="54">
        <v>1199</v>
      </c>
      <c r="I963" s="53" t="s">
        <v>45</v>
      </c>
      <c r="J963" s="357" t="str">
        <f>IF(ISBLANK(INDEX('Policy Characteristics'!D:D,MATCH($C963,'Policy Characteristics'!$C:$C,0))),"",INDEX('Policy Characteristics'!D:D,MATCH($C963,'Policy Characteristics'!$C:$C,0)))</f>
        <v>Industry Energy Efficiency Standards</v>
      </c>
      <c r="K963" s="355" t="str">
        <f>IF(ISBLANK(INDEX('Policy Characteristics'!E:E,MATCH($C963,'Policy Characteristics'!$C:$C,0))),"",INDEX('Policy Characteristics'!E:E,MATCH($C963,'Policy Characteristics'!$C:$C,0)))</f>
        <v>indst efficiency standards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0.25</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energy use</v>
      </c>
      <c r="P963" s="35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3" s="355" t="str">
        <f>IF(ISBLANK(INDEX('Policy Characteristics'!K:K,MATCH($C963,'Policy Characteristics'!$C:$C,0))),"",INDEX('Policy Characteristics'!K:K,MATCH($C963,'Policy Characteristics'!$C:$C,0)))</f>
        <v>industry-ag-main.html#eff-stds</v>
      </c>
      <c r="R963" s="355" t="str">
        <f>IF(ISBLANK(INDEX('Policy Characteristics'!L:L,MATCH($C963,'Policy Characteristics'!$C:$C,0))),"",INDEX('Policy Characteristics'!L:L,MATCH($C963,'Policy Characteristics'!$C:$C,0)))</f>
        <v>industry-energy-efficiency-standards.html</v>
      </c>
    </row>
    <row r="964" spans="1:18" s="5" customFormat="1" x14ac:dyDescent="0.35">
      <c r="A964" s="355" t="str">
        <f>IF(ISBLANK(INDEX('Policy Characteristics'!A:A,MATCH($C964,'Policy Characteristics'!$C:$C,0))),"",INDEX('Policy Characteristics'!A:A,MATCH($C964,'Policy Characteristics'!$C:$C,0)))</f>
        <v>Industry</v>
      </c>
      <c r="B964" s="355" t="str">
        <f>IF(ISBLANK(INDEX('Policy Characteristics'!B:B,MATCH($C964,'Policy Characteristics'!$C:$C,0))),"",INDEX('Policy Characteristics'!B:B,MATCH($C964,'Policy Characteristics'!$C:$C,0)))</f>
        <v>Industry Energy Efficiency Standards</v>
      </c>
      <c r="C964" s="359" t="str">
        <f t="shared" si="40"/>
        <v>Percentage Improvement in Eqpt Efficiency Standards above BAU</v>
      </c>
      <c r="D964" s="9" t="s">
        <v>3228</v>
      </c>
      <c r="E964" s="53" t="s">
        <v>2458</v>
      </c>
      <c r="F964" s="194" t="s">
        <v>3189</v>
      </c>
      <c r="G964" s="53" t="s">
        <v>2466</v>
      </c>
      <c r="H964" s="54">
        <v>1200</v>
      </c>
      <c r="I964" s="53" t="s">
        <v>44</v>
      </c>
      <c r="J964" s="357" t="str">
        <f>IF(ISBLANK(INDEX('Policy Characteristics'!D:D,MATCH($C964,'Policy Characteristics'!$C:$C,0))),"",INDEX('Policy Characteristics'!D:D,MATCH($C964,'Policy Characteristics'!$C:$C,0)))</f>
        <v>Industry Energy Efficiency Standards</v>
      </c>
      <c r="K964" s="355" t="str">
        <f>IF(ISBLANK(INDEX('Policy Characteristics'!E:E,MATCH($C964,'Policy Characteristics'!$C:$C,0))),"",INDEX('Policy Characteristics'!E:E,MATCH($C964,'Policy Characteristics'!$C:$C,0)))</f>
        <v>indst efficiency standards</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0.25</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reduction in energy use</v>
      </c>
      <c r="P964" s="35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4" s="355" t="str">
        <f>IF(ISBLANK(INDEX('Policy Characteristics'!K:K,MATCH($C964,'Policy Characteristics'!$C:$C,0))),"",INDEX('Policy Characteristics'!K:K,MATCH($C964,'Policy Characteristics'!$C:$C,0)))</f>
        <v>industry-ag-main.html#eff-stds</v>
      </c>
      <c r="R964" s="355" t="str">
        <f>IF(ISBLANK(INDEX('Policy Characteristics'!L:L,MATCH($C964,'Policy Characteristics'!$C:$C,0))),"",INDEX('Policy Characteristics'!L:L,MATCH($C964,'Policy Characteristics'!$C:$C,0)))</f>
        <v>industry-energy-efficiency-standards.html</v>
      </c>
    </row>
    <row r="965" spans="1:18" s="5" customFormat="1" x14ac:dyDescent="0.35">
      <c r="A965" s="355" t="str">
        <f>IF(ISBLANK(INDEX('Policy Characteristics'!A:A,MATCH($C965,'Policy Characteristics'!$C:$C,0))),"",INDEX('Policy Characteristics'!A:A,MATCH($C965,'Policy Characteristics'!$C:$C,0)))</f>
        <v>Industry</v>
      </c>
      <c r="B965" s="355" t="str">
        <f>IF(ISBLANK(INDEX('Policy Characteristics'!B:B,MATCH($C965,'Policy Characteristics'!$C:$C,0))),"",INDEX('Policy Characteristics'!B:B,MATCH($C965,'Policy Characteristics'!$C:$C,0)))</f>
        <v>Industry Energy Efficiency Standards</v>
      </c>
      <c r="C965" s="359" t="str">
        <f t="shared" si="40"/>
        <v>Percentage Improvement in Eqpt Efficiency Standards above BAU</v>
      </c>
      <c r="D965" s="9" t="s">
        <v>3228</v>
      </c>
      <c r="E965" s="53" t="s">
        <v>2459</v>
      </c>
      <c r="F965" s="194" t="s">
        <v>3189</v>
      </c>
      <c r="G965" s="53" t="s">
        <v>2463</v>
      </c>
      <c r="H965" s="54">
        <v>1201</v>
      </c>
      <c r="I965" s="53" t="s">
        <v>45</v>
      </c>
      <c r="J965" s="357" t="str">
        <f>IF(ISBLANK(INDEX('Policy Characteristics'!D:D,MATCH($C965,'Policy Characteristics'!$C:$C,0))),"",INDEX('Policy Characteristics'!D:D,MATCH($C965,'Policy Characteristics'!$C:$C,0)))</f>
        <v>Industry Energy Efficiency Standards</v>
      </c>
      <c r="K965" s="355" t="str">
        <f>IF(ISBLANK(INDEX('Policy Characteristics'!E:E,MATCH($C965,'Policy Characteristics'!$C:$C,0))),"",INDEX('Policy Characteristics'!E:E,MATCH($C965,'Policy Characteristics'!$C:$C,0)))</f>
        <v>indst efficiency standards</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0.25</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reduction in energy use</v>
      </c>
      <c r="P965" s="35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5" s="355" t="str">
        <f>IF(ISBLANK(INDEX('Policy Characteristics'!K:K,MATCH($C965,'Policy Characteristics'!$C:$C,0))),"",INDEX('Policy Characteristics'!K:K,MATCH($C965,'Policy Characteristics'!$C:$C,0)))</f>
        <v>industry-ag-main.html#eff-stds</v>
      </c>
      <c r="R965" s="355" t="str">
        <f>IF(ISBLANK(INDEX('Policy Characteristics'!L:L,MATCH($C965,'Policy Characteristics'!$C:$C,0))),"",INDEX('Policy Characteristics'!L:L,MATCH($C965,'Policy Characteristics'!$C:$C,0)))</f>
        <v>industry-energy-efficiency-standards.html</v>
      </c>
    </row>
    <row r="966" spans="1:18" s="5" customFormat="1" x14ac:dyDescent="0.35">
      <c r="A966" s="355" t="str">
        <f>IF(ISBLANK(INDEX('Policy Characteristics'!A:A,MATCH($C966,'Policy Characteristics'!$C:$C,0))),"",INDEX('Policy Characteristics'!A:A,MATCH($C966,'Policy Characteristics'!$C:$C,0)))</f>
        <v>Industry</v>
      </c>
      <c r="B966" s="355" t="str">
        <f>IF(ISBLANK(INDEX('Policy Characteristics'!B:B,MATCH($C966,'Policy Characteristics'!$C:$C,0))),"",INDEX('Policy Characteristics'!B:B,MATCH($C966,'Policy Characteristics'!$C:$C,0)))</f>
        <v>Industry Energy Efficiency Standards</v>
      </c>
      <c r="C966" s="359" t="str">
        <f t="shared" si="40"/>
        <v>Percentage Improvement in Eqpt Efficiency Standards above BAU</v>
      </c>
      <c r="D966" s="9" t="s">
        <v>3228</v>
      </c>
      <c r="E966" s="53" t="s">
        <v>2460</v>
      </c>
      <c r="F966" s="194" t="s">
        <v>3189</v>
      </c>
      <c r="G966" s="53" t="s">
        <v>2464</v>
      </c>
      <c r="H966" s="54">
        <v>1202</v>
      </c>
      <c r="I966" s="53" t="s">
        <v>44</v>
      </c>
      <c r="J966" s="357" t="str">
        <f>IF(ISBLANK(INDEX('Policy Characteristics'!D:D,MATCH($C966,'Policy Characteristics'!$C:$C,0))),"",INDEX('Policy Characteristics'!D:D,MATCH($C966,'Policy Characteristics'!$C:$C,0)))</f>
        <v>Industry Energy Efficiency Standards</v>
      </c>
      <c r="K966" s="355" t="str">
        <f>IF(ISBLANK(INDEX('Policy Characteristics'!E:E,MATCH($C966,'Policy Characteristics'!$C:$C,0))),"",INDEX('Policy Characteristics'!E:E,MATCH($C966,'Policy Characteristics'!$C:$C,0)))</f>
        <v>indst efficiency standards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0.25</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reduction in energy use</v>
      </c>
      <c r="P966" s="35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6" s="355" t="str">
        <f>IF(ISBLANK(INDEX('Policy Characteristics'!K:K,MATCH($C966,'Policy Characteristics'!$C:$C,0))),"",INDEX('Policy Characteristics'!K:K,MATCH($C966,'Policy Characteristics'!$C:$C,0)))</f>
        <v>industry-ag-main.html#eff-stds</v>
      </c>
      <c r="R966" s="355" t="str">
        <f>IF(ISBLANK(INDEX('Policy Characteristics'!L:L,MATCH($C966,'Policy Characteristics'!$C:$C,0))),"",INDEX('Policy Characteristics'!L:L,MATCH($C966,'Policy Characteristics'!$C:$C,0)))</f>
        <v>industry-energy-efficiency-standards.html</v>
      </c>
    </row>
    <row r="967" spans="1:18" s="5" customFormat="1" x14ac:dyDescent="0.35">
      <c r="A967" s="355" t="str">
        <f>IF(ISBLANK(INDEX('Policy Characteristics'!A:A,MATCH($C967,'Policy Characteristics'!$C:$C,0))),"",INDEX('Policy Characteristics'!A:A,MATCH($C967,'Policy Characteristics'!$C:$C,0)))</f>
        <v>Industry</v>
      </c>
      <c r="B967" s="355" t="str">
        <f>IF(ISBLANK(INDEX('Policy Characteristics'!B:B,MATCH($C967,'Policy Characteristics'!$C:$C,0))),"",INDEX('Policy Characteristics'!B:B,MATCH($C967,'Policy Characteristics'!$C:$C,0)))</f>
        <v>Industry Energy Efficiency Standards</v>
      </c>
      <c r="C967" s="359" t="str">
        <f t="shared" si="40"/>
        <v>Percentage Improvement in Eqpt Efficiency Standards above BAU</v>
      </c>
      <c r="D967" s="9" t="s">
        <v>3228</v>
      </c>
      <c r="E967" s="53" t="s">
        <v>2461</v>
      </c>
      <c r="F967" s="194" t="s">
        <v>3189</v>
      </c>
      <c r="G967" s="53" t="s">
        <v>2467</v>
      </c>
      <c r="H967" s="54">
        <v>1203</v>
      </c>
      <c r="I967" s="53" t="s">
        <v>45</v>
      </c>
      <c r="J967" s="357" t="str">
        <f>IF(ISBLANK(INDEX('Policy Characteristics'!D:D,MATCH($C967,'Policy Characteristics'!$C:$C,0))),"",INDEX('Policy Characteristics'!D:D,MATCH($C967,'Policy Characteristics'!$C:$C,0)))</f>
        <v>Industry Energy Efficiency Standards</v>
      </c>
      <c r="K967" s="355" t="str">
        <f>IF(ISBLANK(INDEX('Policy Characteristics'!E:E,MATCH($C967,'Policy Characteristics'!$C:$C,0))),"",INDEX('Policy Characteristics'!E:E,MATCH($C967,'Policy Characteristics'!$C:$C,0)))</f>
        <v>indst efficiency standards</v>
      </c>
      <c r="L967" s="377">
        <f>IF(ISBLANK(INDEX('Policy Characteristics'!F:F,MATCH($C967,'Policy Characteristics'!$C:$C,0))),"",INDEX('Policy Characteristics'!F:F,MATCH($C967,'Policy Characteristics'!$C:$C,0)))</f>
        <v>0</v>
      </c>
      <c r="M967" s="377">
        <f>IF(ISBLANK(INDEX('Policy Characteristics'!G:G,MATCH($C967,'Policy Characteristics'!$C:$C,0))),"",INDEX('Policy Characteristics'!G:G,MATCH($C967,'Policy Characteristics'!$C:$C,0)))</f>
        <v>0.25</v>
      </c>
      <c r="N967" s="377">
        <f>IF(ISBLANK(INDEX('Policy Characteristics'!H:H,MATCH($C967,'Policy Characteristics'!$C:$C,0))),"",INDEX('Policy Characteristics'!H:H,MATCH($C967,'Policy Characteristics'!$C:$C,0)))</f>
        <v>0.01</v>
      </c>
      <c r="O967" s="355" t="str">
        <f>IF(ISBLANK(INDEX('Policy Characteristics'!I:I,MATCH($C967,'Policy Characteristics'!$C:$C,0))),"",INDEX('Policy Characteristics'!I:I,MATCH($C967,'Policy Characteristics'!$C:$C,0)))</f>
        <v>% reduction in energy use</v>
      </c>
      <c r="P967" s="35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7" s="355" t="str">
        <f>IF(ISBLANK(INDEX('Policy Characteristics'!K:K,MATCH($C967,'Policy Characteristics'!$C:$C,0))),"",INDEX('Policy Characteristics'!K:K,MATCH($C967,'Policy Characteristics'!$C:$C,0)))</f>
        <v>industry-ag-main.html#eff-stds</v>
      </c>
      <c r="R967" s="355" t="str">
        <f>IF(ISBLANK(INDEX('Policy Characteristics'!L:L,MATCH($C967,'Policy Characteristics'!$C:$C,0))),"",INDEX('Policy Characteristics'!L:L,MATCH($C967,'Policy Characteristics'!$C:$C,0)))</f>
        <v>industry-energy-efficiency-standards.html</v>
      </c>
    </row>
    <row r="968" spans="1:18" s="5" customFormat="1" x14ac:dyDescent="0.35">
      <c r="A968" s="355" t="str">
        <f>IF(ISBLANK(INDEX('Policy Characteristics'!A:A,MATCH($C968,'Policy Characteristics'!$C:$C,0))),"",INDEX('Policy Characteristics'!A:A,MATCH($C968,'Policy Characteristics'!$C:$C,0)))</f>
        <v>Industry</v>
      </c>
      <c r="B968" s="355" t="str">
        <f>IF(ISBLANK(INDEX('Policy Characteristics'!B:B,MATCH($C968,'Policy Characteristics'!$C:$C,0))),"",INDEX('Policy Characteristics'!B:B,MATCH($C968,'Policy Characteristics'!$C:$C,0)))</f>
        <v>Industry Energy Efficiency Standards</v>
      </c>
      <c r="C968" s="359" t="str">
        <f t="shared" si="40"/>
        <v>Percentage Improvement in Eqpt Efficiency Standards above BAU</v>
      </c>
      <c r="D968" s="9" t="s">
        <v>3228</v>
      </c>
      <c r="E968" s="53" t="s">
        <v>2811</v>
      </c>
      <c r="F968" s="194" t="s">
        <v>3189</v>
      </c>
      <c r="G968" s="53" t="s">
        <v>2814</v>
      </c>
      <c r="H968" s="54">
        <v>1204</v>
      </c>
      <c r="I968" s="53" t="s">
        <v>45</v>
      </c>
      <c r="J968" s="357" t="str">
        <f>IF(ISBLANK(INDEX('Policy Characteristics'!D:D,MATCH($C968,'Policy Characteristics'!$C:$C,0))),"",INDEX('Policy Characteristics'!D:D,MATCH($C968,'Policy Characteristics'!$C:$C,0)))</f>
        <v>Industry Energy Efficiency Standards</v>
      </c>
      <c r="K968" s="355" t="str">
        <f>IF(ISBLANK(INDEX('Policy Characteristics'!E:E,MATCH($C968,'Policy Characteristics'!$C:$C,0))),"",INDEX('Policy Characteristics'!E:E,MATCH($C968,'Policy Characteristics'!$C:$C,0)))</f>
        <v>indst efficiency standards</v>
      </c>
      <c r="L968" s="377">
        <f>IF(ISBLANK(INDEX('Policy Characteristics'!F:F,MATCH($C968,'Policy Characteristics'!$C:$C,0))),"",INDEX('Policy Characteristics'!F:F,MATCH($C968,'Policy Characteristics'!$C:$C,0)))</f>
        <v>0</v>
      </c>
      <c r="M968" s="377">
        <f>IF(ISBLANK(INDEX('Policy Characteristics'!G:G,MATCH($C968,'Policy Characteristics'!$C:$C,0))),"",INDEX('Policy Characteristics'!G:G,MATCH($C968,'Policy Characteristics'!$C:$C,0)))</f>
        <v>0.25</v>
      </c>
      <c r="N968" s="377">
        <f>IF(ISBLANK(INDEX('Policy Characteristics'!H:H,MATCH($C968,'Policy Characteristics'!$C:$C,0))),"",INDEX('Policy Characteristics'!H:H,MATCH($C968,'Policy Characteristics'!$C:$C,0)))</f>
        <v>0.01</v>
      </c>
      <c r="O968" s="355" t="str">
        <f>IF(ISBLANK(INDEX('Policy Characteristics'!I:I,MATCH($C968,'Policy Characteristics'!$C:$C,0))),"",INDEX('Policy Characteristics'!I:I,MATCH($C968,'Policy Characteristics'!$C:$C,0)))</f>
        <v>% reduction in energy use</v>
      </c>
      <c r="P968" s="35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8" s="355" t="str">
        <f>IF(ISBLANK(INDEX('Policy Characteristics'!K:K,MATCH($C968,'Policy Characteristics'!$C:$C,0))),"",INDEX('Policy Characteristics'!K:K,MATCH($C968,'Policy Characteristics'!$C:$C,0)))</f>
        <v>industry-ag-main.html#eff-stds</v>
      </c>
      <c r="R968" s="355" t="str">
        <f>IF(ISBLANK(INDEX('Policy Characteristics'!L:L,MATCH($C968,'Policy Characteristics'!$C:$C,0))),"",INDEX('Policy Characteristics'!L:L,MATCH($C968,'Policy Characteristics'!$C:$C,0)))</f>
        <v>industry-energy-efficiency-standards.html</v>
      </c>
    </row>
    <row r="969" spans="1:18" s="5" customFormat="1" x14ac:dyDescent="0.35">
      <c r="A969" s="355" t="str">
        <f>IF(ISBLANK(INDEX('Policy Characteristics'!A:A,MATCH($C969,'Policy Characteristics'!$C:$C,0))),"",INDEX('Policy Characteristics'!A:A,MATCH($C969,'Policy Characteristics'!$C:$C,0)))</f>
        <v>Industry</v>
      </c>
      <c r="B969" s="355" t="str">
        <f>IF(ISBLANK(INDEX('Policy Characteristics'!B:B,MATCH($C969,'Policy Characteristics'!$C:$C,0))),"",INDEX('Policy Characteristics'!B:B,MATCH($C969,'Policy Characteristics'!$C:$C,0)))</f>
        <v>Industry Energy Efficiency Standards</v>
      </c>
      <c r="C969" s="359" t="str">
        <f t="shared" si="40"/>
        <v>Percentage Improvement in Eqpt Efficiency Standards above BAU</v>
      </c>
      <c r="D969" s="9" t="s">
        <v>3228</v>
      </c>
      <c r="E969" s="53" t="s">
        <v>2812</v>
      </c>
      <c r="F969" s="194" t="s">
        <v>3189</v>
      </c>
      <c r="G969" s="53" t="s">
        <v>2816</v>
      </c>
      <c r="H969" s="54">
        <v>1205</v>
      </c>
      <c r="I969" s="53" t="s">
        <v>44</v>
      </c>
      <c r="J969" s="357" t="str">
        <f>IF(ISBLANK(INDEX('Policy Characteristics'!D:D,MATCH($C969,'Policy Characteristics'!$C:$C,0))),"",INDEX('Policy Characteristics'!D:D,MATCH($C969,'Policy Characteristics'!$C:$C,0)))</f>
        <v>Industry Energy Efficiency Standards</v>
      </c>
      <c r="K969" s="355" t="str">
        <f>IF(ISBLANK(INDEX('Policy Characteristics'!E:E,MATCH($C969,'Policy Characteristics'!$C:$C,0))),"",INDEX('Policy Characteristics'!E:E,MATCH($C969,'Policy Characteristics'!$C:$C,0)))</f>
        <v>indst efficiency standards</v>
      </c>
      <c r="L969" s="377">
        <f>IF(ISBLANK(INDEX('Policy Characteristics'!F:F,MATCH($C969,'Policy Characteristics'!$C:$C,0))),"",INDEX('Policy Characteristics'!F:F,MATCH($C969,'Policy Characteristics'!$C:$C,0)))</f>
        <v>0</v>
      </c>
      <c r="M969" s="377">
        <f>IF(ISBLANK(INDEX('Policy Characteristics'!G:G,MATCH($C969,'Policy Characteristics'!$C:$C,0))),"",INDEX('Policy Characteristics'!G:G,MATCH($C969,'Policy Characteristics'!$C:$C,0)))</f>
        <v>0.25</v>
      </c>
      <c r="N969" s="377">
        <f>IF(ISBLANK(INDEX('Policy Characteristics'!H:H,MATCH($C969,'Policy Characteristics'!$C:$C,0))),"",INDEX('Policy Characteristics'!H:H,MATCH($C969,'Policy Characteristics'!$C:$C,0)))</f>
        <v>0.01</v>
      </c>
      <c r="O969" s="355" t="str">
        <f>IF(ISBLANK(INDEX('Policy Characteristics'!I:I,MATCH($C969,'Policy Characteristics'!$C:$C,0))),"",INDEX('Policy Characteristics'!I:I,MATCH($C969,'Policy Characteristics'!$C:$C,0)))</f>
        <v>% reduction in energy use</v>
      </c>
      <c r="P969" s="35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9" s="355" t="str">
        <f>IF(ISBLANK(INDEX('Policy Characteristics'!K:K,MATCH($C969,'Policy Characteristics'!$C:$C,0))),"",INDEX('Policy Characteristics'!K:K,MATCH($C969,'Policy Characteristics'!$C:$C,0)))</f>
        <v>industry-ag-main.html#eff-stds</v>
      </c>
      <c r="R969" s="355" t="str">
        <f>IF(ISBLANK(INDEX('Policy Characteristics'!L:L,MATCH($C969,'Policy Characteristics'!$C:$C,0))),"",INDEX('Policy Characteristics'!L:L,MATCH($C969,'Policy Characteristics'!$C:$C,0)))</f>
        <v>industry-energy-efficiency-standards.html</v>
      </c>
    </row>
    <row r="970" spans="1:18" s="5" customFormat="1" x14ac:dyDescent="0.35">
      <c r="A970" s="355" t="str">
        <f>IF(ISBLANK(INDEX('Policy Characteristics'!A:A,MATCH($C970,'Policy Characteristics'!$C:$C,0))),"",INDEX('Policy Characteristics'!A:A,MATCH($C970,'Policy Characteristics'!$C:$C,0)))</f>
        <v>Industry</v>
      </c>
      <c r="B970" s="355" t="str">
        <f>IF(ISBLANK(INDEX('Policy Characteristics'!B:B,MATCH($C970,'Policy Characteristics'!$C:$C,0))),"",INDEX('Policy Characteristics'!B:B,MATCH($C970,'Policy Characteristics'!$C:$C,0)))</f>
        <v>Industry Energy Efficiency Standards</v>
      </c>
      <c r="C970" s="359" t="str">
        <f t="shared" si="40"/>
        <v>Percentage Improvement in Eqpt Efficiency Standards above BAU</v>
      </c>
      <c r="D970" s="9" t="s">
        <v>3228</v>
      </c>
      <c r="E970" s="53" t="s">
        <v>2813</v>
      </c>
      <c r="F970" s="194" t="s">
        <v>3189</v>
      </c>
      <c r="G970" s="53" t="s">
        <v>2817</v>
      </c>
      <c r="H970" s="54">
        <v>1206</v>
      </c>
      <c r="I970" s="53" t="s">
        <v>44</v>
      </c>
      <c r="J970" s="357" t="str">
        <f>IF(ISBLANK(INDEX('Policy Characteristics'!D:D,MATCH($C970,'Policy Characteristics'!$C:$C,0))),"",INDEX('Policy Characteristics'!D:D,MATCH($C970,'Policy Characteristics'!$C:$C,0)))</f>
        <v>Industry Energy Efficiency Standards</v>
      </c>
      <c r="K970" s="355" t="str">
        <f>IF(ISBLANK(INDEX('Policy Characteristics'!E:E,MATCH($C970,'Policy Characteristics'!$C:$C,0))),"",INDEX('Policy Characteristics'!E:E,MATCH($C970,'Policy Characteristics'!$C:$C,0)))</f>
        <v>indst efficiency standards</v>
      </c>
      <c r="L970" s="377">
        <f>IF(ISBLANK(INDEX('Policy Characteristics'!F:F,MATCH($C970,'Policy Characteristics'!$C:$C,0))),"",INDEX('Policy Characteristics'!F:F,MATCH($C970,'Policy Characteristics'!$C:$C,0)))</f>
        <v>0</v>
      </c>
      <c r="M970" s="377">
        <f>IF(ISBLANK(INDEX('Policy Characteristics'!G:G,MATCH($C970,'Policy Characteristics'!$C:$C,0))),"",INDEX('Policy Characteristics'!G:G,MATCH($C970,'Policy Characteristics'!$C:$C,0)))</f>
        <v>0.25</v>
      </c>
      <c r="N970" s="377">
        <f>IF(ISBLANK(INDEX('Policy Characteristics'!H:H,MATCH($C970,'Policy Characteristics'!$C:$C,0))),"",INDEX('Policy Characteristics'!H:H,MATCH($C970,'Policy Characteristics'!$C:$C,0)))</f>
        <v>0.01</v>
      </c>
      <c r="O970" s="355" t="str">
        <f>IF(ISBLANK(INDEX('Policy Characteristics'!I:I,MATCH($C970,'Policy Characteristics'!$C:$C,0))),"",INDEX('Policy Characteristics'!I:I,MATCH($C970,'Policy Characteristics'!$C:$C,0)))</f>
        <v>% reduction in energy use</v>
      </c>
      <c r="P970" s="35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70" s="355" t="str">
        <f>IF(ISBLANK(INDEX('Policy Characteristics'!K:K,MATCH($C970,'Policy Characteristics'!$C:$C,0))),"",INDEX('Policy Characteristics'!K:K,MATCH($C970,'Policy Characteristics'!$C:$C,0)))</f>
        <v>industry-ag-main.html#eff-stds</v>
      </c>
      <c r="R970" s="355" t="str">
        <f>IF(ISBLANK(INDEX('Policy Characteristics'!L:L,MATCH($C970,'Policy Characteristics'!$C:$C,0))),"",INDEX('Policy Characteristics'!L:L,MATCH($C970,'Policy Characteristics'!$C:$C,0)))</f>
        <v>industry-energy-efficiency-standards.html</v>
      </c>
    </row>
    <row r="971" spans="1:18" s="5" customFormat="1" x14ac:dyDescent="0.35">
      <c r="A971" s="355" t="str">
        <f>IF(ISBLANK(INDEX('Policy Characteristics'!A:A,MATCH($C971,'Policy Characteristics'!$C:$C,0))),"",INDEX('Policy Characteristics'!A:A,MATCH($C971,'Policy Characteristics'!$C:$C,0)))</f>
        <v>Industry</v>
      </c>
      <c r="B971" s="355" t="str">
        <f>IF(ISBLANK(INDEX('Policy Characteristics'!B:B,MATCH($C971,'Policy Characteristics'!$C:$C,0))),"",INDEX('Policy Characteristics'!B:B,MATCH($C971,'Policy Characteristics'!$C:$C,0)))</f>
        <v>Industry Energy Efficiency Standards</v>
      </c>
      <c r="C971" s="359" t="str">
        <f t="shared" si="40"/>
        <v>Percentage Improvement in Eqpt Efficiency Standards above BAU</v>
      </c>
      <c r="D971" s="9" t="s">
        <v>3228</v>
      </c>
      <c r="E971" s="53" t="s">
        <v>2810</v>
      </c>
      <c r="F971" s="194" t="s">
        <v>3189</v>
      </c>
      <c r="G971" s="53" t="s">
        <v>2815</v>
      </c>
      <c r="H971" s="54">
        <v>1207</v>
      </c>
      <c r="I971" s="53" t="s">
        <v>45</v>
      </c>
      <c r="J971" s="357" t="str">
        <f>IF(ISBLANK(INDEX('Policy Characteristics'!D:D,MATCH($C971,'Policy Characteristics'!$C:$C,0))),"",INDEX('Policy Characteristics'!D:D,MATCH($C971,'Policy Characteristics'!$C:$C,0)))</f>
        <v>Industry Energy Efficiency Standards</v>
      </c>
      <c r="K971" s="355" t="str">
        <f>IF(ISBLANK(INDEX('Policy Characteristics'!E:E,MATCH($C971,'Policy Characteristics'!$C:$C,0))),"",INDEX('Policy Characteristics'!E:E,MATCH($C971,'Policy Characteristics'!$C:$C,0)))</f>
        <v>indst efficiency standards</v>
      </c>
      <c r="L971" s="377">
        <f>IF(ISBLANK(INDEX('Policy Characteristics'!F:F,MATCH($C971,'Policy Characteristics'!$C:$C,0))),"",INDEX('Policy Characteristics'!F:F,MATCH($C971,'Policy Characteristics'!$C:$C,0)))</f>
        <v>0</v>
      </c>
      <c r="M971" s="377">
        <f>IF(ISBLANK(INDEX('Policy Characteristics'!G:G,MATCH($C971,'Policy Characteristics'!$C:$C,0))),"",INDEX('Policy Characteristics'!G:G,MATCH($C971,'Policy Characteristics'!$C:$C,0)))</f>
        <v>0.25</v>
      </c>
      <c r="N971" s="377">
        <f>IF(ISBLANK(INDEX('Policy Characteristics'!H:H,MATCH($C971,'Policy Characteristics'!$C:$C,0))),"",INDEX('Policy Characteristics'!H:H,MATCH($C971,'Policy Characteristics'!$C:$C,0)))</f>
        <v>0.01</v>
      </c>
      <c r="O971" s="355" t="str">
        <f>IF(ISBLANK(INDEX('Policy Characteristics'!I:I,MATCH($C971,'Policy Characteristics'!$C:$C,0))),"",INDEX('Policy Characteristics'!I:I,MATCH($C971,'Policy Characteristics'!$C:$C,0)))</f>
        <v>% reduction in energy use</v>
      </c>
      <c r="P971" s="35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71" s="355" t="str">
        <f>IF(ISBLANK(INDEX('Policy Characteristics'!K:K,MATCH($C971,'Policy Characteristics'!$C:$C,0))),"",INDEX('Policy Characteristics'!K:K,MATCH($C971,'Policy Characteristics'!$C:$C,0)))</f>
        <v>industry-ag-main.html#eff-stds</v>
      </c>
      <c r="R971" s="355" t="str">
        <f>IF(ISBLANK(INDEX('Policy Characteristics'!L:L,MATCH($C971,'Policy Characteristics'!$C:$C,0))),"",INDEX('Policy Characteristics'!L:L,MATCH($C971,'Policy Characteristics'!$C:$C,0)))</f>
        <v>industry-energy-efficiency-standards.html</v>
      </c>
    </row>
    <row r="972" spans="1:18" s="5" customFormat="1" x14ac:dyDescent="0.35">
      <c r="A972" s="355" t="str">
        <f>IF(ISBLANK(INDEX('Policy Characteristics'!A:A,MATCH($C972,'Policy Characteristics'!$C:$C,0))),"",INDEX('Policy Characteristics'!A:A,MATCH($C972,'Policy Characteristics'!$C:$C,0)))</f>
        <v>Industry</v>
      </c>
      <c r="B972" s="355" t="str">
        <f>IF(ISBLANK(INDEX('Policy Characteristics'!B:B,MATCH($C972,'Policy Characteristics'!$C:$C,0))),"",INDEX('Policy Characteristics'!B:B,MATCH($C972,'Policy Characteristics'!$C:$C,0)))</f>
        <v>Material Efficiency, Longevity, &amp; Re-Use</v>
      </c>
      <c r="C972" s="360" t="s">
        <v>2495</v>
      </c>
      <c r="D972" s="53" t="s">
        <v>3216</v>
      </c>
      <c r="E972" s="53"/>
      <c r="F972" s="9" t="s">
        <v>3179</v>
      </c>
      <c r="G972" s="53"/>
      <c r="H972" s="54">
        <v>429</v>
      </c>
      <c r="I972" s="53" t="s">
        <v>44</v>
      </c>
      <c r="J972" s="357" t="str">
        <f>IF(ISBLANK(INDEX('Policy Characteristics'!D:D,MATCH($C972,'Policy Characteristics'!$C:$C,0))),"",INDEX('Policy Characteristics'!D:D,MATCH($C972,'Policy Characteristics'!$C:$C,0)))</f>
        <v>Material Efficiency, Longevity, &amp; Re-Use</v>
      </c>
      <c r="K972" s="355" t="str">
        <f>IF(ISBLANK(INDEX('Policy Characteristics'!E:E,MATCH($C972,'Policy Characteristics'!$C:$C,0))),"",INDEX('Policy Characteristics'!E:E,MATCH($C972,'Policy Characteristics'!$C:$C,0)))</f>
        <v>indst reduce nonenergy product demand</v>
      </c>
      <c r="L972" s="377">
        <f>IF(ISBLANK(INDEX('Policy Characteristics'!F:F,MATCH($C972,'Policy Characteristics'!$C:$C,0))),"",INDEX('Policy Characteristics'!F:F,MATCH($C972,'Policy Characteristics'!$C:$C,0)))</f>
        <v>0</v>
      </c>
      <c r="M972" s="377">
        <f>IF(ISBLANK(INDEX('Policy Characteristics'!G:G,MATCH($C972,'Policy Characteristics'!$C:$C,0))),"",INDEX('Policy Characteristics'!G:G,MATCH($C972,'Policy Characteristics'!$C:$C,0)))</f>
        <v>1</v>
      </c>
      <c r="N972" s="377">
        <f>IF(ISBLANK(INDEX('Policy Characteristics'!H:H,MATCH($C972,'Policy Characteristics'!$C:$C,0))),"",INDEX('Policy Characteristics'!H:H,MATCH($C972,'Policy Characteristics'!$C:$C,0)))</f>
        <v>0.01</v>
      </c>
      <c r="O972" s="355" t="str">
        <f>IF(ISBLANK(INDEX('Policy Characteristics'!I:I,MATCH($C972,'Policy Characteristics'!$C:$C,0))),"",INDEX('Policy Characteristics'!I:I,MATCH($C972,'Policy Characteristics'!$C:$C,0)))</f>
        <v>% demand reduction</v>
      </c>
      <c r="P972" s="355"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5" t="str">
        <f>IF(ISBLANK(INDEX('Policy Characteristics'!K:K,MATCH($C972,'Policy Characteristics'!$C:$C,0))),"",INDEX('Policy Characteristics'!K:K,MATCH($C972,'Policy Characteristics'!$C:$C,0)))</f>
        <v/>
      </c>
      <c r="R972" s="355" t="str">
        <f>IF(ISBLANK(INDEX('Policy Characteristics'!L:L,MATCH($C972,'Policy Characteristics'!$C:$C,0))),"",INDEX('Policy Characteristics'!L:L,MATCH($C972,'Policy Characteristics'!$C:$C,0)))</f>
        <v>material-efficiency-longevity-reuse.html</v>
      </c>
    </row>
    <row r="973" spans="1:18" s="5" customFormat="1" x14ac:dyDescent="0.35">
      <c r="A973" s="355" t="str">
        <f>IF(ISBLANK(INDEX('Policy Characteristics'!A:A,MATCH($C973,'Policy Characteristics'!$C:$C,0))),"",INDEX('Policy Characteristics'!A:A,MATCH($C973,'Policy Characteristics'!$C:$C,0)))</f>
        <v>Industry</v>
      </c>
      <c r="B973" s="355" t="str">
        <f>IF(ISBLANK(INDEX('Policy Characteristics'!B:B,MATCH($C973,'Policy Characteristics'!$C:$C,0))),"",INDEX('Policy Characteristics'!B:B,MATCH($C973,'Policy Characteristics'!$C:$C,0)))</f>
        <v>Material Efficiency, Longevity, &amp; Re-Use</v>
      </c>
      <c r="C973" s="359" t="str">
        <f t="shared" ref="C973" si="41">C$972</f>
        <v>Percent Reduction in Nonenergy Nonagriculture Industry Product Demand</v>
      </c>
      <c r="D973" s="9" t="s">
        <v>3217</v>
      </c>
      <c r="E973" s="53"/>
      <c r="F973" s="9" t="s">
        <v>2673</v>
      </c>
      <c r="G973" s="53"/>
      <c r="H973" s="54">
        <v>430</v>
      </c>
      <c r="I973" s="53" t="s">
        <v>44</v>
      </c>
      <c r="J973" s="357" t="str">
        <f>IF(ISBLANK(INDEX('Policy Characteristics'!D:D,MATCH($C973,'Policy Characteristics'!$C:$C,0))),"",INDEX('Policy Characteristics'!D:D,MATCH($C973,'Policy Characteristics'!$C:$C,0)))</f>
        <v>Material Efficiency, Longevity, &amp; Re-Use</v>
      </c>
      <c r="K973" s="355" t="str">
        <f>IF(ISBLANK(INDEX('Policy Characteristics'!E:E,MATCH($C973,'Policy Characteristics'!$C:$C,0))),"",INDEX('Policy Characteristics'!E:E,MATCH($C973,'Policy Characteristics'!$C:$C,0)))</f>
        <v>indst reduce nonenergy product demand</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demand reduction</v>
      </c>
      <c r="P973" s="355"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5" t="str">
        <f>IF(ISBLANK(INDEX('Policy Characteristics'!K:K,MATCH($C973,'Policy Characteristics'!$C:$C,0))),"",INDEX('Policy Characteristics'!K:K,MATCH($C973,'Policy Characteristics'!$C:$C,0)))</f>
        <v/>
      </c>
      <c r="R973" s="355" t="str">
        <f>IF(ISBLANK(INDEX('Policy Characteristics'!L:L,MATCH($C973,'Policy Characteristics'!$C:$C,0))),"",INDEX('Policy Characteristics'!L:L,MATCH($C973,'Policy Characteristics'!$C:$C,0)))</f>
        <v>material-efficiency-longevity-reuse.html</v>
      </c>
    </row>
    <row r="974" spans="1:18" s="5" customFormat="1" x14ac:dyDescent="0.35">
      <c r="A974" s="355" t="str">
        <f>IF(ISBLANK(INDEX('Policy Characteristics'!A:A,MATCH($C974,'Policy Characteristics'!$C:$C,0))),"",INDEX('Policy Characteristics'!A:A,MATCH($C974,'Policy Characteristics'!$C:$C,0)))</f>
        <v>Industry</v>
      </c>
      <c r="B974" s="355" t="str">
        <f>IF(ISBLANK(INDEX('Policy Characteristics'!B:B,MATCH($C974,'Policy Characteristics'!$C:$C,0))),"",INDEX('Policy Characteristics'!B:B,MATCH($C974,'Policy Characteristics'!$C:$C,0)))</f>
        <v>Material Efficiency, Longevity, &amp; Re-Use</v>
      </c>
      <c r="C974" s="359" t="str">
        <f t="shared" ref="C974" si="42">C$972</f>
        <v>Percent Reduction in Nonenergy Nonagriculture Industry Product Demand</v>
      </c>
      <c r="D974" s="9" t="s">
        <v>3227</v>
      </c>
      <c r="E974" s="53"/>
      <c r="F974" s="9" t="s">
        <v>3230</v>
      </c>
      <c r="G974" s="53"/>
      <c r="H974" s="54">
        <v>432</v>
      </c>
      <c r="I974" s="53" t="s">
        <v>44</v>
      </c>
      <c r="J974" s="357" t="str">
        <f>IF(ISBLANK(INDEX('Policy Characteristics'!D:D,MATCH($C974,'Policy Characteristics'!$C:$C,0))),"",INDEX('Policy Characteristics'!D:D,MATCH($C974,'Policy Characteristics'!$C:$C,0)))</f>
        <v>Material Efficiency, Longevity, &amp; Re-Use</v>
      </c>
      <c r="K974" s="355" t="str">
        <f>IF(ISBLANK(INDEX('Policy Characteristics'!E:E,MATCH($C974,'Policy Characteristics'!$C:$C,0))),"",INDEX('Policy Characteristics'!E:E,MATCH($C974,'Policy Characteristics'!$C:$C,0)))</f>
        <v>indst reduce nonenergy product demand</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demand reduction</v>
      </c>
      <c r="P974" s="355"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5" t="str">
        <f>IF(ISBLANK(INDEX('Policy Characteristics'!K:K,MATCH($C974,'Policy Characteristics'!$C:$C,0))),"",INDEX('Policy Characteristics'!K:K,MATCH($C974,'Policy Characteristics'!$C:$C,0)))</f>
        <v/>
      </c>
      <c r="R974" s="355" t="str">
        <f>IF(ISBLANK(INDEX('Policy Characteristics'!L:L,MATCH($C974,'Policy Characteristics'!$C:$C,0))),"",INDEX('Policy Characteristics'!L:L,MATCH($C974,'Policy Characteristics'!$C:$C,0)))</f>
        <v>material-efficiency-longevity-reuse.html</v>
      </c>
    </row>
    <row r="975" spans="1:18" x14ac:dyDescent="0.35">
      <c r="A975" s="355" t="str">
        <f>IF(ISBLANK(INDEX('Policy Characteristics'!A:A,MATCH($C975,'Policy Characteristics'!$C:$C,0))),"",INDEX('Policy Characteristics'!A:A,MATCH($C975,'Policy Characteristics'!$C:$C,0)))</f>
        <v>Industry</v>
      </c>
      <c r="B975" s="355" t="str">
        <f>IF(ISBLANK(INDEX('Policy Characteristics'!B:B,MATCH($C975,'Policy Characteristics'!$C:$C,0))),"",INDEX('Policy Characteristics'!B:B,MATCH($C975,'Policy Characteristics'!$C:$C,0)))</f>
        <v>Methane Capture</v>
      </c>
      <c r="C975" s="360" t="s">
        <v>303</v>
      </c>
      <c r="D975" s="53" t="s">
        <v>3206</v>
      </c>
      <c r="E975" s="53"/>
      <c r="F975" s="194" t="s">
        <v>3170</v>
      </c>
      <c r="G975" s="53"/>
      <c r="H975" s="54">
        <v>1458</v>
      </c>
      <c r="I975" s="53" t="s">
        <v>44</v>
      </c>
      <c r="J975" s="357" t="str">
        <f>IF(ISBLANK(INDEX('Policy Characteristics'!D:D,MATCH($C975,'Policy Characteristics'!$C:$C,0))),"",INDEX('Policy Characteristics'!D:D,MATCH($C975,'Policy Characteristics'!$C:$C,0)))</f>
        <v>Methane Capture and Destruction</v>
      </c>
      <c r="K975" s="355" t="str">
        <f>IF(ISBLANK(INDEX('Policy Characteristics'!E:E,MATCH($C975,'Policy Characteristics'!$C:$C,0))),"",INDEX('Policy Characteristics'!E:E,MATCH($C975,'Policy Characteristics'!$C:$C,0)))</f>
        <v>indst methane capture</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of potential achieved</v>
      </c>
      <c r="P975" s="355"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975" s="355" t="str">
        <f>IF(ISBLANK(INDEX('Policy Characteristics'!K:K,MATCH($C975,'Policy Characteristics'!$C:$C,0))),"",INDEX('Policy Characteristics'!K:K,MATCH($C975,'Policy Characteristics'!$C:$C,0)))</f>
        <v>industry-ag-main.html#methane-capture</v>
      </c>
      <c r="R975" s="355" t="str">
        <f>IF(ISBLANK(INDEX('Policy Characteristics'!L:L,MATCH($C975,'Policy Characteristics'!$C:$C,0))),"",INDEX('Policy Characteristics'!L:L,MATCH($C975,'Policy Characteristics'!$C:$C,0)))</f>
        <v>methane-capture.html</v>
      </c>
    </row>
    <row r="976" spans="1:18" x14ac:dyDescent="0.35">
      <c r="A976" s="355" t="str">
        <f>IF(ISBLANK(INDEX('Policy Characteristics'!A:A,MATCH($C976,'Policy Characteristics'!$C:$C,0))),"",INDEX('Policy Characteristics'!A:A,MATCH($C976,'Policy Characteristics'!$C:$C,0)))</f>
        <v>Industry</v>
      </c>
      <c r="B976" s="355" t="str">
        <f>IF(ISBLANK(INDEX('Policy Characteristics'!B:B,MATCH($C976,'Policy Characteristics'!$C:$C,0))),"",INDEX('Policy Characteristics'!B:B,MATCH($C976,'Policy Characteristics'!$C:$C,0)))</f>
        <v>Methane Capture</v>
      </c>
      <c r="C976" s="359" t="str">
        <f t="shared" ref="C976:C978" si="43">C$975</f>
        <v>Fraction of Methane Capture Opportunities Achieved</v>
      </c>
      <c r="D976" s="53" t="s">
        <v>3226</v>
      </c>
      <c r="E976" s="53"/>
      <c r="F976" s="194" t="s">
        <v>3188</v>
      </c>
      <c r="G976" s="53"/>
      <c r="H976" s="54">
        <v>1459</v>
      </c>
      <c r="I976" s="53" t="s">
        <v>44</v>
      </c>
      <c r="J976" s="357" t="str">
        <f>IF(ISBLANK(INDEX('Policy Characteristics'!D:D,MATCH($C976,'Policy Characteristics'!$C:$C,0))),"",INDEX('Policy Characteristics'!D:D,MATCH($C976,'Policy Characteristics'!$C:$C,0)))</f>
        <v>Methane Capture and Destruction</v>
      </c>
      <c r="K976" s="355" t="str">
        <f>IF(ISBLANK(INDEX('Policy Characteristics'!E:E,MATCH($C976,'Policy Characteristics'!$C:$C,0))),"",INDEX('Policy Characteristics'!E:E,MATCH($C976,'Policy Characteristics'!$C:$C,0)))</f>
        <v>indst methane capture</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of potential achieved</v>
      </c>
      <c r="P976" s="355"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976" s="355" t="str">
        <f>IF(ISBLANK(INDEX('Policy Characteristics'!K:K,MATCH($C976,'Policy Characteristics'!$C:$C,0))),"",INDEX('Policy Characteristics'!K:K,MATCH($C976,'Policy Characteristics'!$C:$C,0)))</f>
        <v>industry-ag-main.html#methane-capture</v>
      </c>
      <c r="R976" s="355" t="str">
        <f>IF(ISBLANK(INDEX('Policy Characteristics'!L:L,MATCH($C976,'Policy Characteristics'!$C:$C,0))),"",INDEX('Policy Characteristics'!L:L,MATCH($C976,'Policy Characteristics'!$C:$C,0)))</f>
        <v>methane-capture.html</v>
      </c>
    </row>
    <row r="977" spans="1:18" x14ac:dyDescent="0.35">
      <c r="A977" s="355" t="str">
        <f>IF(ISBLANK(INDEX('Policy Characteristics'!A:A,MATCH($C977,'Policy Characteristics'!$C:$C,0))),"",INDEX('Policy Characteristics'!A:A,MATCH($C977,'Policy Characteristics'!$C:$C,0)))</f>
        <v>Industry</v>
      </c>
      <c r="B977" s="355" t="str">
        <f>IF(ISBLANK(INDEX('Policy Characteristics'!B:B,MATCH($C977,'Policy Characteristics'!$C:$C,0))),"",INDEX('Policy Characteristics'!B:B,MATCH($C977,'Policy Characteristics'!$C:$C,0)))</f>
        <v>Methane Capture</v>
      </c>
      <c r="C977" s="359" t="str">
        <f t="shared" si="43"/>
        <v>Fraction of Methane Capture Opportunities Achieved</v>
      </c>
      <c r="D977" s="53" t="s">
        <v>3205</v>
      </c>
      <c r="E977" s="53"/>
      <c r="F977" s="194" t="s">
        <v>2870</v>
      </c>
      <c r="G977" s="53"/>
      <c r="H977" s="54">
        <v>513</v>
      </c>
      <c r="I977" s="53" t="s">
        <v>44</v>
      </c>
      <c r="J977" s="357" t="str">
        <f>IF(ISBLANK(INDEX('Policy Characteristics'!D:D,MATCH($C977,'Policy Characteristics'!$C:$C,0))),"",INDEX('Policy Characteristics'!D:D,MATCH($C977,'Policy Characteristics'!$C:$C,0)))</f>
        <v>Methane Capture and Destruction</v>
      </c>
      <c r="K977" s="355" t="str">
        <f>IF(ISBLANK(INDEX('Policy Characteristics'!E:E,MATCH($C977,'Policy Characteristics'!$C:$C,0))),"",INDEX('Policy Characteristics'!E:E,MATCH($C977,'Policy Characteristics'!$C:$C,0)))</f>
        <v>indst methane capture</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of potential achieved</v>
      </c>
      <c r="P977" s="355"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977" s="355" t="str">
        <f>IF(ISBLANK(INDEX('Policy Characteristics'!K:K,MATCH($C977,'Policy Characteristics'!$C:$C,0))),"",INDEX('Policy Characteristics'!K:K,MATCH($C977,'Policy Characteristics'!$C:$C,0)))</f>
        <v>industry-ag-main.html#methane-capture</v>
      </c>
      <c r="R977" s="355" t="str">
        <f>IF(ISBLANK(INDEX('Policy Characteristics'!L:L,MATCH($C977,'Policy Characteristics'!$C:$C,0))),"",INDEX('Policy Characteristics'!L:L,MATCH($C977,'Policy Characteristics'!$C:$C,0)))</f>
        <v>methane-capture.html</v>
      </c>
    </row>
    <row r="978" spans="1:18" x14ac:dyDescent="0.35">
      <c r="A978" s="355" t="str">
        <f>IF(ISBLANK(INDEX('Policy Characteristics'!A:A,MATCH($C978,'Policy Characteristics'!$C:$C,0))),"",INDEX('Policy Characteristics'!A:A,MATCH($C978,'Policy Characteristics'!$C:$C,0)))</f>
        <v>Industry</v>
      </c>
      <c r="B978" s="355" t="str">
        <f>IF(ISBLANK(INDEX('Policy Characteristics'!B:B,MATCH($C978,'Policy Characteristics'!$C:$C,0))),"",INDEX('Policy Characteristics'!B:B,MATCH($C978,'Policy Characteristics'!$C:$C,0)))</f>
        <v>Methane Capture</v>
      </c>
      <c r="C978" s="359" t="str">
        <f t="shared" si="43"/>
        <v>Fraction of Methane Capture Opportunities Achieved</v>
      </c>
      <c r="D978" s="53" t="s">
        <v>3227</v>
      </c>
      <c r="E978" s="53"/>
      <c r="F978" s="194" t="s">
        <v>3230</v>
      </c>
      <c r="G978" s="53"/>
      <c r="H978" s="54">
        <v>514</v>
      </c>
      <c r="I978" s="53" t="s">
        <v>44</v>
      </c>
      <c r="J978" s="357" t="str">
        <f>IF(ISBLANK(INDEX('Policy Characteristics'!D:D,MATCH($C978,'Policy Characteristics'!$C:$C,0))),"",INDEX('Policy Characteristics'!D:D,MATCH($C978,'Policy Characteristics'!$C:$C,0)))</f>
        <v>Methane Capture and Destruction</v>
      </c>
      <c r="K978" s="355" t="str">
        <f>IF(ISBLANK(INDEX('Policy Characteristics'!E:E,MATCH($C978,'Policy Characteristics'!$C:$C,0))),"",INDEX('Policy Characteristics'!E:E,MATCH($C978,'Policy Characteristics'!$C:$C,0)))</f>
        <v>indst methane capture</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of potential achieved</v>
      </c>
      <c r="P978" s="355"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978" s="355" t="str">
        <f>IF(ISBLANK(INDEX('Policy Characteristics'!K:K,MATCH($C978,'Policy Characteristics'!$C:$C,0))),"",INDEX('Policy Characteristics'!K:K,MATCH($C978,'Policy Characteristics'!$C:$C,0)))</f>
        <v>industry-ag-main.html#methane-capture</v>
      </c>
      <c r="R978" s="355" t="str">
        <f>IF(ISBLANK(INDEX('Policy Characteristics'!L:L,MATCH($C978,'Policy Characteristics'!$C:$C,0))),"",INDEX('Policy Characteristics'!L:L,MATCH($C978,'Policy Characteristics'!$C:$C,0)))</f>
        <v>methane-capture.html</v>
      </c>
    </row>
    <row r="979" spans="1:18" x14ac:dyDescent="0.35">
      <c r="A979" s="355" t="str">
        <f>IF(ISBLANK(INDEX('Policy Characteristics'!A:A,MATCH($C979,'Policy Characteristics'!$C:$C,0))),"",INDEX('Policy Characteristics'!A:A,MATCH($C979,'Policy Characteristics'!$C:$C,0)))</f>
        <v>Industry</v>
      </c>
      <c r="B979" s="355" t="str">
        <f>IF(ISBLANK(INDEX('Policy Characteristics'!B:B,MATCH($C979,'Policy Characteristics'!$C:$C,0))),"",INDEX('Policy Characteristics'!B:B,MATCH($C979,'Policy Characteristics'!$C:$C,0)))</f>
        <v>Methane Destruction</v>
      </c>
      <c r="C979" s="360" t="s">
        <v>304</v>
      </c>
      <c r="D979" s="53" t="s">
        <v>3206</v>
      </c>
      <c r="E979" s="53"/>
      <c r="F979" s="194" t="s">
        <v>3170</v>
      </c>
      <c r="G979" s="53"/>
      <c r="H979" s="54">
        <v>1460</v>
      </c>
      <c r="I979" s="53" t="s">
        <v>44</v>
      </c>
      <c r="J979" s="357" t="str">
        <f>IF(ISBLANK(INDEX('Policy Characteristics'!D:D,MATCH($C979,'Policy Characteristics'!$C:$C,0))),"",INDEX('Policy Characteristics'!D:D,MATCH($C979,'Policy Characteristics'!$C:$C,0)))</f>
        <v>Methane Capture and Destruction</v>
      </c>
      <c r="K979" s="355" t="str">
        <f>IF(ISBLANK(INDEX('Policy Characteristics'!E:E,MATCH($C979,'Policy Characteristics'!$C:$C,0))),"",INDEX('Policy Characteristics'!E:E,MATCH($C979,'Policy Characteristics'!$C:$C,0)))</f>
        <v>indst methane destruction</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of potential achieved</v>
      </c>
      <c r="P979" s="355"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979" s="355" t="str">
        <f>IF(ISBLANK(INDEX('Policy Characteristics'!K:K,MATCH($C979,'Policy Characteristics'!$C:$C,0))),"",INDEX('Policy Characteristics'!K:K,MATCH($C979,'Policy Characteristics'!$C:$C,0)))</f>
        <v>industry-ag-main.html#methane-destr</v>
      </c>
      <c r="R979" s="355" t="str">
        <f>IF(ISBLANK(INDEX('Policy Characteristics'!L:L,MATCH($C979,'Policy Characteristics'!$C:$C,0))),"",INDEX('Policy Characteristics'!L:L,MATCH($C979,'Policy Characteristics'!$C:$C,0)))</f>
        <v>methane-destruction.html</v>
      </c>
    </row>
    <row r="980" spans="1:18" x14ac:dyDescent="0.35">
      <c r="A980" s="355" t="str">
        <f>IF(ISBLANK(INDEX('Policy Characteristics'!A:A,MATCH($C980,'Policy Characteristics'!$C:$C,0))),"",INDEX('Policy Characteristics'!A:A,MATCH($C980,'Policy Characteristics'!$C:$C,0)))</f>
        <v>Industry</v>
      </c>
      <c r="B980" s="355" t="str">
        <f>IF(ISBLANK(INDEX('Policy Characteristics'!B:B,MATCH($C980,'Policy Characteristics'!$C:$C,0))),"",INDEX('Policy Characteristics'!B:B,MATCH($C980,'Policy Characteristics'!$C:$C,0)))</f>
        <v>Methane Destruction</v>
      </c>
      <c r="C980" s="359" t="str">
        <f t="shared" ref="C980:C982" si="44">C$979</f>
        <v>Fraction of Methane Destruction Opportunities Achieved</v>
      </c>
      <c r="D980" s="53" t="s">
        <v>3226</v>
      </c>
      <c r="E980" s="53"/>
      <c r="F980" s="194" t="s">
        <v>3188</v>
      </c>
      <c r="G980" s="53"/>
      <c r="H980" s="54">
        <v>1461</v>
      </c>
      <c r="I980" s="53" t="s">
        <v>44</v>
      </c>
      <c r="J980" s="357" t="str">
        <f>IF(ISBLANK(INDEX('Policy Characteristics'!D:D,MATCH($C980,'Policy Characteristics'!$C:$C,0))),"",INDEX('Policy Characteristics'!D:D,MATCH($C980,'Policy Characteristics'!$C:$C,0)))</f>
        <v>Methane Capture and Destruction</v>
      </c>
      <c r="K980" s="355" t="str">
        <f>IF(ISBLANK(INDEX('Policy Characteristics'!E:E,MATCH($C980,'Policy Characteristics'!$C:$C,0))),"",INDEX('Policy Characteristics'!E:E,MATCH($C980,'Policy Characteristics'!$C:$C,0)))</f>
        <v>indst methane destruction</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of potential achieved</v>
      </c>
      <c r="P980" s="355"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980" s="355" t="str">
        <f>IF(ISBLANK(INDEX('Policy Characteristics'!K:K,MATCH($C980,'Policy Characteristics'!$C:$C,0))),"",INDEX('Policy Characteristics'!K:K,MATCH($C980,'Policy Characteristics'!$C:$C,0)))</f>
        <v>industry-ag-main.html#methane-destr</v>
      </c>
      <c r="R980" s="355" t="str">
        <f>IF(ISBLANK(INDEX('Policy Characteristics'!L:L,MATCH($C980,'Policy Characteristics'!$C:$C,0))),"",INDEX('Policy Characteristics'!L:L,MATCH($C980,'Policy Characteristics'!$C:$C,0)))</f>
        <v>methane-destruction.html</v>
      </c>
    </row>
    <row r="981" spans="1:18" x14ac:dyDescent="0.35">
      <c r="A981" s="355" t="str">
        <f>IF(ISBLANK(INDEX('Policy Characteristics'!A:A,MATCH($C981,'Policy Characteristics'!$C:$C,0))),"",INDEX('Policy Characteristics'!A:A,MATCH($C981,'Policy Characteristics'!$C:$C,0)))</f>
        <v>Industry</v>
      </c>
      <c r="B981" s="355" t="str">
        <f>IF(ISBLANK(INDEX('Policy Characteristics'!B:B,MATCH($C981,'Policy Characteristics'!$C:$C,0))),"",INDEX('Policy Characteristics'!B:B,MATCH($C981,'Policy Characteristics'!$C:$C,0)))</f>
        <v>Methane Destruction</v>
      </c>
      <c r="C981" s="359" t="str">
        <f t="shared" si="44"/>
        <v>Fraction of Methane Destruction Opportunities Achieved</v>
      </c>
      <c r="D981" s="53" t="s">
        <v>3205</v>
      </c>
      <c r="E981" s="53"/>
      <c r="F981" s="194" t="s">
        <v>2870</v>
      </c>
      <c r="G981" s="53"/>
      <c r="H981" s="54">
        <v>515</v>
      </c>
      <c r="I981" s="53" t="s">
        <v>44</v>
      </c>
      <c r="J981" s="357" t="str">
        <f>IF(ISBLANK(INDEX('Policy Characteristics'!D:D,MATCH($C981,'Policy Characteristics'!$C:$C,0))),"",INDEX('Policy Characteristics'!D:D,MATCH($C981,'Policy Characteristics'!$C:$C,0)))</f>
        <v>Methane Capture and Destruction</v>
      </c>
      <c r="K981" s="355" t="str">
        <f>IF(ISBLANK(INDEX('Policy Characteristics'!E:E,MATCH($C981,'Policy Characteristics'!$C:$C,0))),"",INDEX('Policy Characteristics'!E:E,MATCH($C981,'Policy Characteristics'!$C:$C,0)))</f>
        <v>indst methane destruction</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of potential achieved</v>
      </c>
      <c r="P981" s="355"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981" s="355" t="str">
        <f>IF(ISBLANK(INDEX('Policy Characteristics'!K:K,MATCH($C981,'Policy Characteristics'!$C:$C,0))),"",INDEX('Policy Characteristics'!K:K,MATCH($C981,'Policy Characteristics'!$C:$C,0)))</f>
        <v>industry-ag-main.html#methane-destr</v>
      </c>
      <c r="R981" s="355" t="str">
        <f>IF(ISBLANK(INDEX('Policy Characteristics'!L:L,MATCH($C981,'Policy Characteristics'!$C:$C,0))),"",INDEX('Policy Characteristics'!L:L,MATCH($C981,'Policy Characteristics'!$C:$C,0)))</f>
        <v>methane-destruction.html</v>
      </c>
    </row>
    <row r="982" spans="1:18" x14ac:dyDescent="0.35">
      <c r="A982" s="355" t="str">
        <f>IF(ISBLANK(INDEX('Policy Characteristics'!A:A,MATCH($C982,'Policy Characteristics'!$C:$C,0))),"",INDEX('Policy Characteristics'!A:A,MATCH($C982,'Policy Characteristics'!$C:$C,0)))</f>
        <v>Industry</v>
      </c>
      <c r="B982" s="355" t="str">
        <f>IF(ISBLANK(INDEX('Policy Characteristics'!B:B,MATCH($C982,'Policy Characteristics'!$C:$C,0))),"",INDEX('Policy Characteristics'!B:B,MATCH($C982,'Policy Characteristics'!$C:$C,0)))</f>
        <v>Methane Destruction</v>
      </c>
      <c r="C982" s="359" t="str">
        <f t="shared" si="44"/>
        <v>Fraction of Methane Destruction Opportunities Achieved</v>
      </c>
      <c r="D982" s="53" t="s">
        <v>3227</v>
      </c>
      <c r="E982" s="53"/>
      <c r="F982" s="194" t="s">
        <v>3230</v>
      </c>
      <c r="G982" s="53"/>
      <c r="H982" s="54">
        <v>516</v>
      </c>
      <c r="I982" s="53" t="s">
        <v>44</v>
      </c>
      <c r="J982" s="357" t="str">
        <f>IF(ISBLANK(INDEX('Policy Characteristics'!D:D,MATCH($C982,'Policy Characteristics'!$C:$C,0))),"",INDEX('Policy Characteristics'!D:D,MATCH($C982,'Policy Characteristics'!$C:$C,0)))</f>
        <v>Methane Capture and Destruction</v>
      </c>
      <c r="K982" s="355" t="str">
        <f>IF(ISBLANK(INDEX('Policy Characteristics'!E:E,MATCH($C982,'Policy Characteristics'!$C:$C,0))),"",INDEX('Policy Characteristics'!E:E,MATCH($C982,'Policy Characteristics'!$C:$C,0)))</f>
        <v>indst methane destruction</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of potential achieved</v>
      </c>
      <c r="P982" s="355"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982" s="355" t="str">
        <f>IF(ISBLANK(INDEX('Policy Characteristics'!K:K,MATCH($C982,'Policy Characteristics'!$C:$C,0))),"",INDEX('Policy Characteristics'!K:K,MATCH($C982,'Policy Characteristics'!$C:$C,0)))</f>
        <v>industry-ag-main.html#methane-destr</v>
      </c>
      <c r="R982" s="355" t="str">
        <f>IF(ISBLANK(INDEX('Policy Characteristics'!L:L,MATCH($C982,'Policy Characteristics'!$C:$C,0))),"",INDEX('Policy Characteristics'!L:L,MATCH($C982,'Policy Characteristics'!$C:$C,0)))</f>
        <v>methane-destruction.html</v>
      </c>
    </row>
    <row r="983" spans="1:18" x14ac:dyDescent="0.35">
      <c r="A983" s="355" t="str">
        <f>IF(ISBLANK(INDEX('Policy Characteristics'!A:A,MATCH($C983,'Policy Characteristics'!$C:$C,0))),"",INDEX('Policy Characteristics'!A:A,MATCH($C983,'Policy Characteristics'!$C:$C,0)))</f>
        <v>Industry</v>
      </c>
      <c r="B983" s="380" t="str">
        <f>IF(ISBLANK(INDEX('Policy Characteristics'!B:B,MATCH($C983,'Policy Characteristics'!$C:$C,0))),"",INDEX('Policy Characteristics'!B:B,MATCH($C983,'Policy Characteristics'!$C:$C,0)))</f>
        <v>N2O Abatement</v>
      </c>
      <c r="C983" s="4" t="s">
        <v>3393</v>
      </c>
      <c r="D983" s="53"/>
      <c r="E983" s="53"/>
      <c r="F983" s="194"/>
      <c r="G983" s="53"/>
      <c r="H983" s="54">
        <v>1562</v>
      </c>
      <c r="I983" s="53" t="s">
        <v>44</v>
      </c>
      <c r="J983" s="357" t="str">
        <f>IF(ISBLANK(INDEX('Policy Characteristics'!D:D,MATCH($C983,'Policy Characteristics'!$C:$C,0))),"",INDEX('Policy Characteristics'!D:D,MATCH($C983,'Policy Characteristics'!$C:$C,0)))</f>
        <v>N2O Abatement</v>
      </c>
      <c r="K983" s="355" t="str">
        <f>IF(ISBLANK(INDEX('Policy Characteristics'!E:E,MATCH($C983,'Policy Characteristics'!$C:$C,0))),"",INDEX('Policy Characteristics'!E:E,MATCH($C983,'Policy Characteristics'!$C:$C,0)))</f>
        <v>indst N2O abatement</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of potential achieved</v>
      </c>
      <c r="P983" s="355"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5" t="str">
        <f>IF(ISBLANK(INDEX('Policy Characteristics'!K:K,MATCH($C983,'Policy Characteristics'!$C:$C,0))),"",INDEX('Policy Characteristics'!K:K,MATCH($C983,'Policy Characteristics'!$C:$C,0)))</f>
        <v/>
      </c>
      <c r="R983" s="355" t="str">
        <f>IF(ISBLANK(INDEX('Policy Characteristics'!L:L,MATCH($C983,'Policy Characteristics'!$C:$C,0))),"",INDEX('Policy Characteristics'!L:L,MATCH($C983,'Policy Characteristics'!$C:$C,0)))</f>
        <v/>
      </c>
    </row>
    <row r="984" spans="1:18" x14ac:dyDescent="0.35">
      <c r="A984" s="355" t="str">
        <f>IF(ISBLANK(INDEX('Policy Characteristics'!A:A,MATCH($C984,'Policy Characteristics'!$C:$C,0))),"",INDEX('Policy Characteristics'!A:A,MATCH($C984,'Policy Characteristics'!$C:$C,0)))</f>
        <v>Industry</v>
      </c>
      <c r="B984" s="355" t="str">
        <f>IF(ISBLANK(INDEX('Policy Characteristics'!B:B,MATCH($C984,'Policy Characteristics'!$C:$C,0))),"",INDEX('Policy Characteristics'!B:B,MATCH($C984,'Policy Characteristics'!$C:$C,0)))</f>
        <v>Reduce Fossil Fuel Exports</v>
      </c>
      <c r="C984" s="360" t="s">
        <v>2559</v>
      </c>
      <c r="D984" s="9" t="s">
        <v>475</v>
      </c>
      <c r="E984" s="53"/>
      <c r="F984" s="9" t="s">
        <v>472</v>
      </c>
      <c r="G984" s="53"/>
      <c r="H984" s="54">
        <v>451</v>
      </c>
      <c r="I984" s="53" t="s">
        <v>44</v>
      </c>
      <c r="J984" s="357" t="str">
        <f>IF(ISBLANK(INDEX('Policy Characteristics'!D:D,MATCH($C984,'Policy Characteristics'!$C:$C,0))),"",INDEX('Policy Characteristics'!D:D,MATCH($C984,'Policy Characteristics'!$C:$C,0)))</f>
        <v>Percent Reduction in Fossil Fuel Exports</v>
      </c>
      <c r="K984" s="355" t="str">
        <f>IF(ISBLANK(INDEX('Policy Characteristics'!E:E,MATCH($C984,'Policy Characteristics'!$C:$C,0))),"",INDEX('Policy Characteristics'!E:E,MATCH($C984,'Policy Characteristics'!$C:$C,0)))</f>
        <v>indst reduce fossil fuel exports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exports</v>
      </c>
      <c r="P984" s="355"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4" s="355" t="str">
        <f>IF(ISBLANK(INDEX('Policy Characteristics'!K:K,MATCH($C984,'Policy Characteristics'!$C:$C,0))),"",INDEX('Policy Characteristics'!K:K,MATCH($C984,'Policy Characteristics'!$C:$C,0)))</f>
        <v/>
      </c>
      <c r="R984" s="355" t="str">
        <f>IF(ISBLANK(INDEX('Policy Characteristics'!L:L,MATCH($C984,'Policy Characteristics'!$C:$C,0))),"",INDEX('Policy Characteristics'!L:L,MATCH($C984,'Policy Characteristics'!$C:$C,0)))</f>
        <v>reduce-fuel-exports.html</v>
      </c>
    </row>
    <row r="985" spans="1:18" x14ac:dyDescent="0.35">
      <c r="A985" s="355" t="str">
        <f>IF(ISBLANK(INDEX('Policy Characteristics'!A:A,MATCH($C985,'Policy Characteristics'!$C:$C,0))),"",INDEX('Policy Characteristics'!A:A,MATCH($C985,'Policy Characteristics'!$C:$C,0)))</f>
        <v>Industry</v>
      </c>
      <c r="B985" s="355" t="str">
        <f>IF(ISBLANK(INDEX('Policy Characteristics'!B:B,MATCH($C985,'Policy Characteristics'!$C:$C,0))),"",INDEX('Policy Characteristics'!B:B,MATCH($C985,'Policy Characteristics'!$C:$C,0)))</f>
        <v>Reduce Fossil Fuel Exports</v>
      </c>
      <c r="C985" s="359" t="str">
        <f t="shared" ref="C985:C992" si="45">C$984</f>
        <v>Percent Reduction in Fossil Fuel Exports</v>
      </c>
      <c r="D985" s="9" t="s">
        <v>47</v>
      </c>
      <c r="E985" s="53"/>
      <c r="F985" s="9" t="s">
        <v>88</v>
      </c>
      <c r="G985" s="53"/>
      <c r="H985" s="54">
        <v>452</v>
      </c>
      <c r="I985" s="53" t="s">
        <v>44</v>
      </c>
      <c r="J985" s="357" t="str">
        <f>IF(ISBLANK(INDEX('Policy Characteristics'!D:D,MATCH($C985,'Policy Characteristics'!$C:$C,0))),"",INDEX('Policy Characteristics'!D:D,MATCH($C985,'Policy Characteristics'!$C:$C,0)))</f>
        <v>Percent Reduction in Fossil Fuel Exports</v>
      </c>
      <c r="K985" s="355" t="str">
        <f>IF(ISBLANK(INDEX('Policy Characteristics'!E:E,MATCH($C985,'Policy Characteristics'!$C:$C,0))),"",INDEX('Policy Characteristics'!E:E,MATCH($C985,'Policy Characteristics'!$C:$C,0)))</f>
        <v>indst reduce fossil fuel exports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exports</v>
      </c>
      <c r="P985" s="355"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5" s="355" t="str">
        <f>IF(ISBLANK(INDEX('Policy Characteristics'!K:K,MATCH($C985,'Policy Characteristics'!$C:$C,0))),"",INDEX('Policy Characteristics'!K:K,MATCH($C985,'Policy Characteristics'!$C:$C,0)))</f>
        <v/>
      </c>
      <c r="R985" s="355" t="str">
        <f>IF(ISBLANK(INDEX('Policy Characteristics'!L:L,MATCH($C985,'Policy Characteristics'!$C:$C,0))),"",INDEX('Policy Characteristics'!L:L,MATCH($C985,'Policy Characteristics'!$C:$C,0)))</f>
        <v>reduce-fuel-exports.html</v>
      </c>
    </row>
    <row r="986" spans="1:18" x14ac:dyDescent="0.35">
      <c r="A986" s="355" t="str">
        <f>IF(ISBLANK(INDEX('Policy Characteristics'!A:A,MATCH($C986,'Policy Characteristics'!$C:$C,0))),"",INDEX('Policy Characteristics'!A:A,MATCH($C986,'Policy Characteristics'!$C:$C,0)))</f>
        <v>Industry</v>
      </c>
      <c r="B986" s="355" t="str">
        <f>IF(ISBLANK(INDEX('Policy Characteristics'!B:B,MATCH($C986,'Policy Characteristics'!$C:$C,0))),"",INDEX('Policy Characteristics'!B:B,MATCH($C986,'Policy Characteristics'!$C:$C,0)))</f>
        <v>Reduce Fossil Fuel Exports</v>
      </c>
      <c r="C986" s="359" t="str">
        <f t="shared" si="45"/>
        <v>Percent Reduction in Fossil Fuel Exports</v>
      </c>
      <c r="D986" s="9" t="s">
        <v>54</v>
      </c>
      <c r="E986" s="53"/>
      <c r="F986" s="9" t="s">
        <v>96</v>
      </c>
      <c r="G986" s="53"/>
      <c r="H986" s="54">
        <v>453</v>
      </c>
      <c r="I986" s="53" t="s">
        <v>44</v>
      </c>
      <c r="J986" s="357" t="str">
        <f>IF(ISBLANK(INDEX('Policy Characteristics'!D:D,MATCH($C986,'Policy Characteristics'!$C:$C,0))),"",INDEX('Policy Characteristics'!D:D,MATCH($C986,'Policy Characteristics'!$C:$C,0)))</f>
        <v>Percent Reduction in Fossil Fuel Exports</v>
      </c>
      <c r="K986" s="355" t="str">
        <f>IF(ISBLANK(INDEX('Policy Characteristics'!E:E,MATCH($C986,'Policy Characteristics'!$C:$C,0))),"",INDEX('Policy Characteristics'!E:E,MATCH($C986,'Policy Characteristics'!$C:$C,0)))</f>
        <v>indst reduce fossil fuel exports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exports</v>
      </c>
      <c r="P986" s="355"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6" s="355" t="str">
        <f>IF(ISBLANK(INDEX('Policy Characteristics'!K:K,MATCH($C986,'Policy Characteristics'!$C:$C,0))),"",INDEX('Policy Characteristics'!K:K,MATCH($C986,'Policy Characteristics'!$C:$C,0)))</f>
        <v/>
      </c>
      <c r="R986" s="355" t="str">
        <f>IF(ISBLANK(INDEX('Policy Characteristics'!L:L,MATCH($C986,'Policy Characteristics'!$C:$C,0))),"",INDEX('Policy Characteristics'!L:L,MATCH($C986,'Policy Characteristics'!$C:$C,0)))</f>
        <v>reduce-fuel-exports.html</v>
      </c>
    </row>
    <row r="987" spans="1:18" x14ac:dyDescent="0.35">
      <c r="A987" s="355" t="str">
        <f>IF(ISBLANK(INDEX('Policy Characteristics'!A:A,MATCH($C987,'Policy Characteristics'!$C:$C,0))),"",INDEX('Policy Characteristics'!A:A,MATCH($C987,'Policy Characteristics'!$C:$C,0)))</f>
        <v>Industry</v>
      </c>
      <c r="B987" s="355" t="str">
        <f>IF(ISBLANK(INDEX('Policy Characteristics'!B:B,MATCH($C987,'Policy Characteristics'!$C:$C,0))),"",INDEX('Policy Characteristics'!B:B,MATCH($C987,'Policy Characteristics'!$C:$C,0)))</f>
        <v>Reduce Fossil Fuel Exports</v>
      </c>
      <c r="C987" s="359" t="str">
        <f t="shared" si="45"/>
        <v>Percent Reduction in Fossil Fuel Exports</v>
      </c>
      <c r="D987" s="9" t="s">
        <v>55</v>
      </c>
      <c r="E987" s="53"/>
      <c r="F987" s="9" t="s">
        <v>97</v>
      </c>
      <c r="G987" s="53"/>
      <c r="H987" s="54">
        <v>454</v>
      </c>
      <c r="I987" s="53" t="s">
        <v>44</v>
      </c>
      <c r="J987" s="357" t="str">
        <f>IF(ISBLANK(INDEX('Policy Characteristics'!D:D,MATCH($C987,'Policy Characteristics'!$C:$C,0))),"",INDEX('Policy Characteristics'!D:D,MATCH($C987,'Policy Characteristics'!$C:$C,0)))</f>
        <v>Percent Reduction in Fossil Fuel Exports</v>
      </c>
      <c r="K987" s="355" t="str">
        <f>IF(ISBLANK(INDEX('Policy Characteristics'!E:E,MATCH($C987,'Policy Characteristics'!$C:$C,0))),"",INDEX('Policy Characteristics'!E:E,MATCH($C987,'Policy Characteristics'!$C:$C,0)))</f>
        <v>indst reduce fossil fuel exports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exports</v>
      </c>
      <c r="P987" s="355"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7" s="355" t="str">
        <f>IF(ISBLANK(INDEX('Policy Characteristics'!K:K,MATCH($C987,'Policy Characteristics'!$C:$C,0))),"",INDEX('Policy Characteristics'!K:K,MATCH($C987,'Policy Characteristics'!$C:$C,0)))</f>
        <v/>
      </c>
      <c r="R987" s="355" t="str">
        <f>IF(ISBLANK(INDEX('Policy Characteristics'!L:L,MATCH($C987,'Policy Characteristics'!$C:$C,0))),"",INDEX('Policy Characteristics'!L:L,MATCH($C987,'Policy Characteristics'!$C:$C,0)))</f>
        <v>reduce-fuel-exports.html</v>
      </c>
    </row>
    <row r="988" spans="1:18" x14ac:dyDescent="0.35">
      <c r="A988" s="355" t="str">
        <f>IF(ISBLANK(INDEX('Policy Characteristics'!A:A,MATCH($C988,'Policy Characteristics'!$C:$C,0))),"",INDEX('Policy Characteristics'!A:A,MATCH($C988,'Policy Characteristics'!$C:$C,0)))</f>
        <v>Industry</v>
      </c>
      <c r="B988" s="355" t="str">
        <f>IF(ISBLANK(INDEX('Policy Characteristics'!B:B,MATCH($C988,'Policy Characteristics'!$C:$C,0))),"",INDEX('Policy Characteristics'!B:B,MATCH($C988,'Policy Characteristics'!$C:$C,0)))</f>
        <v>Reduce Fossil Fuel Exports</v>
      </c>
      <c r="C988" s="359" t="str">
        <f t="shared" si="45"/>
        <v>Percent Reduction in Fossil Fuel Exports</v>
      </c>
      <c r="D988" s="9" t="s">
        <v>2540</v>
      </c>
      <c r="E988" s="53"/>
      <c r="F988" s="9" t="s">
        <v>2541</v>
      </c>
      <c r="G988" s="53"/>
      <c r="H988" s="54">
        <v>455</v>
      </c>
      <c r="I988" s="53" t="s">
        <v>44</v>
      </c>
      <c r="J988" s="357" t="str">
        <f>IF(ISBLANK(INDEX('Policy Characteristics'!D:D,MATCH($C988,'Policy Characteristics'!$C:$C,0))),"",INDEX('Policy Characteristics'!D:D,MATCH($C988,'Policy Characteristics'!$C:$C,0)))</f>
        <v>Percent Reduction in Fossil Fuel Exports</v>
      </c>
      <c r="K988" s="355" t="str">
        <f>IF(ISBLANK(INDEX('Policy Characteristics'!E:E,MATCH($C988,'Policy Characteristics'!$C:$C,0))),"",INDEX('Policy Characteristics'!E:E,MATCH($C988,'Policy Characteristics'!$C:$C,0)))</f>
        <v>indst reduce fossil fuel exports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exports</v>
      </c>
      <c r="P988" s="355"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8" s="355" t="str">
        <f>IF(ISBLANK(INDEX('Policy Characteristics'!K:K,MATCH($C988,'Policy Characteristics'!$C:$C,0))),"",INDEX('Policy Characteristics'!K:K,MATCH($C988,'Policy Characteristics'!$C:$C,0)))</f>
        <v/>
      </c>
      <c r="R988" s="355" t="str">
        <f>IF(ISBLANK(INDEX('Policy Characteristics'!L:L,MATCH($C988,'Policy Characteristics'!$C:$C,0))),"",INDEX('Policy Characteristics'!L:L,MATCH($C988,'Policy Characteristics'!$C:$C,0)))</f>
        <v>reduce-fuel-exports.html</v>
      </c>
    </row>
    <row r="989" spans="1:18" x14ac:dyDescent="0.35">
      <c r="A989" s="355" t="str">
        <f>IF(ISBLANK(INDEX('Policy Characteristics'!A:A,MATCH($C989,'Policy Characteristics'!$C:$C,0))),"",INDEX('Policy Characteristics'!A:A,MATCH($C989,'Policy Characteristics'!$C:$C,0)))</f>
        <v>Industry</v>
      </c>
      <c r="B989" s="355" t="str">
        <f>IF(ISBLANK(INDEX('Policy Characteristics'!B:B,MATCH($C989,'Policy Characteristics'!$C:$C,0))),"",INDEX('Policy Characteristics'!B:B,MATCH($C989,'Policy Characteristics'!$C:$C,0)))</f>
        <v>Reduce Fossil Fuel Exports</v>
      </c>
      <c r="C989" s="359" t="str">
        <f t="shared" si="45"/>
        <v>Percent Reduction in Fossil Fuel Exports</v>
      </c>
      <c r="D989" s="9" t="s">
        <v>468</v>
      </c>
      <c r="E989" s="53"/>
      <c r="F989" s="9" t="s">
        <v>469</v>
      </c>
      <c r="G989" s="53"/>
      <c r="H989" s="54">
        <v>456</v>
      </c>
      <c r="I989" s="9" t="s">
        <v>45</v>
      </c>
      <c r="J989" s="357" t="str">
        <f>IF(ISBLANK(INDEX('Policy Characteristics'!D:D,MATCH($C989,'Policy Characteristics'!$C:$C,0))),"",INDEX('Policy Characteristics'!D:D,MATCH($C989,'Policy Characteristics'!$C:$C,0)))</f>
        <v>Percent Reduction in Fossil Fuel Exports</v>
      </c>
      <c r="K989" s="355" t="str">
        <f>IF(ISBLANK(INDEX('Policy Characteristics'!E:E,MATCH($C989,'Policy Characteristics'!$C:$C,0))),"",INDEX('Policy Characteristics'!E:E,MATCH($C989,'Policy Characteristics'!$C:$C,0)))</f>
        <v>indst reduce fossil fuel exports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exports</v>
      </c>
      <c r="P989" s="355"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9" s="355" t="str">
        <f>IF(ISBLANK(INDEX('Policy Characteristics'!K:K,MATCH($C989,'Policy Characteristics'!$C:$C,0))),"",INDEX('Policy Characteristics'!K:K,MATCH($C989,'Policy Characteristics'!$C:$C,0)))</f>
        <v/>
      </c>
      <c r="R989" s="355" t="str">
        <f>IF(ISBLANK(INDEX('Policy Characteristics'!L:L,MATCH($C989,'Policy Characteristics'!$C:$C,0))),"",INDEX('Policy Characteristics'!L:L,MATCH($C989,'Policy Characteristics'!$C:$C,0)))</f>
        <v>reduce-fuel-exports.html</v>
      </c>
    </row>
    <row r="990" spans="1:18" x14ac:dyDescent="0.35">
      <c r="A990" s="355" t="str">
        <f>IF(ISBLANK(INDEX('Policy Characteristics'!A:A,MATCH($C990,'Policy Characteristics'!$C:$C,0))),"",INDEX('Policy Characteristics'!A:A,MATCH($C990,'Policy Characteristics'!$C:$C,0)))</f>
        <v>Industry</v>
      </c>
      <c r="B990" s="355" t="str">
        <f>IF(ISBLANK(INDEX('Policy Characteristics'!B:B,MATCH($C990,'Policy Characteristics'!$C:$C,0))),"",INDEX('Policy Characteristics'!B:B,MATCH($C990,'Policy Characteristics'!$C:$C,0)))</f>
        <v>Reduce Fossil Fuel Exports</v>
      </c>
      <c r="C990" s="359" t="str">
        <f t="shared" si="45"/>
        <v>Percent Reduction in Fossil Fuel Exports</v>
      </c>
      <c r="D990" s="9" t="s">
        <v>2532</v>
      </c>
      <c r="E990" s="53"/>
      <c r="F990" s="9" t="s">
        <v>2536</v>
      </c>
      <c r="G990" s="53"/>
      <c r="H990" s="54">
        <v>457</v>
      </c>
      <c r="I990" s="53" t="s">
        <v>44</v>
      </c>
      <c r="J990" s="357" t="str">
        <f>IF(ISBLANK(INDEX('Policy Characteristics'!D:D,MATCH($C990,'Policy Characteristics'!$C:$C,0))),"",INDEX('Policy Characteristics'!D:D,MATCH($C990,'Policy Characteristics'!$C:$C,0)))</f>
        <v>Percent Reduction in Fossil Fuel Exports</v>
      </c>
      <c r="K990" s="355" t="str">
        <f>IF(ISBLANK(INDEX('Policy Characteristics'!E:E,MATCH($C990,'Policy Characteristics'!$C:$C,0))),"",INDEX('Policy Characteristics'!E:E,MATCH($C990,'Policy Characteristics'!$C:$C,0)))</f>
        <v>indst reduce fossil fuel exports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exports</v>
      </c>
      <c r="P990" s="355"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90" s="355" t="str">
        <f>IF(ISBLANK(INDEX('Policy Characteristics'!K:K,MATCH($C990,'Policy Characteristics'!$C:$C,0))),"",INDEX('Policy Characteristics'!K:K,MATCH($C990,'Policy Characteristics'!$C:$C,0)))</f>
        <v/>
      </c>
      <c r="R990" s="355" t="str">
        <f>IF(ISBLANK(INDEX('Policy Characteristics'!L:L,MATCH($C990,'Policy Characteristics'!$C:$C,0))),"",INDEX('Policy Characteristics'!L:L,MATCH($C990,'Policy Characteristics'!$C:$C,0)))</f>
        <v>reduce-fuel-exports.html</v>
      </c>
    </row>
    <row r="991" spans="1:18" x14ac:dyDescent="0.35">
      <c r="A991" s="355" t="str">
        <f>IF(ISBLANK(INDEX('Policy Characteristics'!A:A,MATCH($C991,'Policy Characteristics'!$C:$C,0))),"",INDEX('Policy Characteristics'!A:A,MATCH($C991,'Policy Characteristics'!$C:$C,0)))</f>
        <v>Industry</v>
      </c>
      <c r="B991" s="355" t="str">
        <f>IF(ISBLANK(INDEX('Policy Characteristics'!B:B,MATCH($C991,'Policy Characteristics'!$C:$C,0))),"",INDEX('Policy Characteristics'!B:B,MATCH($C991,'Policy Characteristics'!$C:$C,0)))</f>
        <v>Reduce Fossil Fuel Exports</v>
      </c>
      <c r="C991" s="359" t="str">
        <f t="shared" si="45"/>
        <v>Percent Reduction in Fossil Fuel Exports</v>
      </c>
      <c r="D991" s="9" t="s">
        <v>2542</v>
      </c>
      <c r="E991" s="53"/>
      <c r="F991" s="9" t="s">
        <v>2543</v>
      </c>
      <c r="G991" s="53"/>
      <c r="H991" s="54">
        <v>458</v>
      </c>
      <c r="I991" s="53" t="s">
        <v>44</v>
      </c>
      <c r="J991" s="357" t="str">
        <f>IF(ISBLANK(INDEX('Policy Characteristics'!D:D,MATCH($C991,'Policy Characteristics'!$C:$C,0))),"",INDEX('Policy Characteristics'!D:D,MATCH($C991,'Policy Characteristics'!$C:$C,0)))</f>
        <v>Percent Reduction in Fossil Fuel Exports</v>
      </c>
      <c r="K991" s="355" t="str">
        <f>IF(ISBLANK(INDEX('Policy Characteristics'!E:E,MATCH($C991,'Policy Characteristics'!$C:$C,0))),"",INDEX('Policy Characteristics'!E:E,MATCH($C991,'Policy Characteristics'!$C:$C,0)))</f>
        <v>indst reduce fossil fuel exports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exports</v>
      </c>
      <c r="P991" s="355"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91" s="355" t="str">
        <f>IF(ISBLANK(INDEX('Policy Characteristics'!K:K,MATCH($C991,'Policy Characteristics'!$C:$C,0))),"",INDEX('Policy Characteristics'!K:K,MATCH($C991,'Policy Characteristics'!$C:$C,0)))</f>
        <v/>
      </c>
      <c r="R991" s="355" t="str">
        <f>IF(ISBLANK(INDEX('Policy Characteristics'!L:L,MATCH($C991,'Policy Characteristics'!$C:$C,0))),"",INDEX('Policy Characteristics'!L:L,MATCH($C991,'Policy Characteristics'!$C:$C,0)))</f>
        <v>reduce-fuel-exports.html</v>
      </c>
    </row>
    <row r="992" spans="1:18" x14ac:dyDescent="0.35">
      <c r="A992" s="355" t="str">
        <f>IF(ISBLANK(INDEX('Policy Characteristics'!A:A,MATCH($C992,'Policy Characteristics'!$C:$C,0))),"",INDEX('Policy Characteristics'!A:A,MATCH($C992,'Policy Characteristics'!$C:$C,0)))</f>
        <v>Industry</v>
      </c>
      <c r="B992" s="355" t="str">
        <f>IF(ISBLANK(INDEX('Policy Characteristics'!B:B,MATCH($C992,'Policy Characteristics'!$C:$C,0))),"",INDEX('Policy Characteristics'!B:B,MATCH($C992,'Policy Characteristics'!$C:$C,0)))</f>
        <v>Reduce Fossil Fuel Exports</v>
      </c>
      <c r="C992" s="359" t="str">
        <f t="shared" si="45"/>
        <v>Percent Reduction in Fossil Fuel Exports</v>
      </c>
      <c r="D992" s="9" t="s">
        <v>2533</v>
      </c>
      <c r="E992" s="53"/>
      <c r="F992" s="9" t="s">
        <v>2537</v>
      </c>
      <c r="G992" s="53"/>
      <c r="H992" s="54">
        <v>459</v>
      </c>
      <c r="I992" s="53" t="s">
        <v>44</v>
      </c>
      <c r="J992" s="357" t="str">
        <f>IF(ISBLANK(INDEX('Policy Characteristics'!D:D,MATCH($C992,'Policy Characteristics'!$C:$C,0))),"",INDEX('Policy Characteristics'!D:D,MATCH($C992,'Policy Characteristics'!$C:$C,0)))</f>
        <v>Percent Reduction in Fossil Fuel Exports</v>
      </c>
      <c r="K992" s="355" t="str">
        <f>IF(ISBLANK(INDEX('Policy Characteristics'!E:E,MATCH($C992,'Policy Characteristics'!$C:$C,0))),"",INDEX('Policy Characteristics'!E:E,MATCH($C992,'Policy Characteristics'!$C:$C,0)))</f>
        <v>indst reduce fossil fuel exports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exports</v>
      </c>
      <c r="P992" s="355"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92" s="355" t="str">
        <f>IF(ISBLANK(INDEX('Policy Characteristics'!K:K,MATCH($C992,'Policy Characteristics'!$C:$C,0))),"",INDEX('Policy Characteristics'!K:K,MATCH($C992,'Policy Characteristics'!$C:$C,0)))</f>
        <v/>
      </c>
      <c r="R992" s="355" t="str">
        <f>IF(ISBLANK(INDEX('Policy Characteristics'!L:L,MATCH($C992,'Policy Characteristics'!$C:$C,0))),"",INDEX('Policy Characteristics'!L:L,MATCH($C992,'Policy Characteristics'!$C:$C,0)))</f>
        <v>reduce-fuel-exports.html</v>
      </c>
    </row>
    <row r="993" spans="1:18" x14ac:dyDescent="0.35">
      <c r="A993" s="355" t="str">
        <f>IF(ISBLANK(INDEX('Policy Characteristics'!A:A,MATCH($C993,'Policy Characteristics'!$C:$C,0))),"",INDEX('Policy Characteristics'!A:A,MATCH($C993,'Policy Characteristics'!$C:$C,0)))</f>
        <v>Agriculture, Land Use, and Forestry</v>
      </c>
      <c r="B993" s="355" t="str">
        <f>IF(ISBLANK(INDEX('Policy Characteristics'!B:B,MATCH($C993,'Policy Characteristics'!$C:$C,0))),"",INDEX('Policy Characteristics'!B:B,MATCH($C993,'Policy Characteristics'!$C:$C,0)))</f>
        <v>Afforestation and Reforestation</v>
      </c>
      <c r="C993" s="360" t="s">
        <v>454</v>
      </c>
      <c r="D993" s="53"/>
      <c r="E993" s="53"/>
      <c r="F993" s="53"/>
      <c r="G993" s="53"/>
      <c r="H993" s="54">
        <v>60</v>
      </c>
      <c r="I993" s="53" t="s">
        <v>44</v>
      </c>
      <c r="J993" s="357" t="str">
        <f>IF(ISBLANK(INDEX('Policy Characteristics'!D:D,MATCH($C993,'Policy Characteristics'!$C:$C,0))),"",INDEX('Policy Characteristics'!D:D,MATCH($C993,'Policy Characteristics'!$C:$C,0)))</f>
        <v>Afforestation and Reforestation</v>
      </c>
      <c r="K993" s="355" t="str">
        <f>IF(ISBLANK(INDEX('Policy Characteristics'!E:E,MATCH($C993,'Policy Characteristics'!$C:$C,0))),"",INDEX('Policy Characteristics'!E:E,MATCH($C993,'Policy Characteristics'!$C:$C,0)))</f>
        <v>land afforestation and reforestation</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of potential achieved</v>
      </c>
      <c r="P993" s="355"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v>
      </c>
      <c r="Q993" s="355" t="str">
        <f>IF(ISBLANK(INDEX('Policy Characteristics'!K:K,MATCH($C993,'Policy Characteristics'!$C:$C,0))),"",INDEX('Policy Characteristics'!K:K,MATCH($C993,'Policy Characteristics'!$C:$C,0)))</f>
        <v>lulucf.html#aff-ref</v>
      </c>
      <c r="R993" s="355" t="str">
        <f>IF(ISBLANK(INDEX('Policy Characteristics'!L:L,MATCH($C993,'Policy Characteristics'!$C:$C,0))),"",INDEX('Policy Characteristics'!L:L,MATCH($C993,'Policy Characteristics'!$C:$C,0)))</f>
        <v>afforestation-and-reforestation.html</v>
      </c>
    </row>
    <row r="994" spans="1:18" x14ac:dyDescent="0.35">
      <c r="A994" s="355" t="str">
        <f>IF(ISBLANK(INDEX('Policy Characteristics'!A:A,MATCH($C994,'Policy Characteristics'!$C:$C,0))),"",INDEX('Policy Characteristics'!A:A,MATCH($C994,'Policy Characteristics'!$C:$C,0)))</f>
        <v>Agriculture, Land Use, and Forestry</v>
      </c>
      <c r="B994" s="355" t="str">
        <f>IF(ISBLANK(INDEX('Policy Characteristics'!B:B,MATCH($C994,'Policy Characteristics'!$C:$C,0))),"",INDEX('Policy Characteristics'!B:B,MATCH($C994,'Policy Characteristics'!$C:$C,0)))</f>
        <v>Avoid Deforestation</v>
      </c>
      <c r="C994" s="360" t="s">
        <v>463</v>
      </c>
      <c r="D994" s="53"/>
      <c r="E994" s="53"/>
      <c r="F994" s="53"/>
      <c r="G994" s="53"/>
      <c r="H994" s="54">
        <v>705</v>
      </c>
      <c r="I994" s="9" t="s">
        <v>44</v>
      </c>
      <c r="J994" s="357" t="str">
        <f>IF(ISBLANK(INDEX('Policy Characteristics'!D:D,MATCH($C994,'Policy Characteristics'!$C:$C,0))),"",INDEX('Policy Characteristics'!D:D,MATCH($C994,'Policy Characteristics'!$C:$C,0)))</f>
        <v>Avoid Deforestation</v>
      </c>
      <c r="K994" s="355" t="str">
        <f>IF(ISBLANK(INDEX('Policy Characteristics'!E:E,MATCH($C994,'Policy Characteristics'!$C:$C,0))),"",INDEX('Policy Characteristics'!E:E,MATCH($C994,'Policy Characteristics'!$C:$C,0)))</f>
        <v>land avoid deforestation</v>
      </c>
      <c r="L994" s="377">
        <f>IF(ISBLANK(INDEX('Policy Characteristics'!F:F,MATCH($C994,'Policy Characteristics'!$C:$C,0))),"",INDEX('Policy Characteristics'!F:F,MATCH($C994,'Policy Characteristics'!$C:$C,0)))</f>
        <v>0</v>
      </c>
      <c r="M994" s="377">
        <f>IF(ISBLANK(INDEX('Policy Characteristics'!G:G,MATCH($C994,'Policy Characteristics'!$C:$C,0))),"",INDEX('Policy Characteristics'!G:G,MATCH($C994,'Policy Characteristics'!$C:$C,0)))</f>
        <v>1</v>
      </c>
      <c r="N994" s="377">
        <f>IF(ISBLANK(INDEX('Policy Characteristics'!H:H,MATCH($C994,'Policy Characteristics'!$C:$C,0))),"",INDEX('Policy Characteristics'!H:H,MATCH($C994,'Policy Characteristics'!$C:$C,0)))</f>
        <v>0.01</v>
      </c>
      <c r="O994" s="355" t="str">
        <f>IF(ISBLANK(INDEX('Policy Characteristics'!I:I,MATCH($C994,'Policy Characteristics'!$C:$C,0))),"",INDEX('Policy Characteristics'!I:I,MATCH($C994,'Policy Characteristics'!$C:$C,0)))</f>
        <v>% of potential achieved</v>
      </c>
      <c r="P994" s="355"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v>
      </c>
      <c r="Q994" s="355" t="str">
        <f>IF(ISBLANK(INDEX('Policy Characteristics'!K:K,MATCH($C994,'Policy Characteristics'!$C:$C,0))),"",INDEX('Policy Characteristics'!K:K,MATCH($C994,'Policy Characteristics'!$C:$C,0)))</f>
        <v>lulucf.html#avoid-def</v>
      </c>
      <c r="R994" s="355" t="str">
        <f>IF(ISBLANK(INDEX('Policy Characteristics'!L:L,MATCH($C994,'Policy Characteristics'!$C:$C,0))),"",INDEX('Policy Characteristics'!L:L,MATCH($C994,'Policy Characteristics'!$C:$C,0)))</f>
        <v>avoid-deforestation.html</v>
      </c>
    </row>
    <row r="995" spans="1:18" x14ac:dyDescent="0.35">
      <c r="A995" s="355" t="str">
        <f>IF(ISBLANK(INDEX('Policy Characteristics'!A:A,MATCH($C995,'Policy Characteristics'!$C:$C,0))),"",INDEX('Policy Characteristics'!A:A,MATCH($C995,'Policy Characteristics'!$C:$C,0)))</f>
        <v>Agriculture, Land Use, and Forestry</v>
      </c>
      <c r="B995" s="355" t="str">
        <f>IF(ISBLANK(INDEX('Policy Characteristics'!B:B,MATCH($C995,'Policy Characteristics'!$C:$C,0))),"",INDEX('Policy Characteristics'!B:B,MATCH($C995,'Policy Characteristics'!$C:$C,0)))</f>
        <v>Forest Restoration</v>
      </c>
      <c r="C995" s="360" t="s">
        <v>460</v>
      </c>
      <c r="D995" s="53"/>
      <c r="E995" s="53"/>
      <c r="F995" s="53"/>
      <c r="G995" s="53"/>
      <c r="H995" s="54">
        <v>177</v>
      </c>
      <c r="I995" s="9" t="s">
        <v>45</v>
      </c>
      <c r="J995" s="357" t="str">
        <f>IF(ISBLANK(INDEX('Policy Characteristics'!D:D,MATCH($C995,'Policy Characteristics'!$C:$C,0))),"",INDEX('Policy Characteristics'!D:D,MATCH($C995,'Policy Characteristics'!$C:$C,0)))</f>
        <v>Forest Restoration</v>
      </c>
      <c r="K995" s="355" t="str">
        <f>IF(ISBLANK(INDEX('Policy Characteristics'!E:E,MATCH($C995,'Policy Characteristics'!$C:$C,0))),"",INDEX('Policy Characteristics'!E:E,MATCH($C995,'Policy Characteristics'!$C:$C,0)))</f>
        <v>land forest restoration</v>
      </c>
      <c r="L995" s="377">
        <f>IF(ISBLANK(INDEX('Policy Characteristics'!F:F,MATCH($C995,'Policy Characteristics'!$C:$C,0))),"",INDEX('Policy Characteristics'!F:F,MATCH($C995,'Policy Characteristics'!$C:$C,0)))</f>
        <v>0</v>
      </c>
      <c r="M995" s="377">
        <f>IF(ISBLANK(INDEX('Policy Characteristics'!G:G,MATCH($C995,'Policy Characteristics'!$C:$C,0))),"",INDEX('Policy Characteristics'!G:G,MATCH($C995,'Policy Characteristics'!$C:$C,0)))</f>
        <v>1</v>
      </c>
      <c r="N995" s="377">
        <f>IF(ISBLANK(INDEX('Policy Characteristics'!H:H,MATCH($C995,'Policy Characteristics'!$C:$C,0))),"",INDEX('Policy Characteristics'!H:H,MATCH($C995,'Policy Characteristics'!$C:$C,0)))</f>
        <v>0.01</v>
      </c>
      <c r="O995" s="355" t="str">
        <f>IF(ISBLANK(INDEX('Policy Characteristics'!I:I,MATCH($C995,'Policy Characteristics'!$C:$C,0))),"",INDEX('Policy Characteristics'!I:I,MATCH($C995,'Policy Characteristics'!$C:$C,0)))</f>
        <v>% of potential achieved</v>
      </c>
      <c r="P995" s="355" t="str">
        <f>IF(ISBLANK(INDEX('Policy Characteristics'!J:J,MATCH($C995,'Policy Characteristics'!$C:$C,0))),"",INDEX('Policy Characteristics'!J:J,MATCH($C995,'Policy Characteristics'!$C:$C,0)))</f>
        <v/>
      </c>
      <c r="Q995" s="355" t="str">
        <f>IF(ISBLANK(INDEX('Policy Characteristics'!K:K,MATCH($C995,'Policy Characteristics'!$C:$C,0))),"",INDEX('Policy Characteristics'!K:K,MATCH($C995,'Policy Characteristics'!$C:$C,0)))</f>
        <v/>
      </c>
      <c r="R995" s="355" t="str">
        <f>IF(ISBLANK(INDEX('Policy Characteristics'!L:L,MATCH($C995,'Policy Characteristics'!$C:$C,0))),"",INDEX('Policy Characteristics'!L:L,MATCH($C995,'Policy Characteristics'!$C:$C,0)))</f>
        <v>forest-restoration.html</v>
      </c>
    </row>
    <row r="996" spans="1:18" x14ac:dyDescent="0.35">
      <c r="A996" s="355" t="str">
        <f>IF(ISBLANK(INDEX('Policy Characteristics'!A:A,MATCH($C996,'Policy Characteristics'!$C:$C,0))),"",INDEX('Policy Characteristics'!A:A,MATCH($C996,'Policy Characteristics'!$C:$C,0)))</f>
        <v>Agriculture, Land Use, and Forestry</v>
      </c>
      <c r="B996" s="355" t="str">
        <f>IF(ISBLANK(INDEX('Policy Characteristics'!B:B,MATCH($C996,'Policy Characteristics'!$C:$C,0))),"",INDEX('Policy Characteristics'!B:B,MATCH($C996,'Policy Characteristics'!$C:$C,0)))</f>
        <v>Forest Set-Asides</v>
      </c>
      <c r="C996" s="360" t="s">
        <v>455</v>
      </c>
      <c r="D996" s="53"/>
      <c r="E996" s="53"/>
      <c r="F996" s="53"/>
      <c r="G996" s="53"/>
      <c r="H996" s="54">
        <v>61</v>
      </c>
      <c r="I996" s="53" t="s">
        <v>44</v>
      </c>
      <c r="J996" s="357" t="str">
        <f>IF(ISBLANK(INDEX('Policy Characteristics'!D:D,MATCH($C996,'Policy Characteristics'!$C:$C,0))),"",INDEX('Policy Characteristics'!D:D,MATCH($C996,'Policy Characteristics'!$C:$C,0)))</f>
        <v>Forest Set-Asides</v>
      </c>
      <c r="K996" s="355" t="str">
        <f>IF(ISBLANK(INDEX('Policy Characteristics'!E:E,MATCH($C996,'Policy Characteristics'!$C:$C,0))),"",INDEX('Policy Characteristics'!E:E,MATCH($C996,'Policy Characteristics'!$C:$C,0)))</f>
        <v>land forest set asides</v>
      </c>
      <c r="L996" s="377">
        <f>IF(ISBLANK(INDEX('Policy Characteristics'!F:F,MATCH($C996,'Policy Characteristics'!$C:$C,0))),"",INDEX('Policy Characteristics'!F:F,MATCH($C996,'Policy Characteristics'!$C:$C,0)))</f>
        <v>0</v>
      </c>
      <c r="M996" s="377">
        <f>IF(ISBLANK(INDEX('Policy Characteristics'!G:G,MATCH($C996,'Policy Characteristics'!$C:$C,0))),"",INDEX('Policy Characteristics'!G:G,MATCH($C996,'Policy Characteristics'!$C:$C,0)))</f>
        <v>1</v>
      </c>
      <c r="N996" s="377">
        <f>IF(ISBLANK(INDEX('Policy Characteristics'!H:H,MATCH($C996,'Policy Characteristics'!$C:$C,0))),"",INDEX('Policy Characteristics'!H:H,MATCH($C996,'Policy Characteristics'!$C:$C,0)))</f>
        <v>0.01</v>
      </c>
      <c r="O996" s="355" t="str">
        <f>IF(ISBLANK(INDEX('Policy Characteristics'!I:I,MATCH($C996,'Policy Characteristics'!$C:$C,0))),"",INDEX('Policy Characteristics'!I:I,MATCH($C996,'Policy Characteristics'!$C:$C,0)))</f>
        <v>% of potential achieved</v>
      </c>
      <c r="P996" s="355"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5" t="str">
        <f>IF(ISBLANK(INDEX('Policy Characteristics'!K:K,MATCH($C996,'Policy Characteristics'!$C:$C,0))),"",INDEX('Policy Characteristics'!K:K,MATCH($C996,'Policy Characteristics'!$C:$C,0)))</f>
        <v>lulucf.html#set-asides</v>
      </c>
      <c r="R996" s="355" t="str">
        <f>IF(ISBLANK(INDEX('Policy Characteristics'!L:L,MATCH($C996,'Policy Characteristics'!$C:$C,0))),"",INDEX('Policy Characteristics'!L:L,MATCH($C996,'Policy Characteristics'!$C:$C,0)))</f>
        <v>forest-set-asides.html</v>
      </c>
    </row>
    <row r="997" spans="1:18" x14ac:dyDescent="0.35">
      <c r="A997" s="355" t="str">
        <f>IF(ISBLANK(INDEX('Policy Characteristics'!A:A,MATCH($C997,'Policy Characteristics'!$C:$C,0))),"",INDEX('Policy Characteristics'!A:A,MATCH($C997,'Policy Characteristics'!$C:$C,0)))</f>
        <v>Agriculture, Land Use, and Forestry</v>
      </c>
      <c r="B997" s="355" t="str">
        <f>IF(ISBLANK(INDEX('Policy Characteristics'!B:B,MATCH($C997,'Policy Characteristics'!$C:$C,0))),"",INDEX('Policy Characteristics'!B:B,MATCH($C997,'Policy Characteristics'!$C:$C,0)))</f>
        <v>Cropland and Rice Measures</v>
      </c>
      <c r="C997" s="360" t="s">
        <v>2882</v>
      </c>
      <c r="D997" s="53"/>
      <c r="E997" s="53"/>
      <c r="F997" s="53"/>
      <c r="G997" s="53"/>
      <c r="H997" s="54">
        <v>62</v>
      </c>
      <c r="I997" s="53" t="s">
        <v>44</v>
      </c>
      <c r="J997" s="357" t="str">
        <f>IF(ISBLANK(INDEX('Policy Characteristics'!D:D,MATCH($C997,'Policy Characteristics'!$C:$C,0))),"",INDEX('Policy Characteristics'!D:D,MATCH($C997,'Policy Characteristics'!$C:$C,0)))</f>
        <v>Cropland and Rice Measures</v>
      </c>
      <c r="K997" s="355" t="str">
        <f>IF(ISBLANK(INDEX('Policy Characteristics'!E:E,MATCH($C997,'Policy Characteristics'!$C:$C,0))),"",INDEX('Policy Characteristics'!E:E,MATCH($C997,'Policy Characteristics'!$C:$C,0)))</f>
        <v>indst cropland and rice measures</v>
      </c>
      <c r="L997" s="377">
        <f>IF(ISBLANK(INDEX('Policy Characteristics'!F:F,MATCH($C997,'Policy Characteristics'!$C:$C,0))),"",INDEX('Policy Characteristics'!F:F,MATCH($C997,'Policy Characteristics'!$C:$C,0)))</f>
        <v>0</v>
      </c>
      <c r="M997" s="377">
        <f>IF(ISBLANK(INDEX('Policy Characteristics'!G:G,MATCH($C997,'Policy Characteristics'!$C:$C,0))),"",INDEX('Policy Characteristics'!G:G,MATCH($C997,'Policy Characteristics'!$C:$C,0)))</f>
        <v>1</v>
      </c>
      <c r="N997" s="377">
        <f>IF(ISBLANK(INDEX('Policy Characteristics'!H:H,MATCH($C997,'Policy Characteristics'!$C:$C,0))),"",INDEX('Policy Characteristics'!H:H,MATCH($C997,'Policy Characteristics'!$C:$C,0)))</f>
        <v>0.01</v>
      </c>
      <c r="O997" s="355" t="str">
        <f>IF(ISBLANK(INDEX('Policy Characteristics'!I:I,MATCH($C997,'Policy Characteristics'!$C:$C,0))),"",INDEX('Policy Characteristics'!I:I,MATCH($C997,'Policy Characteristics'!$C:$C,0)))</f>
        <v>% of potential achieved</v>
      </c>
      <c r="P997" s="355"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5" t="str">
        <f>IF(ISBLANK(INDEX('Policy Characteristics'!K:K,MATCH($C997,'Policy Characteristics'!$C:$C,0))),"",INDEX('Policy Characteristics'!K:K,MATCH($C997,'Policy Characteristics'!$C:$C,0)))</f>
        <v>industry-ag-main.html#cropland</v>
      </c>
      <c r="R997" s="355" t="str">
        <f>IF(ISBLANK(INDEX('Policy Characteristics'!L:L,MATCH($C997,'Policy Characteristics'!$C:$C,0))),"",INDEX('Policy Characteristics'!L:L,MATCH($C997,'Policy Characteristics'!$C:$C,0)))</f>
        <v>cropland-management.html</v>
      </c>
    </row>
    <row r="998" spans="1:18" x14ac:dyDescent="0.35">
      <c r="A998" s="355" t="str">
        <f>IF(ISBLANK(INDEX('Policy Characteristics'!A:A,MATCH($C998,'Policy Characteristics'!$C:$C,0))),"",INDEX('Policy Characteristics'!A:A,MATCH($C998,'Policy Characteristics'!$C:$C,0)))</f>
        <v>Agriculture, Land Use, and Forestry</v>
      </c>
      <c r="B998" s="355" t="str">
        <f>IF(ISBLANK(INDEX('Policy Characteristics'!B:B,MATCH($C998,'Policy Characteristics'!$C:$C,0))),"",INDEX('Policy Characteristics'!B:B,MATCH($C998,'Policy Characteristics'!$C:$C,0)))</f>
        <v>Improved Forest Management</v>
      </c>
      <c r="C998" s="360" t="s">
        <v>456</v>
      </c>
      <c r="D998" s="53"/>
      <c r="E998" s="53"/>
      <c r="F998" s="53"/>
      <c r="G998" s="53"/>
      <c r="H998" s="54">
        <v>63</v>
      </c>
      <c r="I998" s="53" t="s">
        <v>44</v>
      </c>
      <c r="J998" s="357" t="str">
        <f>IF(ISBLANK(INDEX('Policy Characteristics'!D:D,MATCH($C998,'Policy Characteristics'!$C:$C,0))),"",INDEX('Policy Characteristics'!D:D,MATCH($C998,'Policy Characteristics'!$C:$C,0)))</f>
        <v>Improved Forest Management</v>
      </c>
      <c r="K998" s="355" t="str">
        <f>IF(ISBLANK(INDEX('Policy Characteristics'!E:E,MATCH($C998,'Policy Characteristics'!$C:$C,0))),"",INDEX('Policy Characteristics'!E:E,MATCH($C998,'Policy Characteristics'!$C:$C,0)))</f>
        <v>land forest management</v>
      </c>
      <c r="L998" s="377">
        <f>IF(ISBLANK(INDEX('Policy Characteristics'!F:F,MATCH($C998,'Policy Characteristics'!$C:$C,0))),"",INDEX('Policy Characteristics'!F:F,MATCH($C998,'Policy Characteristics'!$C:$C,0)))</f>
        <v>0</v>
      </c>
      <c r="M998" s="377">
        <f>IF(ISBLANK(INDEX('Policy Characteristics'!G:G,MATCH($C998,'Policy Characteristics'!$C:$C,0))),"",INDEX('Policy Characteristics'!G:G,MATCH($C998,'Policy Characteristics'!$C:$C,0)))</f>
        <v>1</v>
      </c>
      <c r="N998" s="377">
        <f>IF(ISBLANK(INDEX('Policy Characteristics'!H:H,MATCH($C998,'Policy Characteristics'!$C:$C,0))),"",INDEX('Policy Characteristics'!H:H,MATCH($C998,'Policy Characteristics'!$C:$C,0)))</f>
        <v>0.01</v>
      </c>
      <c r="O998" s="355" t="str">
        <f>IF(ISBLANK(INDEX('Policy Characteristics'!I:I,MATCH($C998,'Policy Characteristics'!$C:$C,0))),"",INDEX('Policy Characteristics'!I:I,MATCH($C998,'Policy Characteristics'!$C:$C,0)))</f>
        <v>% of potential achieved</v>
      </c>
      <c r="P998" s="355" t="str">
        <f>IF(ISBLANK(INDEX('Policy Characteristics'!J:J,MATCH($C998,'Policy Characteristics'!$C:$C,0))),"",INDEX('Policy Characteristics'!J:J,MATCH($C998,'Policy Characteristics'!$C:$C,0)))</f>
        <v>**Description:** This policy increases CO2 sequestration by forests through improved forest management practices.</v>
      </c>
      <c r="Q998" s="355" t="str">
        <f>IF(ISBLANK(INDEX('Policy Characteristics'!K:K,MATCH($C998,'Policy Characteristics'!$C:$C,0))),"",INDEX('Policy Characteristics'!K:K,MATCH($C998,'Policy Characteristics'!$C:$C,0)))</f>
        <v>lulucf.html#forest-mgmt</v>
      </c>
      <c r="R998" s="355" t="str">
        <f>IF(ISBLANK(INDEX('Policy Characteristics'!L:L,MATCH($C998,'Policy Characteristics'!$C:$C,0))),"",INDEX('Policy Characteristics'!L:L,MATCH($C998,'Policy Characteristics'!$C:$C,0)))</f>
        <v>improved-forest-management.html</v>
      </c>
    </row>
    <row r="999" spans="1:18" x14ac:dyDescent="0.35">
      <c r="A999" s="355" t="str">
        <f>IF(ISBLANK(INDEX('Policy Characteristics'!A:A,MATCH($C999,'Policy Characteristics'!$C:$C,0))),"",INDEX('Policy Characteristics'!A:A,MATCH($C999,'Policy Characteristics'!$C:$C,0)))</f>
        <v>Agriculture, Land Use, and Forestry</v>
      </c>
      <c r="B999" s="355" t="str">
        <f>IF(ISBLANK(INDEX('Policy Characteristics'!B:B,MATCH($C999,'Policy Characteristics'!$C:$C,0))),"",INDEX('Policy Characteristics'!B:B,MATCH($C999,'Policy Characteristics'!$C:$C,0)))</f>
        <v>Livestock Measures</v>
      </c>
      <c r="C999" s="360" t="s">
        <v>2915</v>
      </c>
      <c r="D999" s="53"/>
      <c r="E999" s="53"/>
      <c r="F999" s="53"/>
      <c r="G999" s="53"/>
      <c r="H999" s="54">
        <v>64</v>
      </c>
      <c r="I999" s="53" t="s">
        <v>44</v>
      </c>
      <c r="J999" s="357" t="str">
        <f>IF(ISBLANK(INDEX('Policy Characteristics'!D:D,MATCH($C999,'Policy Characteristics'!$C:$C,0))),"",INDEX('Policy Characteristics'!D:D,MATCH($C999,'Policy Characteristics'!$C:$C,0)))</f>
        <v>Livestock Measures</v>
      </c>
      <c r="K999" s="355" t="str">
        <f>IF(ISBLANK(INDEX('Policy Characteristics'!E:E,MATCH($C999,'Policy Characteristics'!$C:$C,0))),"",INDEX('Policy Characteristics'!E:E,MATCH($C999,'Policy Characteristics'!$C:$C,0)))</f>
        <v>indst livestock measures</v>
      </c>
      <c r="L999" s="377">
        <f>IF(ISBLANK(INDEX('Policy Characteristics'!F:F,MATCH($C999,'Policy Characteristics'!$C:$C,0))),"",INDEX('Policy Characteristics'!F:F,MATCH($C999,'Policy Characteristics'!$C:$C,0)))</f>
        <v>0</v>
      </c>
      <c r="M999" s="377">
        <f>IF(ISBLANK(INDEX('Policy Characteristics'!G:G,MATCH($C999,'Policy Characteristics'!$C:$C,0))),"",INDEX('Policy Characteristics'!G:G,MATCH($C999,'Policy Characteristics'!$C:$C,0)))</f>
        <v>1</v>
      </c>
      <c r="N999" s="377">
        <f>IF(ISBLANK(INDEX('Policy Characteristics'!H:H,MATCH($C999,'Policy Characteristics'!$C:$C,0))),"",INDEX('Policy Characteristics'!H:H,MATCH($C999,'Policy Characteristics'!$C:$C,0)))</f>
        <v>0.01</v>
      </c>
      <c r="O999" s="355" t="str">
        <f>IF(ISBLANK(INDEX('Policy Characteristics'!I:I,MATCH($C999,'Policy Characteristics'!$C:$C,0))),"",INDEX('Policy Characteristics'!I:I,MATCH($C999,'Policy Characteristics'!$C:$C,0)))</f>
        <v>% of potential achieved</v>
      </c>
      <c r="P999" s="355"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5" t="str">
        <f>IF(ISBLANK(INDEX('Policy Characteristics'!K:K,MATCH($C999,'Policy Characteristics'!$C:$C,0))),"",INDEX('Policy Characteristics'!K:K,MATCH($C999,'Policy Characteristics'!$C:$C,0)))</f>
        <v>industry-ag-main.html#livestock</v>
      </c>
      <c r="R999" s="355" t="str">
        <f>IF(ISBLANK(INDEX('Policy Characteristics'!L:L,MATCH($C999,'Policy Characteristics'!$C:$C,0))),"",INDEX('Policy Characteristics'!L:L,MATCH($C999,'Policy Characteristics'!$C:$C,0)))</f>
        <v>livestock-measures.html</v>
      </c>
    </row>
    <row r="1000" spans="1:18" x14ac:dyDescent="0.35">
      <c r="A1000" s="355" t="str">
        <f>IF(ISBLANK(INDEX('Policy Characteristics'!A:A,MATCH($C1000,'Policy Characteristics'!$C:$C,0))),"",INDEX('Policy Characteristics'!A:A,MATCH($C1000,'Policy Characteristics'!$C:$C,0)))</f>
        <v>Agriculture, Land Use, and Forestry</v>
      </c>
      <c r="B1000" s="355" t="str">
        <f>IF(ISBLANK(INDEX('Policy Characteristics'!B:B,MATCH($C1000,'Policy Characteristics'!$C:$C,0))),"",INDEX('Policy Characteristics'!B:B,MATCH($C1000,'Policy Characteristics'!$C:$C,0)))</f>
        <v>Peatland Restoration</v>
      </c>
      <c r="C1000" s="360" t="s">
        <v>458</v>
      </c>
      <c r="D1000" s="53"/>
      <c r="E1000" s="53"/>
      <c r="F1000" s="53"/>
      <c r="G1000" s="53"/>
      <c r="H1000" s="54">
        <v>178</v>
      </c>
      <c r="I1000" s="53" t="s">
        <v>45</v>
      </c>
      <c r="J1000" s="357" t="str">
        <f>IF(ISBLANK(INDEX('Policy Characteristics'!D:D,MATCH($C1000,'Policy Characteristics'!$C:$C,0))),"",INDEX('Policy Characteristics'!D:D,MATCH($C1000,'Policy Characteristics'!$C:$C,0)))</f>
        <v>Peatland Restoration</v>
      </c>
      <c r="K1000" s="355" t="str">
        <f>IF(ISBLANK(INDEX('Policy Characteristics'!E:E,MATCH($C1000,'Policy Characteristics'!$C:$C,0))),"",INDEX('Policy Characteristics'!E:E,MATCH($C1000,'Policy Characteristics'!$C:$C,0)))</f>
        <v>land peatland restoration</v>
      </c>
      <c r="L1000" s="377">
        <f>IF(ISBLANK(INDEX('Policy Characteristics'!F:F,MATCH($C1000,'Policy Characteristics'!$C:$C,0))),"",INDEX('Policy Characteristics'!F:F,MATCH($C1000,'Policy Characteristics'!$C:$C,0)))</f>
        <v>0</v>
      </c>
      <c r="M1000" s="377">
        <f>IF(ISBLANK(INDEX('Policy Characteristics'!G:G,MATCH($C1000,'Policy Characteristics'!$C:$C,0))),"",INDEX('Policy Characteristics'!G:G,MATCH($C1000,'Policy Characteristics'!$C:$C,0)))</f>
        <v>1</v>
      </c>
      <c r="N1000" s="377">
        <f>IF(ISBLANK(INDEX('Policy Characteristics'!H:H,MATCH($C1000,'Policy Characteristics'!$C:$C,0))),"",INDEX('Policy Characteristics'!H:H,MATCH($C1000,'Policy Characteristics'!$C:$C,0)))</f>
        <v>0.01</v>
      </c>
      <c r="O1000" s="355" t="str">
        <f>IF(ISBLANK(INDEX('Policy Characteristics'!I:I,MATCH($C1000,'Policy Characteristics'!$C:$C,0))),"",INDEX('Policy Characteristics'!I:I,MATCH($C1000,'Policy Characteristics'!$C:$C,0)))</f>
        <v>% of potential achieved</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peatland-restoration.html</v>
      </c>
    </row>
    <row r="1001" spans="1:18" x14ac:dyDescent="0.35">
      <c r="A1001" s="355" t="str">
        <f>IF(ISBLANK(INDEX('Policy Characteristics'!A:A,MATCH($C1001,'Policy Characteristics'!$C:$C,0))),"",INDEX('Policy Characteristics'!A:A,MATCH($C1001,'Policy Characteristics'!$C:$C,0)))</f>
        <v>Agriculture, Land Use, and Forestry</v>
      </c>
      <c r="B1001" s="355" t="str">
        <f>IF(ISBLANK(INDEX('Policy Characteristics'!B:B,MATCH($C1001,'Policy Characteristics'!$C:$C,0))),"",INDEX('Policy Characteristics'!B:B,MATCH($C1001,'Policy Characteristics'!$C:$C,0)))</f>
        <v>Shift to Non-Animal Products</v>
      </c>
      <c r="C1001" s="360" t="s">
        <v>2501</v>
      </c>
      <c r="D1001" s="53"/>
      <c r="E1001" s="53"/>
      <c r="F1001" s="53"/>
      <c r="G1001" s="53"/>
      <c r="H1001" s="54">
        <v>434</v>
      </c>
      <c r="I1001" s="53" t="s">
        <v>44</v>
      </c>
      <c r="J1001" s="357" t="str">
        <f>IF(ISBLANK(INDEX('Policy Characteristics'!D:D,MATCH($C1001,'Policy Characteristics'!$C:$C,0))),"",INDEX('Policy Characteristics'!D:D,MATCH($C1001,'Policy Characteristics'!$C:$C,0)))</f>
        <v>Shift to Non-Animal Products</v>
      </c>
      <c r="K1001" s="355" t="str">
        <f>IF(ISBLANK(INDEX('Policy Characteristics'!E:E,MATCH($C1001,'Policy Characteristics'!$C:$C,0))),"",INDEX('Policy Characteristics'!E:E,MATCH($C1001,'Policy Characteristics'!$C:$C,0)))</f>
        <v>indst shift to nonanimal products</v>
      </c>
      <c r="L1001" s="377">
        <f>IF(ISBLANK(INDEX('Policy Characteristics'!F:F,MATCH($C1001,'Policy Characteristics'!$C:$C,0))),"",INDEX('Policy Characteristics'!F:F,MATCH($C1001,'Policy Characteristics'!$C:$C,0)))</f>
        <v>0</v>
      </c>
      <c r="M1001" s="377">
        <f>IF(ISBLANK(INDEX('Policy Characteristics'!G:G,MATCH($C1001,'Policy Characteristics'!$C:$C,0))),"",INDEX('Policy Characteristics'!G:G,MATCH($C1001,'Policy Characteristics'!$C:$C,0)))</f>
        <v>1</v>
      </c>
      <c r="N1001" s="377">
        <f>IF(ISBLANK(INDEX('Policy Characteristics'!H:H,MATCH($C1001,'Policy Characteristics'!$C:$C,0))),"",INDEX('Policy Characteristics'!H:H,MATCH($C1001,'Policy Characteristics'!$C:$C,0)))</f>
        <v>0.01</v>
      </c>
      <c r="O1001" s="355" t="str">
        <f>IF(ISBLANK(INDEX('Policy Characteristics'!I:I,MATCH($C1001,'Policy Characteristics'!$C:$C,0))),"",INDEX('Policy Characteristics'!I:I,MATCH($C1001,'Policy Characteristics'!$C:$C,0)))</f>
        <v>% reduction in animal products</v>
      </c>
      <c r="P1001" s="355"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shift-to-non-animal-products.html</v>
      </c>
    </row>
    <row r="1002" spans="1:18" s="2" customFormat="1" x14ac:dyDescent="0.35">
      <c r="A1002" s="355" t="str">
        <f>IF(ISBLANK(INDEX('Policy Characteristics'!A:A,MATCH($C1002,'Policy Characteristics'!$C:$C,0))),"",INDEX('Policy Characteristics'!A:A,MATCH($C1002,'Policy Characteristics'!$C:$C,0)))</f>
        <v>District Heat and Hydrogen</v>
      </c>
      <c r="B1002" s="355" t="str">
        <f>IF(ISBLANK(INDEX('Policy Characteristics'!B:B,MATCH($C1002,'Policy Characteristics'!$C:$C,0))),"",INDEX('Policy Characteristics'!B:B,MATCH($C1002,'Policy Characteristics'!$C:$C,0)))</f>
        <v>Use CHP for District Heat</v>
      </c>
      <c r="C1002" s="358" t="s">
        <v>305</v>
      </c>
      <c r="D1002" s="9"/>
      <c r="E1002" s="9"/>
      <c r="F1002" s="9"/>
      <c r="G1002" s="9"/>
      <c r="H1002" s="54">
        <v>68</v>
      </c>
      <c r="I1002" s="9" t="s">
        <v>44</v>
      </c>
      <c r="J1002" s="357" t="str">
        <f>IF(ISBLANK(INDEX('Policy Characteristics'!D:D,MATCH($C1002,'Policy Characteristics'!$C:$C,0))),"",INDEX('Policy Characteristics'!D:D,MATCH($C1002,'Policy Characteristics'!$C:$C,0)))</f>
        <v>District Heat CHP</v>
      </c>
      <c r="K1002" s="355" t="str">
        <f>IF(ISBLANK(INDEX('Policy Characteristics'!E:E,MATCH($C1002,'Policy Characteristics'!$C:$C,0))),"",INDEX('Policy Characteristics'!E:E,MATCH($C1002,'Policy Characteristics'!$C:$C,0)))</f>
        <v>heat convert heat to CHP</v>
      </c>
      <c r="L1002" s="377">
        <f>IF(ISBLANK(INDEX('Policy Characteristics'!F:F,MATCH($C1002,'Policy Characteristics'!$C:$C,0))),"",INDEX('Policy Characteristics'!F:F,MATCH($C1002,'Policy Characteristics'!$C:$C,0)))</f>
        <v>0</v>
      </c>
      <c r="M1002" s="377">
        <f>IF(ISBLANK(INDEX('Policy Characteristics'!G:G,MATCH($C1002,'Policy Characteristics'!$C:$C,0))),"",INDEX('Policy Characteristics'!G:G,MATCH($C1002,'Policy Characteristics'!$C:$C,0)))</f>
        <v>1</v>
      </c>
      <c r="N1002" s="377">
        <f>IF(ISBLANK(INDEX('Policy Characteristics'!H:H,MATCH($C1002,'Policy Characteristics'!$C:$C,0))),"",INDEX('Policy Characteristics'!H:H,MATCH($C1002,'Policy Characteristics'!$C:$C,0)))</f>
        <v>0.01</v>
      </c>
      <c r="O1002" s="355" t="str">
        <f>IF(ISBLANK(INDEX('Policy Characteristics'!I:I,MATCH($C1002,'Policy Characteristics'!$C:$C,0))),"",INDEX('Policy Characteristics'!I:I,MATCH($C1002,'Policy Characteristics'!$C:$C,0)))</f>
        <v>% non-CHP heat converted</v>
      </c>
      <c r="P1002" s="355"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5" t="str">
        <f>IF(ISBLANK(INDEX('Policy Characteristics'!K:K,MATCH($C1002,'Policy Characteristics'!$C:$C,0))),"",INDEX('Policy Characteristics'!K:K,MATCH($C1002,'Policy Characteristics'!$C:$C,0)))</f>
        <v>district-heating.html#chp</v>
      </c>
      <c r="R1002" s="355" t="str">
        <f>IF(ISBLANK(INDEX('Policy Characteristics'!L:L,MATCH($C1002,'Policy Characteristics'!$C:$C,0))),"",INDEX('Policy Characteristics'!L:L,MATCH($C1002,'Policy Characteristics'!$C:$C,0)))</f>
        <v>convert-non-chp-heat-production.html</v>
      </c>
    </row>
    <row r="1003" spans="1:18" s="2" customFormat="1" x14ac:dyDescent="0.35">
      <c r="A1003" s="355" t="str">
        <f>IF(ISBLANK(INDEX('Policy Characteristics'!A:A,MATCH($C1003,'Policy Characteristics'!$C:$C,0))),"",INDEX('Policy Characteristics'!A:A,MATCH($C1003,'Policy Characteristics'!$C:$C,0)))</f>
        <v>District Heat and Hydrogen</v>
      </c>
      <c r="B1003" s="355" t="str">
        <f>IF(ISBLANK(INDEX('Policy Characteristics'!B:B,MATCH($C1003,'Policy Characteristics'!$C:$C,0))),"",INDEX('Policy Characteristics'!B:B,MATCH($C1003,'Policy Characteristics'!$C:$C,0)))</f>
        <v>Produce District Heat with Hydrogen</v>
      </c>
      <c r="C1003" s="358" t="s">
        <v>2844</v>
      </c>
      <c r="D1003" s="9"/>
      <c r="E1003" s="9"/>
      <c r="F1003" s="9"/>
      <c r="G1003" s="9"/>
      <c r="H1003" s="54">
        <v>176</v>
      </c>
      <c r="I1003" s="9" t="s">
        <v>44</v>
      </c>
      <c r="J1003" s="357" t="str">
        <f>IF(ISBLANK(INDEX('Policy Characteristics'!D:D,MATCH($C1003,'Policy Characteristics'!$C:$C,0))),"",INDEX('Policy Characteristics'!D:D,MATCH($C1003,'Policy Characteristics'!$C:$C,0)))</f>
        <v>District Heat Fuel Switching</v>
      </c>
      <c r="K1003" s="355" t="str">
        <f>IF(ISBLANK(INDEX('Policy Characteristics'!E:E,MATCH($C1003,'Policy Characteristics'!$C:$C,0))),"",INDEX('Policy Characteristics'!E:E,MATCH($C1003,'Policy Characteristics'!$C:$C,0)))</f>
        <v>heat fuel type shifting</v>
      </c>
      <c r="L1003" s="377">
        <f>IF(ISBLANK(INDEX('Policy Characteristics'!F:F,MATCH($C1003,'Policy Characteristics'!$C:$C,0))),"",INDEX('Policy Characteristics'!F:F,MATCH($C1003,'Policy Characteristics'!$C:$C,0)))</f>
        <v>0</v>
      </c>
      <c r="M1003" s="377">
        <f>IF(ISBLANK(INDEX('Policy Characteristics'!G:G,MATCH($C1003,'Policy Characteristics'!$C:$C,0))),"",INDEX('Policy Characteristics'!G:G,MATCH($C1003,'Policy Characteristics'!$C:$C,0)))</f>
        <v>1</v>
      </c>
      <c r="N1003" s="377">
        <f>IF(ISBLANK(INDEX('Policy Characteristics'!H:H,MATCH($C1003,'Policy Characteristics'!$C:$C,0))),"",INDEX('Policy Characteristics'!H:H,MATCH($C1003,'Policy Characteristics'!$C:$C,0)))</f>
        <v>0.01</v>
      </c>
      <c r="O1003" s="355" t="str">
        <f>IF(ISBLANK(INDEX('Policy Characteristics'!I:I,MATCH($C1003,'Policy Characteristics'!$C:$C,0))),"",INDEX('Policy Characteristics'!I:I,MATCH($C1003,'Policy Characteristics'!$C:$C,0)))</f>
        <v>% of fuel use</v>
      </c>
      <c r="P1003" s="355"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v>
      </c>
      <c r="Q1003" s="355" t="str">
        <f>IF(ISBLANK(INDEX('Policy Characteristics'!K:K,MATCH($C1003,'Policy Characteristics'!$C:$C,0))),"",INDEX('Policy Characteristics'!K:K,MATCH($C1003,'Policy Characteristics'!$C:$C,0)))</f>
        <v>district-heating.html#convert-coal</v>
      </c>
      <c r="R1003" s="355" t="str">
        <f>IF(ISBLANK(INDEX('Policy Characteristics'!L:L,MATCH($C1003,'Policy Characteristics'!$C:$C,0))),"",INDEX('Policy Characteristics'!L:L,MATCH($C1003,'Policy Characteristics'!$C:$C,0)))</f>
        <v>district-heat-fuel-switching.html</v>
      </c>
    </row>
    <row r="1004" spans="1:18" s="2" customFormat="1" x14ac:dyDescent="0.35">
      <c r="A1004" s="355" t="str">
        <f>IF(ISBLANK(INDEX('Policy Characteristics'!A:A,MATCH($C1004,'Policy Characteristics'!$C:$C,0))),"",INDEX('Policy Characteristics'!A:A,MATCH($C1004,'Policy Characteristics'!$C:$C,0)))</f>
        <v>District Heat and Hydrogen</v>
      </c>
      <c r="B1004" s="355" t="str">
        <f>IF(ISBLANK(INDEX('Policy Characteristics'!B:B,MATCH($C1004,'Policy Characteristics'!$C:$C,0))),"",INDEX('Policy Characteristics'!B:B,MATCH($C1004,'Policy Characteristics'!$C:$C,0)))</f>
        <v>Shift Hydrogen Production to Electrolysis</v>
      </c>
      <c r="C1004" s="358" t="s">
        <v>2546</v>
      </c>
      <c r="D1004" s="9"/>
      <c r="E1004" s="9"/>
      <c r="F1004" s="9"/>
      <c r="G1004" s="9"/>
      <c r="H1004" s="54">
        <v>450</v>
      </c>
      <c r="I1004" s="9" t="s">
        <v>44</v>
      </c>
      <c r="J1004" s="357" t="str">
        <f>IF(ISBLANK(INDEX('Policy Characteristics'!D:D,MATCH($C1004,'Policy Characteristics'!$C:$C,0))),"",INDEX('Policy Characteristics'!D:D,MATCH($C1004,'Policy Characteristics'!$C:$C,0)))</f>
        <v>Hydrogen Electrolysis</v>
      </c>
      <c r="K1004" s="355" t="str">
        <f>IF(ISBLANK(INDEX('Policy Characteristics'!E:E,MATCH($C1004,'Policy Characteristics'!$C:$C,0))),"",INDEX('Policy Characteristics'!E:E,MATCH($C1004,'Policy Characteristics'!$C:$C,0)))</f>
        <v>hydgn shift production pathways</v>
      </c>
      <c r="L1004" s="377">
        <f>IF(ISBLANK(INDEX('Policy Characteristics'!F:F,MATCH($C1004,'Policy Characteristics'!$C:$C,0))),"",INDEX('Policy Characteristics'!F:F,MATCH($C1004,'Policy Characteristics'!$C:$C,0)))</f>
        <v>0</v>
      </c>
      <c r="M1004" s="377">
        <f>IF(ISBLANK(INDEX('Policy Characteristics'!G:G,MATCH($C1004,'Policy Characteristics'!$C:$C,0))),"",INDEX('Policy Characteristics'!G:G,MATCH($C1004,'Policy Characteristics'!$C:$C,0)))</f>
        <v>1</v>
      </c>
      <c r="N1004" s="377">
        <f>IF(ISBLANK(INDEX('Policy Characteristics'!H:H,MATCH($C1004,'Policy Characteristics'!$C:$C,0))),"",INDEX('Policy Characteristics'!H:H,MATCH($C1004,'Policy Characteristics'!$C:$C,0)))</f>
        <v>0.01</v>
      </c>
      <c r="O1004" s="355" t="str">
        <f>IF(ISBLANK(INDEX('Policy Characteristics'!I:I,MATCH($C1004,'Policy Characteristics'!$C:$C,0))),"",INDEX('Policy Characteristics'!I:I,MATCH($C1004,'Policy Characteristics'!$C:$C,0)))</f>
        <v>% of hydrogen production</v>
      </c>
      <c r="P1004" s="355"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switch-hydrogen-production-pathway.html</v>
      </c>
    </row>
    <row r="1005" spans="1:18" s="5" customFormat="1" x14ac:dyDescent="0.35">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Carbon Price</v>
      </c>
      <c r="C1005" s="360" t="s">
        <v>2470</v>
      </c>
      <c r="D1005" s="53" t="s">
        <v>355</v>
      </c>
      <c r="E1005" s="53"/>
      <c r="F1005" s="53" t="s">
        <v>359</v>
      </c>
      <c r="G1005" s="53"/>
      <c r="H1005" s="54">
        <v>171</v>
      </c>
      <c r="I1005" s="53" t="s">
        <v>44</v>
      </c>
      <c r="J1005" s="357" t="str">
        <f>IF(ISBLANK(INDEX('Policy Characteristics'!D:D,MATCH($C1005,'Policy Characteristics'!$C:$C,0))),"",INDEX('Policy Characteristics'!D:D,MATCH($C1005,'Policy Characteristics'!$C:$C,0)))</f>
        <v>Carbon Price</v>
      </c>
      <c r="K1005" s="355" t="str">
        <f>IF(ISBLANK(INDEX('Policy Characteristics'!E:E,MATCH($C1005,'Policy Characteristics'!$C:$C,0))),"",INDEX('Policy Characteristics'!E:E,MATCH($C1005,'Policy Characteristics'!$C:$C,0)))</f>
        <v>cross carbon tax</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300</v>
      </c>
      <c r="N1005" s="355">
        <f>IF(ISBLANK(INDEX('Policy Characteristics'!H:H,MATCH($C1005,'Policy Characteristics'!$C:$C,0))),"",INDEX('Policy Characteristics'!H:H,MATCH($C1005,'Policy Characteristics'!$C:$C,0)))</f>
        <v>5</v>
      </c>
      <c r="O1005" s="355" t="str">
        <f>IF(ISBLANK(INDEX('Policy Characteristics'!I:I,MATCH($C1005,'Policy Characteristics'!$C:$C,0))),"",INDEX('Policy Characteristics'!I:I,MATCH($C1005,'Policy Characteristics'!$C:$C,0)))</f>
        <v>$/metric ton CO2e</v>
      </c>
      <c r="P1005" s="355"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5" s="355" t="str">
        <f>IF(ISBLANK(INDEX('Policy Characteristics'!K:K,MATCH($C1005,'Policy Characteristics'!$C:$C,0))),"",INDEX('Policy Characteristics'!K:K,MATCH($C1005,'Policy Characteristics'!$C:$C,0)))</f>
        <v>fuels.html#carbon-tax</v>
      </c>
      <c r="R1005" s="355" t="str">
        <f>IF(ISBLANK(INDEX('Policy Characteristics'!L:L,MATCH($C1005,'Policy Characteristics'!$C:$C,0))),"",INDEX('Policy Characteristics'!L:L,MATCH($C1005,'Policy Characteristics'!$C:$C,0)))</f>
        <v>carbon-tax.html</v>
      </c>
    </row>
    <row r="1006" spans="1:18" s="5" customFormat="1" x14ac:dyDescent="0.35">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Carbon Price</v>
      </c>
      <c r="C1006" s="359" t="str">
        <f t="shared" ref="C1006" si="46">C$1005</f>
        <v>Additional Carbon Tax Rate</v>
      </c>
      <c r="D1006" s="53" t="s">
        <v>363</v>
      </c>
      <c r="E1006" s="53"/>
      <c r="F1006" s="53" t="s">
        <v>364</v>
      </c>
      <c r="G1006" s="53"/>
      <c r="H1006" s="54">
        <v>172</v>
      </c>
      <c r="I1006" s="53" t="s">
        <v>44</v>
      </c>
      <c r="J1006" s="357" t="str">
        <f>IF(ISBLANK(INDEX('Policy Characteristics'!D:D,MATCH($C1006,'Policy Characteristics'!$C:$C,0))),"",INDEX('Policy Characteristics'!D:D,MATCH($C1006,'Policy Characteristics'!$C:$C,0)))</f>
        <v>Carbon Price</v>
      </c>
      <c r="K1006" s="355" t="str">
        <f>IF(ISBLANK(INDEX('Policy Characteristics'!E:E,MATCH($C1006,'Policy Characteristics'!$C:$C,0))),"",INDEX('Policy Characteristics'!E:E,MATCH($C1006,'Policy Characteristics'!$C:$C,0)))</f>
        <v>cross carbon tax</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300</v>
      </c>
      <c r="N1006" s="355">
        <f>IF(ISBLANK(INDEX('Policy Characteristics'!H:H,MATCH($C1006,'Policy Characteristics'!$C:$C,0))),"",INDEX('Policy Characteristics'!H:H,MATCH($C1006,'Policy Characteristics'!$C:$C,0)))</f>
        <v>5</v>
      </c>
      <c r="O1006" s="355" t="str">
        <f>IF(ISBLANK(INDEX('Policy Characteristics'!I:I,MATCH($C1006,'Policy Characteristics'!$C:$C,0))),"",INDEX('Policy Characteristics'!I:I,MATCH($C1006,'Policy Characteristics'!$C:$C,0)))</f>
        <v>$/metric ton CO2e</v>
      </c>
      <c r="P1006" s="355"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6" s="355" t="str">
        <f>IF(ISBLANK(INDEX('Policy Characteristics'!K:K,MATCH($C1006,'Policy Characteristics'!$C:$C,0))),"",INDEX('Policy Characteristics'!K:K,MATCH($C1006,'Policy Characteristics'!$C:$C,0)))</f>
        <v>fuels.html#carbon-tax</v>
      </c>
      <c r="R1006" s="355" t="str">
        <f>IF(ISBLANK(INDEX('Policy Characteristics'!L:L,MATCH($C1006,'Policy Characteristics'!$C:$C,0))),"",INDEX('Policy Characteristics'!L:L,MATCH($C1006,'Policy Characteristics'!$C:$C,0)))</f>
        <v>carbon-tax.html</v>
      </c>
    </row>
    <row r="1007" spans="1:18" s="5" customFormat="1" x14ac:dyDescent="0.35">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Carbon Price</v>
      </c>
      <c r="C1007" s="359" t="str">
        <f t="shared" ref="C1007:C1010" si="47">C$1005</f>
        <v>Additional Carbon Tax Rate</v>
      </c>
      <c r="D1007" s="53" t="s">
        <v>357</v>
      </c>
      <c r="E1007" s="53"/>
      <c r="F1007" s="53" t="s">
        <v>361</v>
      </c>
      <c r="G1007" s="53"/>
      <c r="H1007" s="54">
        <v>173</v>
      </c>
      <c r="I1007" s="53" t="s">
        <v>44</v>
      </c>
      <c r="J1007" s="357" t="str">
        <f>IF(ISBLANK(INDEX('Policy Characteristics'!D:D,MATCH($C1007,'Policy Characteristics'!$C:$C,0))),"",INDEX('Policy Characteristics'!D:D,MATCH($C1007,'Policy Characteristics'!$C:$C,0)))</f>
        <v>Carbon Price</v>
      </c>
      <c r="K1007" s="355" t="str">
        <f>IF(ISBLANK(INDEX('Policy Characteristics'!E:E,MATCH($C1007,'Policy Characteristics'!$C:$C,0))),"",INDEX('Policy Characteristics'!E:E,MATCH($C1007,'Policy Characteristics'!$C:$C,0)))</f>
        <v>cross carbon tax</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300</v>
      </c>
      <c r="N1007" s="355">
        <f>IF(ISBLANK(INDEX('Policy Characteristics'!H:H,MATCH($C1007,'Policy Characteristics'!$C:$C,0))),"",INDEX('Policy Characteristics'!H:H,MATCH($C1007,'Policy Characteristics'!$C:$C,0)))</f>
        <v>5</v>
      </c>
      <c r="O1007" s="355" t="str">
        <f>IF(ISBLANK(INDEX('Policy Characteristics'!I:I,MATCH($C1007,'Policy Characteristics'!$C:$C,0))),"",INDEX('Policy Characteristics'!I:I,MATCH($C1007,'Policy Characteristics'!$C:$C,0)))</f>
        <v>$/metric ton CO2e</v>
      </c>
      <c r="P1007" s="355"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7" s="355" t="str">
        <f>IF(ISBLANK(INDEX('Policy Characteristics'!K:K,MATCH($C1007,'Policy Characteristics'!$C:$C,0))),"",INDEX('Policy Characteristics'!K:K,MATCH($C1007,'Policy Characteristics'!$C:$C,0)))</f>
        <v>fuels.html#carbon-tax</v>
      </c>
      <c r="R1007" s="355" t="str">
        <f>IF(ISBLANK(INDEX('Policy Characteristics'!L:L,MATCH($C1007,'Policy Characteristics'!$C:$C,0))),"",INDEX('Policy Characteristics'!L:L,MATCH($C1007,'Policy Characteristics'!$C:$C,0)))</f>
        <v>carbon-tax.html</v>
      </c>
    </row>
    <row r="1008" spans="1:18" s="5" customFormat="1" x14ac:dyDescent="0.35">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Carbon Price</v>
      </c>
      <c r="C1008" s="359" t="str">
        <f t="shared" si="47"/>
        <v>Additional Carbon Tax Rate</v>
      </c>
      <c r="D1008" s="53" t="s">
        <v>358</v>
      </c>
      <c r="E1008" s="53"/>
      <c r="F1008" s="53" t="s">
        <v>362</v>
      </c>
      <c r="G1008" s="53"/>
      <c r="H1008" s="54">
        <v>174</v>
      </c>
      <c r="I1008" s="53" t="s">
        <v>44</v>
      </c>
      <c r="J1008" s="357" t="str">
        <f>IF(ISBLANK(INDEX('Policy Characteristics'!D:D,MATCH($C1008,'Policy Characteristics'!$C:$C,0))),"",INDEX('Policy Characteristics'!D:D,MATCH($C1008,'Policy Characteristics'!$C:$C,0)))</f>
        <v>Carbon Price</v>
      </c>
      <c r="K1008" s="355" t="str">
        <f>IF(ISBLANK(INDEX('Policy Characteristics'!E:E,MATCH($C1008,'Policy Characteristics'!$C:$C,0))),"",INDEX('Policy Characteristics'!E:E,MATCH($C1008,'Policy Characteristics'!$C:$C,0)))</f>
        <v>cross carbon tax</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300</v>
      </c>
      <c r="N1008" s="355">
        <f>IF(ISBLANK(INDEX('Policy Characteristics'!H:H,MATCH($C1008,'Policy Characteristics'!$C:$C,0))),"",INDEX('Policy Characteristics'!H:H,MATCH($C1008,'Policy Characteristics'!$C:$C,0)))</f>
        <v>5</v>
      </c>
      <c r="O1008" s="355" t="str">
        <f>IF(ISBLANK(INDEX('Policy Characteristics'!I:I,MATCH($C1008,'Policy Characteristics'!$C:$C,0))),"",INDEX('Policy Characteristics'!I:I,MATCH($C1008,'Policy Characteristics'!$C:$C,0)))</f>
        <v>$/metric ton CO2e</v>
      </c>
      <c r="P1008" s="355"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8" s="355" t="str">
        <f>IF(ISBLANK(INDEX('Policy Characteristics'!K:K,MATCH($C1008,'Policy Characteristics'!$C:$C,0))),"",INDEX('Policy Characteristics'!K:K,MATCH($C1008,'Policy Characteristics'!$C:$C,0)))</f>
        <v>fuels.html#carbon-tax</v>
      </c>
      <c r="R1008" s="355" t="str">
        <f>IF(ISBLANK(INDEX('Policy Characteristics'!L:L,MATCH($C1008,'Policy Characteristics'!$C:$C,0))),"",INDEX('Policy Characteristics'!L:L,MATCH($C1008,'Policy Characteristics'!$C:$C,0)))</f>
        <v>carbon-tax.html</v>
      </c>
    </row>
    <row r="1009" spans="1:18" s="5" customFormat="1" x14ac:dyDescent="0.35">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Carbon Price</v>
      </c>
      <c r="C1009" s="359" t="str">
        <f t="shared" si="47"/>
        <v>Additional Carbon Tax Rate</v>
      </c>
      <c r="D1009" s="53" t="s">
        <v>356</v>
      </c>
      <c r="E1009" s="53"/>
      <c r="F1009" s="53" t="s">
        <v>360</v>
      </c>
      <c r="G1009" s="53"/>
      <c r="H1009" s="54">
        <v>175</v>
      </c>
      <c r="I1009" s="53" t="s">
        <v>44</v>
      </c>
      <c r="J1009" s="357" t="str">
        <f>IF(ISBLANK(INDEX('Policy Characteristics'!D:D,MATCH($C1009,'Policy Characteristics'!$C:$C,0))),"",INDEX('Policy Characteristics'!D:D,MATCH($C1009,'Policy Characteristics'!$C:$C,0)))</f>
        <v>Carbon Price</v>
      </c>
      <c r="K1009" s="355" t="str">
        <f>IF(ISBLANK(INDEX('Policy Characteristics'!E:E,MATCH($C1009,'Policy Characteristics'!$C:$C,0))),"",INDEX('Policy Characteristics'!E:E,MATCH($C1009,'Policy Characteristics'!$C:$C,0)))</f>
        <v>cross carbon tax</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300</v>
      </c>
      <c r="N1009" s="355">
        <f>IF(ISBLANK(INDEX('Policy Characteristics'!H:H,MATCH($C1009,'Policy Characteristics'!$C:$C,0))),"",INDEX('Policy Characteristics'!H:H,MATCH($C1009,'Policy Characteristics'!$C:$C,0)))</f>
        <v>5</v>
      </c>
      <c r="O1009" s="355" t="str">
        <f>IF(ISBLANK(INDEX('Policy Characteristics'!I:I,MATCH($C1009,'Policy Characteristics'!$C:$C,0))),"",INDEX('Policy Characteristics'!I:I,MATCH($C1009,'Policy Characteristics'!$C:$C,0)))</f>
        <v>$/metric ton CO2e</v>
      </c>
      <c r="P1009" s="355"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9" s="355" t="str">
        <f>IF(ISBLANK(INDEX('Policy Characteristics'!K:K,MATCH($C1009,'Policy Characteristics'!$C:$C,0))),"",INDEX('Policy Characteristics'!K:K,MATCH($C1009,'Policy Characteristics'!$C:$C,0)))</f>
        <v>fuels.html#carbon-tax</v>
      </c>
      <c r="R1009" s="355" t="str">
        <f>IF(ISBLANK(INDEX('Policy Characteristics'!L:L,MATCH($C1009,'Policy Characteristics'!$C:$C,0))),"",INDEX('Policy Characteristics'!L:L,MATCH($C1009,'Policy Characteristics'!$C:$C,0)))</f>
        <v>carbon-tax.html</v>
      </c>
    </row>
    <row r="1010" spans="1:18" s="5" customFormat="1" x14ac:dyDescent="0.35">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Carbon Price</v>
      </c>
      <c r="C1010" s="359" t="str">
        <f t="shared" si="47"/>
        <v>Additional Carbon Tax Rate</v>
      </c>
      <c r="D1010" s="53" t="s">
        <v>2565</v>
      </c>
      <c r="E1010" s="53"/>
      <c r="F1010" s="53" t="s">
        <v>2996</v>
      </c>
      <c r="G1010" s="53"/>
      <c r="H1010" s="54">
        <v>544</v>
      </c>
      <c r="I1010" s="53" t="s">
        <v>44</v>
      </c>
      <c r="J1010" s="357" t="str">
        <f>IF(ISBLANK(INDEX('Policy Characteristics'!D:D,MATCH($C1010,'Policy Characteristics'!$C:$C,0))),"",INDEX('Policy Characteristics'!D:D,MATCH($C1010,'Policy Characteristics'!$C:$C,0)))</f>
        <v>Carbon Price</v>
      </c>
      <c r="K1010" s="355" t="str">
        <f>IF(ISBLANK(INDEX('Policy Characteristics'!E:E,MATCH($C1010,'Policy Characteristics'!$C:$C,0))),"",INDEX('Policy Characteristics'!E:E,MATCH($C1010,'Policy Characteristics'!$C:$C,0)))</f>
        <v>cross carbon tax</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300</v>
      </c>
      <c r="N1010" s="355">
        <f>IF(ISBLANK(INDEX('Policy Characteristics'!H:H,MATCH($C1010,'Policy Characteristics'!$C:$C,0))),"",INDEX('Policy Characteristics'!H:H,MATCH($C1010,'Policy Characteristics'!$C:$C,0)))</f>
        <v>5</v>
      </c>
      <c r="O1010" s="355" t="str">
        <f>IF(ISBLANK(INDEX('Policy Characteristics'!I:I,MATCH($C1010,'Policy Characteristics'!$C:$C,0))),"",INDEX('Policy Characteristics'!I:I,MATCH($C1010,'Policy Characteristics'!$C:$C,0)))</f>
        <v>$/metric ton CO2e</v>
      </c>
      <c r="P1010" s="355"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10" s="355" t="str">
        <f>IF(ISBLANK(INDEX('Policy Characteristics'!K:K,MATCH($C1010,'Policy Characteristics'!$C:$C,0))),"",INDEX('Policy Characteristics'!K:K,MATCH($C1010,'Policy Characteristics'!$C:$C,0)))</f>
        <v>fuels.html#carbon-tax</v>
      </c>
      <c r="R1010" s="355" t="str">
        <f>IF(ISBLANK(INDEX('Policy Characteristics'!L:L,MATCH($C1010,'Policy Characteristics'!$C:$C,0))),"",INDEX('Policy Characteristics'!L:L,MATCH($C1010,'Policy Characteristics'!$C:$C,0)))</f>
        <v>carbon-tax.html</v>
      </c>
    </row>
    <row r="1011" spans="1:18" s="5" customFormat="1" x14ac:dyDescent="0.35">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End Existing Subsidies</v>
      </c>
      <c r="C1011" s="360" t="s">
        <v>144</v>
      </c>
      <c r="D1011" s="53" t="s">
        <v>53</v>
      </c>
      <c r="E1011" s="53"/>
      <c r="F1011" s="53" t="s">
        <v>94</v>
      </c>
      <c r="G1011" s="53"/>
      <c r="H1011" s="54">
        <v>706</v>
      </c>
      <c r="I1011" s="9" t="s">
        <v>45</v>
      </c>
      <c r="J1011" s="357" t="str">
        <f>IF(ISBLANK(INDEX('Policy Characteristics'!D:D,MATCH($C1011,'Policy Characteristics'!$C:$C,0))),"",INDEX('Policy Characteristics'!D:D,MATCH($C1011,'Policy Characteristics'!$C:$C,0)))</f>
        <v>End Existing Subsidies</v>
      </c>
      <c r="K1011" s="355" t="str">
        <f>IF(ISBLANK(INDEX('Policy Characteristics'!E:E,MATCH($C1011,'Policy Characteristics'!$C:$C,0))),"",INDEX('Policy Characteristics'!E:E,MATCH($C1011,'Policy Characteristics'!$C:$C,0)))</f>
        <v>cross reduce BAU subsidies</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reduction in BAU subsidies</v>
      </c>
      <c r="P1011" s="355"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5" t="str">
        <f>IF(ISBLANK(INDEX('Policy Characteristics'!K:K,MATCH($C1011,'Policy Characteristics'!$C:$C,0))),"",INDEX('Policy Characteristics'!K:K,MATCH($C1011,'Policy Characteristics'!$C:$C,0)))</f>
        <v>fuels.html#end-subsidies</v>
      </c>
      <c r="R1011" s="355" t="str">
        <f>IF(ISBLANK(INDEX('Policy Characteristics'!L:L,MATCH($C1011,'Policy Characteristics'!$C:$C,0))),"",INDEX('Policy Characteristics'!L:L,MATCH($C1011,'Policy Characteristics'!$C:$C,0)))</f>
        <v>end-existing-subsidies.html</v>
      </c>
    </row>
    <row r="1012" spans="1:18" s="5" customFormat="1" x14ac:dyDescent="0.35">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End Existing Subsidies</v>
      </c>
      <c r="C1012" s="359" t="str">
        <f t="shared" ref="C1012:C1027" si="48">C$1011</f>
        <v>Percent Reduction in BAU Subsidies</v>
      </c>
      <c r="D1012" s="9" t="s">
        <v>475</v>
      </c>
      <c r="E1012" s="53"/>
      <c r="F1012" s="9" t="s">
        <v>472</v>
      </c>
      <c r="G1012" s="53"/>
      <c r="H1012" s="54">
        <v>69</v>
      </c>
      <c r="I1012" s="9" t="s">
        <v>44</v>
      </c>
      <c r="J1012" s="357" t="str">
        <f>IF(ISBLANK(INDEX('Policy Characteristics'!D:D,MATCH($C1012,'Policy Characteristics'!$C:$C,0))),"",INDEX('Policy Characteristics'!D:D,MATCH($C1012,'Policy Characteristics'!$C:$C,0)))</f>
        <v>End Existing Subsidies</v>
      </c>
      <c r="K1012" s="355" t="str">
        <f>IF(ISBLANK(INDEX('Policy Characteristics'!E:E,MATCH($C1012,'Policy Characteristics'!$C:$C,0))),"",INDEX('Policy Characteristics'!E:E,MATCH($C1012,'Policy Characteristics'!$C:$C,0)))</f>
        <v>cross reduce BAU subsidies</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reduction in BAU subsidies</v>
      </c>
      <c r="P1012" s="355"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5" t="str">
        <f>IF(ISBLANK(INDEX('Policy Characteristics'!K:K,MATCH($C1012,'Policy Characteristics'!$C:$C,0))),"",INDEX('Policy Characteristics'!K:K,MATCH($C1012,'Policy Characteristics'!$C:$C,0)))</f>
        <v>fuels.html#end-subsidies</v>
      </c>
      <c r="R1012" s="355" t="str">
        <f>IF(ISBLANK(INDEX('Policy Characteristics'!L:L,MATCH($C1012,'Policy Characteristics'!$C:$C,0))),"",INDEX('Policy Characteristics'!L:L,MATCH($C1012,'Policy Characteristics'!$C:$C,0)))</f>
        <v>end-existing-subsidies.html</v>
      </c>
    </row>
    <row r="1013" spans="1:18" s="5" customFormat="1" x14ac:dyDescent="0.35">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End Existing Subsidies</v>
      </c>
      <c r="C1013" s="359" t="str">
        <f t="shared" si="48"/>
        <v>Percent Reduction in BAU Subsidies</v>
      </c>
      <c r="D1013" s="9" t="s">
        <v>47</v>
      </c>
      <c r="E1013" s="53"/>
      <c r="F1013" s="9" t="s">
        <v>88</v>
      </c>
      <c r="G1013" s="53"/>
      <c r="H1013" s="54">
        <v>70</v>
      </c>
      <c r="I1013" s="9" t="s">
        <v>44</v>
      </c>
      <c r="J1013" s="357" t="str">
        <f>IF(ISBLANK(INDEX('Policy Characteristics'!D:D,MATCH($C1013,'Policy Characteristics'!$C:$C,0))),"",INDEX('Policy Characteristics'!D:D,MATCH($C1013,'Policy Characteristics'!$C:$C,0)))</f>
        <v>End Existing Subsidies</v>
      </c>
      <c r="K1013" s="355" t="str">
        <f>IF(ISBLANK(INDEX('Policy Characteristics'!E:E,MATCH($C1013,'Policy Characteristics'!$C:$C,0))),"",INDEX('Policy Characteristics'!E:E,MATCH($C1013,'Policy Characteristics'!$C:$C,0)))</f>
        <v>cross reduce BAU subsidies</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reduction in BAU subsidies</v>
      </c>
      <c r="P1013" s="355"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5" t="str">
        <f>IF(ISBLANK(INDEX('Policy Characteristics'!K:K,MATCH($C1013,'Policy Characteristics'!$C:$C,0))),"",INDEX('Policy Characteristics'!K:K,MATCH($C1013,'Policy Characteristics'!$C:$C,0)))</f>
        <v>fuels.html#end-subsidies</v>
      </c>
      <c r="R1013" s="355" t="str">
        <f>IF(ISBLANK(INDEX('Policy Characteristics'!L:L,MATCH($C1013,'Policy Characteristics'!$C:$C,0))),"",INDEX('Policy Characteristics'!L:L,MATCH($C1013,'Policy Characteristics'!$C:$C,0)))</f>
        <v>end-existing-subsidies.html</v>
      </c>
    </row>
    <row r="1014" spans="1:18" s="5" customFormat="1" x14ac:dyDescent="0.35">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End Existing Subsidies</v>
      </c>
      <c r="C1014" s="359" t="str">
        <f t="shared" si="48"/>
        <v>Percent Reduction in BAU Subsidies</v>
      </c>
      <c r="D1014" s="9" t="s">
        <v>48</v>
      </c>
      <c r="E1014" s="53"/>
      <c r="F1014" s="9" t="s">
        <v>89</v>
      </c>
      <c r="G1014" s="53"/>
      <c r="H1014" s="54">
        <v>71</v>
      </c>
      <c r="I1014" s="9" t="s">
        <v>44</v>
      </c>
      <c r="J1014" s="357" t="str">
        <f>IF(ISBLANK(INDEX('Policy Characteristics'!D:D,MATCH($C1014,'Policy Characteristics'!$C:$C,0))),"",INDEX('Policy Characteristics'!D:D,MATCH($C1014,'Policy Characteristics'!$C:$C,0)))</f>
        <v>End Existing Subsidies</v>
      </c>
      <c r="K1014" s="355" t="str">
        <f>IF(ISBLANK(INDEX('Policy Characteristics'!E:E,MATCH($C1014,'Policy Characteristics'!$C:$C,0))),"",INDEX('Policy Characteristics'!E:E,MATCH($C1014,'Policy Characteristics'!$C:$C,0)))</f>
        <v>cross reduce BAU subsidies</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reduction in BAU subsidies</v>
      </c>
      <c r="P1014" s="355"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5" t="str">
        <f>IF(ISBLANK(INDEX('Policy Characteristics'!K:K,MATCH($C1014,'Policy Characteristics'!$C:$C,0))),"",INDEX('Policy Characteristics'!K:K,MATCH($C1014,'Policy Characteristics'!$C:$C,0)))</f>
        <v>fuels.html#end-subsidies</v>
      </c>
      <c r="R1014" s="355" t="str">
        <f>IF(ISBLANK(INDEX('Policy Characteristics'!L:L,MATCH($C1014,'Policy Characteristics'!$C:$C,0))),"",INDEX('Policy Characteristics'!L:L,MATCH($C1014,'Policy Characteristics'!$C:$C,0)))</f>
        <v>end-existing-subsidies.html</v>
      </c>
    </row>
    <row r="1015" spans="1:18" s="5" customFormat="1" x14ac:dyDescent="0.35">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End Existing Subsidies</v>
      </c>
      <c r="C1015" s="359" t="str">
        <f t="shared" si="48"/>
        <v>Percent Reduction in BAU Subsidies</v>
      </c>
      <c r="D1015" s="9" t="s">
        <v>49</v>
      </c>
      <c r="E1015" s="53"/>
      <c r="F1015" s="9" t="s">
        <v>90</v>
      </c>
      <c r="G1015" s="53"/>
      <c r="H1015" s="54">
        <v>72</v>
      </c>
      <c r="I1015" s="9" t="s">
        <v>45</v>
      </c>
      <c r="J1015" s="357" t="str">
        <f>IF(ISBLANK(INDEX('Policy Characteristics'!D:D,MATCH($C1015,'Policy Characteristics'!$C:$C,0))),"",INDEX('Policy Characteristics'!D:D,MATCH($C1015,'Policy Characteristics'!$C:$C,0)))</f>
        <v>End Existing Subsidies</v>
      </c>
      <c r="K1015" s="355" t="str">
        <f>IF(ISBLANK(INDEX('Policy Characteristics'!E:E,MATCH($C1015,'Policy Characteristics'!$C:$C,0))),"",INDEX('Policy Characteristics'!E:E,MATCH($C1015,'Policy Characteristics'!$C:$C,0)))</f>
        <v>cross reduce BAU subsidies</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reduction in BAU subsidies</v>
      </c>
      <c r="P1015" s="355"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5" t="str">
        <f>IF(ISBLANK(INDEX('Policy Characteristics'!K:K,MATCH($C1015,'Policy Characteristics'!$C:$C,0))),"",INDEX('Policy Characteristics'!K:K,MATCH($C1015,'Policy Characteristics'!$C:$C,0)))</f>
        <v>fuels.html#end-subsidies</v>
      </c>
      <c r="R1015" s="355" t="str">
        <f>IF(ISBLANK(INDEX('Policy Characteristics'!L:L,MATCH($C1015,'Policy Characteristics'!$C:$C,0))),"",INDEX('Policy Characteristics'!L:L,MATCH($C1015,'Policy Characteristics'!$C:$C,0)))</f>
        <v>end-existing-subsidies.html</v>
      </c>
    </row>
    <row r="1016" spans="1:18" s="5" customFormat="1" x14ac:dyDescent="0.35">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End Existing Subsidies</v>
      </c>
      <c r="C1016" s="359" t="str">
        <f t="shared" si="48"/>
        <v>Percent Reduction in BAU Subsidies</v>
      </c>
      <c r="D1016" s="9" t="s">
        <v>50</v>
      </c>
      <c r="E1016" s="53"/>
      <c r="F1016" s="9" t="s">
        <v>477</v>
      </c>
      <c r="G1016" s="53"/>
      <c r="H1016" s="54">
        <v>73</v>
      </c>
      <c r="I1016" s="9" t="s">
        <v>45</v>
      </c>
      <c r="J1016" s="357" t="str">
        <f>IF(ISBLANK(INDEX('Policy Characteristics'!D:D,MATCH($C1016,'Policy Characteristics'!$C:$C,0))),"",INDEX('Policy Characteristics'!D:D,MATCH($C1016,'Policy Characteristics'!$C:$C,0)))</f>
        <v>End Existing Subsidies</v>
      </c>
      <c r="K1016" s="355" t="str">
        <f>IF(ISBLANK(INDEX('Policy Characteristics'!E:E,MATCH($C1016,'Policy Characteristics'!$C:$C,0))),"",INDEX('Policy Characteristics'!E:E,MATCH($C1016,'Policy Characteristics'!$C:$C,0)))</f>
        <v>cross reduce BAU subsidies</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reduction in BAU subsidies</v>
      </c>
      <c r="P1016" s="355"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5" t="str">
        <f>IF(ISBLANK(INDEX('Policy Characteristics'!K:K,MATCH($C1016,'Policy Characteristics'!$C:$C,0))),"",INDEX('Policy Characteristics'!K:K,MATCH($C1016,'Policy Characteristics'!$C:$C,0)))</f>
        <v>fuels.html#end-subsidies</v>
      </c>
      <c r="R1016" s="355" t="str">
        <f>IF(ISBLANK(INDEX('Policy Characteristics'!L:L,MATCH($C1016,'Policy Characteristics'!$C:$C,0))),"",INDEX('Policy Characteristics'!L:L,MATCH($C1016,'Policy Characteristics'!$C:$C,0)))</f>
        <v>end-existing-subsidies.html</v>
      </c>
    </row>
    <row r="1017" spans="1:18" s="5" customFormat="1" x14ac:dyDescent="0.35">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End Existing Subsidies</v>
      </c>
      <c r="C1017" s="359" t="str">
        <f t="shared" si="48"/>
        <v>Percent Reduction in BAU Subsidies</v>
      </c>
      <c r="D1017" s="9" t="s">
        <v>51</v>
      </c>
      <c r="E1017" s="53"/>
      <c r="F1017" s="9" t="s">
        <v>95</v>
      </c>
      <c r="G1017" s="53"/>
      <c r="H1017" s="54">
        <v>74</v>
      </c>
      <c r="I1017" s="9" t="s">
        <v>44</v>
      </c>
      <c r="J1017" s="357" t="str">
        <f>IF(ISBLANK(INDEX('Policy Characteristics'!D:D,MATCH($C1017,'Policy Characteristics'!$C:$C,0))),"",INDEX('Policy Characteristics'!D:D,MATCH($C1017,'Policy Characteristics'!$C:$C,0)))</f>
        <v>End Existing Subsidies</v>
      </c>
      <c r="K1017" s="355" t="str">
        <f>IF(ISBLANK(INDEX('Policy Characteristics'!E:E,MATCH($C1017,'Policy Characteristics'!$C:$C,0))),"",INDEX('Policy Characteristics'!E:E,MATCH($C1017,'Policy Characteristics'!$C:$C,0)))</f>
        <v>cross reduce BAU subsidies</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reduction in BAU subsidies</v>
      </c>
      <c r="P1017" s="355"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5" t="str">
        <f>IF(ISBLANK(INDEX('Policy Characteristics'!K:K,MATCH($C1017,'Policy Characteristics'!$C:$C,0))),"",INDEX('Policy Characteristics'!K:K,MATCH($C1017,'Policy Characteristics'!$C:$C,0)))</f>
        <v>fuels.html#end-subsidies</v>
      </c>
      <c r="R1017" s="355" t="str">
        <f>IF(ISBLANK(INDEX('Policy Characteristics'!L:L,MATCH($C1017,'Policy Characteristics'!$C:$C,0))),"",INDEX('Policy Characteristics'!L:L,MATCH($C1017,'Policy Characteristics'!$C:$C,0)))</f>
        <v>end-existing-subsidies.html</v>
      </c>
    </row>
    <row r="1018" spans="1:18" s="5" customFormat="1" x14ac:dyDescent="0.35">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End Existing Subsidies</v>
      </c>
      <c r="C1018" s="359" t="str">
        <f t="shared" si="48"/>
        <v>Percent Reduction in BAU Subsidies</v>
      </c>
      <c r="D1018" s="9" t="s">
        <v>52</v>
      </c>
      <c r="E1018" s="53"/>
      <c r="F1018" s="9" t="s">
        <v>93</v>
      </c>
      <c r="G1018" s="53"/>
      <c r="H1018" s="54">
        <v>707</v>
      </c>
      <c r="I1018" s="9" t="s">
        <v>45</v>
      </c>
      <c r="J1018" s="357" t="str">
        <f>IF(ISBLANK(INDEX('Policy Characteristics'!D:D,MATCH($C1018,'Policy Characteristics'!$C:$C,0))),"",INDEX('Policy Characteristics'!D:D,MATCH($C1018,'Policy Characteristics'!$C:$C,0)))</f>
        <v>End Existing Subsidies</v>
      </c>
      <c r="K1018" s="355" t="str">
        <f>IF(ISBLANK(INDEX('Policy Characteristics'!E:E,MATCH($C1018,'Policy Characteristics'!$C:$C,0))),"",INDEX('Policy Characteristics'!E:E,MATCH($C1018,'Policy Characteristics'!$C:$C,0)))</f>
        <v>cross reduce BAU subsidies</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reduction in BAU subsidies</v>
      </c>
      <c r="P1018" s="355"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5" t="str">
        <f>IF(ISBLANK(INDEX('Policy Characteristics'!K:K,MATCH($C1018,'Policy Characteristics'!$C:$C,0))),"",INDEX('Policy Characteristics'!K:K,MATCH($C1018,'Policy Characteristics'!$C:$C,0)))</f>
        <v>fuels.html#end-subsidies</v>
      </c>
      <c r="R1018" s="355" t="str">
        <f>IF(ISBLANK(INDEX('Policy Characteristics'!L:L,MATCH($C1018,'Policy Characteristics'!$C:$C,0))),"",INDEX('Policy Characteristics'!L:L,MATCH($C1018,'Policy Characteristics'!$C:$C,0)))</f>
        <v>end-existing-subsidies.html</v>
      </c>
    </row>
    <row r="1019" spans="1:18" s="5" customFormat="1" x14ac:dyDescent="0.35">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End Existing Subsidies</v>
      </c>
      <c r="C1019" s="359" t="str">
        <f t="shared" si="48"/>
        <v>Percent Reduction in BAU Subsidies</v>
      </c>
      <c r="D1019" s="9" t="s">
        <v>54</v>
      </c>
      <c r="E1019" s="53"/>
      <c r="F1019" s="9" t="s">
        <v>96</v>
      </c>
      <c r="G1019" s="53"/>
      <c r="H1019" s="54">
        <v>75</v>
      </c>
      <c r="I1019" s="9" t="s">
        <v>44</v>
      </c>
      <c r="J1019" s="357" t="str">
        <f>IF(ISBLANK(INDEX('Policy Characteristics'!D:D,MATCH($C1019,'Policy Characteristics'!$C:$C,0))),"",INDEX('Policy Characteristics'!D:D,MATCH($C1019,'Policy Characteristics'!$C:$C,0)))</f>
        <v>End Existing Subsidies</v>
      </c>
      <c r="K1019" s="355" t="str">
        <f>IF(ISBLANK(INDEX('Policy Characteristics'!E:E,MATCH($C1019,'Policy Characteristics'!$C:$C,0))),"",INDEX('Policy Characteristics'!E:E,MATCH($C1019,'Policy Characteristics'!$C:$C,0)))</f>
        <v>cross reduce BAU subsidies</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reduction in BAU subsidies</v>
      </c>
      <c r="P1019" s="355"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5" t="str">
        <f>IF(ISBLANK(INDEX('Policy Characteristics'!K:K,MATCH($C1019,'Policy Characteristics'!$C:$C,0))),"",INDEX('Policy Characteristics'!K:K,MATCH($C1019,'Policy Characteristics'!$C:$C,0)))</f>
        <v>fuels.html#end-subsidies</v>
      </c>
      <c r="R1019" s="355" t="str">
        <f>IF(ISBLANK(INDEX('Policy Characteristics'!L:L,MATCH($C1019,'Policy Characteristics'!$C:$C,0))),"",INDEX('Policy Characteristics'!L:L,MATCH($C1019,'Policy Characteristics'!$C:$C,0)))</f>
        <v>end-existing-subsidies.html</v>
      </c>
    </row>
    <row r="1020" spans="1:18" s="5" customFormat="1" x14ac:dyDescent="0.35">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End Existing Subsidies</v>
      </c>
      <c r="C1020" s="359" t="str">
        <f t="shared" si="48"/>
        <v>Percent Reduction in BAU Subsidies</v>
      </c>
      <c r="D1020" s="9" t="s">
        <v>55</v>
      </c>
      <c r="E1020" s="53"/>
      <c r="F1020" s="9" t="s">
        <v>97</v>
      </c>
      <c r="G1020" s="53"/>
      <c r="H1020" s="54">
        <v>76</v>
      </c>
      <c r="I1020" s="9" t="s">
        <v>44</v>
      </c>
      <c r="J1020" s="357" t="str">
        <f>IF(ISBLANK(INDEX('Policy Characteristics'!D:D,MATCH($C1020,'Policy Characteristics'!$C:$C,0))),"",INDEX('Policy Characteristics'!D:D,MATCH($C1020,'Policy Characteristics'!$C:$C,0)))</f>
        <v>End Existing Subsidies</v>
      </c>
      <c r="K1020" s="355" t="str">
        <f>IF(ISBLANK(INDEX('Policy Characteristics'!E:E,MATCH($C1020,'Policy Characteristics'!$C:$C,0))),"",INDEX('Policy Characteristics'!E:E,MATCH($C1020,'Policy Characteristics'!$C:$C,0)))</f>
        <v>cross reduce BAU subsidies</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reduction in BAU subsidies</v>
      </c>
      <c r="P1020" s="355"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5" t="str">
        <f>IF(ISBLANK(INDEX('Policy Characteristics'!K:K,MATCH($C1020,'Policy Characteristics'!$C:$C,0))),"",INDEX('Policy Characteristics'!K:K,MATCH($C1020,'Policy Characteristics'!$C:$C,0)))</f>
        <v>fuels.html#end-subsidies</v>
      </c>
      <c r="R1020" s="355" t="str">
        <f>IF(ISBLANK(INDEX('Policy Characteristics'!L:L,MATCH($C1020,'Policy Characteristics'!$C:$C,0))),"",INDEX('Policy Characteristics'!L:L,MATCH($C1020,'Policy Characteristics'!$C:$C,0)))</f>
        <v>end-existing-subsidies.html</v>
      </c>
    </row>
    <row r="1021" spans="1:18" s="5" customFormat="1" x14ac:dyDescent="0.35">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End Existing Subsidies</v>
      </c>
      <c r="C1021" s="359" t="str">
        <f t="shared" si="48"/>
        <v>Percent Reduction in BAU Subsidies</v>
      </c>
      <c r="D1021" s="9" t="s">
        <v>56</v>
      </c>
      <c r="E1021" s="53"/>
      <c r="F1021" s="9" t="s">
        <v>98</v>
      </c>
      <c r="G1021" s="53"/>
      <c r="H1021" s="54">
        <v>708</v>
      </c>
      <c r="I1021" s="9" t="s">
        <v>45</v>
      </c>
      <c r="J1021" s="357" t="str">
        <f>IF(ISBLANK(INDEX('Policy Characteristics'!D:D,MATCH($C1021,'Policy Characteristics'!$C:$C,0))),"",INDEX('Policy Characteristics'!D:D,MATCH($C1021,'Policy Characteristics'!$C:$C,0)))</f>
        <v>End Existing Subsidies</v>
      </c>
      <c r="K1021" s="355" t="str">
        <f>IF(ISBLANK(INDEX('Policy Characteristics'!E:E,MATCH($C1021,'Policy Characteristics'!$C:$C,0))),"",INDEX('Policy Characteristics'!E:E,MATCH($C1021,'Policy Characteristics'!$C:$C,0)))</f>
        <v>cross reduce BAU subsidies</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reduction in BAU subsidies</v>
      </c>
      <c r="P1021" s="355"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5" t="str">
        <f>IF(ISBLANK(INDEX('Policy Characteristics'!K:K,MATCH($C1021,'Policy Characteristics'!$C:$C,0))),"",INDEX('Policy Characteristics'!K:K,MATCH($C1021,'Policy Characteristics'!$C:$C,0)))</f>
        <v>fuels.html#end-subsidies</v>
      </c>
      <c r="R1021" s="355" t="str">
        <f>IF(ISBLANK(INDEX('Policy Characteristics'!L:L,MATCH($C1021,'Policy Characteristics'!$C:$C,0))),"",INDEX('Policy Characteristics'!L:L,MATCH($C1021,'Policy Characteristics'!$C:$C,0)))</f>
        <v>end-existing-subsidies.html</v>
      </c>
    </row>
    <row r="1022" spans="1:18" s="5" customFormat="1" x14ac:dyDescent="0.35">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End Existing Subsidies</v>
      </c>
      <c r="C1022" s="359" t="str">
        <f t="shared" si="48"/>
        <v>Percent Reduction in BAU Subsidies</v>
      </c>
      <c r="D1022" s="9" t="s">
        <v>57</v>
      </c>
      <c r="E1022" s="53"/>
      <c r="F1022" s="9" t="s">
        <v>99</v>
      </c>
      <c r="G1022" s="53"/>
      <c r="H1022" s="54">
        <v>709</v>
      </c>
      <c r="I1022" s="9" t="s">
        <v>45</v>
      </c>
      <c r="J1022" s="357" t="str">
        <f>IF(ISBLANK(INDEX('Policy Characteristics'!D:D,MATCH($C1022,'Policy Characteristics'!$C:$C,0))),"",INDEX('Policy Characteristics'!D:D,MATCH($C1022,'Policy Characteristics'!$C:$C,0)))</f>
        <v>End Existing Subsidies</v>
      </c>
      <c r="K1022" s="355" t="str">
        <f>IF(ISBLANK(INDEX('Policy Characteristics'!E:E,MATCH($C1022,'Policy Characteristics'!$C:$C,0))),"",INDEX('Policy Characteristics'!E:E,MATCH($C1022,'Policy Characteristics'!$C:$C,0)))</f>
        <v>cross reduce BAU subsidies</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reduction in BAU subsidies</v>
      </c>
      <c r="P1022" s="355"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5" t="str">
        <f>IF(ISBLANK(INDEX('Policy Characteristics'!K:K,MATCH($C1022,'Policy Characteristics'!$C:$C,0))),"",INDEX('Policy Characteristics'!K:K,MATCH($C1022,'Policy Characteristics'!$C:$C,0)))</f>
        <v>fuels.html#end-subsidies</v>
      </c>
      <c r="R1022" s="355" t="str">
        <f>IF(ISBLANK(INDEX('Policy Characteristics'!L:L,MATCH($C1022,'Policy Characteristics'!$C:$C,0))),"",INDEX('Policy Characteristics'!L:L,MATCH($C1022,'Policy Characteristics'!$C:$C,0)))</f>
        <v>end-existing-subsidies.html</v>
      </c>
    </row>
    <row r="1023" spans="1:18" s="5" customFormat="1" x14ac:dyDescent="0.35">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End Existing Subsidies</v>
      </c>
      <c r="C1023" s="359" t="str">
        <f t="shared" si="48"/>
        <v>Percent Reduction in BAU Subsidies</v>
      </c>
      <c r="D1023" s="9" t="s">
        <v>2540</v>
      </c>
      <c r="E1023" s="53"/>
      <c r="F1023" s="9" t="s">
        <v>2541</v>
      </c>
      <c r="G1023" s="53"/>
      <c r="H1023" s="54">
        <v>710</v>
      </c>
      <c r="I1023" s="9" t="s">
        <v>45</v>
      </c>
      <c r="J1023" s="357" t="str">
        <f>IF(ISBLANK(INDEX('Policy Characteristics'!D:D,MATCH($C1023,'Policy Characteristics'!$C:$C,0))),"",INDEX('Policy Characteristics'!D:D,MATCH($C1023,'Policy Characteristics'!$C:$C,0)))</f>
        <v>End Existing Subsidies</v>
      </c>
      <c r="K1023" s="355" t="str">
        <f>IF(ISBLANK(INDEX('Policy Characteristics'!E:E,MATCH($C1023,'Policy Characteristics'!$C:$C,0))),"",INDEX('Policy Characteristics'!E:E,MATCH($C1023,'Policy Characteristics'!$C:$C,0)))</f>
        <v>cross reduce BAU subsidies</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reduction in BAU subsidies</v>
      </c>
      <c r="P1023" s="355"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5" t="str">
        <f>IF(ISBLANK(INDEX('Policy Characteristics'!K:K,MATCH($C1023,'Policy Characteristics'!$C:$C,0))),"",INDEX('Policy Characteristics'!K:K,MATCH($C1023,'Policy Characteristics'!$C:$C,0)))</f>
        <v>fuels.html#end-subsidies</v>
      </c>
      <c r="R1023" s="355" t="str">
        <f>IF(ISBLANK(INDEX('Policy Characteristics'!L:L,MATCH($C1023,'Policy Characteristics'!$C:$C,0))),"",INDEX('Policy Characteristics'!L:L,MATCH($C1023,'Policy Characteristics'!$C:$C,0)))</f>
        <v>end-existing-subsidies.html</v>
      </c>
    </row>
    <row r="1024" spans="1:18" s="5" customFormat="1" x14ac:dyDescent="0.35">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End Existing Subsidies</v>
      </c>
      <c r="C1024" s="359" t="str">
        <f t="shared" si="48"/>
        <v>Percent Reduction in BAU Subsidies</v>
      </c>
      <c r="D1024" s="9" t="s">
        <v>76</v>
      </c>
      <c r="E1024" s="53"/>
      <c r="F1024" s="9" t="s">
        <v>100</v>
      </c>
      <c r="G1024" s="53"/>
      <c r="H1024" s="54">
        <v>711</v>
      </c>
      <c r="I1024" s="9" t="s">
        <v>45</v>
      </c>
      <c r="J1024" s="357" t="str">
        <f>IF(ISBLANK(INDEX('Policy Characteristics'!D:D,MATCH($C1024,'Policy Characteristics'!$C:$C,0))),"",INDEX('Policy Characteristics'!D:D,MATCH($C1024,'Policy Characteristics'!$C:$C,0)))</f>
        <v>End Existing Subsidies</v>
      </c>
      <c r="K1024" s="355" t="str">
        <f>IF(ISBLANK(INDEX('Policy Characteristics'!E:E,MATCH($C1024,'Policy Characteristics'!$C:$C,0))),"",INDEX('Policy Characteristics'!E:E,MATCH($C1024,'Policy Characteristics'!$C:$C,0)))</f>
        <v>cross reduce BAU subsidies</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reduction in BAU subsidies</v>
      </c>
      <c r="P1024" s="355"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5" t="str">
        <f>IF(ISBLANK(INDEX('Policy Characteristics'!K:K,MATCH($C1024,'Policy Characteristics'!$C:$C,0))),"",INDEX('Policy Characteristics'!K:K,MATCH($C1024,'Policy Characteristics'!$C:$C,0)))</f>
        <v>fuels.html#end-subsidies</v>
      </c>
      <c r="R1024" s="355" t="str">
        <f>IF(ISBLANK(INDEX('Policy Characteristics'!L:L,MATCH($C1024,'Policy Characteristics'!$C:$C,0))),"",INDEX('Policy Characteristics'!L:L,MATCH($C1024,'Policy Characteristics'!$C:$C,0)))</f>
        <v>end-existing-subsidies.html</v>
      </c>
    </row>
    <row r="1025" spans="1:18" s="5" customFormat="1" x14ac:dyDescent="0.35">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End Existing Subsidies</v>
      </c>
      <c r="C1025" s="359" t="str">
        <f t="shared" si="48"/>
        <v>Percent Reduction in BAU Subsidies</v>
      </c>
      <c r="D1025" s="9" t="s">
        <v>461</v>
      </c>
      <c r="E1025" s="53"/>
      <c r="F1025" s="9" t="s">
        <v>462</v>
      </c>
      <c r="G1025" s="53"/>
      <c r="H1025" s="54">
        <v>712</v>
      </c>
      <c r="I1025" s="9" t="s">
        <v>45</v>
      </c>
      <c r="J1025" s="357" t="str">
        <f>IF(ISBLANK(INDEX('Policy Characteristics'!D:D,MATCH($C1025,'Policy Characteristics'!$C:$C,0))),"",INDEX('Policy Characteristics'!D:D,MATCH($C1025,'Policy Characteristics'!$C:$C,0)))</f>
        <v>End Existing Subsidies</v>
      </c>
      <c r="K1025" s="355" t="str">
        <f>IF(ISBLANK(INDEX('Policy Characteristics'!E:E,MATCH($C1025,'Policy Characteristics'!$C:$C,0))),"",INDEX('Policy Characteristics'!E:E,MATCH($C1025,'Policy Characteristics'!$C:$C,0)))</f>
        <v>cross reduce BAU subsidies</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reduction in BAU subsidies</v>
      </c>
      <c r="P1025" s="355"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5" t="str">
        <f>IF(ISBLANK(INDEX('Policy Characteristics'!K:K,MATCH($C1025,'Policy Characteristics'!$C:$C,0))),"",INDEX('Policy Characteristics'!K:K,MATCH($C1025,'Policy Characteristics'!$C:$C,0)))</f>
        <v>fuels.html#end-subsidies</v>
      </c>
      <c r="R1025" s="355" t="str">
        <f>IF(ISBLANK(INDEX('Policy Characteristics'!L:L,MATCH($C1025,'Policy Characteristics'!$C:$C,0))),"",INDEX('Policy Characteristics'!L:L,MATCH($C1025,'Policy Characteristics'!$C:$C,0)))</f>
        <v>end-existing-subsidies.html</v>
      </c>
    </row>
    <row r="1026" spans="1:18" s="5" customFormat="1" x14ac:dyDescent="0.35">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End Existing Subsidies</v>
      </c>
      <c r="C1026" s="359" t="str">
        <f t="shared" si="48"/>
        <v>Percent Reduction in BAU Subsidies</v>
      </c>
      <c r="D1026" s="9" t="s">
        <v>468</v>
      </c>
      <c r="E1026" s="53"/>
      <c r="F1026" s="9" t="s">
        <v>469</v>
      </c>
      <c r="G1026" s="53"/>
      <c r="H1026" s="54">
        <v>713</v>
      </c>
      <c r="I1026" s="9" t="s">
        <v>45</v>
      </c>
      <c r="J1026" s="357" t="str">
        <f>IF(ISBLANK(INDEX('Policy Characteristics'!D:D,MATCH($C1026,'Policy Characteristics'!$C:$C,0))),"",INDEX('Policy Characteristics'!D:D,MATCH($C1026,'Policy Characteristics'!$C:$C,0)))</f>
        <v>End Existing Subsidies</v>
      </c>
      <c r="K1026" s="355" t="str">
        <f>IF(ISBLANK(INDEX('Policy Characteristics'!E:E,MATCH($C1026,'Policy Characteristics'!$C:$C,0))),"",INDEX('Policy Characteristics'!E:E,MATCH($C1026,'Policy Characteristics'!$C:$C,0)))</f>
        <v>cross reduce BAU subsidies</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1</v>
      </c>
      <c r="N1026" s="377">
        <f>IF(ISBLANK(INDEX('Policy Characteristics'!H:H,MATCH($C1026,'Policy Characteristics'!$C:$C,0))),"",INDEX('Policy Characteristics'!H:H,MATCH($C1026,'Policy Characteristics'!$C:$C,0)))</f>
        <v>0.01</v>
      </c>
      <c r="O1026" s="355" t="str">
        <f>IF(ISBLANK(INDEX('Policy Characteristics'!I:I,MATCH($C1026,'Policy Characteristics'!$C:$C,0))),"",INDEX('Policy Characteristics'!I:I,MATCH($C1026,'Policy Characteristics'!$C:$C,0)))</f>
        <v>% reduction in BAU subsidies</v>
      </c>
      <c r="P1026" s="355"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5" t="str">
        <f>IF(ISBLANK(INDEX('Policy Characteristics'!K:K,MATCH($C1026,'Policy Characteristics'!$C:$C,0))),"",INDEX('Policy Characteristics'!K:K,MATCH($C1026,'Policy Characteristics'!$C:$C,0)))</f>
        <v>fuels.html#end-subsidies</v>
      </c>
      <c r="R1026" s="355" t="str">
        <f>IF(ISBLANK(INDEX('Policy Characteristics'!L:L,MATCH($C1026,'Policy Characteristics'!$C:$C,0))),"",INDEX('Policy Characteristics'!L:L,MATCH($C1026,'Policy Characteristics'!$C:$C,0)))</f>
        <v>end-existing-subsidies.html</v>
      </c>
    </row>
    <row r="1027" spans="1:18" s="5" customFormat="1" x14ac:dyDescent="0.35">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End Existing Subsidies</v>
      </c>
      <c r="C1027" s="359" t="str">
        <f t="shared" si="48"/>
        <v>Percent Reduction in BAU Subsidies</v>
      </c>
      <c r="D1027" s="9" t="s">
        <v>2532</v>
      </c>
      <c r="E1027" s="53"/>
      <c r="F1027" s="9" t="s">
        <v>2536</v>
      </c>
      <c r="G1027" s="53"/>
      <c r="H1027" s="54">
        <v>714</v>
      </c>
      <c r="I1027" s="9" t="s">
        <v>45</v>
      </c>
      <c r="J1027" s="357" t="str">
        <f>IF(ISBLANK(INDEX('Policy Characteristics'!D:D,MATCH($C1027,'Policy Characteristics'!$C:$C,0))),"",INDEX('Policy Characteristics'!D:D,MATCH($C1027,'Policy Characteristics'!$C:$C,0)))</f>
        <v>End Existing Subsidies</v>
      </c>
      <c r="K1027" s="355" t="str">
        <f>IF(ISBLANK(INDEX('Policy Characteristics'!E:E,MATCH($C1027,'Policy Characteristics'!$C:$C,0))),"",INDEX('Policy Characteristics'!E:E,MATCH($C1027,'Policy Characteristics'!$C:$C,0)))</f>
        <v>cross reduce BAU subsidies</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1</v>
      </c>
      <c r="N1027" s="377">
        <f>IF(ISBLANK(INDEX('Policy Characteristics'!H:H,MATCH($C1027,'Policy Characteristics'!$C:$C,0))),"",INDEX('Policy Characteristics'!H:H,MATCH($C1027,'Policy Characteristics'!$C:$C,0)))</f>
        <v>0.01</v>
      </c>
      <c r="O1027" s="355" t="str">
        <f>IF(ISBLANK(INDEX('Policy Characteristics'!I:I,MATCH($C1027,'Policy Characteristics'!$C:$C,0))),"",INDEX('Policy Characteristics'!I:I,MATCH($C1027,'Policy Characteristics'!$C:$C,0)))</f>
        <v>% reduction in BAU subsidies</v>
      </c>
      <c r="P1027" s="355"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5" t="str">
        <f>IF(ISBLANK(INDEX('Policy Characteristics'!K:K,MATCH($C1027,'Policy Characteristics'!$C:$C,0))),"",INDEX('Policy Characteristics'!K:K,MATCH($C1027,'Policy Characteristics'!$C:$C,0)))</f>
        <v>fuels.html#end-subsidies</v>
      </c>
      <c r="R1027" s="355" t="str">
        <f>IF(ISBLANK(INDEX('Policy Characteristics'!L:L,MATCH($C1027,'Policy Characteristics'!$C:$C,0))),"",INDEX('Policy Characteristics'!L:L,MATCH($C1027,'Policy Characteristics'!$C:$C,0)))</f>
        <v>end-existing-subsidies.html</v>
      </c>
    </row>
    <row r="1028" spans="1:18" s="5" customFormat="1" x14ac:dyDescent="0.35">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End Existing Subsidies</v>
      </c>
      <c r="C1028" s="359" t="str">
        <f t="shared" ref="C1028" si="49">C$1011</f>
        <v>Percent Reduction in BAU Subsidies</v>
      </c>
      <c r="D1028" s="9" t="s">
        <v>2542</v>
      </c>
      <c r="E1028" s="53"/>
      <c r="F1028" s="9" t="s">
        <v>2543</v>
      </c>
      <c r="G1028" s="53"/>
      <c r="H1028" s="54">
        <v>715</v>
      </c>
      <c r="I1028" s="9" t="s">
        <v>45</v>
      </c>
      <c r="J1028" s="357" t="str">
        <f>IF(ISBLANK(INDEX('Policy Characteristics'!D:D,MATCH($C1028,'Policy Characteristics'!$C:$C,0))),"",INDEX('Policy Characteristics'!D:D,MATCH($C1028,'Policy Characteristics'!$C:$C,0)))</f>
        <v>End Existing Subsidies</v>
      </c>
      <c r="K1028" s="355" t="str">
        <f>IF(ISBLANK(INDEX('Policy Characteristics'!E:E,MATCH($C1028,'Policy Characteristics'!$C:$C,0))),"",INDEX('Policy Characteristics'!E:E,MATCH($C1028,'Policy Characteristics'!$C:$C,0)))</f>
        <v>cross reduce BAU subsidies</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1</v>
      </c>
      <c r="N1028" s="377">
        <f>IF(ISBLANK(INDEX('Policy Characteristics'!H:H,MATCH($C1028,'Policy Characteristics'!$C:$C,0))),"",INDEX('Policy Characteristics'!H:H,MATCH($C1028,'Policy Characteristics'!$C:$C,0)))</f>
        <v>0.01</v>
      </c>
      <c r="O1028" s="355" t="str">
        <f>IF(ISBLANK(INDEX('Policy Characteristics'!I:I,MATCH($C1028,'Policy Characteristics'!$C:$C,0))),"",INDEX('Policy Characteristics'!I:I,MATCH($C1028,'Policy Characteristics'!$C:$C,0)))</f>
        <v>% reduction in BAU subsidies</v>
      </c>
      <c r="P1028" s="355"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5" t="str">
        <f>IF(ISBLANK(INDEX('Policy Characteristics'!K:K,MATCH($C1028,'Policy Characteristics'!$C:$C,0))),"",INDEX('Policy Characteristics'!K:K,MATCH($C1028,'Policy Characteristics'!$C:$C,0)))</f>
        <v>fuels.html#end-subsidies</v>
      </c>
      <c r="R1028" s="355" t="str">
        <f>IF(ISBLANK(INDEX('Policy Characteristics'!L:L,MATCH($C1028,'Policy Characteristics'!$C:$C,0))),"",INDEX('Policy Characteristics'!L:L,MATCH($C1028,'Policy Characteristics'!$C:$C,0)))</f>
        <v>end-existing-subsidies.html</v>
      </c>
    </row>
    <row r="1029" spans="1:18" s="5" customFormat="1" x14ac:dyDescent="0.35">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End Existing Subsidies</v>
      </c>
      <c r="C1029" s="359" t="str">
        <f t="shared" ref="C1029:C1031" si="50">C$1011</f>
        <v>Percent Reduction in BAU Subsidies</v>
      </c>
      <c r="D1029" s="9" t="s">
        <v>2533</v>
      </c>
      <c r="E1029" s="53"/>
      <c r="F1029" s="9" t="s">
        <v>2537</v>
      </c>
      <c r="G1029" s="53"/>
      <c r="H1029" s="54">
        <v>716</v>
      </c>
      <c r="I1029" s="9" t="s">
        <v>45</v>
      </c>
      <c r="J1029" s="357" t="str">
        <f>IF(ISBLANK(INDEX('Policy Characteristics'!D:D,MATCH($C1029,'Policy Characteristics'!$C:$C,0))),"",INDEX('Policy Characteristics'!D:D,MATCH($C1029,'Policy Characteristics'!$C:$C,0)))</f>
        <v>End Existing Subsidies</v>
      </c>
      <c r="K1029" s="355" t="str">
        <f>IF(ISBLANK(INDEX('Policy Characteristics'!E:E,MATCH($C1029,'Policy Characteristics'!$C:$C,0))),"",INDEX('Policy Characteristics'!E:E,MATCH($C1029,'Policy Characteristics'!$C:$C,0)))</f>
        <v>cross reduce BAU subsidies</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1</v>
      </c>
      <c r="N1029" s="377">
        <f>IF(ISBLANK(INDEX('Policy Characteristics'!H:H,MATCH($C1029,'Policy Characteristics'!$C:$C,0))),"",INDEX('Policy Characteristics'!H:H,MATCH($C1029,'Policy Characteristics'!$C:$C,0)))</f>
        <v>0.01</v>
      </c>
      <c r="O1029" s="355" t="str">
        <f>IF(ISBLANK(INDEX('Policy Characteristics'!I:I,MATCH($C1029,'Policy Characteristics'!$C:$C,0))),"",INDEX('Policy Characteristics'!I:I,MATCH($C1029,'Policy Characteristics'!$C:$C,0)))</f>
        <v>% reduction in BAU subsidies</v>
      </c>
      <c r="P1029" s="355"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5" t="str">
        <f>IF(ISBLANK(INDEX('Policy Characteristics'!K:K,MATCH($C1029,'Policy Characteristics'!$C:$C,0))),"",INDEX('Policy Characteristics'!K:K,MATCH($C1029,'Policy Characteristics'!$C:$C,0)))</f>
        <v>fuels.html#end-subsidies</v>
      </c>
      <c r="R1029" s="355" t="str">
        <f>IF(ISBLANK(INDEX('Policy Characteristics'!L:L,MATCH($C1029,'Policy Characteristics'!$C:$C,0))),"",INDEX('Policy Characteristics'!L:L,MATCH($C1029,'Policy Characteristics'!$C:$C,0)))</f>
        <v>end-existing-subsidies.html</v>
      </c>
    </row>
    <row r="1030" spans="1:18" s="5" customFormat="1" x14ac:dyDescent="0.35">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End Existing Subsidies</v>
      </c>
      <c r="C1030" s="359" t="str">
        <f t="shared" si="50"/>
        <v>Percent Reduction in BAU Subsidies</v>
      </c>
      <c r="D1030" s="9" t="s">
        <v>2534</v>
      </c>
      <c r="E1030" s="53"/>
      <c r="F1030" s="9" t="s">
        <v>2538</v>
      </c>
      <c r="G1030" s="53"/>
      <c r="H1030" s="54">
        <v>717</v>
      </c>
      <c r="I1030" s="9" t="s">
        <v>45</v>
      </c>
      <c r="J1030" s="357" t="str">
        <f>IF(ISBLANK(INDEX('Policy Characteristics'!D:D,MATCH($C1030,'Policy Characteristics'!$C:$C,0))),"",INDEX('Policy Characteristics'!D:D,MATCH($C1030,'Policy Characteristics'!$C:$C,0)))</f>
        <v>End Existing Subsidies</v>
      </c>
      <c r="K1030" s="355" t="str">
        <f>IF(ISBLANK(INDEX('Policy Characteristics'!E:E,MATCH($C1030,'Policy Characteristics'!$C:$C,0))),"",INDEX('Policy Characteristics'!E:E,MATCH($C1030,'Policy Characteristics'!$C:$C,0)))</f>
        <v>cross reduce BAU subsidies</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1</v>
      </c>
      <c r="N1030" s="377">
        <f>IF(ISBLANK(INDEX('Policy Characteristics'!H:H,MATCH($C1030,'Policy Characteristics'!$C:$C,0))),"",INDEX('Policy Characteristics'!H:H,MATCH($C1030,'Policy Characteristics'!$C:$C,0)))</f>
        <v>0.01</v>
      </c>
      <c r="O1030" s="355" t="str">
        <f>IF(ISBLANK(INDEX('Policy Characteristics'!I:I,MATCH($C1030,'Policy Characteristics'!$C:$C,0))),"",INDEX('Policy Characteristics'!I:I,MATCH($C1030,'Policy Characteristics'!$C:$C,0)))</f>
        <v>% reduction in BAU subsidies</v>
      </c>
      <c r="P1030" s="355"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5" t="str">
        <f>IF(ISBLANK(INDEX('Policy Characteristics'!K:K,MATCH($C1030,'Policy Characteristics'!$C:$C,0))),"",INDEX('Policy Characteristics'!K:K,MATCH($C1030,'Policy Characteristics'!$C:$C,0)))</f>
        <v>fuels.html#end-subsidies</v>
      </c>
      <c r="R1030" s="355" t="str">
        <f>IF(ISBLANK(INDEX('Policy Characteristics'!L:L,MATCH($C1030,'Policy Characteristics'!$C:$C,0))),"",INDEX('Policy Characteristics'!L:L,MATCH($C1030,'Policy Characteristics'!$C:$C,0)))</f>
        <v>end-existing-subsidies.html</v>
      </c>
    </row>
    <row r="1031" spans="1:18" s="5" customFormat="1" x14ac:dyDescent="0.35">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End Existing Subsidies</v>
      </c>
      <c r="C1031" s="359" t="str">
        <f t="shared" si="50"/>
        <v>Percent Reduction in BAU Subsidies</v>
      </c>
      <c r="D1031" s="9" t="s">
        <v>2535</v>
      </c>
      <c r="E1031" s="53"/>
      <c r="F1031" s="9" t="s">
        <v>2539</v>
      </c>
      <c r="G1031" s="53"/>
      <c r="H1031" s="54">
        <v>718</v>
      </c>
      <c r="I1031" s="9" t="s">
        <v>45</v>
      </c>
      <c r="J1031" s="357" t="str">
        <f>IF(ISBLANK(INDEX('Policy Characteristics'!D:D,MATCH($C1031,'Policy Characteristics'!$C:$C,0))),"",INDEX('Policy Characteristics'!D:D,MATCH($C1031,'Policy Characteristics'!$C:$C,0)))</f>
        <v>End Existing Subsidies</v>
      </c>
      <c r="K1031" s="355" t="str">
        <f>IF(ISBLANK(INDEX('Policy Characteristics'!E:E,MATCH($C1031,'Policy Characteristics'!$C:$C,0))),"",INDEX('Policy Characteristics'!E:E,MATCH($C1031,'Policy Characteristics'!$C:$C,0)))</f>
        <v>cross reduce BAU subsidies</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1</v>
      </c>
      <c r="N1031" s="377">
        <f>IF(ISBLANK(INDEX('Policy Characteristics'!H:H,MATCH($C1031,'Policy Characteristics'!$C:$C,0))),"",INDEX('Policy Characteristics'!H:H,MATCH($C1031,'Policy Characteristics'!$C:$C,0)))</f>
        <v>0.01</v>
      </c>
      <c r="O1031" s="355" t="str">
        <f>IF(ISBLANK(INDEX('Policy Characteristics'!I:I,MATCH($C1031,'Policy Characteristics'!$C:$C,0))),"",INDEX('Policy Characteristics'!I:I,MATCH($C1031,'Policy Characteristics'!$C:$C,0)))</f>
        <v>% reduction in BAU subsidies</v>
      </c>
      <c r="P1031" s="355"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5" t="str">
        <f>IF(ISBLANK(INDEX('Policy Characteristics'!K:K,MATCH($C1031,'Policy Characteristics'!$C:$C,0))),"",INDEX('Policy Characteristics'!K:K,MATCH($C1031,'Policy Characteristics'!$C:$C,0)))</f>
        <v>fuels.html#end-subsidies</v>
      </c>
      <c r="R1031" s="355" t="str">
        <f>IF(ISBLANK(INDEX('Policy Characteristics'!L:L,MATCH($C1031,'Policy Characteristics'!$C:$C,0))),"",INDEX('Policy Characteristics'!L:L,MATCH($C1031,'Policy Characteristics'!$C:$C,0)))</f>
        <v>end-existing-subsidies.html</v>
      </c>
    </row>
    <row r="1032" spans="1:18" s="2" customFormat="1" x14ac:dyDescent="0.35">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Exempt Non-CO2 Emissions from C Tax</v>
      </c>
      <c r="C1032" s="358" t="s">
        <v>2507</v>
      </c>
      <c r="D1032" s="9"/>
      <c r="E1032" s="9"/>
      <c r="F1032" s="9"/>
      <c r="G1032" s="9"/>
      <c r="H1032" s="54">
        <v>719</v>
      </c>
      <c r="I1032" s="9" t="s">
        <v>45</v>
      </c>
      <c r="J1032" s="357" t="str">
        <f>IF(ISBLANK(INDEX('Policy Characteristics'!D:D,MATCH($C1032,'Policy Characteristics'!$C:$C,0))),"",INDEX('Policy Characteristics'!D:D,MATCH($C1032,'Policy Characteristics'!$C:$C,0)))</f>
        <v>Carbon Tax Exemptions</v>
      </c>
      <c r="K1032" s="355" t="str">
        <f>IF(ISBLANK(INDEX('Policy Characteristics'!E:E,MATCH($C1032,'Policy Characteristics'!$C:$C,0))),"",INDEX('Policy Characteristics'!E:E,MATCH($C1032,'Policy Characteristics'!$C:$C,0)))</f>
        <v>cross toggle whether carbon tax affects non CO2 emissions</v>
      </c>
      <c r="L1032" s="355">
        <f>IF(ISBLANK(INDEX('Policy Characteristics'!F:F,MATCH($C1032,'Policy Characteristics'!$C:$C,0))),"",INDEX('Policy Characteristics'!F:F,MATCH($C1032,'Policy Characteristics'!$C:$C,0)))</f>
        <v>0</v>
      </c>
      <c r="M1032" s="355">
        <f>IF(ISBLANK(INDEX('Policy Characteristics'!G:G,MATCH($C1032,'Policy Characteristics'!$C:$C,0))),"",INDEX('Policy Characteristics'!G:G,MATCH($C1032,'Policy Characteristics'!$C:$C,0)))</f>
        <v>1</v>
      </c>
      <c r="N1032" s="355">
        <f>IF(ISBLANK(INDEX('Policy Characteristics'!H:H,MATCH($C1032,'Policy Characteristics'!$C:$C,0))),"",INDEX('Policy Characteristics'!H:H,MATCH($C1032,'Policy Characteristics'!$C:$C,0)))</f>
        <v>1</v>
      </c>
      <c r="O1032" s="355" t="str">
        <f>IF(ISBLANK(INDEX('Policy Characteristics'!I:I,MATCH($C1032,'Policy Characteristics'!$C:$C,0))),"",INDEX('Policy Characteristics'!I:I,MATCH($C1032,'Policy Characteristics'!$C:$C,0)))</f>
        <v>on/off</v>
      </c>
      <c r="P1032" s="355" t="str">
        <f>IF(ISBLANK(INDEX('Policy Characteristics'!J:J,MATCH($C1032,'Policy Characteristics'!$C:$C,0))),"",INDEX('Policy Characteristics'!J:J,MATCH($C1032,'Policy Characteristics'!$C:$C,0)))</f>
        <v/>
      </c>
      <c r="Q1032" s="355" t="str">
        <f>IF(ISBLANK(INDEX('Policy Characteristics'!K:K,MATCH($C1032,'Policy Characteristics'!$C:$C,0))),"",INDEX('Policy Characteristics'!K:K,MATCH($C1032,'Policy Characteristics'!$C:$C,0)))</f>
        <v/>
      </c>
      <c r="R1032" s="355" t="str">
        <f>IF(ISBLANK(INDEX('Policy Characteristics'!L:L,MATCH($C1032,'Policy Characteristics'!$C:$C,0))),"",INDEX('Policy Characteristics'!L:L,MATCH($C1032,'Policy Characteristics'!$C:$C,0)))</f>
        <v/>
      </c>
    </row>
    <row r="1033" spans="1:18" s="2" customFormat="1" x14ac:dyDescent="0.35">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Exempt Process Emissions from C Tax</v>
      </c>
      <c r="C1033" s="358" t="s">
        <v>2506</v>
      </c>
      <c r="D1033" s="9"/>
      <c r="E1033" s="9"/>
      <c r="F1033" s="9"/>
      <c r="G1033" s="9"/>
      <c r="H1033" s="56">
        <v>509</v>
      </c>
      <c r="I1033" s="9" t="s">
        <v>44</v>
      </c>
      <c r="J1033" s="357" t="str">
        <f>IF(ISBLANK(INDEX('Policy Characteristics'!D:D,MATCH($C1033,'Policy Characteristics'!$C:$C,0))),"",INDEX('Policy Characteristics'!D:D,MATCH($C1033,'Policy Characteristics'!$C:$C,0)))</f>
        <v>Carbon Tax on Process Emissions</v>
      </c>
      <c r="K1033" s="355" t="str">
        <f>IF(ISBLANK(INDEX('Policy Characteristics'!E:E,MATCH($C1033,'Policy Characteristics'!$C:$C,0))),"",INDEX('Policy Characteristics'!E:E,MATCH($C1033,'Policy Characteristics'!$C:$C,0)))</f>
        <v>cross toggle whether carbon tax affects process emissions</v>
      </c>
      <c r="L1033" s="355">
        <f>IF(ISBLANK(INDEX('Policy Characteristics'!F:F,MATCH($C1033,'Policy Characteristics'!$C:$C,0))),"",INDEX('Policy Characteristics'!F:F,MATCH($C1033,'Policy Characteristics'!$C:$C,0)))</f>
        <v>0</v>
      </c>
      <c r="M1033" s="355">
        <f>IF(ISBLANK(INDEX('Policy Characteristics'!G:G,MATCH($C1033,'Policy Characteristics'!$C:$C,0))),"",INDEX('Policy Characteristics'!G:G,MATCH($C1033,'Policy Characteristics'!$C:$C,0)))</f>
        <v>1</v>
      </c>
      <c r="N1033" s="355">
        <f>IF(ISBLANK(INDEX('Policy Characteristics'!H:H,MATCH($C1033,'Policy Characteristics'!$C:$C,0))),"",INDEX('Policy Characteristics'!H:H,MATCH($C1033,'Policy Characteristics'!$C:$C,0)))</f>
        <v>1</v>
      </c>
      <c r="O1033" s="355" t="str">
        <f>IF(ISBLANK(INDEX('Policy Characteristics'!I:I,MATCH($C1033,'Policy Characteristics'!$C:$C,0))),"",INDEX('Policy Characteristics'!I:I,MATCH($C1033,'Policy Characteristics'!$C:$C,0)))</f>
        <v>on/off</v>
      </c>
      <c r="P1033" s="355"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5" t="str">
        <f>IF(ISBLANK(INDEX('Policy Characteristics'!K:K,MATCH($C1033,'Policy Characteristics'!$C:$C,0))),"",INDEX('Policy Characteristics'!K:K,MATCH($C1033,'Policy Characteristics'!$C:$C,0)))</f>
        <v>fuels.html#carbon-tax</v>
      </c>
      <c r="R1033" s="355" t="str">
        <f>IF(ISBLANK(INDEX('Policy Characteristics'!L:L,MATCH($C1033,'Policy Characteristics'!$C:$C,0))),"",INDEX('Policy Characteristics'!L:L,MATCH($C1033,'Policy Characteristics'!$C:$C,0)))</f>
        <v>carbon-tax.html</v>
      </c>
    </row>
    <row r="1034" spans="1:18" s="2" customFormat="1" x14ac:dyDescent="0.35">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Fixed Energy Prices</v>
      </c>
      <c r="C1034" s="358" t="s">
        <v>2818</v>
      </c>
      <c r="D1034" s="9" t="s">
        <v>53</v>
      </c>
      <c r="E1034" s="9"/>
      <c r="F1034" s="9" t="s">
        <v>94</v>
      </c>
      <c r="G1034" s="9"/>
      <c r="H1034" s="54">
        <v>720</v>
      </c>
      <c r="I1034" s="9" t="s">
        <v>45</v>
      </c>
      <c r="J1034" s="357" t="str">
        <f>IF(ISBLANK(INDEX('Policy Characteristics'!D:D,MATCH($C1034,'Policy Characteristics'!$C:$C,0))),"",INDEX('Policy Characteristics'!D:D,MATCH($C1034,'Policy Characteristics'!$C:$C,0)))</f>
        <v>Fixed Energy Prices</v>
      </c>
      <c r="K1034" s="355" t="str">
        <f>IF(ISBLANK(INDEX('Policy Characteristics'!E:E,MATCH($C1034,'Policy Characteristics'!$C:$C,0))),"",INDEX('Policy Characteristics'!E:E,MATCH($C1034,'Policy Characteristics'!$C:$C,0)))</f>
        <v>cross toggle whether policies affect energy prices</v>
      </c>
      <c r="L1034" s="355">
        <f>IF(ISBLANK(INDEX('Policy Characteristics'!F:F,MATCH($C1034,'Policy Characteristics'!$C:$C,0))),"",INDEX('Policy Characteristics'!F:F,MATCH($C1034,'Policy Characteristics'!$C:$C,0)))</f>
        <v>0</v>
      </c>
      <c r="M1034" s="355">
        <f>IF(ISBLANK(INDEX('Policy Characteristics'!G:G,MATCH($C1034,'Policy Characteristics'!$C:$C,0))),"",INDEX('Policy Characteristics'!G:G,MATCH($C1034,'Policy Characteristics'!$C:$C,0)))</f>
        <v>1</v>
      </c>
      <c r="N1034" s="355">
        <f>IF(ISBLANK(INDEX('Policy Characteristics'!H:H,MATCH($C1034,'Policy Characteristics'!$C:$C,0))),"",INDEX('Policy Characteristics'!H:H,MATCH($C1034,'Policy Characteristics'!$C:$C,0)))</f>
        <v>1</v>
      </c>
      <c r="O1034" s="355" t="str">
        <f>IF(ISBLANK(INDEX('Policy Characteristics'!I:I,MATCH($C1034,'Policy Characteristics'!$C:$C,0))),"",INDEX('Policy Characteristics'!I:I,MATCH($C1034,'Policy Characteristics'!$C:$C,0)))</f>
        <v>on/off</v>
      </c>
      <c r="P1034" s="355" t="str">
        <f>IF(ISBLANK(INDEX('Policy Characteristics'!J:J,MATCH($C1034,'Policy Characteristics'!$C:$C,0))),"",INDEX('Policy Characteristics'!J:J,MATCH($C1034,'Policy Characteristics'!$C:$C,0)))</f>
        <v/>
      </c>
      <c r="Q1034" s="355" t="str">
        <f>IF(ISBLANK(INDEX('Policy Characteristics'!K:K,MATCH($C1034,'Policy Characteristics'!$C:$C,0))),"",INDEX('Policy Characteristics'!K:K,MATCH($C1034,'Policy Characteristics'!$C:$C,0)))</f>
        <v/>
      </c>
      <c r="R1034" s="355" t="str">
        <f>IF(ISBLANK(INDEX('Policy Characteristics'!L:L,MATCH($C1034,'Policy Characteristics'!$C:$C,0))),"",INDEX('Policy Characteristics'!L:L,MATCH($C1034,'Policy Characteristics'!$C:$C,0)))</f>
        <v/>
      </c>
    </row>
    <row r="1035" spans="1:18" s="2" customFormat="1" x14ac:dyDescent="0.35">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Fixed Energy Prices</v>
      </c>
      <c r="C1035" s="359" t="str">
        <f t="shared" ref="C1035:C1036" si="51">C$1034</f>
        <v>Toggle Whether Policies Affect Energy Prices</v>
      </c>
      <c r="D1035" s="9" t="s">
        <v>76</v>
      </c>
      <c r="E1035" s="9"/>
      <c r="F1035" s="9" t="s">
        <v>100</v>
      </c>
      <c r="G1035" s="9"/>
      <c r="H1035" s="54">
        <v>721</v>
      </c>
      <c r="I1035" s="9" t="s">
        <v>45</v>
      </c>
      <c r="J1035" s="357" t="str">
        <f>IF(ISBLANK(INDEX('Policy Characteristics'!D:D,MATCH($C1035,'Policy Characteristics'!$C:$C,0))),"",INDEX('Policy Characteristics'!D:D,MATCH($C1035,'Policy Characteristics'!$C:$C,0)))</f>
        <v>Fixed Energy Prices</v>
      </c>
      <c r="K1035" s="355" t="str">
        <f>IF(ISBLANK(INDEX('Policy Characteristics'!E:E,MATCH($C1035,'Policy Characteristics'!$C:$C,0))),"",INDEX('Policy Characteristics'!E:E,MATCH($C1035,'Policy Characteristics'!$C:$C,0)))</f>
        <v>cross toggle whether policies affect energy prices</v>
      </c>
      <c r="L1035" s="355">
        <f>IF(ISBLANK(INDEX('Policy Characteristics'!F:F,MATCH($C1035,'Policy Characteristics'!$C:$C,0))),"",INDEX('Policy Characteristics'!F:F,MATCH($C1035,'Policy Characteristics'!$C:$C,0)))</f>
        <v>0</v>
      </c>
      <c r="M1035" s="355">
        <f>IF(ISBLANK(INDEX('Policy Characteristics'!G:G,MATCH($C1035,'Policy Characteristics'!$C:$C,0))),"",INDEX('Policy Characteristics'!G:G,MATCH($C1035,'Policy Characteristics'!$C:$C,0)))</f>
        <v>1</v>
      </c>
      <c r="N1035" s="355">
        <f>IF(ISBLANK(INDEX('Policy Characteristics'!H:H,MATCH($C1035,'Policy Characteristics'!$C:$C,0))),"",INDEX('Policy Characteristics'!H:H,MATCH($C1035,'Policy Characteristics'!$C:$C,0)))</f>
        <v>1</v>
      </c>
      <c r="O1035" s="355" t="str">
        <f>IF(ISBLANK(INDEX('Policy Characteristics'!I:I,MATCH($C1035,'Policy Characteristics'!$C:$C,0))),"",INDEX('Policy Characteristics'!I:I,MATCH($C1035,'Policy Characteristics'!$C:$C,0)))</f>
        <v>on/off</v>
      </c>
      <c r="P1035" s="355" t="str">
        <f>IF(ISBLANK(INDEX('Policy Characteristics'!J:J,MATCH($C1035,'Policy Characteristics'!$C:$C,0))),"",INDEX('Policy Characteristics'!J:J,MATCH($C1035,'Policy Characteristics'!$C:$C,0)))</f>
        <v/>
      </c>
      <c r="Q1035" s="355" t="str">
        <f>IF(ISBLANK(INDEX('Policy Characteristics'!K:K,MATCH($C1035,'Policy Characteristics'!$C:$C,0))),"",INDEX('Policy Characteristics'!K:K,MATCH($C1035,'Policy Characteristics'!$C:$C,0)))</f>
        <v/>
      </c>
      <c r="R1035" s="355" t="str">
        <f>IF(ISBLANK(INDEX('Policy Characteristics'!L:L,MATCH($C1035,'Policy Characteristics'!$C:$C,0))),"",INDEX('Policy Characteristics'!L:L,MATCH($C1035,'Policy Characteristics'!$C:$C,0)))</f>
        <v/>
      </c>
    </row>
    <row r="1036" spans="1:18" s="2" customFormat="1" x14ac:dyDescent="0.35">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Fixed Energy Prices</v>
      </c>
      <c r="C1036" s="359" t="str">
        <f t="shared" si="51"/>
        <v>Toggle Whether Policies Affect Energy Prices</v>
      </c>
      <c r="D1036" s="9" t="s">
        <v>2535</v>
      </c>
      <c r="E1036" s="9"/>
      <c r="F1036" s="9" t="s">
        <v>2539</v>
      </c>
      <c r="G1036" s="9"/>
      <c r="H1036" s="54">
        <v>722</v>
      </c>
      <c r="I1036" s="9" t="s">
        <v>45</v>
      </c>
      <c r="J1036" s="357" t="str">
        <f>IF(ISBLANK(INDEX('Policy Characteristics'!D:D,MATCH($C1036,'Policy Characteristics'!$C:$C,0))),"",INDEX('Policy Characteristics'!D:D,MATCH($C1036,'Policy Characteristics'!$C:$C,0)))</f>
        <v>Fixed Energy Prices</v>
      </c>
      <c r="K1036" s="355" t="str">
        <f>IF(ISBLANK(INDEX('Policy Characteristics'!E:E,MATCH($C1036,'Policy Characteristics'!$C:$C,0))),"",INDEX('Policy Characteristics'!E:E,MATCH($C1036,'Policy Characteristics'!$C:$C,0)))</f>
        <v>cross toggle whether policies affect energy prices</v>
      </c>
      <c r="L1036" s="355">
        <f>IF(ISBLANK(INDEX('Policy Characteristics'!F:F,MATCH($C1036,'Policy Characteristics'!$C:$C,0))),"",INDEX('Policy Characteristics'!F:F,MATCH($C1036,'Policy Characteristics'!$C:$C,0)))</f>
        <v>0</v>
      </c>
      <c r="M1036" s="355">
        <f>IF(ISBLANK(INDEX('Policy Characteristics'!G:G,MATCH($C1036,'Policy Characteristics'!$C:$C,0))),"",INDEX('Policy Characteristics'!G:G,MATCH($C1036,'Policy Characteristics'!$C:$C,0)))</f>
        <v>1</v>
      </c>
      <c r="N1036" s="355">
        <f>IF(ISBLANK(INDEX('Policy Characteristics'!H:H,MATCH($C1036,'Policy Characteristics'!$C:$C,0))),"",INDEX('Policy Characteristics'!H:H,MATCH($C1036,'Policy Characteristics'!$C:$C,0)))</f>
        <v>1</v>
      </c>
      <c r="O1036" s="355" t="str">
        <f>IF(ISBLANK(INDEX('Policy Characteristics'!I:I,MATCH($C1036,'Policy Characteristics'!$C:$C,0))),"",INDEX('Policy Characteristics'!I:I,MATCH($C1036,'Policy Characteristics'!$C:$C,0)))</f>
        <v>on/off</v>
      </c>
      <c r="P1036" s="355" t="str">
        <f>IF(ISBLANK(INDEX('Policy Characteristics'!J:J,MATCH($C1036,'Policy Characteristics'!$C:$C,0))),"",INDEX('Policy Characteristics'!J:J,MATCH($C1036,'Policy Characteristics'!$C:$C,0)))</f>
        <v/>
      </c>
      <c r="Q1036" s="355" t="str">
        <f>IF(ISBLANK(INDEX('Policy Characteristics'!K:K,MATCH($C1036,'Policy Characteristics'!$C:$C,0))),"",INDEX('Policy Characteristics'!K:K,MATCH($C1036,'Policy Characteristics'!$C:$C,0)))</f>
        <v/>
      </c>
      <c r="R1036" s="355" t="str">
        <f>IF(ISBLANK(INDEX('Policy Characteristics'!L:L,MATCH($C1036,'Policy Characteristics'!$C:$C,0))),"",INDEX('Policy Characteristics'!L:L,MATCH($C1036,'Policy Characteristics'!$C:$C,0)))</f>
        <v/>
      </c>
    </row>
    <row r="1037" spans="1:18" s="2" customFormat="1" x14ac:dyDescent="0.35">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Fixed Energy Prices</v>
      </c>
      <c r="C1037" s="358" t="s">
        <v>2818</v>
      </c>
      <c r="D1037" s="9" t="s">
        <v>475</v>
      </c>
      <c r="E1037" s="53"/>
      <c r="F1037" s="9" t="s">
        <v>472</v>
      </c>
      <c r="G1037" s="9"/>
      <c r="H1037" s="56">
        <v>836</v>
      </c>
      <c r="I1037" s="9" t="s">
        <v>45</v>
      </c>
      <c r="J1037" s="357" t="str">
        <f>IF(ISBLANK(INDEX('Policy Characteristics'!D:D,MATCH($C1037,'Policy Characteristics'!$C:$C,0))),"",INDEX('Policy Characteristics'!D:D,MATCH($C1037,'Policy Characteristics'!$C:$C,0)))</f>
        <v>Fixed Energy Prices</v>
      </c>
      <c r="K1037" s="355" t="str">
        <f>IF(ISBLANK(INDEX('Policy Characteristics'!E:E,MATCH($C1037,'Policy Characteristics'!$C:$C,0))),"",INDEX('Policy Characteristics'!E:E,MATCH($C1037,'Policy Characteristics'!$C:$C,0)))</f>
        <v>cross toggle whether policies affect energy prices</v>
      </c>
      <c r="L1037" s="355">
        <f>IF(ISBLANK(INDEX('Policy Characteristics'!F:F,MATCH($C1037,'Policy Characteristics'!$C:$C,0))),"",INDEX('Policy Characteristics'!F:F,MATCH($C1037,'Policy Characteristics'!$C:$C,0)))</f>
        <v>0</v>
      </c>
      <c r="M1037" s="355">
        <f>IF(ISBLANK(INDEX('Policy Characteristics'!G:G,MATCH($C1037,'Policy Characteristics'!$C:$C,0))),"",INDEX('Policy Characteristics'!G:G,MATCH($C1037,'Policy Characteristics'!$C:$C,0)))</f>
        <v>1</v>
      </c>
      <c r="N1037" s="355">
        <f>IF(ISBLANK(INDEX('Policy Characteristics'!H:H,MATCH($C1037,'Policy Characteristics'!$C:$C,0))),"",INDEX('Policy Characteristics'!H:H,MATCH($C1037,'Policy Characteristics'!$C:$C,0)))</f>
        <v>1</v>
      </c>
      <c r="O1037" s="355" t="str">
        <f>IF(ISBLANK(INDEX('Policy Characteristics'!I:I,MATCH($C1037,'Policy Characteristics'!$C:$C,0))),"",INDEX('Policy Characteristics'!I:I,MATCH($C1037,'Policy Characteristics'!$C:$C,0)))</f>
        <v>on/off</v>
      </c>
      <c r="P1037" s="355" t="str">
        <f>IF(ISBLANK(INDEX('Policy Characteristics'!J:J,MATCH($C1037,'Policy Characteristics'!$C:$C,0))),"",INDEX('Policy Characteristics'!J:J,MATCH($C1037,'Policy Characteristics'!$C:$C,0)))</f>
        <v/>
      </c>
      <c r="Q1037" s="355" t="str">
        <f>IF(ISBLANK(INDEX('Policy Characteristics'!K:K,MATCH($C1037,'Policy Characteristics'!$C:$C,0))),"",INDEX('Policy Characteristics'!K:K,MATCH($C1037,'Policy Characteristics'!$C:$C,0)))</f>
        <v/>
      </c>
      <c r="R1037" s="355" t="str">
        <f>IF(ISBLANK(INDEX('Policy Characteristics'!L:L,MATCH($C1037,'Policy Characteristics'!$C:$C,0))),"",INDEX('Policy Characteristics'!L:L,MATCH($C1037,'Policy Characteristics'!$C:$C,0)))</f>
        <v/>
      </c>
    </row>
    <row r="1038" spans="1:18" s="2" customFormat="1" x14ac:dyDescent="0.35">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Fixed Energy Prices</v>
      </c>
      <c r="C1038" s="359" t="str">
        <f t="shared" ref="C1038:C1048" si="52">C$1037</f>
        <v>Toggle Whether Policies Affect Energy Prices</v>
      </c>
      <c r="D1038" s="9" t="s">
        <v>47</v>
      </c>
      <c r="E1038" s="53"/>
      <c r="F1038" s="9" t="s">
        <v>88</v>
      </c>
      <c r="G1038" s="9"/>
      <c r="H1038" s="54">
        <v>837</v>
      </c>
      <c r="I1038" s="9" t="s">
        <v>45</v>
      </c>
      <c r="J1038" s="357" t="str">
        <f>IF(ISBLANK(INDEX('Policy Characteristics'!D:D,MATCH($C1038,'Policy Characteristics'!$C:$C,0))),"",INDEX('Policy Characteristics'!D:D,MATCH($C1038,'Policy Characteristics'!$C:$C,0)))</f>
        <v>Fixed Energy Prices</v>
      </c>
      <c r="K1038" s="355" t="str">
        <f>IF(ISBLANK(INDEX('Policy Characteristics'!E:E,MATCH($C1038,'Policy Characteristics'!$C:$C,0))),"",INDEX('Policy Characteristics'!E:E,MATCH($C1038,'Policy Characteristics'!$C:$C,0)))</f>
        <v>cross toggle whether policies affect energy prices</v>
      </c>
      <c r="L1038" s="355">
        <f>IF(ISBLANK(INDEX('Policy Characteristics'!F:F,MATCH($C1038,'Policy Characteristics'!$C:$C,0))),"",INDEX('Policy Characteristics'!F:F,MATCH($C1038,'Policy Characteristics'!$C:$C,0)))</f>
        <v>0</v>
      </c>
      <c r="M1038" s="355">
        <f>IF(ISBLANK(INDEX('Policy Characteristics'!G:G,MATCH($C1038,'Policy Characteristics'!$C:$C,0))),"",INDEX('Policy Characteristics'!G:G,MATCH($C1038,'Policy Characteristics'!$C:$C,0)))</f>
        <v>1</v>
      </c>
      <c r="N1038" s="355">
        <f>IF(ISBLANK(INDEX('Policy Characteristics'!H:H,MATCH($C1038,'Policy Characteristics'!$C:$C,0))),"",INDEX('Policy Characteristics'!H:H,MATCH($C1038,'Policy Characteristics'!$C:$C,0)))</f>
        <v>1</v>
      </c>
      <c r="O1038" s="355" t="str">
        <f>IF(ISBLANK(INDEX('Policy Characteristics'!I:I,MATCH($C1038,'Policy Characteristics'!$C:$C,0))),"",INDEX('Policy Characteristics'!I:I,MATCH($C1038,'Policy Characteristics'!$C:$C,0)))</f>
        <v>on/off</v>
      </c>
      <c r="P1038" s="355" t="str">
        <f>IF(ISBLANK(INDEX('Policy Characteristics'!J:J,MATCH($C1038,'Policy Characteristics'!$C:$C,0))),"",INDEX('Policy Characteristics'!J:J,MATCH($C1038,'Policy Characteristics'!$C:$C,0)))</f>
        <v/>
      </c>
      <c r="Q1038" s="355" t="str">
        <f>IF(ISBLANK(INDEX('Policy Characteristics'!K:K,MATCH($C1038,'Policy Characteristics'!$C:$C,0))),"",INDEX('Policy Characteristics'!K:K,MATCH($C1038,'Policy Characteristics'!$C:$C,0)))</f>
        <v/>
      </c>
      <c r="R1038" s="355" t="str">
        <f>IF(ISBLANK(INDEX('Policy Characteristics'!L:L,MATCH($C1038,'Policy Characteristics'!$C:$C,0))),"",INDEX('Policy Characteristics'!L:L,MATCH($C1038,'Policy Characteristics'!$C:$C,0)))</f>
        <v/>
      </c>
    </row>
    <row r="1039" spans="1:18" s="2" customFormat="1" x14ac:dyDescent="0.35">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Fixed Energy Prices</v>
      </c>
      <c r="C1039" s="359" t="str">
        <f t="shared" si="52"/>
        <v>Toggle Whether Policies Affect Energy Prices</v>
      </c>
      <c r="D1039" s="9" t="s">
        <v>52</v>
      </c>
      <c r="E1039" s="53"/>
      <c r="F1039" s="9" t="s">
        <v>93</v>
      </c>
      <c r="G1039" s="9"/>
      <c r="H1039" s="56">
        <v>838</v>
      </c>
      <c r="I1039" s="9" t="s">
        <v>45</v>
      </c>
      <c r="J1039" s="357" t="str">
        <f>IF(ISBLANK(INDEX('Policy Characteristics'!D:D,MATCH($C1039,'Policy Characteristics'!$C:$C,0))),"",INDEX('Policy Characteristics'!D:D,MATCH($C1039,'Policy Characteristics'!$C:$C,0)))</f>
        <v>Fixed Energy Prices</v>
      </c>
      <c r="K1039" s="355" t="str">
        <f>IF(ISBLANK(INDEX('Policy Characteristics'!E:E,MATCH($C1039,'Policy Characteristics'!$C:$C,0))),"",INDEX('Policy Characteristics'!E:E,MATCH($C1039,'Policy Characteristics'!$C:$C,0)))</f>
        <v>cross toggle whether policies affect energy prices</v>
      </c>
      <c r="L1039" s="355">
        <f>IF(ISBLANK(INDEX('Policy Characteristics'!F:F,MATCH($C1039,'Policy Characteristics'!$C:$C,0))),"",INDEX('Policy Characteristics'!F:F,MATCH($C1039,'Policy Characteristics'!$C:$C,0)))</f>
        <v>0</v>
      </c>
      <c r="M1039" s="355">
        <f>IF(ISBLANK(INDEX('Policy Characteristics'!G:G,MATCH($C1039,'Policy Characteristics'!$C:$C,0))),"",INDEX('Policy Characteristics'!G:G,MATCH($C1039,'Policy Characteristics'!$C:$C,0)))</f>
        <v>1</v>
      </c>
      <c r="N1039" s="355">
        <f>IF(ISBLANK(INDEX('Policy Characteristics'!H:H,MATCH($C1039,'Policy Characteristics'!$C:$C,0))),"",INDEX('Policy Characteristics'!H:H,MATCH($C1039,'Policy Characteristics'!$C:$C,0)))</f>
        <v>1</v>
      </c>
      <c r="O1039" s="355" t="str">
        <f>IF(ISBLANK(INDEX('Policy Characteristics'!I:I,MATCH($C1039,'Policy Characteristics'!$C:$C,0))),"",INDEX('Policy Characteristics'!I:I,MATCH($C1039,'Policy Characteristics'!$C:$C,0)))</f>
        <v>on/off</v>
      </c>
      <c r="P1039" s="355" t="str">
        <f>IF(ISBLANK(INDEX('Policy Characteristics'!J:J,MATCH($C1039,'Policy Characteristics'!$C:$C,0))),"",INDEX('Policy Characteristics'!J:J,MATCH($C1039,'Policy Characteristics'!$C:$C,0)))</f>
        <v/>
      </c>
      <c r="Q1039" s="355" t="str">
        <f>IF(ISBLANK(INDEX('Policy Characteristics'!K:K,MATCH($C1039,'Policy Characteristics'!$C:$C,0))),"",INDEX('Policy Characteristics'!K:K,MATCH($C1039,'Policy Characteristics'!$C:$C,0)))</f>
        <v/>
      </c>
      <c r="R1039" s="355" t="str">
        <f>IF(ISBLANK(INDEX('Policy Characteristics'!L:L,MATCH($C1039,'Policy Characteristics'!$C:$C,0))),"",INDEX('Policy Characteristics'!L:L,MATCH($C1039,'Policy Characteristics'!$C:$C,0)))</f>
        <v/>
      </c>
    </row>
    <row r="1040" spans="1:18" s="2" customFormat="1" x14ac:dyDescent="0.35">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Fixed Energy Prices</v>
      </c>
      <c r="C1040" s="359" t="str">
        <f t="shared" si="52"/>
        <v>Toggle Whether Policies Affect Energy Prices</v>
      </c>
      <c r="D1040" s="9" t="s">
        <v>54</v>
      </c>
      <c r="E1040" s="53"/>
      <c r="F1040" s="9" t="s">
        <v>96</v>
      </c>
      <c r="G1040" s="9"/>
      <c r="H1040" s="54">
        <v>839</v>
      </c>
      <c r="I1040" s="9" t="s">
        <v>45</v>
      </c>
      <c r="J1040" s="357" t="str">
        <f>IF(ISBLANK(INDEX('Policy Characteristics'!D:D,MATCH($C1040,'Policy Characteristics'!$C:$C,0))),"",INDEX('Policy Characteristics'!D:D,MATCH($C1040,'Policy Characteristics'!$C:$C,0)))</f>
        <v>Fixed Energy Prices</v>
      </c>
      <c r="K1040" s="355" t="str">
        <f>IF(ISBLANK(INDEX('Policy Characteristics'!E:E,MATCH($C1040,'Policy Characteristics'!$C:$C,0))),"",INDEX('Policy Characteristics'!E:E,MATCH($C1040,'Policy Characteristics'!$C:$C,0)))</f>
        <v>cross toggle whether policies affect energy prices</v>
      </c>
      <c r="L1040" s="355">
        <f>IF(ISBLANK(INDEX('Policy Characteristics'!F:F,MATCH($C1040,'Policy Characteristics'!$C:$C,0))),"",INDEX('Policy Characteristics'!F:F,MATCH($C1040,'Policy Characteristics'!$C:$C,0)))</f>
        <v>0</v>
      </c>
      <c r="M1040" s="355">
        <f>IF(ISBLANK(INDEX('Policy Characteristics'!G:G,MATCH($C1040,'Policy Characteristics'!$C:$C,0))),"",INDEX('Policy Characteristics'!G:G,MATCH($C1040,'Policy Characteristics'!$C:$C,0)))</f>
        <v>1</v>
      </c>
      <c r="N1040" s="355">
        <f>IF(ISBLANK(INDEX('Policy Characteristics'!H:H,MATCH($C1040,'Policy Characteristics'!$C:$C,0))),"",INDEX('Policy Characteristics'!H:H,MATCH($C1040,'Policy Characteristics'!$C:$C,0)))</f>
        <v>1</v>
      </c>
      <c r="O1040" s="355" t="str">
        <f>IF(ISBLANK(INDEX('Policy Characteristics'!I:I,MATCH($C1040,'Policy Characteristics'!$C:$C,0))),"",INDEX('Policy Characteristics'!I:I,MATCH($C1040,'Policy Characteristics'!$C:$C,0)))</f>
        <v>on/off</v>
      </c>
      <c r="P1040" s="355" t="str">
        <f>IF(ISBLANK(INDEX('Policy Characteristics'!J:J,MATCH($C1040,'Policy Characteristics'!$C:$C,0))),"",INDEX('Policy Characteristics'!J:J,MATCH($C1040,'Policy Characteristics'!$C:$C,0)))</f>
        <v/>
      </c>
      <c r="Q1040" s="355" t="str">
        <f>IF(ISBLANK(INDEX('Policy Characteristics'!K:K,MATCH($C1040,'Policy Characteristics'!$C:$C,0))),"",INDEX('Policy Characteristics'!K:K,MATCH($C1040,'Policy Characteristics'!$C:$C,0)))</f>
        <v/>
      </c>
      <c r="R1040" s="355" t="str">
        <f>IF(ISBLANK(INDEX('Policy Characteristics'!L:L,MATCH($C1040,'Policy Characteristics'!$C:$C,0))),"",INDEX('Policy Characteristics'!L:L,MATCH($C1040,'Policy Characteristics'!$C:$C,0)))</f>
        <v/>
      </c>
    </row>
    <row r="1041" spans="1:18" s="2" customFormat="1" x14ac:dyDescent="0.35">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Fixed Energy Prices</v>
      </c>
      <c r="C1041" s="359" t="str">
        <f t="shared" si="52"/>
        <v>Toggle Whether Policies Affect Energy Prices</v>
      </c>
      <c r="D1041" s="9" t="s">
        <v>55</v>
      </c>
      <c r="E1041" s="53"/>
      <c r="F1041" s="9" t="s">
        <v>97</v>
      </c>
      <c r="G1041" s="9"/>
      <c r="H1041" s="56">
        <v>840</v>
      </c>
      <c r="I1041" s="9" t="s">
        <v>45</v>
      </c>
      <c r="J1041" s="357" t="str">
        <f>IF(ISBLANK(INDEX('Policy Characteristics'!D:D,MATCH($C1041,'Policy Characteristics'!$C:$C,0))),"",INDEX('Policy Characteristics'!D:D,MATCH($C1041,'Policy Characteristics'!$C:$C,0)))</f>
        <v>Fixed Energy Prices</v>
      </c>
      <c r="K1041" s="355" t="str">
        <f>IF(ISBLANK(INDEX('Policy Characteristics'!E:E,MATCH($C1041,'Policy Characteristics'!$C:$C,0))),"",INDEX('Policy Characteristics'!E:E,MATCH($C1041,'Policy Characteristics'!$C:$C,0)))</f>
        <v>cross toggle whether policies affect energy prices</v>
      </c>
      <c r="L1041" s="355">
        <f>IF(ISBLANK(INDEX('Policy Characteristics'!F:F,MATCH($C1041,'Policy Characteristics'!$C:$C,0))),"",INDEX('Policy Characteristics'!F:F,MATCH($C1041,'Policy Characteristics'!$C:$C,0)))</f>
        <v>0</v>
      </c>
      <c r="M1041" s="355">
        <f>IF(ISBLANK(INDEX('Policy Characteristics'!G:G,MATCH($C1041,'Policy Characteristics'!$C:$C,0))),"",INDEX('Policy Characteristics'!G:G,MATCH($C1041,'Policy Characteristics'!$C:$C,0)))</f>
        <v>1</v>
      </c>
      <c r="N1041" s="355">
        <f>IF(ISBLANK(INDEX('Policy Characteristics'!H:H,MATCH($C1041,'Policy Characteristics'!$C:$C,0))),"",INDEX('Policy Characteristics'!H:H,MATCH($C1041,'Policy Characteristics'!$C:$C,0)))</f>
        <v>1</v>
      </c>
      <c r="O1041" s="355" t="str">
        <f>IF(ISBLANK(INDEX('Policy Characteristics'!I:I,MATCH($C1041,'Policy Characteristics'!$C:$C,0))),"",INDEX('Policy Characteristics'!I:I,MATCH($C1041,'Policy Characteristics'!$C:$C,0)))</f>
        <v>on/off</v>
      </c>
      <c r="P1041" s="355" t="str">
        <f>IF(ISBLANK(INDEX('Policy Characteristics'!J:J,MATCH($C1041,'Policy Characteristics'!$C:$C,0))),"",INDEX('Policy Characteristics'!J:J,MATCH($C1041,'Policy Characteristics'!$C:$C,0)))</f>
        <v/>
      </c>
      <c r="Q1041" s="355" t="str">
        <f>IF(ISBLANK(INDEX('Policy Characteristics'!K:K,MATCH($C1041,'Policy Characteristics'!$C:$C,0))),"",INDEX('Policy Characteristics'!K:K,MATCH($C1041,'Policy Characteristics'!$C:$C,0)))</f>
        <v/>
      </c>
      <c r="R1041" s="355" t="str">
        <f>IF(ISBLANK(INDEX('Policy Characteristics'!L:L,MATCH($C1041,'Policy Characteristics'!$C:$C,0))),"",INDEX('Policy Characteristics'!L:L,MATCH($C1041,'Policy Characteristics'!$C:$C,0)))</f>
        <v/>
      </c>
    </row>
    <row r="1042" spans="1:18" s="2" customFormat="1" x14ac:dyDescent="0.35">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Fixed Energy Prices</v>
      </c>
      <c r="C1042" s="359" t="str">
        <f t="shared" si="52"/>
        <v>Toggle Whether Policies Affect Energy Prices</v>
      </c>
      <c r="D1042" s="9" t="s">
        <v>56</v>
      </c>
      <c r="E1042" s="53"/>
      <c r="F1042" s="9" t="s">
        <v>98</v>
      </c>
      <c r="G1042" s="9"/>
      <c r="H1042" s="54">
        <v>841</v>
      </c>
      <c r="I1042" s="9" t="s">
        <v>45</v>
      </c>
      <c r="J1042" s="357" t="str">
        <f>IF(ISBLANK(INDEX('Policy Characteristics'!D:D,MATCH($C1042,'Policy Characteristics'!$C:$C,0))),"",INDEX('Policy Characteristics'!D:D,MATCH($C1042,'Policy Characteristics'!$C:$C,0)))</f>
        <v>Fixed Energy Prices</v>
      </c>
      <c r="K1042" s="355" t="str">
        <f>IF(ISBLANK(INDEX('Policy Characteristics'!E:E,MATCH($C1042,'Policy Characteristics'!$C:$C,0))),"",INDEX('Policy Characteristics'!E:E,MATCH($C1042,'Policy Characteristics'!$C:$C,0)))</f>
        <v>cross toggle whether policies affect energy prices</v>
      </c>
      <c r="L1042" s="355">
        <f>IF(ISBLANK(INDEX('Policy Characteristics'!F:F,MATCH($C1042,'Policy Characteristics'!$C:$C,0))),"",INDEX('Policy Characteristics'!F:F,MATCH($C1042,'Policy Characteristics'!$C:$C,0)))</f>
        <v>0</v>
      </c>
      <c r="M1042" s="355">
        <f>IF(ISBLANK(INDEX('Policy Characteristics'!G:G,MATCH($C1042,'Policy Characteristics'!$C:$C,0))),"",INDEX('Policy Characteristics'!G:G,MATCH($C1042,'Policy Characteristics'!$C:$C,0)))</f>
        <v>1</v>
      </c>
      <c r="N1042" s="355">
        <f>IF(ISBLANK(INDEX('Policy Characteristics'!H:H,MATCH($C1042,'Policy Characteristics'!$C:$C,0))),"",INDEX('Policy Characteristics'!H:H,MATCH($C1042,'Policy Characteristics'!$C:$C,0)))</f>
        <v>1</v>
      </c>
      <c r="O1042" s="355" t="str">
        <f>IF(ISBLANK(INDEX('Policy Characteristics'!I:I,MATCH($C1042,'Policy Characteristics'!$C:$C,0))),"",INDEX('Policy Characteristics'!I:I,MATCH($C1042,'Policy Characteristics'!$C:$C,0)))</f>
        <v>on/off</v>
      </c>
      <c r="P1042" s="355" t="str">
        <f>IF(ISBLANK(INDEX('Policy Characteristics'!J:J,MATCH($C1042,'Policy Characteristics'!$C:$C,0))),"",INDEX('Policy Characteristics'!J:J,MATCH($C1042,'Policy Characteristics'!$C:$C,0)))</f>
        <v/>
      </c>
      <c r="Q1042" s="355" t="str">
        <f>IF(ISBLANK(INDEX('Policy Characteristics'!K:K,MATCH($C1042,'Policy Characteristics'!$C:$C,0))),"",INDEX('Policy Characteristics'!K:K,MATCH($C1042,'Policy Characteristics'!$C:$C,0)))</f>
        <v/>
      </c>
      <c r="R1042" s="355" t="str">
        <f>IF(ISBLANK(INDEX('Policy Characteristics'!L:L,MATCH($C1042,'Policy Characteristics'!$C:$C,0))),"",INDEX('Policy Characteristics'!L:L,MATCH($C1042,'Policy Characteristics'!$C:$C,0)))</f>
        <v/>
      </c>
    </row>
    <row r="1043" spans="1:18" s="2" customFormat="1" x14ac:dyDescent="0.35">
      <c r="A1043" s="355" t="str">
        <f>IF(ISBLANK(INDEX('Policy Characteristics'!A:A,MATCH($C1043,'Policy Characteristics'!$C:$C,0))),"",INDEX('Policy Characteristics'!A:A,MATCH($C1043,'Policy Characteristics'!$C:$C,0)))</f>
        <v>Cross-Sector</v>
      </c>
      <c r="B1043" s="355" t="str">
        <f>IF(ISBLANK(INDEX('Policy Characteristics'!B:B,MATCH($C1043,'Policy Characteristics'!$C:$C,0))),"",INDEX('Policy Characteristics'!B:B,MATCH($C1043,'Policy Characteristics'!$C:$C,0)))</f>
        <v>Fixed Energy Prices</v>
      </c>
      <c r="C1043" s="359" t="str">
        <f t="shared" si="52"/>
        <v>Toggle Whether Policies Affect Energy Prices</v>
      </c>
      <c r="D1043" s="9" t="s">
        <v>57</v>
      </c>
      <c r="E1043" s="53"/>
      <c r="F1043" s="9" t="s">
        <v>99</v>
      </c>
      <c r="G1043" s="9"/>
      <c r="H1043" s="56">
        <v>842</v>
      </c>
      <c r="I1043" s="9" t="s">
        <v>45</v>
      </c>
      <c r="J1043" s="357" t="str">
        <f>IF(ISBLANK(INDEX('Policy Characteristics'!D:D,MATCH($C1043,'Policy Characteristics'!$C:$C,0))),"",INDEX('Policy Characteristics'!D:D,MATCH($C1043,'Policy Characteristics'!$C:$C,0)))</f>
        <v>Fixed Energy Prices</v>
      </c>
      <c r="K1043" s="355" t="str">
        <f>IF(ISBLANK(INDEX('Policy Characteristics'!E:E,MATCH($C1043,'Policy Characteristics'!$C:$C,0))),"",INDEX('Policy Characteristics'!E:E,MATCH($C1043,'Policy Characteristics'!$C:$C,0)))</f>
        <v>cross toggle whether policies affect energy prices</v>
      </c>
      <c r="L1043" s="355">
        <f>IF(ISBLANK(INDEX('Policy Characteristics'!F:F,MATCH($C1043,'Policy Characteristics'!$C:$C,0))),"",INDEX('Policy Characteristics'!F:F,MATCH($C1043,'Policy Characteristics'!$C:$C,0)))</f>
        <v>0</v>
      </c>
      <c r="M1043" s="355">
        <f>IF(ISBLANK(INDEX('Policy Characteristics'!G:G,MATCH($C1043,'Policy Characteristics'!$C:$C,0))),"",INDEX('Policy Characteristics'!G:G,MATCH($C1043,'Policy Characteristics'!$C:$C,0)))</f>
        <v>1</v>
      </c>
      <c r="N1043" s="355">
        <f>IF(ISBLANK(INDEX('Policy Characteristics'!H:H,MATCH($C1043,'Policy Characteristics'!$C:$C,0))),"",INDEX('Policy Characteristics'!H:H,MATCH($C1043,'Policy Characteristics'!$C:$C,0)))</f>
        <v>1</v>
      </c>
      <c r="O1043" s="355" t="str">
        <f>IF(ISBLANK(INDEX('Policy Characteristics'!I:I,MATCH($C1043,'Policy Characteristics'!$C:$C,0))),"",INDEX('Policy Characteristics'!I:I,MATCH($C1043,'Policy Characteristics'!$C:$C,0)))</f>
        <v>on/off</v>
      </c>
      <c r="P1043" s="355" t="str">
        <f>IF(ISBLANK(INDEX('Policy Characteristics'!J:J,MATCH($C1043,'Policy Characteristics'!$C:$C,0))),"",INDEX('Policy Characteristics'!J:J,MATCH($C1043,'Policy Characteristics'!$C:$C,0)))</f>
        <v/>
      </c>
      <c r="Q1043" s="355" t="str">
        <f>IF(ISBLANK(INDEX('Policy Characteristics'!K:K,MATCH($C1043,'Policy Characteristics'!$C:$C,0))),"",INDEX('Policy Characteristics'!K:K,MATCH($C1043,'Policy Characteristics'!$C:$C,0)))</f>
        <v/>
      </c>
      <c r="R1043" s="355" t="str">
        <f>IF(ISBLANK(INDEX('Policy Characteristics'!L:L,MATCH($C1043,'Policy Characteristics'!$C:$C,0))),"",INDEX('Policy Characteristics'!L:L,MATCH($C1043,'Policy Characteristics'!$C:$C,0)))</f>
        <v/>
      </c>
    </row>
    <row r="1044" spans="1:18" s="2" customFormat="1" x14ac:dyDescent="0.35">
      <c r="A1044" s="355" t="str">
        <f>IF(ISBLANK(INDEX('Policy Characteristics'!A:A,MATCH($C1044,'Policy Characteristics'!$C:$C,0))),"",INDEX('Policy Characteristics'!A:A,MATCH($C1044,'Policy Characteristics'!$C:$C,0)))</f>
        <v>Cross-Sector</v>
      </c>
      <c r="B1044" s="355" t="str">
        <f>IF(ISBLANK(INDEX('Policy Characteristics'!B:B,MATCH($C1044,'Policy Characteristics'!$C:$C,0))),"",INDEX('Policy Characteristics'!B:B,MATCH($C1044,'Policy Characteristics'!$C:$C,0)))</f>
        <v>Fixed Energy Prices</v>
      </c>
      <c r="C1044" s="359" t="str">
        <f t="shared" si="52"/>
        <v>Toggle Whether Policies Affect Energy Prices</v>
      </c>
      <c r="D1044" s="9" t="s">
        <v>2540</v>
      </c>
      <c r="E1044" s="53"/>
      <c r="F1044" s="9" t="s">
        <v>2541</v>
      </c>
      <c r="G1044" s="9"/>
      <c r="H1044" s="54">
        <v>843</v>
      </c>
      <c r="I1044" s="9" t="s">
        <v>45</v>
      </c>
      <c r="J1044" s="357" t="str">
        <f>IF(ISBLANK(INDEX('Policy Characteristics'!D:D,MATCH($C1044,'Policy Characteristics'!$C:$C,0))),"",INDEX('Policy Characteristics'!D:D,MATCH($C1044,'Policy Characteristics'!$C:$C,0)))</f>
        <v>Fixed Energy Prices</v>
      </c>
      <c r="K1044" s="355" t="str">
        <f>IF(ISBLANK(INDEX('Policy Characteristics'!E:E,MATCH($C1044,'Policy Characteristics'!$C:$C,0))),"",INDEX('Policy Characteristics'!E:E,MATCH($C1044,'Policy Characteristics'!$C:$C,0)))</f>
        <v>cross toggle whether policies affect energy prices</v>
      </c>
      <c r="L1044" s="355">
        <f>IF(ISBLANK(INDEX('Policy Characteristics'!F:F,MATCH($C1044,'Policy Characteristics'!$C:$C,0))),"",INDEX('Policy Characteristics'!F:F,MATCH($C1044,'Policy Characteristics'!$C:$C,0)))</f>
        <v>0</v>
      </c>
      <c r="M1044" s="355">
        <f>IF(ISBLANK(INDEX('Policy Characteristics'!G:G,MATCH($C1044,'Policy Characteristics'!$C:$C,0))),"",INDEX('Policy Characteristics'!G:G,MATCH($C1044,'Policy Characteristics'!$C:$C,0)))</f>
        <v>1</v>
      </c>
      <c r="N1044" s="355">
        <f>IF(ISBLANK(INDEX('Policy Characteristics'!H:H,MATCH($C1044,'Policy Characteristics'!$C:$C,0))),"",INDEX('Policy Characteristics'!H:H,MATCH($C1044,'Policy Characteristics'!$C:$C,0)))</f>
        <v>1</v>
      </c>
      <c r="O1044" s="355" t="str">
        <f>IF(ISBLANK(INDEX('Policy Characteristics'!I:I,MATCH($C1044,'Policy Characteristics'!$C:$C,0))),"",INDEX('Policy Characteristics'!I:I,MATCH($C1044,'Policy Characteristics'!$C:$C,0)))</f>
        <v>on/off</v>
      </c>
      <c r="P1044" s="355" t="str">
        <f>IF(ISBLANK(INDEX('Policy Characteristics'!J:J,MATCH($C1044,'Policy Characteristics'!$C:$C,0))),"",INDEX('Policy Characteristics'!J:J,MATCH($C1044,'Policy Characteristics'!$C:$C,0)))</f>
        <v/>
      </c>
      <c r="Q1044" s="355" t="str">
        <f>IF(ISBLANK(INDEX('Policy Characteristics'!K:K,MATCH($C1044,'Policy Characteristics'!$C:$C,0))),"",INDEX('Policy Characteristics'!K:K,MATCH($C1044,'Policy Characteristics'!$C:$C,0)))</f>
        <v/>
      </c>
      <c r="R1044" s="355" t="str">
        <f>IF(ISBLANK(INDEX('Policy Characteristics'!L:L,MATCH($C1044,'Policy Characteristics'!$C:$C,0))),"",INDEX('Policy Characteristics'!L:L,MATCH($C1044,'Policy Characteristics'!$C:$C,0)))</f>
        <v/>
      </c>
    </row>
    <row r="1045" spans="1:18" s="2" customFormat="1" x14ac:dyDescent="0.35">
      <c r="A1045" s="355" t="str">
        <f>IF(ISBLANK(INDEX('Policy Characteristics'!A:A,MATCH($C1045,'Policy Characteristics'!$C:$C,0))),"",INDEX('Policy Characteristics'!A:A,MATCH($C1045,'Policy Characteristics'!$C:$C,0)))</f>
        <v>Cross-Sector</v>
      </c>
      <c r="B1045" s="355" t="str">
        <f>IF(ISBLANK(INDEX('Policy Characteristics'!B:B,MATCH($C1045,'Policy Characteristics'!$C:$C,0))),"",INDEX('Policy Characteristics'!B:B,MATCH($C1045,'Policy Characteristics'!$C:$C,0)))</f>
        <v>Fixed Energy Prices</v>
      </c>
      <c r="C1045" s="359" t="str">
        <f t="shared" si="52"/>
        <v>Toggle Whether Policies Affect Energy Prices</v>
      </c>
      <c r="D1045" s="9" t="s">
        <v>468</v>
      </c>
      <c r="E1045" s="53"/>
      <c r="F1045" s="9" t="s">
        <v>469</v>
      </c>
      <c r="G1045" s="9"/>
      <c r="H1045" s="56">
        <v>844</v>
      </c>
      <c r="I1045" s="9" t="s">
        <v>45</v>
      </c>
      <c r="J1045" s="357" t="str">
        <f>IF(ISBLANK(INDEX('Policy Characteristics'!D:D,MATCH($C1045,'Policy Characteristics'!$C:$C,0))),"",INDEX('Policy Characteristics'!D:D,MATCH($C1045,'Policy Characteristics'!$C:$C,0)))</f>
        <v>Fixed Energy Prices</v>
      </c>
      <c r="K1045" s="355" t="str">
        <f>IF(ISBLANK(INDEX('Policy Characteristics'!E:E,MATCH($C1045,'Policy Characteristics'!$C:$C,0))),"",INDEX('Policy Characteristics'!E:E,MATCH($C1045,'Policy Characteristics'!$C:$C,0)))</f>
        <v>cross toggle whether policies affect energy prices</v>
      </c>
      <c r="L1045" s="355">
        <f>IF(ISBLANK(INDEX('Policy Characteristics'!F:F,MATCH($C1045,'Policy Characteristics'!$C:$C,0))),"",INDEX('Policy Characteristics'!F:F,MATCH($C1045,'Policy Characteristics'!$C:$C,0)))</f>
        <v>0</v>
      </c>
      <c r="M1045" s="355">
        <f>IF(ISBLANK(INDEX('Policy Characteristics'!G:G,MATCH($C1045,'Policy Characteristics'!$C:$C,0))),"",INDEX('Policy Characteristics'!G:G,MATCH($C1045,'Policy Characteristics'!$C:$C,0)))</f>
        <v>1</v>
      </c>
      <c r="N1045" s="355">
        <f>IF(ISBLANK(INDEX('Policy Characteristics'!H:H,MATCH($C1045,'Policy Characteristics'!$C:$C,0))),"",INDEX('Policy Characteristics'!H:H,MATCH($C1045,'Policy Characteristics'!$C:$C,0)))</f>
        <v>1</v>
      </c>
      <c r="O1045" s="355" t="str">
        <f>IF(ISBLANK(INDEX('Policy Characteristics'!I:I,MATCH($C1045,'Policy Characteristics'!$C:$C,0))),"",INDEX('Policy Characteristics'!I:I,MATCH($C1045,'Policy Characteristics'!$C:$C,0)))</f>
        <v>on/off</v>
      </c>
      <c r="P1045" s="355" t="str">
        <f>IF(ISBLANK(INDEX('Policy Characteristics'!J:J,MATCH($C1045,'Policy Characteristics'!$C:$C,0))),"",INDEX('Policy Characteristics'!J:J,MATCH($C1045,'Policy Characteristics'!$C:$C,0)))</f>
        <v/>
      </c>
      <c r="Q1045" s="355" t="str">
        <f>IF(ISBLANK(INDEX('Policy Characteristics'!K:K,MATCH($C1045,'Policy Characteristics'!$C:$C,0))),"",INDEX('Policy Characteristics'!K:K,MATCH($C1045,'Policy Characteristics'!$C:$C,0)))</f>
        <v/>
      </c>
      <c r="R1045" s="355" t="str">
        <f>IF(ISBLANK(INDEX('Policy Characteristics'!L:L,MATCH($C1045,'Policy Characteristics'!$C:$C,0))),"",INDEX('Policy Characteristics'!L:L,MATCH($C1045,'Policy Characteristics'!$C:$C,0)))</f>
        <v/>
      </c>
    </row>
    <row r="1046" spans="1:18" s="2" customFormat="1" x14ac:dyDescent="0.35">
      <c r="A1046" s="355" t="str">
        <f>IF(ISBLANK(INDEX('Policy Characteristics'!A:A,MATCH($C1046,'Policy Characteristics'!$C:$C,0))),"",INDEX('Policy Characteristics'!A:A,MATCH($C1046,'Policy Characteristics'!$C:$C,0)))</f>
        <v>Cross-Sector</v>
      </c>
      <c r="B1046" s="355" t="str">
        <f>IF(ISBLANK(INDEX('Policy Characteristics'!B:B,MATCH($C1046,'Policy Characteristics'!$C:$C,0))),"",INDEX('Policy Characteristics'!B:B,MATCH($C1046,'Policy Characteristics'!$C:$C,0)))</f>
        <v>Fixed Energy Prices</v>
      </c>
      <c r="C1046" s="359" t="str">
        <f t="shared" si="52"/>
        <v>Toggle Whether Policies Affect Energy Prices</v>
      </c>
      <c r="D1046" s="9" t="s">
        <v>2532</v>
      </c>
      <c r="E1046" s="53"/>
      <c r="F1046" s="9" t="s">
        <v>2536</v>
      </c>
      <c r="G1046" s="9"/>
      <c r="H1046" s="54">
        <v>845</v>
      </c>
      <c r="I1046" s="9" t="s">
        <v>45</v>
      </c>
      <c r="J1046" s="357" t="str">
        <f>IF(ISBLANK(INDEX('Policy Characteristics'!D:D,MATCH($C1046,'Policy Characteristics'!$C:$C,0))),"",INDEX('Policy Characteristics'!D:D,MATCH($C1046,'Policy Characteristics'!$C:$C,0)))</f>
        <v>Fixed Energy Prices</v>
      </c>
      <c r="K1046" s="355" t="str">
        <f>IF(ISBLANK(INDEX('Policy Characteristics'!E:E,MATCH($C1046,'Policy Characteristics'!$C:$C,0))),"",INDEX('Policy Characteristics'!E:E,MATCH($C1046,'Policy Characteristics'!$C:$C,0)))</f>
        <v>cross toggle whether policies affect energy prices</v>
      </c>
      <c r="L1046" s="355">
        <f>IF(ISBLANK(INDEX('Policy Characteristics'!F:F,MATCH($C1046,'Policy Characteristics'!$C:$C,0))),"",INDEX('Policy Characteristics'!F:F,MATCH($C1046,'Policy Characteristics'!$C:$C,0)))</f>
        <v>0</v>
      </c>
      <c r="M1046" s="355">
        <f>IF(ISBLANK(INDEX('Policy Characteristics'!G:G,MATCH($C1046,'Policy Characteristics'!$C:$C,0))),"",INDEX('Policy Characteristics'!G:G,MATCH($C1046,'Policy Characteristics'!$C:$C,0)))</f>
        <v>1</v>
      </c>
      <c r="N1046" s="355">
        <f>IF(ISBLANK(INDEX('Policy Characteristics'!H:H,MATCH($C1046,'Policy Characteristics'!$C:$C,0))),"",INDEX('Policy Characteristics'!H:H,MATCH($C1046,'Policy Characteristics'!$C:$C,0)))</f>
        <v>1</v>
      </c>
      <c r="O1046" s="355" t="str">
        <f>IF(ISBLANK(INDEX('Policy Characteristics'!I:I,MATCH($C1046,'Policy Characteristics'!$C:$C,0))),"",INDEX('Policy Characteristics'!I:I,MATCH($C1046,'Policy Characteristics'!$C:$C,0)))</f>
        <v>on/off</v>
      </c>
      <c r="P1046" s="355" t="str">
        <f>IF(ISBLANK(INDEX('Policy Characteristics'!J:J,MATCH($C1046,'Policy Characteristics'!$C:$C,0))),"",INDEX('Policy Characteristics'!J:J,MATCH($C1046,'Policy Characteristics'!$C:$C,0)))</f>
        <v/>
      </c>
      <c r="Q1046" s="355" t="str">
        <f>IF(ISBLANK(INDEX('Policy Characteristics'!K:K,MATCH($C1046,'Policy Characteristics'!$C:$C,0))),"",INDEX('Policy Characteristics'!K:K,MATCH($C1046,'Policy Characteristics'!$C:$C,0)))</f>
        <v/>
      </c>
      <c r="R1046" s="355" t="str">
        <f>IF(ISBLANK(INDEX('Policy Characteristics'!L:L,MATCH($C1046,'Policy Characteristics'!$C:$C,0))),"",INDEX('Policy Characteristics'!L:L,MATCH($C1046,'Policy Characteristics'!$C:$C,0)))</f>
        <v/>
      </c>
    </row>
    <row r="1047" spans="1:18" s="2" customFormat="1" x14ac:dyDescent="0.35">
      <c r="A1047" s="355" t="str">
        <f>IF(ISBLANK(INDEX('Policy Characteristics'!A:A,MATCH($C1047,'Policy Characteristics'!$C:$C,0))),"",INDEX('Policy Characteristics'!A:A,MATCH($C1047,'Policy Characteristics'!$C:$C,0)))</f>
        <v>Cross-Sector</v>
      </c>
      <c r="B1047" s="355" t="str">
        <f>IF(ISBLANK(INDEX('Policy Characteristics'!B:B,MATCH($C1047,'Policy Characteristics'!$C:$C,0))),"",INDEX('Policy Characteristics'!B:B,MATCH($C1047,'Policy Characteristics'!$C:$C,0)))</f>
        <v>Fixed Energy Prices</v>
      </c>
      <c r="C1047" s="359" t="str">
        <f t="shared" si="52"/>
        <v>Toggle Whether Policies Affect Energy Prices</v>
      </c>
      <c r="D1047" s="9" t="s">
        <v>2542</v>
      </c>
      <c r="E1047" s="53"/>
      <c r="F1047" s="9" t="s">
        <v>2543</v>
      </c>
      <c r="G1047" s="9"/>
      <c r="H1047" s="56">
        <v>846</v>
      </c>
      <c r="I1047" s="9" t="s">
        <v>45</v>
      </c>
      <c r="J1047" s="357" t="str">
        <f>IF(ISBLANK(INDEX('Policy Characteristics'!D:D,MATCH($C1047,'Policy Characteristics'!$C:$C,0))),"",INDEX('Policy Characteristics'!D:D,MATCH($C1047,'Policy Characteristics'!$C:$C,0)))</f>
        <v>Fixed Energy Prices</v>
      </c>
      <c r="K1047" s="355" t="str">
        <f>IF(ISBLANK(INDEX('Policy Characteristics'!E:E,MATCH($C1047,'Policy Characteristics'!$C:$C,0))),"",INDEX('Policy Characteristics'!E:E,MATCH($C1047,'Policy Characteristics'!$C:$C,0)))</f>
        <v>cross toggle whether policies affect energy prices</v>
      </c>
      <c r="L1047" s="355">
        <f>IF(ISBLANK(INDEX('Policy Characteristics'!F:F,MATCH($C1047,'Policy Characteristics'!$C:$C,0))),"",INDEX('Policy Characteristics'!F:F,MATCH($C1047,'Policy Characteristics'!$C:$C,0)))</f>
        <v>0</v>
      </c>
      <c r="M1047" s="355">
        <f>IF(ISBLANK(INDEX('Policy Characteristics'!G:G,MATCH($C1047,'Policy Characteristics'!$C:$C,0))),"",INDEX('Policy Characteristics'!G:G,MATCH($C1047,'Policy Characteristics'!$C:$C,0)))</f>
        <v>1</v>
      </c>
      <c r="N1047" s="355">
        <f>IF(ISBLANK(INDEX('Policy Characteristics'!H:H,MATCH($C1047,'Policy Characteristics'!$C:$C,0))),"",INDEX('Policy Characteristics'!H:H,MATCH($C1047,'Policy Characteristics'!$C:$C,0)))</f>
        <v>1</v>
      </c>
      <c r="O1047" s="355" t="str">
        <f>IF(ISBLANK(INDEX('Policy Characteristics'!I:I,MATCH($C1047,'Policy Characteristics'!$C:$C,0))),"",INDEX('Policy Characteristics'!I:I,MATCH($C1047,'Policy Characteristics'!$C:$C,0)))</f>
        <v>on/off</v>
      </c>
      <c r="P1047" s="355" t="str">
        <f>IF(ISBLANK(INDEX('Policy Characteristics'!J:J,MATCH($C1047,'Policy Characteristics'!$C:$C,0))),"",INDEX('Policy Characteristics'!J:J,MATCH($C1047,'Policy Characteristics'!$C:$C,0)))</f>
        <v/>
      </c>
      <c r="Q1047" s="355" t="str">
        <f>IF(ISBLANK(INDEX('Policy Characteristics'!K:K,MATCH($C1047,'Policy Characteristics'!$C:$C,0))),"",INDEX('Policy Characteristics'!K:K,MATCH($C1047,'Policy Characteristics'!$C:$C,0)))</f>
        <v/>
      </c>
      <c r="R1047" s="355" t="str">
        <f>IF(ISBLANK(INDEX('Policy Characteristics'!L:L,MATCH($C1047,'Policy Characteristics'!$C:$C,0))),"",INDEX('Policy Characteristics'!L:L,MATCH($C1047,'Policy Characteristics'!$C:$C,0)))</f>
        <v/>
      </c>
    </row>
    <row r="1048" spans="1:18" s="2" customFormat="1" x14ac:dyDescent="0.35">
      <c r="A1048" s="355" t="str">
        <f>IF(ISBLANK(INDEX('Policy Characteristics'!A:A,MATCH($C1048,'Policy Characteristics'!$C:$C,0))),"",INDEX('Policy Characteristics'!A:A,MATCH($C1048,'Policy Characteristics'!$C:$C,0)))</f>
        <v>Cross-Sector</v>
      </c>
      <c r="B1048" s="355" t="str">
        <f>IF(ISBLANK(INDEX('Policy Characteristics'!B:B,MATCH($C1048,'Policy Characteristics'!$C:$C,0))),"",INDEX('Policy Characteristics'!B:B,MATCH($C1048,'Policy Characteristics'!$C:$C,0)))</f>
        <v>Fixed Energy Prices</v>
      </c>
      <c r="C1048" s="359" t="str">
        <f t="shared" si="52"/>
        <v>Toggle Whether Policies Affect Energy Prices</v>
      </c>
      <c r="D1048" s="9" t="s">
        <v>2533</v>
      </c>
      <c r="E1048" s="53"/>
      <c r="F1048" s="9" t="s">
        <v>2537</v>
      </c>
      <c r="G1048" s="9"/>
      <c r="H1048" s="54">
        <v>847</v>
      </c>
      <c r="I1048" s="9" t="s">
        <v>45</v>
      </c>
      <c r="J1048" s="357" t="str">
        <f>IF(ISBLANK(INDEX('Policy Characteristics'!D:D,MATCH($C1048,'Policy Characteristics'!$C:$C,0))),"",INDEX('Policy Characteristics'!D:D,MATCH($C1048,'Policy Characteristics'!$C:$C,0)))</f>
        <v>Fixed Energy Prices</v>
      </c>
      <c r="K1048" s="355" t="str">
        <f>IF(ISBLANK(INDEX('Policy Characteristics'!E:E,MATCH($C1048,'Policy Characteristics'!$C:$C,0))),"",INDEX('Policy Characteristics'!E:E,MATCH($C1048,'Policy Characteristics'!$C:$C,0)))</f>
        <v>cross toggle whether policies affect energy prices</v>
      </c>
      <c r="L1048" s="355">
        <f>IF(ISBLANK(INDEX('Policy Characteristics'!F:F,MATCH($C1048,'Policy Characteristics'!$C:$C,0))),"",INDEX('Policy Characteristics'!F:F,MATCH($C1048,'Policy Characteristics'!$C:$C,0)))</f>
        <v>0</v>
      </c>
      <c r="M1048" s="355">
        <f>IF(ISBLANK(INDEX('Policy Characteristics'!G:G,MATCH($C1048,'Policy Characteristics'!$C:$C,0))),"",INDEX('Policy Characteristics'!G:G,MATCH($C1048,'Policy Characteristics'!$C:$C,0)))</f>
        <v>1</v>
      </c>
      <c r="N1048" s="355">
        <f>IF(ISBLANK(INDEX('Policy Characteristics'!H:H,MATCH($C1048,'Policy Characteristics'!$C:$C,0))),"",INDEX('Policy Characteristics'!H:H,MATCH($C1048,'Policy Characteristics'!$C:$C,0)))</f>
        <v>1</v>
      </c>
      <c r="O1048" s="355" t="str">
        <f>IF(ISBLANK(INDEX('Policy Characteristics'!I:I,MATCH($C1048,'Policy Characteristics'!$C:$C,0))),"",INDEX('Policy Characteristics'!I:I,MATCH($C1048,'Policy Characteristics'!$C:$C,0)))</f>
        <v>on/off</v>
      </c>
      <c r="P1048" s="355" t="str">
        <f>IF(ISBLANK(INDEX('Policy Characteristics'!J:J,MATCH($C1048,'Policy Characteristics'!$C:$C,0))),"",INDEX('Policy Characteristics'!J:J,MATCH($C1048,'Policy Characteristics'!$C:$C,0)))</f>
        <v/>
      </c>
      <c r="Q1048" s="355" t="str">
        <f>IF(ISBLANK(INDEX('Policy Characteristics'!K:K,MATCH($C1048,'Policy Characteristics'!$C:$C,0))),"",INDEX('Policy Characteristics'!K:K,MATCH($C1048,'Policy Characteristics'!$C:$C,0)))</f>
        <v/>
      </c>
      <c r="R1048" s="355" t="str">
        <f>IF(ISBLANK(INDEX('Policy Characteristics'!L:L,MATCH($C1048,'Policy Characteristics'!$C:$C,0))),"",INDEX('Policy Characteristics'!L:L,MATCH($C1048,'Policy Characteristics'!$C:$C,0)))</f>
        <v/>
      </c>
    </row>
    <row r="1049" spans="1:18" s="2" customFormat="1" x14ac:dyDescent="0.35">
      <c r="A1049" s="355" t="str">
        <f>IF(ISBLANK(INDEX('Policy Characteristics'!A:A,MATCH($C1049,'Policy Characteristics'!$C:$C,0))),"",INDEX('Policy Characteristics'!A:A,MATCH($C1049,'Policy Characteristics'!$C:$C,0)))</f>
        <v>Cross-Sector</v>
      </c>
      <c r="B1049" s="355" t="str">
        <f>IF(ISBLANK(INDEX('Policy Characteristics'!B:B,MATCH($C1049,'Policy Characteristics'!$C:$C,0))),"",INDEX('Policy Characteristics'!B:B,MATCH($C1049,'Policy Characteristics'!$C:$C,0)))</f>
        <v>Fuel Price Deregulation</v>
      </c>
      <c r="C1049" s="358" t="s">
        <v>2867</v>
      </c>
      <c r="D1049" s="9" t="s">
        <v>475</v>
      </c>
      <c r="E1049" s="53"/>
      <c r="F1049" s="9" t="s">
        <v>472</v>
      </c>
      <c r="G1049" s="9"/>
      <c r="H1049" s="54">
        <v>723</v>
      </c>
      <c r="I1049" s="9" t="s">
        <v>45</v>
      </c>
      <c r="J1049" s="357" t="str">
        <f>IF(ISBLANK(INDEX('Policy Characteristics'!D:D,MATCH($C1049,'Policy Characteristics'!$C:$C,0))),"",INDEX('Policy Characteristics'!D:D,MATCH($C1049,'Policy Characteristics'!$C:$C,0)))</f>
        <v>Fuel Price Deregulation</v>
      </c>
      <c r="K1049" s="355" t="str">
        <f>IF(ISBLANK(INDEX('Policy Characteristics'!E:E,MATCH($C1049,'Policy Characteristics'!$C:$C,0))),"",INDEX('Policy Characteristics'!E:E,MATCH($C1049,'Policy Characteristics'!$C:$C,0)))</f>
        <v>cross fuel price deregulation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1</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of price deregulated</v>
      </c>
      <c r="P1049" s="355"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5" t="str">
        <f>IF(ISBLANK(INDEX('Policy Characteristics'!K:K,MATCH($C1049,'Policy Characteristics'!$C:$C,0))),"",INDEX('Policy Characteristics'!K:K,MATCH($C1049,'Policy Characteristics'!$C:$C,0)))</f>
        <v>fuels.html#fuel-price-deregulation</v>
      </c>
      <c r="R1049" s="355" t="str">
        <f>IF(ISBLANK(INDEX('Policy Characteristics'!L:L,MATCH($C1049,'Policy Characteristics'!$C:$C,0))),"",INDEX('Policy Characteristics'!L:L,MATCH($C1049,'Policy Characteristics'!$C:$C,0)))</f>
        <v/>
      </c>
    </row>
    <row r="1050" spans="1:18" s="2" customFormat="1" x14ac:dyDescent="0.35">
      <c r="A1050" s="355" t="str">
        <f>IF(ISBLANK(INDEX('Policy Characteristics'!A:A,MATCH($C1050,'Policy Characteristics'!$C:$C,0))),"",INDEX('Policy Characteristics'!A:A,MATCH($C1050,'Policy Characteristics'!$C:$C,0)))</f>
        <v>Cross-Sector</v>
      </c>
      <c r="B1050" s="355" t="str">
        <f>IF(ISBLANK(INDEX('Policy Characteristics'!B:B,MATCH($C1050,'Policy Characteristics'!$C:$C,0))),"",INDEX('Policy Characteristics'!B:B,MATCH($C1050,'Policy Characteristics'!$C:$C,0)))</f>
        <v>Fuel Price Deregulation</v>
      </c>
      <c r="C1050" s="359" t="str">
        <f t="shared" ref="C1050:C1063" si="53">C$1049</f>
        <v>Fuel Price Deregulation</v>
      </c>
      <c r="D1050" s="9" t="s">
        <v>47</v>
      </c>
      <c r="E1050" s="53"/>
      <c r="F1050" s="9" t="s">
        <v>88</v>
      </c>
      <c r="G1050" s="9"/>
      <c r="H1050" s="54">
        <v>724</v>
      </c>
      <c r="I1050" s="9" t="s">
        <v>45</v>
      </c>
      <c r="J1050" s="357" t="str">
        <f>IF(ISBLANK(INDEX('Policy Characteristics'!D:D,MATCH($C1050,'Policy Characteristics'!$C:$C,0))),"",INDEX('Policy Characteristics'!D:D,MATCH($C1050,'Policy Characteristics'!$C:$C,0)))</f>
        <v>Fuel Price Deregulation</v>
      </c>
      <c r="K1050" s="355" t="str">
        <f>IF(ISBLANK(INDEX('Policy Characteristics'!E:E,MATCH($C1050,'Policy Characteristics'!$C:$C,0))),"",INDEX('Policy Characteristics'!E:E,MATCH($C1050,'Policy Characteristics'!$C:$C,0)))</f>
        <v>cross fuel price deregulation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1</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of price deregulated</v>
      </c>
      <c r="P1050" s="355"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5" t="str">
        <f>IF(ISBLANK(INDEX('Policy Characteristics'!K:K,MATCH($C1050,'Policy Characteristics'!$C:$C,0))),"",INDEX('Policy Characteristics'!K:K,MATCH($C1050,'Policy Characteristics'!$C:$C,0)))</f>
        <v>fuels.html#fuel-price-deregulation</v>
      </c>
      <c r="R1050" s="355" t="str">
        <f>IF(ISBLANK(INDEX('Policy Characteristics'!L:L,MATCH($C1050,'Policy Characteristics'!$C:$C,0))),"",INDEX('Policy Characteristics'!L:L,MATCH($C1050,'Policy Characteristics'!$C:$C,0)))</f>
        <v/>
      </c>
    </row>
    <row r="1051" spans="1:18" s="2" customFormat="1" x14ac:dyDescent="0.35">
      <c r="A1051" s="355" t="str">
        <f>IF(ISBLANK(INDEX('Policy Characteristics'!A:A,MATCH($C1051,'Policy Characteristics'!$C:$C,0))),"",INDEX('Policy Characteristics'!A:A,MATCH($C1051,'Policy Characteristics'!$C:$C,0)))</f>
        <v>Cross-Sector</v>
      </c>
      <c r="B1051" s="355" t="str">
        <f>IF(ISBLANK(INDEX('Policy Characteristics'!B:B,MATCH($C1051,'Policy Characteristics'!$C:$C,0))),"",INDEX('Policy Characteristics'!B:B,MATCH($C1051,'Policy Characteristics'!$C:$C,0)))</f>
        <v>Fuel Price Deregulation</v>
      </c>
      <c r="C1051" s="359" t="str">
        <f t="shared" si="53"/>
        <v>Fuel Price Deregulation</v>
      </c>
      <c r="D1051" s="9" t="s">
        <v>48</v>
      </c>
      <c r="E1051" s="53"/>
      <c r="F1051" s="9" t="s">
        <v>89</v>
      </c>
      <c r="G1051" s="9"/>
      <c r="H1051" s="54">
        <v>725</v>
      </c>
      <c r="I1051" s="9" t="s">
        <v>45</v>
      </c>
      <c r="J1051" s="357" t="str">
        <f>IF(ISBLANK(INDEX('Policy Characteristics'!D:D,MATCH($C1051,'Policy Characteristics'!$C:$C,0))),"",INDEX('Policy Characteristics'!D:D,MATCH($C1051,'Policy Characteristics'!$C:$C,0)))</f>
        <v>Fuel Price Deregulation</v>
      </c>
      <c r="K1051" s="355" t="str">
        <f>IF(ISBLANK(INDEX('Policy Characteristics'!E:E,MATCH($C1051,'Policy Characteristics'!$C:$C,0))),"",INDEX('Policy Characteristics'!E:E,MATCH($C1051,'Policy Characteristics'!$C:$C,0)))</f>
        <v>cross fuel price deregulation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1</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of price deregulated</v>
      </c>
      <c r="P1051" s="355"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5" t="str">
        <f>IF(ISBLANK(INDEX('Policy Characteristics'!K:K,MATCH($C1051,'Policy Characteristics'!$C:$C,0))),"",INDEX('Policy Characteristics'!K:K,MATCH($C1051,'Policy Characteristics'!$C:$C,0)))</f>
        <v>fuels.html#fuel-price-deregulation</v>
      </c>
      <c r="R1051" s="355" t="str">
        <f>IF(ISBLANK(INDEX('Policy Characteristics'!L:L,MATCH($C1051,'Policy Characteristics'!$C:$C,0))),"",INDEX('Policy Characteristics'!L:L,MATCH($C1051,'Policy Characteristics'!$C:$C,0)))</f>
        <v/>
      </c>
    </row>
    <row r="1052" spans="1:18" s="2" customFormat="1" x14ac:dyDescent="0.35">
      <c r="A1052" s="355" t="str">
        <f>IF(ISBLANK(INDEX('Policy Characteristics'!A:A,MATCH($C1052,'Policy Characteristics'!$C:$C,0))),"",INDEX('Policy Characteristics'!A:A,MATCH($C1052,'Policy Characteristics'!$C:$C,0)))</f>
        <v>Cross-Sector</v>
      </c>
      <c r="B1052" s="355" t="str">
        <f>IF(ISBLANK(INDEX('Policy Characteristics'!B:B,MATCH($C1052,'Policy Characteristics'!$C:$C,0))),"",INDEX('Policy Characteristics'!B:B,MATCH($C1052,'Policy Characteristics'!$C:$C,0)))</f>
        <v>Fuel Price Deregulation</v>
      </c>
      <c r="C1052" s="359" t="str">
        <f t="shared" si="53"/>
        <v>Fuel Price Deregulation</v>
      </c>
      <c r="D1052" s="9" t="s">
        <v>52</v>
      </c>
      <c r="E1052" s="53"/>
      <c r="F1052" s="9" t="s">
        <v>93</v>
      </c>
      <c r="G1052" s="9"/>
      <c r="H1052" s="54">
        <v>726</v>
      </c>
      <c r="I1052" s="9" t="s">
        <v>45</v>
      </c>
      <c r="J1052" s="357" t="str">
        <f>IF(ISBLANK(INDEX('Policy Characteristics'!D:D,MATCH($C1052,'Policy Characteristics'!$C:$C,0))),"",INDEX('Policy Characteristics'!D:D,MATCH($C1052,'Policy Characteristics'!$C:$C,0)))</f>
        <v>Fuel Price Deregulation</v>
      </c>
      <c r="K1052" s="355" t="str">
        <f>IF(ISBLANK(INDEX('Policy Characteristics'!E:E,MATCH($C1052,'Policy Characteristics'!$C:$C,0))),"",INDEX('Policy Characteristics'!E:E,MATCH($C1052,'Policy Characteristics'!$C:$C,0)))</f>
        <v>cross fuel price deregulation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1</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of price deregulated</v>
      </c>
      <c r="P1052" s="355"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5" t="str">
        <f>IF(ISBLANK(INDEX('Policy Characteristics'!K:K,MATCH($C1052,'Policy Characteristics'!$C:$C,0))),"",INDEX('Policy Characteristics'!K:K,MATCH($C1052,'Policy Characteristics'!$C:$C,0)))</f>
        <v>fuels.html#fuel-price-deregulation</v>
      </c>
      <c r="R1052" s="355" t="str">
        <f>IF(ISBLANK(INDEX('Policy Characteristics'!L:L,MATCH($C1052,'Policy Characteristics'!$C:$C,0))),"",INDEX('Policy Characteristics'!L:L,MATCH($C1052,'Policy Characteristics'!$C:$C,0)))</f>
        <v/>
      </c>
    </row>
    <row r="1053" spans="1:18" s="2" customFormat="1" x14ac:dyDescent="0.35">
      <c r="A1053" s="355" t="str">
        <f>IF(ISBLANK(INDEX('Policy Characteristics'!A:A,MATCH($C1053,'Policy Characteristics'!$C:$C,0))),"",INDEX('Policy Characteristics'!A:A,MATCH($C1053,'Policy Characteristics'!$C:$C,0)))</f>
        <v>Cross-Sector</v>
      </c>
      <c r="B1053" s="355" t="str">
        <f>IF(ISBLANK(INDEX('Policy Characteristics'!B:B,MATCH($C1053,'Policy Characteristics'!$C:$C,0))),"",INDEX('Policy Characteristics'!B:B,MATCH($C1053,'Policy Characteristics'!$C:$C,0)))</f>
        <v>Fuel Price Deregulation</v>
      </c>
      <c r="C1053" s="359" t="str">
        <f t="shared" si="53"/>
        <v>Fuel Price Deregulation</v>
      </c>
      <c r="D1053" s="9" t="s">
        <v>54</v>
      </c>
      <c r="E1053" s="53"/>
      <c r="F1053" s="9" t="s">
        <v>96</v>
      </c>
      <c r="G1053" s="9"/>
      <c r="H1053" s="54">
        <v>727</v>
      </c>
      <c r="I1053" s="9" t="s">
        <v>45</v>
      </c>
      <c r="J1053" s="357" t="str">
        <f>IF(ISBLANK(INDEX('Policy Characteristics'!D:D,MATCH($C1053,'Policy Characteristics'!$C:$C,0))),"",INDEX('Policy Characteristics'!D:D,MATCH($C1053,'Policy Characteristics'!$C:$C,0)))</f>
        <v>Fuel Price Deregulation</v>
      </c>
      <c r="K1053" s="355" t="str">
        <f>IF(ISBLANK(INDEX('Policy Characteristics'!E:E,MATCH($C1053,'Policy Characteristics'!$C:$C,0))),"",INDEX('Policy Characteristics'!E:E,MATCH($C1053,'Policy Characteristics'!$C:$C,0)))</f>
        <v>cross fuel price deregulation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1</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of price deregulated</v>
      </c>
      <c r="P1053" s="355"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5" t="str">
        <f>IF(ISBLANK(INDEX('Policy Characteristics'!K:K,MATCH($C1053,'Policy Characteristics'!$C:$C,0))),"",INDEX('Policy Characteristics'!K:K,MATCH($C1053,'Policy Characteristics'!$C:$C,0)))</f>
        <v>fuels.html#fuel-price-deregulation</v>
      </c>
      <c r="R1053" s="355" t="str">
        <f>IF(ISBLANK(INDEX('Policy Characteristics'!L:L,MATCH($C1053,'Policy Characteristics'!$C:$C,0))),"",INDEX('Policy Characteristics'!L:L,MATCH($C1053,'Policy Characteristics'!$C:$C,0)))</f>
        <v/>
      </c>
    </row>
    <row r="1054" spans="1:18" s="2" customFormat="1" x14ac:dyDescent="0.35">
      <c r="A1054" s="355" t="str">
        <f>IF(ISBLANK(INDEX('Policy Characteristics'!A:A,MATCH($C1054,'Policy Characteristics'!$C:$C,0))),"",INDEX('Policy Characteristics'!A:A,MATCH($C1054,'Policy Characteristics'!$C:$C,0)))</f>
        <v>Cross-Sector</v>
      </c>
      <c r="B1054" s="355" t="str">
        <f>IF(ISBLANK(INDEX('Policy Characteristics'!B:B,MATCH($C1054,'Policy Characteristics'!$C:$C,0))),"",INDEX('Policy Characteristics'!B:B,MATCH($C1054,'Policy Characteristics'!$C:$C,0)))</f>
        <v>Fuel Price Deregulation</v>
      </c>
      <c r="C1054" s="359" t="str">
        <f t="shared" si="53"/>
        <v>Fuel Price Deregulation</v>
      </c>
      <c r="D1054" s="9" t="s">
        <v>55</v>
      </c>
      <c r="E1054" s="53"/>
      <c r="F1054" s="9" t="s">
        <v>97</v>
      </c>
      <c r="G1054" s="9"/>
      <c r="H1054" s="54">
        <v>728</v>
      </c>
      <c r="I1054" s="9" t="s">
        <v>45</v>
      </c>
      <c r="J1054" s="357" t="str">
        <f>IF(ISBLANK(INDEX('Policy Characteristics'!D:D,MATCH($C1054,'Policy Characteristics'!$C:$C,0))),"",INDEX('Policy Characteristics'!D:D,MATCH($C1054,'Policy Characteristics'!$C:$C,0)))</f>
        <v>Fuel Price Deregulation</v>
      </c>
      <c r="K1054" s="355" t="str">
        <f>IF(ISBLANK(INDEX('Policy Characteristics'!E:E,MATCH($C1054,'Policy Characteristics'!$C:$C,0))),"",INDEX('Policy Characteristics'!E:E,MATCH($C1054,'Policy Characteristics'!$C:$C,0)))</f>
        <v>cross fuel price deregulation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1</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of price deregulated</v>
      </c>
      <c r="P1054" s="355"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5" t="str">
        <f>IF(ISBLANK(INDEX('Policy Characteristics'!K:K,MATCH($C1054,'Policy Characteristics'!$C:$C,0))),"",INDEX('Policy Characteristics'!K:K,MATCH($C1054,'Policy Characteristics'!$C:$C,0)))</f>
        <v>fuels.html#fuel-price-deregulation</v>
      </c>
      <c r="R1054" s="355" t="str">
        <f>IF(ISBLANK(INDEX('Policy Characteristics'!L:L,MATCH($C1054,'Policy Characteristics'!$C:$C,0))),"",INDEX('Policy Characteristics'!L:L,MATCH($C1054,'Policy Characteristics'!$C:$C,0)))</f>
        <v/>
      </c>
    </row>
    <row r="1055" spans="1:18" s="2" customFormat="1" x14ac:dyDescent="0.35">
      <c r="A1055" s="355" t="str">
        <f>IF(ISBLANK(INDEX('Policy Characteristics'!A:A,MATCH($C1055,'Policy Characteristics'!$C:$C,0))),"",INDEX('Policy Characteristics'!A:A,MATCH($C1055,'Policy Characteristics'!$C:$C,0)))</f>
        <v>Cross-Sector</v>
      </c>
      <c r="B1055" s="355" t="str">
        <f>IF(ISBLANK(INDEX('Policy Characteristics'!B:B,MATCH($C1055,'Policy Characteristics'!$C:$C,0))),"",INDEX('Policy Characteristics'!B:B,MATCH($C1055,'Policy Characteristics'!$C:$C,0)))</f>
        <v>Fuel Price Deregulation</v>
      </c>
      <c r="C1055" s="359" t="str">
        <f t="shared" si="53"/>
        <v>Fuel Price Deregulation</v>
      </c>
      <c r="D1055" s="9" t="s">
        <v>56</v>
      </c>
      <c r="E1055" s="53"/>
      <c r="F1055" s="9" t="s">
        <v>98</v>
      </c>
      <c r="G1055" s="9"/>
      <c r="H1055" s="54">
        <v>729</v>
      </c>
      <c r="I1055" s="9" t="s">
        <v>45</v>
      </c>
      <c r="J1055" s="357" t="str">
        <f>IF(ISBLANK(INDEX('Policy Characteristics'!D:D,MATCH($C1055,'Policy Characteristics'!$C:$C,0))),"",INDEX('Policy Characteristics'!D:D,MATCH($C1055,'Policy Characteristics'!$C:$C,0)))</f>
        <v>Fuel Price Deregulation</v>
      </c>
      <c r="K1055" s="355" t="str">
        <f>IF(ISBLANK(INDEX('Policy Characteristics'!E:E,MATCH($C1055,'Policy Characteristics'!$C:$C,0))),"",INDEX('Policy Characteristics'!E:E,MATCH($C1055,'Policy Characteristics'!$C:$C,0)))</f>
        <v>cross fuel price deregulation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1</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of price deregulated</v>
      </c>
      <c r="P1055" s="355"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5" t="str">
        <f>IF(ISBLANK(INDEX('Policy Characteristics'!K:K,MATCH($C1055,'Policy Characteristics'!$C:$C,0))),"",INDEX('Policy Characteristics'!K:K,MATCH($C1055,'Policy Characteristics'!$C:$C,0)))</f>
        <v>fuels.html#fuel-price-deregulation</v>
      </c>
      <c r="R1055" s="355" t="str">
        <f>IF(ISBLANK(INDEX('Policy Characteristics'!L:L,MATCH($C1055,'Policy Characteristics'!$C:$C,0))),"",INDEX('Policy Characteristics'!L:L,MATCH($C1055,'Policy Characteristics'!$C:$C,0)))</f>
        <v/>
      </c>
    </row>
    <row r="1056" spans="1:18" s="2" customFormat="1" x14ac:dyDescent="0.35">
      <c r="A1056" s="355" t="str">
        <f>IF(ISBLANK(INDEX('Policy Characteristics'!A:A,MATCH($C1056,'Policy Characteristics'!$C:$C,0))),"",INDEX('Policy Characteristics'!A:A,MATCH($C1056,'Policy Characteristics'!$C:$C,0)))</f>
        <v>Cross-Sector</v>
      </c>
      <c r="B1056" s="355" t="str">
        <f>IF(ISBLANK(INDEX('Policy Characteristics'!B:B,MATCH($C1056,'Policy Characteristics'!$C:$C,0))),"",INDEX('Policy Characteristics'!B:B,MATCH($C1056,'Policy Characteristics'!$C:$C,0)))</f>
        <v>Fuel Price Deregulation</v>
      </c>
      <c r="C1056" s="359" t="str">
        <f t="shared" si="53"/>
        <v>Fuel Price Deregulation</v>
      </c>
      <c r="D1056" s="9" t="s">
        <v>57</v>
      </c>
      <c r="E1056" s="53"/>
      <c r="F1056" s="9" t="s">
        <v>99</v>
      </c>
      <c r="G1056" s="9"/>
      <c r="H1056" s="54">
        <v>730</v>
      </c>
      <c r="I1056" s="9" t="s">
        <v>45</v>
      </c>
      <c r="J1056" s="357" t="str">
        <f>IF(ISBLANK(INDEX('Policy Characteristics'!D:D,MATCH($C1056,'Policy Characteristics'!$C:$C,0))),"",INDEX('Policy Characteristics'!D:D,MATCH($C1056,'Policy Characteristics'!$C:$C,0)))</f>
        <v>Fuel Price Deregulation</v>
      </c>
      <c r="K1056" s="355" t="str">
        <f>IF(ISBLANK(INDEX('Policy Characteristics'!E:E,MATCH($C1056,'Policy Characteristics'!$C:$C,0))),"",INDEX('Policy Characteristics'!E:E,MATCH($C1056,'Policy Characteristics'!$C:$C,0)))</f>
        <v>cross fuel price deregulation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1</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of price deregulated</v>
      </c>
      <c r="P1056" s="355"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5" t="str">
        <f>IF(ISBLANK(INDEX('Policy Characteristics'!K:K,MATCH($C1056,'Policy Characteristics'!$C:$C,0))),"",INDEX('Policy Characteristics'!K:K,MATCH($C1056,'Policy Characteristics'!$C:$C,0)))</f>
        <v>fuels.html#fuel-price-deregulation</v>
      </c>
      <c r="R1056" s="355" t="str">
        <f>IF(ISBLANK(INDEX('Policy Characteristics'!L:L,MATCH($C1056,'Policy Characteristics'!$C:$C,0))),"",INDEX('Policy Characteristics'!L:L,MATCH($C1056,'Policy Characteristics'!$C:$C,0)))</f>
        <v/>
      </c>
    </row>
    <row r="1057" spans="1:18" s="2" customFormat="1" x14ac:dyDescent="0.35">
      <c r="A1057" s="355" t="str">
        <f>IF(ISBLANK(INDEX('Policy Characteristics'!A:A,MATCH($C1057,'Policy Characteristics'!$C:$C,0))),"",INDEX('Policy Characteristics'!A:A,MATCH($C1057,'Policy Characteristics'!$C:$C,0)))</f>
        <v>Cross-Sector</v>
      </c>
      <c r="B1057" s="355" t="str">
        <f>IF(ISBLANK(INDEX('Policy Characteristics'!B:B,MATCH($C1057,'Policy Characteristics'!$C:$C,0))),"",INDEX('Policy Characteristics'!B:B,MATCH($C1057,'Policy Characteristics'!$C:$C,0)))</f>
        <v>Fuel Price Deregulation</v>
      </c>
      <c r="C1057" s="359" t="str">
        <f t="shared" si="53"/>
        <v>Fuel Price Deregulation</v>
      </c>
      <c r="D1057" s="9" t="s">
        <v>2540</v>
      </c>
      <c r="E1057" s="53"/>
      <c r="F1057" s="9" t="s">
        <v>2541</v>
      </c>
      <c r="G1057" s="9"/>
      <c r="H1057" s="54">
        <v>731</v>
      </c>
      <c r="I1057" s="9" t="s">
        <v>45</v>
      </c>
      <c r="J1057" s="357" t="str">
        <f>IF(ISBLANK(INDEX('Policy Characteristics'!D:D,MATCH($C1057,'Policy Characteristics'!$C:$C,0))),"",INDEX('Policy Characteristics'!D:D,MATCH($C1057,'Policy Characteristics'!$C:$C,0)))</f>
        <v>Fuel Price Deregulation</v>
      </c>
      <c r="K1057" s="355" t="str">
        <f>IF(ISBLANK(INDEX('Policy Characteristics'!E:E,MATCH($C1057,'Policy Characteristics'!$C:$C,0))),"",INDEX('Policy Characteristics'!E:E,MATCH($C1057,'Policy Characteristics'!$C:$C,0)))</f>
        <v>cross fuel price deregulation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1</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of price deregulated</v>
      </c>
      <c r="P1057" s="355"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5" t="str">
        <f>IF(ISBLANK(INDEX('Policy Characteristics'!K:K,MATCH($C1057,'Policy Characteristics'!$C:$C,0))),"",INDEX('Policy Characteristics'!K:K,MATCH($C1057,'Policy Characteristics'!$C:$C,0)))</f>
        <v>fuels.html#fuel-price-deregulation</v>
      </c>
      <c r="R1057" s="355" t="str">
        <f>IF(ISBLANK(INDEX('Policy Characteristics'!L:L,MATCH($C1057,'Policy Characteristics'!$C:$C,0))),"",INDEX('Policy Characteristics'!L:L,MATCH($C1057,'Policy Characteristics'!$C:$C,0)))</f>
        <v/>
      </c>
    </row>
    <row r="1058" spans="1:18" s="2" customFormat="1" x14ac:dyDescent="0.35">
      <c r="A1058" s="355" t="str">
        <f>IF(ISBLANK(INDEX('Policy Characteristics'!A:A,MATCH($C1058,'Policy Characteristics'!$C:$C,0))),"",INDEX('Policy Characteristics'!A:A,MATCH($C1058,'Policy Characteristics'!$C:$C,0)))</f>
        <v>Cross-Sector</v>
      </c>
      <c r="B1058" s="355" t="str">
        <f>IF(ISBLANK(INDEX('Policy Characteristics'!B:B,MATCH($C1058,'Policy Characteristics'!$C:$C,0))),"",INDEX('Policy Characteristics'!B:B,MATCH($C1058,'Policy Characteristics'!$C:$C,0)))</f>
        <v>Fuel Price Deregulation</v>
      </c>
      <c r="C1058" s="359" t="str">
        <f t="shared" si="53"/>
        <v>Fuel Price Deregulation</v>
      </c>
      <c r="D1058" s="9" t="s">
        <v>468</v>
      </c>
      <c r="E1058" s="53"/>
      <c r="F1058" s="9" t="s">
        <v>469</v>
      </c>
      <c r="G1058" s="9"/>
      <c r="H1058" s="54">
        <v>732</v>
      </c>
      <c r="I1058" s="9" t="s">
        <v>45</v>
      </c>
      <c r="J1058" s="357" t="str">
        <f>IF(ISBLANK(INDEX('Policy Characteristics'!D:D,MATCH($C1058,'Policy Characteristics'!$C:$C,0))),"",INDEX('Policy Characteristics'!D:D,MATCH($C1058,'Policy Characteristics'!$C:$C,0)))</f>
        <v>Fuel Price Deregulation</v>
      </c>
      <c r="K1058" s="355" t="str">
        <f>IF(ISBLANK(INDEX('Policy Characteristics'!E:E,MATCH($C1058,'Policy Characteristics'!$C:$C,0))),"",INDEX('Policy Characteristics'!E:E,MATCH($C1058,'Policy Characteristics'!$C:$C,0)))</f>
        <v>cross fuel price deregulation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1</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of price deregulated</v>
      </c>
      <c r="P1058" s="355"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5" t="str">
        <f>IF(ISBLANK(INDEX('Policy Characteristics'!K:K,MATCH($C1058,'Policy Characteristics'!$C:$C,0))),"",INDEX('Policy Characteristics'!K:K,MATCH($C1058,'Policy Characteristics'!$C:$C,0)))</f>
        <v>fuels.html#fuel-price-deregulation</v>
      </c>
      <c r="R1058" s="355" t="str">
        <f>IF(ISBLANK(INDEX('Policy Characteristics'!L:L,MATCH($C1058,'Policy Characteristics'!$C:$C,0))),"",INDEX('Policy Characteristics'!L:L,MATCH($C1058,'Policy Characteristics'!$C:$C,0)))</f>
        <v/>
      </c>
    </row>
    <row r="1059" spans="1:18" s="2" customFormat="1" x14ac:dyDescent="0.35">
      <c r="A1059" s="355" t="str">
        <f>IF(ISBLANK(INDEX('Policy Characteristics'!A:A,MATCH($C1059,'Policy Characteristics'!$C:$C,0))),"",INDEX('Policy Characteristics'!A:A,MATCH($C1059,'Policy Characteristics'!$C:$C,0)))</f>
        <v>Cross-Sector</v>
      </c>
      <c r="B1059" s="355" t="str">
        <f>IF(ISBLANK(INDEX('Policy Characteristics'!B:B,MATCH($C1059,'Policy Characteristics'!$C:$C,0))),"",INDEX('Policy Characteristics'!B:B,MATCH($C1059,'Policy Characteristics'!$C:$C,0)))</f>
        <v>Fuel Price Deregulation</v>
      </c>
      <c r="C1059" s="359" t="str">
        <f t="shared" si="53"/>
        <v>Fuel Price Deregulation</v>
      </c>
      <c r="D1059" s="9" t="s">
        <v>2532</v>
      </c>
      <c r="E1059" s="53"/>
      <c r="F1059" s="9" t="s">
        <v>2536</v>
      </c>
      <c r="G1059" s="9"/>
      <c r="H1059" s="54">
        <v>733</v>
      </c>
      <c r="I1059" s="9" t="s">
        <v>45</v>
      </c>
      <c r="J1059" s="357" t="str">
        <f>IF(ISBLANK(INDEX('Policy Characteristics'!D:D,MATCH($C1059,'Policy Characteristics'!$C:$C,0))),"",INDEX('Policy Characteristics'!D:D,MATCH($C1059,'Policy Characteristics'!$C:$C,0)))</f>
        <v>Fuel Price Deregulation</v>
      </c>
      <c r="K1059" s="355" t="str">
        <f>IF(ISBLANK(INDEX('Policy Characteristics'!E:E,MATCH($C1059,'Policy Characteristics'!$C:$C,0))),"",INDEX('Policy Characteristics'!E:E,MATCH($C1059,'Policy Characteristics'!$C:$C,0)))</f>
        <v>cross fuel price deregulation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1</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of price deregulated</v>
      </c>
      <c r="P1059" s="355"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5" t="str">
        <f>IF(ISBLANK(INDEX('Policy Characteristics'!K:K,MATCH($C1059,'Policy Characteristics'!$C:$C,0))),"",INDEX('Policy Characteristics'!K:K,MATCH($C1059,'Policy Characteristics'!$C:$C,0)))</f>
        <v>fuels.html#fuel-price-deregulation</v>
      </c>
      <c r="R1059" s="355" t="str">
        <f>IF(ISBLANK(INDEX('Policy Characteristics'!L:L,MATCH($C1059,'Policy Characteristics'!$C:$C,0))),"",INDEX('Policy Characteristics'!L:L,MATCH($C1059,'Policy Characteristics'!$C:$C,0)))</f>
        <v/>
      </c>
    </row>
    <row r="1060" spans="1:18" s="2" customFormat="1" x14ac:dyDescent="0.35">
      <c r="A1060" s="355" t="str">
        <f>IF(ISBLANK(INDEX('Policy Characteristics'!A:A,MATCH($C1060,'Policy Characteristics'!$C:$C,0))),"",INDEX('Policy Characteristics'!A:A,MATCH($C1060,'Policy Characteristics'!$C:$C,0)))</f>
        <v>Cross-Sector</v>
      </c>
      <c r="B1060" s="355" t="str">
        <f>IF(ISBLANK(INDEX('Policy Characteristics'!B:B,MATCH($C1060,'Policy Characteristics'!$C:$C,0))),"",INDEX('Policy Characteristics'!B:B,MATCH($C1060,'Policy Characteristics'!$C:$C,0)))</f>
        <v>Fuel Price Deregulation</v>
      </c>
      <c r="C1060" s="359" t="str">
        <f t="shared" si="53"/>
        <v>Fuel Price Deregulation</v>
      </c>
      <c r="D1060" s="9" t="s">
        <v>2542</v>
      </c>
      <c r="E1060" s="53"/>
      <c r="F1060" s="9" t="s">
        <v>2543</v>
      </c>
      <c r="G1060" s="9"/>
      <c r="H1060" s="54">
        <v>734</v>
      </c>
      <c r="I1060" s="9" t="s">
        <v>45</v>
      </c>
      <c r="J1060" s="357" t="str">
        <f>IF(ISBLANK(INDEX('Policy Characteristics'!D:D,MATCH($C1060,'Policy Characteristics'!$C:$C,0))),"",INDEX('Policy Characteristics'!D:D,MATCH($C1060,'Policy Characteristics'!$C:$C,0)))</f>
        <v>Fuel Price Deregulation</v>
      </c>
      <c r="K1060" s="355" t="str">
        <f>IF(ISBLANK(INDEX('Policy Characteristics'!E:E,MATCH($C1060,'Policy Characteristics'!$C:$C,0))),"",INDEX('Policy Characteristics'!E:E,MATCH($C1060,'Policy Characteristics'!$C:$C,0)))</f>
        <v>cross fuel price deregulation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1</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of price deregulated</v>
      </c>
      <c r="P1060" s="355"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5" t="str">
        <f>IF(ISBLANK(INDEX('Policy Characteristics'!K:K,MATCH($C1060,'Policy Characteristics'!$C:$C,0))),"",INDEX('Policy Characteristics'!K:K,MATCH($C1060,'Policy Characteristics'!$C:$C,0)))</f>
        <v>fuels.html#fuel-price-deregulation</v>
      </c>
      <c r="R1060" s="355" t="str">
        <f>IF(ISBLANK(INDEX('Policy Characteristics'!L:L,MATCH($C1060,'Policy Characteristics'!$C:$C,0))),"",INDEX('Policy Characteristics'!L:L,MATCH($C1060,'Policy Characteristics'!$C:$C,0)))</f>
        <v/>
      </c>
    </row>
    <row r="1061" spans="1:18" s="2" customFormat="1" x14ac:dyDescent="0.35">
      <c r="A1061" s="355" t="str">
        <f>IF(ISBLANK(INDEX('Policy Characteristics'!A:A,MATCH($C1061,'Policy Characteristics'!$C:$C,0))),"",INDEX('Policy Characteristics'!A:A,MATCH($C1061,'Policy Characteristics'!$C:$C,0)))</f>
        <v>Cross-Sector</v>
      </c>
      <c r="B1061" s="355" t="str">
        <f>IF(ISBLANK(INDEX('Policy Characteristics'!B:B,MATCH($C1061,'Policy Characteristics'!$C:$C,0))),"",INDEX('Policy Characteristics'!B:B,MATCH($C1061,'Policy Characteristics'!$C:$C,0)))</f>
        <v>Fuel Price Deregulation</v>
      </c>
      <c r="C1061" s="359" t="str">
        <f t="shared" si="53"/>
        <v>Fuel Price Deregulation</v>
      </c>
      <c r="D1061" s="9" t="s">
        <v>2533</v>
      </c>
      <c r="E1061" s="53"/>
      <c r="F1061" s="9" t="s">
        <v>2537</v>
      </c>
      <c r="G1061" s="9"/>
      <c r="H1061" s="54">
        <v>735</v>
      </c>
      <c r="I1061" s="9" t="s">
        <v>45</v>
      </c>
      <c r="J1061" s="357" t="str">
        <f>IF(ISBLANK(INDEX('Policy Characteristics'!D:D,MATCH($C1061,'Policy Characteristics'!$C:$C,0))),"",INDEX('Policy Characteristics'!D:D,MATCH($C1061,'Policy Characteristics'!$C:$C,0)))</f>
        <v>Fuel Price Deregulation</v>
      </c>
      <c r="K1061" s="355" t="str">
        <f>IF(ISBLANK(INDEX('Policy Characteristics'!E:E,MATCH($C1061,'Policy Characteristics'!$C:$C,0))),"",INDEX('Policy Characteristics'!E:E,MATCH($C1061,'Policy Characteristics'!$C:$C,0)))</f>
        <v>cross fuel price deregulation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1</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of price deregulated</v>
      </c>
      <c r="P1061" s="355"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5" t="str">
        <f>IF(ISBLANK(INDEX('Policy Characteristics'!K:K,MATCH($C1061,'Policy Characteristics'!$C:$C,0))),"",INDEX('Policy Characteristics'!K:K,MATCH($C1061,'Policy Characteristics'!$C:$C,0)))</f>
        <v>fuels.html#fuel-price-deregulation</v>
      </c>
      <c r="R1061" s="355" t="str">
        <f>IF(ISBLANK(INDEX('Policy Characteristics'!L:L,MATCH($C1061,'Policy Characteristics'!$C:$C,0))),"",INDEX('Policy Characteristics'!L:L,MATCH($C1061,'Policy Characteristics'!$C:$C,0)))</f>
        <v/>
      </c>
    </row>
    <row r="1062" spans="1:18" s="2" customFormat="1" x14ac:dyDescent="0.35">
      <c r="A1062" s="355" t="str">
        <f>IF(ISBLANK(INDEX('Policy Characteristics'!A:A,MATCH($C1062,'Policy Characteristics'!$C:$C,0))),"",INDEX('Policy Characteristics'!A:A,MATCH($C1062,'Policy Characteristics'!$C:$C,0)))</f>
        <v>Cross-Sector</v>
      </c>
      <c r="B1062" s="355" t="str">
        <f>IF(ISBLANK(INDEX('Policy Characteristics'!B:B,MATCH($C1062,'Policy Characteristics'!$C:$C,0))),"",INDEX('Policy Characteristics'!B:B,MATCH($C1062,'Policy Characteristics'!$C:$C,0)))</f>
        <v>Fuel Price Deregulation</v>
      </c>
      <c r="C1062" s="359" t="str">
        <f t="shared" si="53"/>
        <v>Fuel Price Deregulation</v>
      </c>
      <c r="D1062" s="9" t="s">
        <v>2534</v>
      </c>
      <c r="E1062" s="53"/>
      <c r="F1062" s="9" t="s">
        <v>2538</v>
      </c>
      <c r="G1062" s="9"/>
      <c r="H1062" s="54">
        <v>736</v>
      </c>
      <c r="I1062" s="9" t="s">
        <v>45</v>
      </c>
      <c r="J1062" s="357" t="str">
        <f>IF(ISBLANK(INDEX('Policy Characteristics'!D:D,MATCH($C1062,'Policy Characteristics'!$C:$C,0))),"",INDEX('Policy Characteristics'!D:D,MATCH($C1062,'Policy Characteristics'!$C:$C,0)))</f>
        <v>Fuel Price Deregulation</v>
      </c>
      <c r="K1062" s="355" t="str">
        <f>IF(ISBLANK(INDEX('Policy Characteristics'!E:E,MATCH($C1062,'Policy Characteristics'!$C:$C,0))),"",INDEX('Policy Characteristics'!E:E,MATCH($C1062,'Policy Characteristics'!$C:$C,0)))</f>
        <v>cross fuel price deregulation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1</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of price deregulated</v>
      </c>
      <c r="P1062" s="355"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5" t="str">
        <f>IF(ISBLANK(INDEX('Policy Characteristics'!K:K,MATCH($C1062,'Policy Characteristics'!$C:$C,0))),"",INDEX('Policy Characteristics'!K:K,MATCH($C1062,'Policy Characteristics'!$C:$C,0)))</f>
        <v>fuels.html#fuel-price-deregulation</v>
      </c>
      <c r="R1062" s="355" t="str">
        <f>IF(ISBLANK(INDEX('Policy Characteristics'!L:L,MATCH($C1062,'Policy Characteristics'!$C:$C,0))),"",INDEX('Policy Characteristics'!L:L,MATCH($C1062,'Policy Characteristics'!$C:$C,0)))</f>
        <v/>
      </c>
    </row>
    <row r="1063" spans="1:18" s="2" customFormat="1" x14ac:dyDescent="0.35">
      <c r="A1063" s="355" t="str">
        <f>IF(ISBLANK(INDEX('Policy Characteristics'!A:A,MATCH($C1063,'Policy Characteristics'!$C:$C,0))),"",INDEX('Policy Characteristics'!A:A,MATCH($C1063,'Policy Characteristics'!$C:$C,0)))</f>
        <v>Cross-Sector</v>
      </c>
      <c r="B1063" s="355" t="str">
        <f>IF(ISBLANK(INDEX('Policy Characteristics'!B:B,MATCH($C1063,'Policy Characteristics'!$C:$C,0))),"",INDEX('Policy Characteristics'!B:B,MATCH($C1063,'Policy Characteristics'!$C:$C,0)))</f>
        <v>Fuel Price Deregulation</v>
      </c>
      <c r="C1063" s="359" t="str">
        <f t="shared" si="53"/>
        <v>Fuel Price Deregulation</v>
      </c>
      <c r="D1063" s="9" t="s">
        <v>2535</v>
      </c>
      <c r="E1063" s="53"/>
      <c r="F1063" s="9" t="s">
        <v>2539</v>
      </c>
      <c r="G1063" s="9"/>
      <c r="H1063" s="54">
        <v>737</v>
      </c>
      <c r="I1063" s="9" t="s">
        <v>45</v>
      </c>
      <c r="J1063" s="357" t="str">
        <f>IF(ISBLANK(INDEX('Policy Characteristics'!D:D,MATCH($C1063,'Policy Characteristics'!$C:$C,0))),"",INDEX('Policy Characteristics'!D:D,MATCH($C1063,'Policy Characteristics'!$C:$C,0)))</f>
        <v>Fuel Price Deregulation</v>
      </c>
      <c r="K1063" s="355" t="str">
        <f>IF(ISBLANK(INDEX('Policy Characteristics'!E:E,MATCH($C1063,'Policy Characteristics'!$C:$C,0))),"",INDEX('Policy Characteristics'!E:E,MATCH($C1063,'Policy Characteristics'!$C:$C,0)))</f>
        <v>cross fuel price deregulation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1</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of price deregulated</v>
      </c>
      <c r="P1063" s="355"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5" t="str">
        <f>IF(ISBLANK(INDEX('Policy Characteristics'!K:K,MATCH($C1063,'Policy Characteristics'!$C:$C,0))),"",INDEX('Policy Characteristics'!K:K,MATCH($C1063,'Policy Characteristics'!$C:$C,0)))</f>
        <v>fuels.html#fuel-price-deregulation</v>
      </c>
      <c r="R1063" s="355" t="str">
        <f>IF(ISBLANK(INDEX('Policy Characteristics'!L:L,MATCH($C1063,'Policy Characteristics'!$C:$C,0))),"",INDEX('Policy Characteristics'!L:L,MATCH($C1063,'Policy Characteristics'!$C:$C,0)))</f>
        <v/>
      </c>
    </row>
    <row r="1064" spans="1:18" s="5" customFormat="1" x14ac:dyDescent="0.35">
      <c r="A1064" s="355" t="str">
        <f>IF(ISBLANK(INDEX('Policy Characteristics'!A:A,MATCH($C1064,'Policy Characteristics'!$C:$C,0))),"",INDEX('Policy Characteristics'!A:A,MATCH($C1064,'Policy Characteristics'!$C:$C,0)))</f>
        <v>Cross-Sector</v>
      </c>
      <c r="B1064" s="355" t="str">
        <f>IF(ISBLANK(INDEX('Policy Characteristics'!B:B,MATCH($C1064,'Policy Characteristics'!$C:$C,0))),"",INDEX('Policy Characteristics'!B:B,MATCH($C1064,'Policy Characteristics'!$C:$C,0)))</f>
        <v>Fuel Taxes or Subsidies</v>
      </c>
      <c r="C1064" s="360" t="s">
        <v>3448</v>
      </c>
      <c r="D1064" s="53" t="s">
        <v>53</v>
      </c>
      <c r="E1064" s="53"/>
      <c r="F1064" s="53" t="s">
        <v>94</v>
      </c>
      <c r="G1064" s="53"/>
      <c r="H1064" s="54">
        <v>78</v>
      </c>
      <c r="I1064" s="53" t="s">
        <v>44</v>
      </c>
      <c r="J1064" s="357" t="str">
        <f>IF(ISBLANK(INDEX('Policy Characteristics'!D:D,MATCH($C1064,'Policy Characteristics'!$C:$C,0))),"",INDEX('Policy Characteristics'!D:D,MATCH($C1064,'Policy Characteristics'!$C:$C,0)))</f>
        <v>Fuel Taxes or Subsidies</v>
      </c>
      <c r="K1064" s="355" t="str">
        <f>IF(ISBLANK(INDEX('Policy Characteristics'!E:E,MATCH($C1064,'Policy Characteristics'!$C:$C,0))),"",INDEX('Policy Characteristics'!E:E,MATCH($C1064,'Policy Characteristics'!$C:$C,0)))</f>
        <v>cross fuel tax</v>
      </c>
      <c r="L1064" s="377">
        <f>IF(ISBLANK(INDEX('Policy Characteristics'!F:F,MATCH($C1064,'Policy Characteristics'!$C:$C,0))),"",INDEX('Policy Characteristics'!F:F,MATCH($C1064,'Policy Characteristics'!$C:$C,0)))</f>
        <v>-0.5</v>
      </c>
      <c r="M1064" s="377">
        <f>IF(ISBLANK(INDEX('Policy Characteristics'!G:G,MATCH($C1064,'Policy Characteristics'!$C:$C,0))),"",INDEX('Policy Characteristics'!G:G,MATCH($C1064,'Policy Characteristics'!$C:$C,0)))</f>
        <v>0.5</v>
      </c>
      <c r="N1064" s="377">
        <f>IF(ISBLANK(INDEX('Policy Characteristics'!H:H,MATCH($C1064,'Policy Characteristics'!$C:$C,0))),"",INDEX('Policy Characteristics'!H:H,MATCH($C1064,'Policy Characteristics'!$C:$C,0)))</f>
        <v>0.01</v>
      </c>
      <c r="O1064" s="355" t="str">
        <f>IF(ISBLANK(INDEX('Policy Characteristics'!I:I,MATCH($C1064,'Policy Characteristics'!$C:$C,0))),"",INDEX('Policy Characteristics'!I:I,MATCH($C1064,'Policy Characteristics'!$C:$C,0)))</f>
        <v>% of BAU price</v>
      </c>
      <c r="P1064" s="355"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64" s="355" t="str">
        <f>IF(ISBLANK(INDEX('Policy Characteristics'!K:K,MATCH($C1064,'Policy Characteristics'!$C:$C,0))),"",INDEX('Policy Characteristics'!K:K,MATCH($C1064,'Policy Characteristics'!$C:$C,0)))</f>
        <v>fuels.html#fuel-taxes</v>
      </c>
      <c r="R1064" s="355" t="str">
        <f>IF(ISBLANK(INDEX('Policy Characteristics'!L:L,MATCH($C1064,'Policy Characteristics'!$C:$C,0))),"",INDEX('Policy Characteristics'!L:L,MATCH($C1064,'Policy Characteristics'!$C:$C,0)))</f>
        <v>fuel-taxes.html</v>
      </c>
    </row>
    <row r="1065" spans="1:18" s="5" customFormat="1" x14ac:dyDescent="0.35">
      <c r="A1065" s="355" t="str">
        <f>IF(ISBLANK(INDEX('Policy Characteristics'!A:A,MATCH($C1065,'Policy Characteristics'!$C:$C,0))),"",INDEX('Policy Characteristics'!A:A,MATCH($C1065,'Policy Characteristics'!$C:$C,0)))</f>
        <v>Cross-Sector</v>
      </c>
      <c r="B1065" s="355" t="str">
        <f>IF(ISBLANK(INDEX('Policy Characteristics'!B:B,MATCH($C1065,'Policy Characteristics'!$C:$C,0))),"",INDEX('Policy Characteristics'!B:B,MATCH($C1065,'Policy Characteristics'!$C:$C,0)))</f>
        <v>Fuel Taxes or Subsidies</v>
      </c>
      <c r="C1065" s="363" t="str">
        <f t="shared" ref="C1065:C1077" si="54">C$1064</f>
        <v>Additional Fuel Tax or Subsidy Rate by Fuel</v>
      </c>
      <c r="D1065" s="9" t="s">
        <v>475</v>
      </c>
      <c r="E1065" s="9"/>
      <c r="F1065" s="9" t="s">
        <v>472</v>
      </c>
      <c r="G1065" s="55"/>
      <c r="H1065" s="54">
        <v>79</v>
      </c>
      <c r="I1065" s="9" t="s">
        <v>44</v>
      </c>
      <c r="J1065" s="357" t="str">
        <f>IF(ISBLANK(INDEX('Policy Characteristics'!D:D,MATCH($C1065,'Policy Characteristics'!$C:$C,0))),"",INDEX('Policy Characteristics'!D:D,MATCH($C1065,'Policy Characteristics'!$C:$C,0)))</f>
        <v>Fuel Taxes or Subsidies</v>
      </c>
      <c r="K1065" s="355" t="str">
        <f>IF(ISBLANK(INDEX('Policy Characteristics'!E:E,MATCH($C1065,'Policy Characteristics'!$C:$C,0))),"",INDEX('Policy Characteristics'!E:E,MATCH($C1065,'Policy Characteristics'!$C:$C,0)))</f>
        <v>cross fuel tax</v>
      </c>
      <c r="L1065" s="377">
        <f>IF(ISBLANK(INDEX('Policy Characteristics'!F:F,MATCH($C1065,'Policy Characteristics'!$C:$C,0))),"",INDEX('Policy Characteristics'!F:F,MATCH($C1065,'Policy Characteristics'!$C:$C,0)))</f>
        <v>-0.5</v>
      </c>
      <c r="M1065" s="377">
        <f>IF(ISBLANK(INDEX('Policy Characteristics'!G:G,MATCH($C1065,'Policy Characteristics'!$C:$C,0))),"",INDEX('Policy Characteristics'!G:G,MATCH($C1065,'Policy Characteristics'!$C:$C,0)))</f>
        <v>0.5</v>
      </c>
      <c r="N1065" s="377">
        <f>IF(ISBLANK(INDEX('Policy Characteristics'!H:H,MATCH($C1065,'Policy Characteristics'!$C:$C,0))),"",INDEX('Policy Characteristics'!H:H,MATCH($C1065,'Policy Characteristics'!$C:$C,0)))</f>
        <v>0.01</v>
      </c>
      <c r="O1065" s="355" t="str">
        <f>IF(ISBLANK(INDEX('Policy Characteristics'!I:I,MATCH($C1065,'Policy Characteristics'!$C:$C,0))),"",INDEX('Policy Characteristics'!I:I,MATCH($C1065,'Policy Characteristics'!$C:$C,0)))</f>
        <v>% of BAU price</v>
      </c>
      <c r="P1065" s="355"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65" s="355" t="str">
        <f>IF(ISBLANK(INDEX('Policy Characteristics'!K:K,MATCH($C1065,'Policy Characteristics'!$C:$C,0))),"",INDEX('Policy Characteristics'!K:K,MATCH($C1065,'Policy Characteristics'!$C:$C,0)))</f>
        <v>fuels.html#fuel-taxes</v>
      </c>
      <c r="R1065" s="355" t="str">
        <f>IF(ISBLANK(INDEX('Policy Characteristics'!L:L,MATCH($C1065,'Policy Characteristics'!$C:$C,0))),"",INDEX('Policy Characteristics'!L:L,MATCH($C1065,'Policy Characteristics'!$C:$C,0)))</f>
        <v>fuel-taxes.html</v>
      </c>
    </row>
    <row r="1066" spans="1:18" s="5" customFormat="1" x14ac:dyDescent="0.35">
      <c r="A1066" s="355" t="str">
        <f>IF(ISBLANK(INDEX('Policy Characteristics'!A:A,MATCH($C1066,'Policy Characteristics'!$C:$C,0))),"",INDEX('Policy Characteristics'!A:A,MATCH($C1066,'Policy Characteristics'!$C:$C,0)))</f>
        <v>Cross-Sector</v>
      </c>
      <c r="B1066" s="355" t="str">
        <f>IF(ISBLANK(INDEX('Policy Characteristics'!B:B,MATCH($C1066,'Policy Characteristics'!$C:$C,0))),"",INDEX('Policy Characteristics'!B:B,MATCH($C1066,'Policy Characteristics'!$C:$C,0)))</f>
        <v>Fuel Taxes or Subsidies</v>
      </c>
      <c r="C1066" s="363" t="str">
        <f t="shared" si="54"/>
        <v>Additional Fuel Tax or Subsidy Rate by Fuel</v>
      </c>
      <c r="D1066" s="9" t="s">
        <v>47</v>
      </c>
      <c r="E1066" s="9"/>
      <c r="F1066" s="9" t="s">
        <v>88</v>
      </c>
      <c r="G1066" s="55"/>
      <c r="H1066" s="54">
        <v>80</v>
      </c>
      <c r="I1066" s="9" t="s">
        <v>44</v>
      </c>
      <c r="J1066" s="357" t="str">
        <f>IF(ISBLANK(INDEX('Policy Characteristics'!D:D,MATCH($C1066,'Policy Characteristics'!$C:$C,0))),"",INDEX('Policy Characteristics'!D:D,MATCH($C1066,'Policy Characteristics'!$C:$C,0)))</f>
        <v>Fuel Taxes or Subsidies</v>
      </c>
      <c r="K1066" s="355" t="str">
        <f>IF(ISBLANK(INDEX('Policy Characteristics'!E:E,MATCH($C1066,'Policy Characteristics'!$C:$C,0))),"",INDEX('Policy Characteristics'!E:E,MATCH($C1066,'Policy Characteristics'!$C:$C,0)))</f>
        <v>cross fuel tax</v>
      </c>
      <c r="L1066" s="377">
        <f>IF(ISBLANK(INDEX('Policy Characteristics'!F:F,MATCH($C1066,'Policy Characteristics'!$C:$C,0))),"",INDEX('Policy Characteristics'!F:F,MATCH($C1066,'Policy Characteristics'!$C:$C,0)))</f>
        <v>-0.5</v>
      </c>
      <c r="M1066" s="377">
        <f>IF(ISBLANK(INDEX('Policy Characteristics'!G:G,MATCH($C1066,'Policy Characteristics'!$C:$C,0))),"",INDEX('Policy Characteristics'!G:G,MATCH($C1066,'Policy Characteristics'!$C:$C,0)))</f>
        <v>0.5</v>
      </c>
      <c r="N1066" s="377">
        <f>IF(ISBLANK(INDEX('Policy Characteristics'!H:H,MATCH($C1066,'Policy Characteristics'!$C:$C,0))),"",INDEX('Policy Characteristics'!H:H,MATCH($C1066,'Policy Characteristics'!$C:$C,0)))</f>
        <v>0.01</v>
      </c>
      <c r="O1066" s="355" t="str">
        <f>IF(ISBLANK(INDEX('Policy Characteristics'!I:I,MATCH($C1066,'Policy Characteristics'!$C:$C,0))),"",INDEX('Policy Characteristics'!I:I,MATCH($C1066,'Policy Characteristics'!$C:$C,0)))</f>
        <v>% of BAU price</v>
      </c>
      <c r="P1066" s="355"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66" s="355" t="str">
        <f>IF(ISBLANK(INDEX('Policy Characteristics'!K:K,MATCH($C1066,'Policy Characteristics'!$C:$C,0))),"",INDEX('Policy Characteristics'!K:K,MATCH($C1066,'Policy Characteristics'!$C:$C,0)))</f>
        <v>fuels.html#fuel-taxes</v>
      </c>
      <c r="R1066" s="355" t="str">
        <f>IF(ISBLANK(INDEX('Policy Characteristics'!L:L,MATCH($C1066,'Policy Characteristics'!$C:$C,0))),"",INDEX('Policy Characteristics'!L:L,MATCH($C1066,'Policy Characteristics'!$C:$C,0)))</f>
        <v>fuel-taxes.html</v>
      </c>
    </row>
    <row r="1067" spans="1:18" s="5" customFormat="1" x14ac:dyDescent="0.35">
      <c r="A1067" s="355" t="str">
        <f>IF(ISBLANK(INDEX('Policy Characteristics'!A:A,MATCH($C1067,'Policy Characteristics'!$C:$C,0))),"",INDEX('Policy Characteristics'!A:A,MATCH($C1067,'Policy Characteristics'!$C:$C,0)))</f>
        <v>Cross-Sector</v>
      </c>
      <c r="B1067" s="355" t="str">
        <f>IF(ISBLANK(INDEX('Policy Characteristics'!B:B,MATCH($C1067,'Policy Characteristics'!$C:$C,0))),"",INDEX('Policy Characteristics'!B:B,MATCH($C1067,'Policy Characteristics'!$C:$C,0)))</f>
        <v>Fuel Taxes or Subsidies</v>
      </c>
      <c r="C1067" s="363" t="str">
        <f t="shared" si="54"/>
        <v>Additional Fuel Tax or Subsidy Rate by Fuel</v>
      </c>
      <c r="D1067" s="9" t="s">
        <v>48</v>
      </c>
      <c r="E1067" s="9"/>
      <c r="F1067" s="9" t="s">
        <v>89</v>
      </c>
      <c r="G1067" s="55"/>
      <c r="H1067" s="54">
        <v>738</v>
      </c>
      <c r="I1067" s="9" t="s">
        <v>45</v>
      </c>
      <c r="J1067" s="357" t="str">
        <f>IF(ISBLANK(INDEX('Policy Characteristics'!D:D,MATCH($C1067,'Policy Characteristics'!$C:$C,0))),"",INDEX('Policy Characteristics'!D:D,MATCH($C1067,'Policy Characteristics'!$C:$C,0)))</f>
        <v>Fuel Taxes or Subsidies</v>
      </c>
      <c r="K1067" s="355" t="str">
        <f>IF(ISBLANK(INDEX('Policy Characteristics'!E:E,MATCH($C1067,'Policy Characteristics'!$C:$C,0))),"",INDEX('Policy Characteristics'!E:E,MATCH($C1067,'Policy Characteristics'!$C:$C,0)))</f>
        <v>cross fuel tax</v>
      </c>
      <c r="L1067" s="377">
        <f>IF(ISBLANK(INDEX('Policy Characteristics'!F:F,MATCH($C1067,'Policy Characteristics'!$C:$C,0))),"",INDEX('Policy Characteristics'!F:F,MATCH($C1067,'Policy Characteristics'!$C:$C,0)))</f>
        <v>-0.5</v>
      </c>
      <c r="M1067" s="377">
        <f>IF(ISBLANK(INDEX('Policy Characteristics'!G:G,MATCH($C1067,'Policy Characteristics'!$C:$C,0))),"",INDEX('Policy Characteristics'!G:G,MATCH($C1067,'Policy Characteristics'!$C:$C,0)))</f>
        <v>0.5</v>
      </c>
      <c r="N1067" s="377">
        <f>IF(ISBLANK(INDEX('Policy Characteristics'!H:H,MATCH($C1067,'Policy Characteristics'!$C:$C,0))),"",INDEX('Policy Characteristics'!H:H,MATCH($C1067,'Policy Characteristics'!$C:$C,0)))</f>
        <v>0.01</v>
      </c>
      <c r="O1067" s="355" t="str">
        <f>IF(ISBLANK(INDEX('Policy Characteristics'!I:I,MATCH($C1067,'Policy Characteristics'!$C:$C,0))),"",INDEX('Policy Characteristics'!I:I,MATCH($C1067,'Policy Characteristics'!$C:$C,0)))</f>
        <v>% of BAU price</v>
      </c>
      <c r="P1067" s="355"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67" s="355" t="str">
        <f>IF(ISBLANK(INDEX('Policy Characteristics'!K:K,MATCH($C1067,'Policy Characteristics'!$C:$C,0))),"",INDEX('Policy Characteristics'!K:K,MATCH($C1067,'Policy Characteristics'!$C:$C,0)))</f>
        <v>fuels.html#fuel-taxes</v>
      </c>
      <c r="R1067" s="355" t="str">
        <f>IF(ISBLANK(INDEX('Policy Characteristics'!L:L,MATCH($C1067,'Policy Characteristics'!$C:$C,0))),"",INDEX('Policy Characteristics'!L:L,MATCH($C1067,'Policy Characteristics'!$C:$C,0)))</f>
        <v>fuel-taxes.html</v>
      </c>
    </row>
    <row r="1068" spans="1:18" s="5" customFormat="1" x14ac:dyDescent="0.35">
      <c r="A1068" s="355" t="str">
        <f>IF(ISBLANK(INDEX('Policy Characteristics'!A:A,MATCH($C1068,'Policy Characteristics'!$C:$C,0))),"",INDEX('Policy Characteristics'!A:A,MATCH($C1068,'Policy Characteristics'!$C:$C,0)))</f>
        <v>Cross-Sector</v>
      </c>
      <c r="B1068" s="355" t="str">
        <f>IF(ISBLANK(INDEX('Policy Characteristics'!B:B,MATCH($C1068,'Policy Characteristics'!$C:$C,0))),"",INDEX('Policy Characteristics'!B:B,MATCH($C1068,'Policy Characteristics'!$C:$C,0)))</f>
        <v>Fuel Taxes or Subsidies</v>
      </c>
      <c r="C1068" s="363" t="str">
        <f t="shared" si="54"/>
        <v>Additional Fuel Tax or Subsidy Rate by Fuel</v>
      </c>
      <c r="D1068" s="9" t="s">
        <v>52</v>
      </c>
      <c r="E1068" s="9"/>
      <c r="F1068" s="9" t="s">
        <v>93</v>
      </c>
      <c r="G1068" s="55"/>
      <c r="H1068" s="54">
        <v>739</v>
      </c>
      <c r="I1068" s="9" t="s">
        <v>45</v>
      </c>
      <c r="J1068" s="357" t="str">
        <f>IF(ISBLANK(INDEX('Policy Characteristics'!D:D,MATCH($C1068,'Policy Characteristics'!$C:$C,0))),"",INDEX('Policy Characteristics'!D:D,MATCH($C1068,'Policy Characteristics'!$C:$C,0)))</f>
        <v>Fuel Taxes or Subsidies</v>
      </c>
      <c r="K1068" s="355" t="str">
        <f>IF(ISBLANK(INDEX('Policy Characteristics'!E:E,MATCH($C1068,'Policy Characteristics'!$C:$C,0))),"",INDEX('Policy Characteristics'!E:E,MATCH($C1068,'Policy Characteristics'!$C:$C,0)))</f>
        <v>cross fuel tax</v>
      </c>
      <c r="L1068" s="377">
        <f>IF(ISBLANK(INDEX('Policy Characteristics'!F:F,MATCH($C1068,'Policy Characteristics'!$C:$C,0))),"",INDEX('Policy Characteristics'!F:F,MATCH($C1068,'Policy Characteristics'!$C:$C,0)))</f>
        <v>-0.5</v>
      </c>
      <c r="M1068" s="377">
        <f>IF(ISBLANK(INDEX('Policy Characteristics'!G:G,MATCH($C1068,'Policy Characteristics'!$C:$C,0))),"",INDEX('Policy Characteristics'!G:G,MATCH($C1068,'Policy Characteristics'!$C:$C,0)))</f>
        <v>0.5</v>
      </c>
      <c r="N1068" s="377">
        <f>IF(ISBLANK(INDEX('Policy Characteristics'!H:H,MATCH($C1068,'Policy Characteristics'!$C:$C,0))),"",INDEX('Policy Characteristics'!H:H,MATCH($C1068,'Policy Characteristics'!$C:$C,0)))</f>
        <v>0.01</v>
      </c>
      <c r="O1068" s="355" t="str">
        <f>IF(ISBLANK(INDEX('Policy Characteristics'!I:I,MATCH($C1068,'Policy Characteristics'!$C:$C,0))),"",INDEX('Policy Characteristics'!I:I,MATCH($C1068,'Policy Characteristics'!$C:$C,0)))</f>
        <v>% of BAU price</v>
      </c>
      <c r="P1068" s="355"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68" s="355" t="str">
        <f>IF(ISBLANK(INDEX('Policy Characteristics'!K:K,MATCH($C1068,'Policy Characteristics'!$C:$C,0))),"",INDEX('Policy Characteristics'!K:K,MATCH($C1068,'Policy Characteristics'!$C:$C,0)))</f>
        <v>fuels.html#fuel-taxes</v>
      </c>
      <c r="R1068" s="355" t="str">
        <f>IF(ISBLANK(INDEX('Policy Characteristics'!L:L,MATCH($C1068,'Policy Characteristics'!$C:$C,0))),"",INDEX('Policy Characteristics'!L:L,MATCH($C1068,'Policy Characteristics'!$C:$C,0)))</f>
        <v>fuel-taxes.html</v>
      </c>
    </row>
    <row r="1069" spans="1:18" s="5" customFormat="1" x14ac:dyDescent="0.35">
      <c r="A1069" s="355" t="str">
        <f>IF(ISBLANK(INDEX('Policy Characteristics'!A:A,MATCH($C1069,'Policy Characteristics'!$C:$C,0))),"",INDEX('Policy Characteristics'!A:A,MATCH($C1069,'Policy Characteristics'!$C:$C,0)))</f>
        <v>Cross-Sector</v>
      </c>
      <c r="B1069" s="355" t="str">
        <f>IF(ISBLANK(INDEX('Policy Characteristics'!B:B,MATCH($C1069,'Policy Characteristics'!$C:$C,0))),"",INDEX('Policy Characteristics'!B:B,MATCH($C1069,'Policy Characteristics'!$C:$C,0)))</f>
        <v>Fuel Taxes or Subsidies</v>
      </c>
      <c r="C1069" s="363" t="str">
        <f t="shared" si="54"/>
        <v>Additional Fuel Tax or Subsidy Rate by Fuel</v>
      </c>
      <c r="D1069" s="9" t="s">
        <v>54</v>
      </c>
      <c r="E1069" s="9"/>
      <c r="F1069" s="9" t="s">
        <v>96</v>
      </c>
      <c r="G1069" s="55"/>
      <c r="H1069" s="54">
        <v>81</v>
      </c>
      <c r="I1069" s="9" t="s">
        <v>44</v>
      </c>
      <c r="J1069" s="357" t="str">
        <f>IF(ISBLANK(INDEX('Policy Characteristics'!D:D,MATCH($C1069,'Policy Characteristics'!$C:$C,0))),"",INDEX('Policy Characteristics'!D:D,MATCH($C1069,'Policy Characteristics'!$C:$C,0)))</f>
        <v>Fuel Taxes or Subsidies</v>
      </c>
      <c r="K1069" s="355" t="str">
        <f>IF(ISBLANK(INDEX('Policy Characteristics'!E:E,MATCH($C1069,'Policy Characteristics'!$C:$C,0))),"",INDEX('Policy Characteristics'!E:E,MATCH($C1069,'Policy Characteristics'!$C:$C,0)))</f>
        <v>cross fuel tax</v>
      </c>
      <c r="L1069" s="377">
        <f>IF(ISBLANK(INDEX('Policy Characteristics'!F:F,MATCH($C1069,'Policy Characteristics'!$C:$C,0))),"",INDEX('Policy Characteristics'!F:F,MATCH($C1069,'Policy Characteristics'!$C:$C,0)))</f>
        <v>-0.5</v>
      </c>
      <c r="M1069" s="377">
        <f>IF(ISBLANK(INDEX('Policy Characteristics'!G:G,MATCH($C1069,'Policy Characteristics'!$C:$C,0))),"",INDEX('Policy Characteristics'!G:G,MATCH($C1069,'Policy Characteristics'!$C:$C,0)))</f>
        <v>0.5</v>
      </c>
      <c r="N1069" s="377">
        <f>IF(ISBLANK(INDEX('Policy Characteristics'!H:H,MATCH($C1069,'Policy Characteristics'!$C:$C,0))),"",INDEX('Policy Characteristics'!H:H,MATCH($C1069,'Policy Characteristics'!$C:$C,0)))</f>
        <v>0.01</v>
      </c>
      <c r="O1069" s="355" t="str">
        <f>IF(ISBLANK(INDEX('Policy Characteristics'!I:I,MATCH($C1069,'Policy Characteristics'!$C:$C,0))),"",INDEX('Policy Characteristics'!I:I,MATCH($C1069,'Policy Characteristics'!$C:$C,0)))</f>
        <v>% of BAU price</v>
      </c>
      <c r="P1069" s="355"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69" s="355" t="str">
        <f>IF(ISBLANK(INDEX('Policy Characteristics'!K:K,MATCH($C1069,'Policy Characteristics'!$C:$C,0))),"",INDEX('Policy Characteristics'!K:K,MATCH($C1069,'Policy Characteristics'!$C:$C,0)))</f>
        <v>fuels.html#fuel-taxes</v>
      </c>
      <c r="R1069" s="355" t="str">
        <f>IF(ISBLANK(INDEX('Policy Characteristics'!L:L,MATCH($C1069,'Policy Characteristics'!$C:$C,0))),"",INDEX('Policy Characteristics'!L:L,MATCH($C1069,'Policy Characteristics'!$C:$C,0)))</f>
        <v>fuel-taxes.html</v>
      </c>
    </row>
    <row r="1070" spans="1:18" s="5" customFormat="1" x14ac:dyDescent="0.35">
      <c r="A1070" s="355" t="str">
        <f>IF(ISBLANK(INDEX('Policy Characteristics'!A:A,MATCH($C1070,'Policy Characteristics'!$C:$C,0))),"",INDEX('Policy Characteristics'!A:A,MATCH($C1070,'Policy Characteristics'!$C:$C,0)))</f>
        <v>Cross-Sector</v>
      </c>
      <c r="B1070" s="355" t="str">
        <f>IF(ISBLANK(INDEX('Policy Characteristics'!B:B,MATCH($C1070,'Policy Characteristics'!$C:$C,0))),"",INDEX('Policy Characteristics'!B:B,MATCH($C1070,'Policy Characteristics'!$C:$C,0)))</f>
        <v>Fuel Taxes or Subsidies</v>
      </c>
      <c r="C1070" s="363" t="str">
        <f t="shared" si="54"/>
        <v>Additional Fuel Tax or Subsidy Rate by Fuel</v>
      </c>
      <c r="D1070" s="9" t="s">
        <v>55</v>
      </c>
      <c r="E1070" s="9"/>
      <c r="F1070" s="9" t="s">
        <v>97</v>
      </c>
      <c r="G1070" s="55"/>
      <c r="H1070" s="54">
        <v>82</v>
      </c>
      <c r="I1070" s="9" t="s">
        <v>44</v>
      </c>
      <c r="J1070" s="357" t="str">
        <f>IF(ISBLANK(INDEX('Policy Characteristics'!D:D,MATCH($C1070,'Policy Characteristics'!$C:$C,0))),"",INDEX('Policy Characteristics'!D:D,MATCH($C1070,'Policy Characteristics'!$C:$C,0)))</f>
        <v>Fuel Taxes or Subsidies</v>
      </c>
      <c r="K1070" s="355" t="str">
        <f>IF(ISBLANK(INDEX('Policy Characteristics'!E:E,MATCH($C1070,'Policy Characteristics'!$C:$C,0))),"",INDEX('Policy Characteristics'!E:E,MATCH($C1070,'Policy Characteristics'!$C:$C,0)))</f>
        <v>cross fuel tax</v>
      </c>
      <c r="L1070" s="377">
        <f>IF(ISBLANK(INDEX('Policy Characteristics'!F:F,MATCH($C1070,'Policy Characteristics'!$C:$C,0))),"",INDEX('Policy Characteristics'!F:F,MATCH($C1070,'Policy Characteristics'!$C:$C,0)))</f>
        <v>-0.5</v>
      </c>
      <c r="M1070" s="377">
        <f>IF(ISBLANK(INDEX('Policy Characteristics'!G:G,MATCH($C1070,'Policy Characteristics'!$C:$C,0))),"",INDEX('Policy Characteristics'!G:G,MATCH($C1070,'Policy Characteristics'!$C:$C,0)))</f>
        <v>0.5</v>
      </c>
      <c r="N1070" s="377">
        <f>IF(ISBLANK(INDEX('Policy Characteristics'!H:H,MATCH($C1070,'Policy Characteristics'!$C:$C,0))),"",INDEX('Policy Characteristics'!H:H,MATCH($C1070,'Policy Characteristics'!$C:$C,0)))</f>
        <v>0.01</v>
      </c>
      <c r="O1070" s="355" t="str">
        <f>IF(ISBLANK(INDEX('Policy Characteristics'!I:I,MATCH($C1070,'Policy Characteristics'!$C:$C,0))),"",INDEX('Policy Characteristics'!I:I,MATCH($C1070,'Policy Characteristics'!$C:$C,0)))</f>
        <v>% of BAU price</v>
      </c>
      <c r="P1070" s="355"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0" s="355" t="str">
        <f>IF(ISBLANK(INDEX('Policy Characteristics'!K:K,MATCH($C1070,'Policy Characteristics'!$C:$C,0))),"",INDEX('Policy Characteristics'!K:K,MATCH($C1070,'Policy Characteristics'!$C:$C,0)))</f>
        <v>fuels.html#fuel-taxes</v>
      </c>
      <c r="R1070" s="355" t="str">
        <f>IF(ISBLANK(INDEX('Policy Characteristics'!L:L,MATCH($C1070,'Policy Characteristics'!$C:$C,0))),"",INDEX('Policy Characteristics'!L:L,MATCH($C1070,'Policy Characteristics'!$C:$C,0)))</f>
        <v>fuel-taxes.html</v>
      </c>
    </row>
    <row r="1071" spans="1:18" s="5" customFormat="1" x14ac:dyDescent="0.35">
      <c r="A1071" s="355" t="str">
        <f>IF(ISBLANK(INDEX('Policy Characteristics'!A:A,MATCH($C1071,'Policy Characteristics'!$C:$C,0))),"",INDEX('Policy Characteristics'!A:A,MATCH($C1071,'Policy Characteristics'!$C:$C,0)))</f>
        <v>Cross-Sector</v>
      </c>
      <c r="B1071" s="355" t="str">
        <f>IF(ISBLANK(INDEX('Policy Characteristics'!B:B,MATCH($C1071,'Policy Characteristics'!$C:$C,0))),"",INDEX('Policy Characteristics'!B:B,MATCH($C1071,'Policy Characteristics'!$C:$C,0)))</f>
        <v>Fuel Taxes or Subsidies</v>
      </c>
      <c r="C1071" s="363" t="str">
        <f t="shared" si="54"/>
        <v>Additional Fuel Tax or Subsidy Rate by Fuel</v>
      </c>
      <c r="D1071" s="9" t="s">
        <v>56</v>
      </c>
      <c r="E1071" s="9"/>
      <c r="F1071" s="9" t="s">
        <v>98</v>
      </c>
      <c r="G1071" s="55"/>
      <c r="H1071" s="54">
        <v>740</v>
      </c>
      <c r="I1071" s="9" t="s">
        <v>45</v>
      </c>
      <c r="J1071" s="357" t="str">
        <f>IF(ISBLANK(INDEX('Policy Characteristics'!D:D,MATCH($C1071,'Policy Characteristics'!$C:$C,0))),"",INDEX('Policy Characteristics'!D:D,MATCH($C1071,'Policy Characteristics'!$C:$C,0)))</f>
        <v>Fuel Taxes or Subsidies</v>
      </c>
      <c r="K1071" s="355" t="str">
        <f>IF(ISBLANK(INDEX('Policy Characteristics'!E:E,MATCH($C1071,'Policy Characteristics'!$C:$C,0))),"",INDEX('Policy Characteristics'!E:E,MATCH($C1071,'Policy Characteristics'!$C:$C,0)))</f>
        <v>cross fuel tax</v>
      </c>
      <c r="L1071" s="377">
        <f>IF(ISBLANK(INDEX('Policy Characteristics'!F:F,MATCH($C1071,'Policy Characteristics'!$C:$C,0))),"",INDEX('Policy Characteristics'!F:F,MATCH($C1071,'Policy Characteristics'!$C:$C,0)))</f>
        <v>-0.5</v>
      </c>
      <c r="M1071" s="377">
        <f>IF(ISBLANK(INDEX('Policy Characteristics'!G:G,MATCH($C1071,'Policy Characteristics'!$C:$C,0))),"",INDEX('Policy Characteristics'!G:G,MATCH($C1071,'Policy Characteristics'!$C:$C,0)))</f>
        <v>0.5</v>
      </c>
      <c r="N1071" s="377">
        <f>IF(ISBLANK(INDEX('Policy Characteristics'!H:H,MATCH($C1071,'Policy Characteristics'!$C:$C,0))),"",INDEX('Policy Characteristics'!H:H,MATCH($C1071,'Policy Characteristics'!$C:$C,0)))</f>
        <v>0.01</v>
      </c>
      <c r="O1071" s="355" t="str">
        <f>IF(ISBLANK(INDEX('Policy Characteristics'!I:I,MATCH($C1071,'Policy Characteristics'!$C:$C,0))),"",INDEX('Policy Characteristics'!I:I,MATCH($C1071,'Policy Characteristics'!$C:$C,0)))</f>
        <v>% of BAU price</v>
      </c>
      <c r="P1071" s="355"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1" s="355" t="str">
        <f>IF(ISBLANK(INDEX('Policy Characteristics'!K:K,MATCH($C1071,'Policy Characteristics'!$C:$C,0))),"",INDEX('Policy Characteristics'!K:K,MATCH($C1071,'Policy Characteristics'!$C:$C,0)))</f>
        <v>fuels.html#fuel-taxes</v>
      </c>
      <c r="R1071" s="355" t="str">
        <f>IF(ISBLANK(INDEX('Policy Characteristics'!L:L,MATCH($C1071,'Policy Characteristics'!$C:$C,0))),"",INDEX('Policy Characteristics'!L:L,MATCH($C1071,'Policy Characteristics'!$C:$C,0)))</f>
        <v>fuel-taxes.html</v>
      </c>
    </row>
    <row r="1072" spans="1:18" s="5" customFormat="1" x14ac:dyDescent="0.35">
      <c r="A1072" s="355" t="str">
        <f>IF(ISBLANK(INDEX('Policy Characteristics'!A:A,MATCH($C1072,'Policy Characteristics'!$C:$C,0))),"",INDEX('Policy Characteristics'!A:A,MATCH($C1072,'Policy Characteristics'!$C:$C,0)))</f>
        <v>Cross-Sector</v>
      </c>
      <c r="B1072" s="355" t="str">
        <f>IF(ISBLANK(INDEX('Policy Characteristics'!B:B,MATCH($C1072,'Policy Characteristics'!$C:$C,0))),"",INDEX('Policy Characteristics'!B:B,MATCH($C1072,'Policy Characteristics'!$C:$C,0)))</f>
        <v>Fuel Taxes or Subsidies</v>
      </c>
      <c r="C1072" s="363" t="str">
        <f t="shared" si="54"/>
        <v>Additional Fuel Tax or Subsidy Rate by Fuel</v>
      </c>
      <c r="D1072" s="9" t="s">
        <v>57</v>
      </c>
      <c r="E1072" s="9"/>
      <c r="F1072" s="9" t="s">
        <v>99</v>
      </c>
      <c r="G1072" s="55"/>
      <c r="H1072" s="54">
        <v>741</v>
      </c>
      <c r="I1072" s="9" t="s">
        <v>45</v>
      </c>
      <c r="J1072" s="357" t="str">
        <f>IF(ISBLANK(INDEX('Policy Characteristics'!D:D,MATCH($C1072,'Policy Characteristics'!$C:$C,0))),"",INDEX('Policy Characteristics'!D:D,MATCH($C1072,'Policy Characteristics'!$C:$C,0)))</f>
        <v>Fuel Taxes or Subsidies</v>
      </c>
      <c r="K1072" s="355" t="str">
        <f>IF(ISBLANK(INDEX('Policy Characteristics'!E:E,MATCH($C1072,'Policy Characteristics'!$C:$C,0))),"",INDEX('Policy Characteristics'!E:E,MATCH($C1072,'Policy Characteristics'!$C:$C,0)))</f>
        <v>cross fuel tax</v>
      </c>
      <c r="L1072" s="377">
        <f>IF(ISBLANK(INDEX('Policy Characteristics'!F:F,MATCH($C1072,'Policy Characteristics'!$C:$C,0))),"",INDEX('Policy Characteristics'!F:F,MATCH($C1072,'Policy Characteristics'!$C:$C,0)))</f>
        <v>-0.5</v>
      </c>
      <c r="M1072" s="377">
        <f>IF(ISBLANK(INDEX('Policy Characteristics'!G:G,MATCH($C1072,'Policy Characteristics'!$C:$C,0))),"",INDEX('Policy Characteristics'!G:G,MATCH($C1072,'Policy Characteristics'!$C:$C,0)))</f>
        <v>0.5</v>
      </c>
      <c r="N1072" s="377">
        <f>IF(ISBLANK(INDEX('Policy Characteristics'!H:H,MATCH($C1072,'Policy Characteristics'!$C:$C,0))),"",INDEX('Policy Characteristics'!H:H,MATCH($C1072,'Policy Characteristics'!$C:$C,0)))</f>
        <v>0.01</v>
      </c>
      <c r="O1072" s="355" t="str">
        <f>IF(ISBLANK(INDEX('Policy Characteristics'!I:I,MATCH($C1072,'Policy Characteristics'!$C:$C,0))),"",INDEX('Policy Characteristics'!I:I,MATCH($C1072,'Policy Characteristics'!$C:$C,0)))</f>
        <v>% of BAU price</v>
      </c>
      <c r="P1072" s="355"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2" s="355" t="str">
        <f>IF(ISBLANK(INDEX('Policy Characteristics'!K:K,MATCH($C1072,'Policy Characteristics'!$C:$C,0))),"",INDEX('Policy Characteristics'!K:K,MATCH($C1072,'Policy Characteristics'!$C:$C,0)))</f>
        <v>fuels.html#fuel-taxes</v>
      </c>
      <c r="R1072" s="355" t="str">
        <f>IF(ISBLANK(INDEX('Policy Characteristics'!L:L,MATCH($C1072,'Policy Characteristics'!$C:$C,0))),"",INDEX('Policy Characteristics'!L:L,MATCH($C1072,'Policy Characteristics'!$C:$C,0)))</f>
        <v>fuel-taxes.html</v>
      </c>
    </row>
    <row r="1073" spans="1:18" x14ac:dyDescent="0.35">
      <c r="A1073" s="355" t="str">
        <f>IF(ISBLANK(INDEX('Policy Characteristics'!A:A,MATCH($C1073,'Policy Characteristics'!$C:$C,0))),"",INDEX('Policy Characteristics'!A:A,MATCH($C1073,'Policy Characteristics'!$C:$C,0)))</f>
        <v>Cross-Sector</v>
      </c>
      <c r="B1073" s="355" t="str">
        <f>IF(ISBLANK(INDEX('Policy Characteristics'!B:B,MATCH($C1073,'Policy Characteristics'!$C:$C,0))),"",INDEX('Policy Characteristics'!B:B,MATCH($C1073,'Policy Characteristics'!$C:$C,0)))</f>
        <v>Fuel Taxes or Subsidies</v>
      </c>
      <c r="C1073" s="363" t="str">
        <f t="shared" si="54"/>
        <v>Additional Fuel Tax or Subsidy Rate by Fuel</v>
      </c>
      <c r="D1073" s="9" t="s">
        <v>2540</v>
      </c>
      <c r="E1073" s="9"/>
      <c r="F1073" s="9" t="s">
        <v>2541</v>
      </c>
      <c r="G1073" s="55"/>
      <c r="H1073" s="54">
        <v>742</v>
      </c>
      <c r="I1073" s="9" t="s">
        <v>45</v>
      </c>
      <c r="J1073" s="357" t="str">
        <f>IF(ISBLANK(INDEX('Policy Characteristics'!D:D,MATCH($C1073,'Policy Characteristics'!$C:$C,0))),"",INDEX('Policy Characteristics'!D:D,MATCH($C1073,'Policy Characteristics'!$C:$C,0)))</f>
        <v>Fuel Taxes or Subsidies</v>
      </c>
      <c r="K1073" s="355" t="str">
        <f>IF(ISBLANK(INDEX('Policy Characteristics'!E:E,MATCH($C1073,'Policy Characteristics'!$C:$C,0))),"",INDEX('Policy Characteristics'!E:E,MATCH($C1073,'Policy Characteristics'!$C:$C,0)))</f>
        <v>cross fuel tax</v>
      </c>
      <c r="L1073" s="377">
        <f>IF(ISBLANK(INDEX('Policy Characteristics'!F:F,MATCH($C1073,'Policy Characteristics'!$C:$C,0))),"",INDEX('Policy Characteristics'!F:F,MATCH($C1073,'Policy Characteristics'!$C:$C,0)))</f>
        <v>-0.5</v>
      </c>
      <c r="M1073" s="377">
        <f>IF(ISBLANK(INDEX('Policy Characteristics'!G:G,MATCH($C1073,'Policy Characteristics'!$C:$C,0))),"",INDEX('Policy Characteristics'!G:G,MATCH($C1073,'Policy Characteristics'!$C:$C,0)))</f>
        <v>0.5</v>
      </c>
      <c r="N1073" s="377">
        <f>IF(ISBLANK(INDEX('Policy Characteristics'!H:H,MATCH($C1073,'Policy Characteristics'!$C:$C,0))),"",INDEX('Policy Characteristics'!H:H,MATCH($C1073,'Policy Characteristics'!$C:$C,0)))</f>
        <v>0.01</v>
      </c>
      <c r="O1073" s="355" t="str">
        <f>IF(ISBLANK(INDEX('Policy Characteristics'!I:I,MATCH($C1073,'Policy Characteristics'!$C:$C,0))),"",INDEX('Policy Characteristics'!I:I,MATCH($C1073,'Policy Characteristics'!$C:$C,0)))</f>
        <v>% of BAU price</v>
      </c>
      <c r="P1073" s="355"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3" s="355" t="str">
        <f>IF(ISBLANK(INDEX('Policy Characteristics'!K:K,MATCH($C1073,'Policy Characteristics'!$C:$C,0))),"",INDEX('Policy Characteristics'!K:K,MATCH($C1073,'Policy Characteristics'!$C:$C,0)))</f>
        <v>fuels.html#fuel-taxes</v>
      </c>
      <c r="R1073" s="355" t="str">
        <f>IF(ISBLANK(INDEX('Policy Characteristics'!L:L,MATCH($C1073,'Policy Characteristics'!$C:$C,0))),"",INDEX('Policy Characteristics'!L:L,MATCH($C1073,'Policy Characteristics'!$C:$C,0)))</f>
        <v>fuel-taxes.html</v>
      </c>
    </row>
    <row r="1074" spans="1:18" x14ac:dyDescent="0.35">
      <c r="A1074" s="355" t="str">
        <f>IF(ISBLANK(INDEX('Policy Characteristics'!A:A,MATCH($C1074,'Policy Characteristics'!$C:$C,0))),"",INDEX('Policy Characteristics'!A:A,MATCH($C1074,'Policy Characteristics'!$C:$C,0)))</f>
        <v>Cross-Sector</v>
      </c>
      <c r="B1074" s="355" t="str">
        <f>IF(ISBLANK(INDEX('Policy Characteristics'!B:B,MATCH($C1074,'Policy Characteristics'!$C:$C,0))),"",INDEX('Policy Characteristics'!B:B,MATCH($C1074,'Policy Characteristics'!$C:$C,0)))</f>
        <v>Fuel Taxes or Subsidies</v>
      </c>
      <c r="C1074" s="363" t="str">
        <f t="shared" si="54"/>
        <v>Additional Fuel Tax or Subsidy Rate by Fuel</v>
      </c>
      <c r="D1074" s="9" t="s">
        <v>76</v>
      </c>
      <c r="E1074" s="9"/>
      <c r="F1074" s="9" t="s">
        <v>100</v>
      </c>
      <c r="G1074" s="55"/>
      <c r="H1074" s="54">
        <v>743</v>
      </c>
      <c r="I1074" s="9" t="s">
        <v>45</v>
      </c>
      <c r="J1074" s="357" t="str">
        <f>IF(ISBLANK(INDEX('Policy Characteristics'!D:D,MATCH($C1074,'Policy Characteristics'!$C:$C,0))),"",INDEX('Policy Characteristics'!D:D,MATCH($C1074,'Policy Characteristics'!$C:$C,0)))</f>
        <v>Fuel Taxes or Subsidies</v>
      </c>
      <c r="K1074" s="355" t="str">
        <f>IF(ISBLANK(INDEX('Policy Characteristics'!E:E,MATCH($C1074,'Policy Characteristics'!$C:$C,0))),"",INDEX('Policy Characteristics'!E:E,MATCH($C1074,'Policy Characteristics'!$C:$C,0)))</f>
        <v>cross fuel tax</v>
      </c>
      <c r="L1074" s="377">
        <f>IF(ISBLANK(INDEX('Policy Characteristics'!F:F,MATCH($C1074,'Policy Characteristics'!$C:$C,0))),"",INDEX('Policy Characteristics'!F:F,MATCH($C1074,'Policy Characteristics'!$C:$C,0)))</f>
        <v>-0.5</v>
      </c>
      <c r="M1074" s="377">
        <f>IF(ISBLANK(INDEX('Policy Characteristics'!G:G,MATCH($C1074,'Policy Characteristics'!$C:$C,0))),"",INDEX('Policy Characteristics'!G:G,MATCH($C1074,'Policy Characteristics'!$C:$C,0)))</f>
        <v>0.5</v>
      </c>
      <c r="N1074" s="377">
        <f>IF(ISBLANK(INDEX('Policy Characteristics'!H:H,MATCH($C1074,'Policy Characteristics'!$C:$C,0))),"",INDEX('Policy Characteristics'!H:H,MATCH($C1074,'Policy Characteristics'!$C:$C,0)))</f>
        <v>0.01</v>
      </c>
      <c r="O1074" s="355" t="str">
        <f>IF(ISBLANK(INDEX('Policy Characteristics'!I:I,MATCH($C1074,'Policy Characteristics'!$C:$C,0))),"",INDEX('Policy Characteristics'!I:I,MATCH($C1074,'Policy Characteristics'!$C:$C,0)))</f>
        <v>% of BAU price</v>
      </c>
      <c r="P1074" s="355"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4" s="355" t="str">
        <f>IF(ISBLANK(INDEX('Policy Characteristics'!K:K,MATCH($C1074,'Policy Characteristics'!$C:$C,0))),"",INDEX('Policy Characteristics'!K:K,MATCH($C1074,'Policy Characteristics'!$C:$C,0)))</f>
        <v>fuels.html#fuel-taxes</v>
      </c>
      <c r="R1074" s="355" t="str">
        <f>IF(ISBLANK(INDEX('Policy Characteristics'!L:L,MATCH($C1074,'Policy Characteristics'!$C:$C,0))),"",INDEX('Policy Characteristics'!L:L,MATCH($C1074,'Policy Characteristics'!$C:$C,0)))</f>
        <v>fuel-taxes.html</v>
      </c>
    </row>
    <row r="1075" spans="1:18" x14ac:dyDescent="0.35">
      <c r="A1075" s="355" t="str">
        <f>IF(ISBLANK(INDEX('Policy Characteristics'!A:A,MATCH($C1075,'Policy Characteristics'!$C:$C,0))),"",INDEX('Policy Characteristics'!A:A,MATCH($C1075,'Policy Characteristics'!$C:$C,0)))</f>
        <v>Cross-Sector</v>
      </c>
      <c r="B1075" s="355" t="str">
        <f>IF(ISBLANK(INDEX('Policy Characteristics'!B:B,MATCH($C1075,'Policy Characteristics'!$C:$C,0))),"",INDEX('Policy Characteristics'!B:B,MATCH($C1075,'Policy Characteristics'!$C:$C,0)))</f>
        <v>Fuel Taxes or Subsidies</v>
      </c>
      <c r="C1075" s="363" t="str">
        <f t="shared" si="54"/>
        <v>Additional Fuel Tax or Subsidy Rate by Fuel</v>
      </c>
      <c r="D1075" s="9" t="s">
        <v>468</v>
      </c>
      <c r="E1075" s="9"/>
      <c r="F1075" s="9" t="s">
        <v>469</v>
      </c>
      <c r="G1075" s="55"/>
      <c r="H1075" s="54">
        <v>744</v>
      </c>
      <c r="I1075" s="9" t="s">
        <v>45</v>
      </c>
      <c r="J1075" s="357" t="str">
        <f>IF(ISBLANK(INDEX('Policy Characteristics'!D:D,MATCH($C1075,'Policy Characteristics'!$C:$C,0))),"",INDEX('Policy Characteristics'!D:D,MATCH($C1075,'Policy Characteristics'!$C:$C,0)))</f>
        <v>Fuel Taxes or Subsidies</v>
      </c>
      <c r="K1075" s="355" t="str">
        <f>IF(ISBLANK(INDEX('Policy Characteristics'!E:E,MATCH($C1075,'Policy Characteristics'!$C:$C,0))),"",INDEX('Policy Characteristics'!E:E,MATCH($C1075,'Policy Characteristics'!$C:$C,0)))</f>
        <v>cross fuel tax</v>
      </c>
      <c r="L1075" s="377">
        <f>IF(ISBLANK(INDEX('Policy Characteristics'!F:F,MATCH($C1075,'Policy Characteristics'!$C:$C,0))),"",INDEX('Policy Characteristics'!F:F,MATCH($C1075,'Policy Characteristics'!$C:$C,0)))</f>
        <v>-0.5</v>
      </c>
      <c r="M1075" s="377">
        <f>IF(ISBLANK(INDEX('Policy Characteristics'!G:G,MATCH($C1075,'Policy Characteristics'!$C:$C,0))),"",INDEX('Policy Characteristics'!G:G,MATCH($C1075,'Policy Characteristics'!$C:$C,0)))</f>
        <v>0.5</v>
      </c>
      <c r="N1075" s="377">
        <f>IF(ISBLANK(INDEX('Policy Characteristics'!H:H,MATCH($C1075,'Policy Characteristics'!$C:$C,0))),"",INDEX('Policy Characteristics'!H:H,MATCH($C1075,'Policy Characteristics'!$C:$C,0)))</f>
        <v>0.01</v>
      </c>
      <c r="O1075" s="355" t="str">
        <f>IF(ISBLANK(INDEX('Policy Characteristics'!I:I,MATCH($C1075,'Policy Characteristics'!$C:$C,0))),"",INDEX('Policy Characteristics'!I:I,MATCH($C1075,'Policy Characteristics'!$C:$C,0)))</f>
        <v>% of BAU price</v>
      </c>
      <c r="P1075" s="355"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5" s="355" t="str">
        <f>IF(ISBLANK(INDEX('Policy Characteristics'!K:K,MATCH($C1075,'Policy Characteristics'!$C:$C,0))),"",INDEX('Policy Characteristics'!K:K,MATCH($C1075,'Policy Characteristics'!$C:$C,0)))</f>
        <v>fuels.html#fuel-taxes</v>
      </c>
      <c r="R1075" s="355" t="str">
        <f>IF(ISBLANK(INDEX('Policy Characteristics'!L:L,MATCH($C1075,'Policy Characteristics'!$C:$C,0))),"",INDEX('Policy Characteristics'!L:L,MATCH($C1075,'Policy Characteristics'!$C:$C,0)))</f>
        <v>fuel-taxes.html</v>
      </c>
    </row>
    <row r="1076" spans="1:18" x14ac:dyDescent="0.35">
      <c r="A1076" s="355" t="str">
        <f>IF(ISBLANK(INDEX('Policy Characteristics'!A:A,MATCH($C1076,'Policy Characteristics'!$C:$C,0))),"",INDEX('Policy Characteristics'!A:A,MATCH($C1076,'Policy Characteristics'!$C:$C,0)))</f>
        <v>Cross-Sector</v>
      </c>
      <c r="B1076" s="355" t="str">
        <f>IF(ISBLANK(INDEX('Policy Characteristics'!B:B,MATCH($C1076,'Policy Characteristics'!$C:$C,0))),"",INDEX('Policy Characteristics'!B:B,MATCH($C1076,'Policy Characteristics'!$C:$C,0)))</f>
        <v>Fuel Taxes or Subsidies</v>
      </c>
      <c r="C1076" s="363" t="str">
        <f t="shared" si="54"/>
        <v>Additional Fuel Tax or Subsidy Rate by Fuel</v>
      </c>
      <c r="D1076" s="9" t="s">
        <v>2532</v>
      </c>
      <c r="E1076" s="9"/>
      <c r="F1076" s="9" t="s">
        <v>2536</v>
      </c>
      <c r="G1076" s="55"/>
      <c r="H1076" s="54">
        <v>745</v>
      </c>
      <c r="I1076" s="9" t="s">
        <v>45</v>
      </c>
      <c r="J1076" s="357" t="str">
        <f>IF(ISBLANK(INDEX('Policy Characteristics'!D:D,MATCH($C1076,'Policy Characteristics'!$C:$C,0))),"",INDEX('Policy Characteristics'!D:D,MATCH($C1076,'Policy Characteristics'!$C:$C,0)))</f>
        <v>Fuel Taxes or Subsidies</v>
      </c>
      <c r="K1076" s="355" t="str">
        <f>IF(ISBLANK(INDEX('Policy Characteristics'!E:E,MATCH($C1076,'Policy Characteristics'!$C:$C,0))),"",INDEX('Policy Characteristics'!E:E,MATCH($C1076,'Policy Characteristics'!$C:$C,0)))</f>
        <v>cross fuel tax</v>
      </c>
      <c r="L1076" s="377">
        <f>IF(ISBLANK(INDEX('Policy Characteristics'!F:F,MATCH($C1076,'Policy Characteristics'!$C:$C,0))),"",INDEX('Policy Characteristics'!F:F,MATCH($C1076,'Policy Characteristics'!$C:$C,0)))</f>
        <v>-0.5</v>
      </c>
      <c r="M1076" s="377">
        <f>IF(ISBLANK(INDEX('Policy Characteristics'!G:G,MATCH($C1076,'Policy Characteristics'!$C:$C,0))),"",INDEX('Policy Characteristics'!G:G,MATCH($C1076,'Policy Characteristics'!$C:$C,0)))</f>
        <v>0.5</v>
      </c>
      <c r="N1076" s="377">
        <f>IF(ISBLANK(INDEX('Policy Characteristics'!H:H,MATCH($C1076,'Policy Characteristics'!$C:$C,0))),"",INDEX('Policy Characteristics'!H:H,MATCH($C1076,'Policy Characteristics'!$C:$C,0)))</f>
        <v>0.01</v>
      </c>
      <c r="O1076" s="355" t="str">
        <f>IF(ISBLANK(INDEX('Policy Characteristics'!I:I,MATCH($C1076,'Policy Characteristics'!$C:$C,0))),"",INDEX('Policy Characteristics'!I:I,MATCH($C1076,'Policy Characteristics'!$C:$C,0)))</f>
        <v>% of BAU price</v>
      </c>
      <c r="P1076" s="355"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6" s="355" t="str">
        <f>IF(ISBLANK(INDEX('Policy Characteristics'!K:K,MATCH($C1076,'Policy Characteristics'!$C:$C,0))),"",INDEX('Policy Characteristics'!K:K,MATCH($C1076,'Policy Characteristics'!$C:$C,0)))</f>
        <v>fuels.html#fuel-taxes</v>
      </c>
      <c r="R1076" s="355" t="str">
        <f>IF(ISBLANK(INDEX('Policy Characteristics'!L:L,MATCH($C1076,'Policy Characteristics'!$C:$C,0))),"",INDEX('Policy Characteristics'!L:L,MATCH($C1076,'Policy Characteristics'!$C:$C,0)))</f>
        <v>fuel-taxes.html</v>
      </c>
    </row>
    <row r="1077" spans="1:18" x14ac:dyDescent="0.35">
      <c r="A1077" s="355" t="str">
        <f>IF(ISBLANK(INDEX('Policy Characteristics'!A:A,MATCH($C1077,'Policy Characteristics'!$C:$C,0))),"",INDEX('Policy Characteristics'!A:A,MATCH($C1077,'Policy Characteristics'!$C:$C,0)))</f>
        <v>Cross-Sector</v>
      </c>
      <c r="B1077" s="355" t="str">
        <f>IF(ISBLANK(INDEX('Policy Characteristics'!B:B,MATCH($C1077,'Policy Characteristics'!$C:$C,0))),"",INDEX('Policy Characteristics'!B:B,MATCH($C1077,'Policy Characteristics'!$C:$C,0)))</f>
        <v>Fuel Taxes or Subsidies</v>
      </c>
      <c r="C1077" s="363" t="str">
        <f t="shared" si="54"/>
        <v>Additional Fuel Tax or Subsidy Rate by Fuel</v>
      </c>
      <c r="D1077" s="9" t="s">
        <v>2542</v>
      </c>
      <c r="E1077" s="9"/>
      <c r="F1077" s="9" t="s">
        <v>2543</v>
      </c>
      <c r="G1077" s="55"/>
      <c r="H1077" s="54">
        <v>746</v>
      </c>
      <c r="I1077" s="9" t="s">
        <v>45</v>
      </c>
      <c r="J1077" s="357" t="str">
        <f>IF(ISBLANK(INDEX('Policy Characteristics'!D:D,MATCH($C1077,'Policy Characteristics'!$C:$C,0))),"",INDEX('Policy Characteristics'!D:D,MATCH($C1077,'Policy Characteristics'!$C:$C,0)))</f>
        <v>Fuel Taxes or Subsidies</v>
      </c>
      <c r="K1077" s="355" t="str">
        <f>IF(ISBLANK(INDEX('Policy Characteristics'!E:E,MATCH($C1077,'Policy Characteristics'!$C:$C,0))),"",INDEX('Policy Characteristics'!E:E,MATCH($C1077,'Policy Characteristics'!$C:$C,0)))</f>
        <v>cross fuel tax</v>
      </c>
      <c r="L1077" s="377">
        <f>IF(ISBLANK(INDEX('Policy Characteristics'!F:F,MATCH($C1077,'Policy Characteristics'!$C:$C,0))),"",INDEX('Policy Characteristics'!F:F,MATCH($C1077,'Policy Characteristics'!$C:$C,0)))</f>
        <v>-0.5</v>
      </c>
      <c r="M1077" s="377">
        <f>IF(ISBLANK(INDEX('Policy Characteristics'!G:G,MATCH($C1077,'Policy Characteristics'!$C:$C,0))),"",INDEX('Policy Characteristics'!G:G,MATCH($C1077,'Policy Characteristics'!$C:$C,0)))</f>
        <v>0.5</v>
      </c>
      <c r="N1077" s="377">
        <f>IF(ISBLANK(INDEX('Policy Characteristics'!H:H,MATCH($C1077,'Policy Characteristics'!$C:$C,0))),"",INDEX('Policy Characteristics'!H:H,MATCH($C1077,'Policy Characteristics'!$C:$C,0)))</f>
        <v>0.01</v>
      </c>
      <c r="O1077" s="355" t="str">
        <f>IF(ISBLANK(INDEX('Policy Characteristics'!I:I,MATCH($C1077,'Policy Characteristics'!$C:$C,0))),"",INDEX('Policy Characteristics'!I:I,MATCH($C1077,'Policy Characteristics'!$C:$C,0)))</f>
        <v>% of BAU price</v>
      </c>
      <c r="P1077" s="355"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7" s="355" t="str">
        <f>IF(ISBLANK(INDEX('Policy Characteristics'!K:K,MATCH($C1077,'Policy Characteristics'!$C:$C,0))),"",INDEX('Policy Characteristics'!K:K,MATCH($C1077,'Policy Characteristics'!$C:$C,0)))</f>
        <v>fuels.html#fuel-taxes</v>
      </c>
      <c r="R1077" s="355" t="str">
        <f>IF(ISBLANK(INDEX('Policy Characteristics'!L:L,MATCH($C1077,'Policy Characteristics'!$C:$C,0))),"",INDEX('Policy Characteristics'!L:L,MATCH($C1077,'Policy Characteristics'!$C:$C,0)))</f>
        <v>fuel-taxes.html</v>
      </c>
    </row>
    <row r="1078" spans="1:18" x14ac:dyDescent="0.35">
      <c r="A1078" s="355" t="str">
        <f>IF(ISBLANK(INDEX('Policy Characteristics'!A:A,MATCH($C1078,'Policy Characteristics'!$C:$C,0))),"",INDEX('Policy Characteristics'!A:A,MATCH($C1078,'Policy Characteristics'!$C:$C,0)))</f>
        <v>Cross-Sector</v>
      </c>
      <c r="B1078" s="355" t="str">
        <f>IF(ISBLANK(INDEX('Policy Characteristics'!B:B,MATCH($C1078,'Policy Characteristics'!$C:$C,0))),"",INDEX('Policy Characteristics'!B:B,MATCH($C1078,'Policy Characteristics'!$C:$C,0)))</f>
        <v>Fuel Taxes or Subsidies</v>
      </c>
      <c r="C1078" s="363" t="str">
        <f t="shared" ref="C1078:C1080" si="55">C$1064</f>
        <v>Additional Fuel Tax or Subsidy Rate by Fuel</v>
      </c>
      <c r="D1078" s="9" t="s">
        <v>2533</v>
      </c>
      <c r="E1078" s="9"/>
      <c r="F1078" s="9" t="s">
        <v>2537</v>
      </c>
      <c r="G1078" s="55"/>
      <c r="H1078" s="54">
        <v>747</v>
      </c>
      <c r="I1078" s="9" t="s">
        <v>45</v>
      </c>
      <c r="J1078" s="357" t="str">
        <f>IF(ISBLANK(INDEX('Policy Characteristics'!D:D,MATCH($C1078,'Policy Characteristics'!$C:$C,0))),"",INDEX('Policy Characteristics'!D:D,MATCH($C1078,'Policy Characteristics'!$C:$C,0)))</f>
        <v>Fuel Taxes or Subsidies</v>
      </c>
      <c r="K1078" s="355" t="str">
        <f>IF(ISBLANK(INDEX('Policy Characteristics'!E:E,MATCH($C1078,'Policy Characteristics'!$C:$C,0))),"",INDEX('Policy Characteristics'!E:E,MATCH($C1078,'Policy Characteristics'!$C:$C,0)))</f>
        <v>cross fuel tax</v>
      </c>
      <c r="L1078" s="377">
        <f>IF(ISBLANK(INDEX('Policy Characteristics'!F:F,MATCH($C1078,'Policy Characteristics'!$C:$C,0))),"",INDEX('Policy Characteristics'!F:F,MATCH($C1078,'Policy Characteristics'!$C:$C,0)))</f>
        <v>-0.5</v>
      </c>
      <c r="M1078" s="377">
        <f>IF(ISBLANK(INDEX('Policy Characteristics'!G:G,MATCH($C1078,'Policy Characteristics'!$C:$C,0))),"",INDEX('Policy Characteristics'!G:G,MATCH($C1078,'Policy Characteristics'!$C:$C,0)))</f>
        <v>0.5</v>
      </c>
      <c r="N1078" s="377">
        <f>IF(ISBLANK(INDEX('Policy Characteristics'!H:H,MATCH($C1078,'Policy Characteristics'!$C:$C,0))),"",INDEX('Policy Characteristics'!H:H,MATCH($C1078,'Policy Characteristics'!$C:$C,0)))</f>
        <v>0.01</v>
      </c>
      <c r="O1078" s="355" t="str">
        <f>IF(ISBLANK(INDEX('Policy Characteristics'!I:I,MATCH($C1078,'Policy Characteristics'!$C:$C,0))),"",INDEX('Policy Characteristics'!I:I,MATCH($C1078,'Policy Characteristics'!$C:$C,0)))</f>
        <v>% of BAU price</v>
      </c>
      <c r="P1078" s="355"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8" s="355" t="str">
        <f>IF(ISBLANK(INDEX('Policy Characteristics'!K:K,MATCH($C1078,'Policy Characteristics'!$C:$C,0))),"",INDEX('Policy Characteristics'!K:K,MATCH($C1078,'Policy Characteristics'!$C:$C,0)))</f>
        <v>fuels.html#fuel-taxes</v>
      </c>
      <c r="R1078" s="355" t="str">
        <f>IF(ISBLANK(INDEX('Policy Characteristics'!L:L,MATCH($C1078,'Policy Characteristics'!$C:$C,0))),"",INDEX('Policy Characteristics'!L:L,MATCH($C1078,'Policy Characteristics'!$C:$C,0)))</f>
        <v>fuel-taxes.html</v>
      </c>
    </row>
    <row r="1079" spans="1:18" x14ac:dyDescent="0.35">
      <c r="A1079" s="355" t="str">
        <f>IF(ISBLANK(INDEX('Policy Characteristics'!A:A,MATCH($C1079,'Policy Characteristics'!$C:$C,0))),"",INDEX('Policy Characteristics'!A:A,MATCH($C1079,'Policy Characteristics'!$C:$C,0)))</f>
        <v>Cross-Sector</v>
      </c>
      <c r="B1079" s="355" t="str">
        <f>IF(ISBLANK(INDEX('Policy Characteristics'!B:B,MATCH($C1079,'Policy Characteristics'!$C:$C,0))),"",INDEX('Policy Characteristics'!B:B,MATCH($C1079,'Policy Characteristics'!$C:$C,0)))</f>
        <v>Fuel Taxes or Subsidies</v>
      </c>
      <c r="C1079" s="363" t="str">
        <f t="shared" si="55"/>
        <v>Additional Fuel Tax or Subsidy Rate by Fuel</v>
      </c>
      <c r="D1079" s="9" t="s">
        <v>2534</v>
      </c>
      <c r="E1079" s="9"/>
      <c r="F1079" s="9" t="s">
        <v>2538</v>
      </c>
      <c r="G1079" s="55"/>
      <c r="H1079" s="54">
        <v>748</v>
      </c>
      <c r="I1079" s="9" t="s">
        <v>45</v>
      </c>
      <c r="J1079" s="357" t="str">
        <f>IF(ISBLANK(INDEX('Policy Characteristics'!D:D,MATCH($C1079,'Policy Characteristics'!$C:$C,0))),"",INDEX('Policy Characteristics'!D:D,MATCH($C1079,'Policy Characteristics'!$C:$C,0)))</f>
        <v>Fuel Taxes or Subsidies</v>
      </c>
      <c r="K1079" s="355" t="str">
        <f>IF(ISBLANK(INDEX('Policy Characteristics'!E:E,MATCH($C1079,'Policy Characteristics'!$C:$C,0))),"",INDEX('Policy Characteristics'!E:E,MATCH($C1079,'Policy Characteristics'!$C:$C,0)))</f>
        <v>cross fuel tax</v>
      </c>
      <c r="L1079" s="377">
        <f>IF(ISBLANK(INDEX('Policy Characteristics'!F:F,MATCH($C1079,'Policy Characteristics'!$C:$C,0))),"",INDEX('Policy Characteristics'!F:F,MATCH($C1079,'Policy Characteristics'!$C:$C,0)))</f>
        <v>-0.5</v>
      </c>
      <c r="M1079" s="377">
        <f>IF(ISBLANK(INDEX('Policy Characteristics'!G:G,MATCH($C1079,'Policy Characteristics'!$C:$C,0))),"",INDEX('Policy Characteristics'!G:G,MATCH($C1079,'Policy Characteristics'!$C:$C,0)))</f>
        <v>0.5</v>
      </c>
      <c r="N1079" s="377">
        <f>IF(ISBLANK(INDEX('Policy Characteristics'!H:H,MATCH($C1079,'Policy Characteristics'!$C:$C,0))),"",INDEX('Policy Characteristics'!H:H,MATCH($C1079,'Policy Characteristics'!$C:$C,0)))</f>
        <v>0.01</v>
      </c>
      <c r="O1079" s="355" t="str">
        <f>IF(ISBLANK(INDEX('Policy Characteristics'!I:I,MATCH($C1079,'Policy Characteristics'!$C:$C,0))),"",INDEX('Policy Characteristics'!I:I,MATCH($C1079,'Policy Characteristics'!$C:$C,0)))</f>
        <v>% of BAU price</v>
      </c>
      <c r="P1079" s="355"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9" s="355" t="str">
        <f>IF(ISBLANK(INDEX('Policy Characteristics'!K:K,MATCH($C1079,'Policy Characteristics'!$C:$C,0))),"",INDEX('Policy Characteristics'!K:K,MATCH($C1079,'Policy Characteristics'!$C:$C,0)))</f>
        <v>fuels.html#fuel-taxes</v>
      </c>
      <c r="R1079" s="355" t="str">
        <f>IF(ISBLANK(INDEX('Policy Characteristics'!L:L,MATCH($C1079,'Policy Characteristics'!$C:$C,0))),"",INDEX('Policy Characteristics'!L:L,MATCH($C1079,'Policy Characteristics'!$C:$C,0)))</f>
        <v>fuel-taxes.html</v>
      </c>
    </row>
    <row r="1080" spans="1:18" x14ac:dyDescent="0.35">
      <c r="A1080" s="355" t="str">
        <f>IF(ISBLANK(INDEX('Policy Characteristics'!A:A,MATCH($C1080,'Policy Characteristics'!$C:$C,0))),"",INDEX('Policy Characteristics'!A:A,MATCH($C1080,'Policy Characteristics'!$C:$C,0)))</f>
        <v>Cross-Sector</v>
      </c>
      <c r="B1080" s="355" t="str">
        <f>IF(ISBLANK(INDEX('Policy Characteristics'!B:B,MATCH($C1080,'Policy Characteristics'!$C:$C,0))),"",INDEX('Policy Characteristics'!B:B,MATCH($C1080,'Policy Characteristics'!$C:$C,0)))</f>
        <v>Fuel Taxes or Subsidies</v>
      </c>
      <c r="C1080" s="363" t="str">
        <f t="shared" si="55"/>
        <v>Additional Fuel Tax or Subsidy Rate by Fuel</v>
      </c>
      <c r="D1080" s="9" t="s">
        <v>2535</v>
      </c>
      <c r="E1080" s="9"/>
      <c r="F1080" s="9" t="s">
        <v>2539</v>
      </c>
      <c r="G1080" s="55"/>
      <c r="H1080" s="54">
        <v>749</v>
      </c>
      <c r="I1080" s="9" t="s">
        <v>45</v>
      </c>
      <c r="J1080" s="357" t="str">
        <f>IF(ISBLANK(INDEX('Policy Characteristics'!D:D,MATCH($C1080,'Policy Characteristics'!$C:$C,0))),"",INDEX('Policy Characteristics'!D:D,MATCH($C1080,'Policy Characteristics'!$C:$C,0)))</f>
        <v>Fuel Taxes or Subsidies</v>
      </c>
      <c r="K1080" s="355" t="str">
        <f>IF(ISBLANK(INDEX('Policy Characteristics'!E:E,MATCH($C1080,'Policy Characteristics'!$C:$C,0))),"",INDEX('Policy Characteristics'!E:E,MATCH($C1080,'Policy Characteristics'!$C:$C,0)))</f>
        <v>cross fuel tax</v>
      </c>
      <c r="L1080" s="377">
        <f>IF(ISBLANK(INDEX('Policy Characteristics'!F:F,MATCH($C1080,'Policy Characteristics'!$C:$C,0))),"",INDEX('Policy Characteristics'!F:F,MATCH($C1080,'Policy Characteristics'!$C:$C,0)))</f>
        <v>-0.5</v>
      </c>
      <c r="M1080" s="377">
        <f>IF(ISBLANK(INDEX('Policy Characteristics'!G:G,MATCH($C1080,'Policy Characteristics'!$C:$C,0))),"",INDEX('Policy Characteristics'!G:G,MATCH($C1080,'Policy Characteristics'!$C:$C,0)))</f>
        <v>0.5</v>
      </c>
      <c r="N1080" s="377">
        <f>IF(ISBLANK(INDEX('Policy Characteristics'!H:H,MATCH($C1080,'Policy Characteristics'!$C:$C,0))),"",INDEX('Policy Characteristics'!H:H,MATCH($C1080,'Policy Characteristics'!$C:$C,0)))</f>
        <v>0.01</v>
      </c>
      <c r="O1080" s="355" t="str">
        <f>IF(ISBLANK(INDEX('Policy Characteristics'!I:I,MATCH($C1080,'Policy Characteristics'!$C:$C,0))),"",INDEX('Policy Characteristics'!I:I,MATCH($C1080,'Policy Characteristics'!$C:$C,0)))</f>
        <v>% of BAU price</v>
      </c>
      <c r="P1080" s="355"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80" s="355" t="str">
        <f>IF(ISBLANK(INDEX('Policy Characteristics'!K:K,MATCH($C1080,'Policy Characteristics'!$C:$C,0))),"",INDEX('Policy Characteristics'!K:K,MATCH($C1080,'Policy Characteristics'!$C:$C,0)))</f>
        <v>fuels.html#fuel-taxes</v>
      </c>
      <c r="R1080" s="355" t="str">
        <f>IF(ISBLANK(INDEX('Policy Characteristics'!L:L,MATCH($C1080,'Policy Characteristics'!$C:$C,0))),"",INDEX('Policy Characteristics'!L:L,MATCH($C1080,'Policy Characteristics'!$C:$C,0)))</f>
        <v>fuel-taxes.html</v>
      </c>
    </row>
    <row r="1081" spans="1:18" x14ac:dyDescent="0.35">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60" t="s">
        <v>306</v>
      </c>
      <c r="D1081" s="53" t="s">
        <v>116</v>
      </c>
      <c r="E1081" s="53"/>
      <c r="F1081" s="53" t="s">
        <v>337</v>
      </c>
      <c r="G1081" s="53"/>
      <c r="H1081" s="54">
        <v>85</v>
      </c>
      <c r="I1081" s="53" t="s">
        <v>44</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building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x14ac:dyDescent="0.35">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ref="C1082:C1086" si="56">C$1081</f>
        <v>RnD Building Capital Cost Perc Reduction</v>
      </c>
      <c r="D1082" s="53" t="s">
        <v>117</v>
      </c>
      <c r="E1082" s="53"/>
      <c r="F1082" s="53" t="s">
        <v>338</v>
      </c>
      <c r="G1082" s="53"/>
      <c r="H1082" s="54">
        <v>86</v>
      </c>
      <c r="I1082" s="53" t="s">
        <v>44</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building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x14ac:dyDescent="0.35">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6"/>
        <v>RnD Building Capital Cost Perc Reduction</v>
      </c>
      <c r="D1083" s="53" t="s">
        <v>118</v>
      </c>
      <c r="E1083" s="53"/>
      <c r="F1083" s="53" t="s">
        <v>339</v>
      </c>
      <c r="G1083" s="53"/>
      <c r="H1083" s="54">
        <v>87</v>
      </c>
      <c r="I1083" s="53" t="s">
        <v>44</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building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x14ac:dyDescent="0.35">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6"/>
        <v>RnD Building Capital Cost Perc Reduction</v>
      </c>
      <c r="D1084" s="53" t="s">
        <v>119</v>
      </c>
      <c r="E1084" s="53"/>
      <c r="F1084" s="53" t="s">
        <v>340</v>
      </c>
      <c r="G1084" s="53"/>
      <c r="H1084" s="54">
        <v>88</v>
      </c>
      <c r="I1084" s="53" t="s">
        <v>44</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building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x14ac:dyDescent="0.35">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6"/>
        <v>RnD Building Capital Cost Perc Reduction</v>
      </c>
      <c r="D1085" s="53" t="s">
        <v>120</v>
      </c>
      <c r="E1085" s="53"/>
      <c r="F1085" s="53" t="s">
        <v>341</v>
      </c>
      <c r="G1085" s="53"/>
      <c r="H1085" s="54">
        <v>89</v>
      </c>
      <c r="I1085" s="53" t="s">
        <v>44</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building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x14ac:dyDescent="0.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9" t="str">
        <f t="shared" si="56"/>
        <v>RnD Building Capital Cost Perc Reduction</v>
      </c>
      <c r="D1086" s="53" t="s">
        <v>121</v>
      </c>
      <c r="E1086" s="53"/>
      <c r="F1086" s="53" t="s">
        <v>342</v>
      </c>
      <c r="G1086" s="53"/>
      <c r="H1086" s="54">
        <v>90</v>
      </c>
      <c r="I1086" s="53" t="s">
        <v>44</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building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x14ac:dyDescent="0.35">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60" t="s">
        <v>307</v>
      </c>
      <c r="D1087" s="53"/>
      <c r="E1087" s="53"/>
      <c r="F1087" s="53" t="s">
        <v>27</v>
      </c>
      <c r="G1087" s="53"/>
      <c r="H1087" s="54">
        <v>91</v>
      </c>
      <c r="I1087" s="53" t="s">
        <v>44</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CCS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x14ac:dyDescent="0.35">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60" t="s">
        <v>308</v>
      </c>
      <c r="D1088" s="53" t="s">
        <v>473</v>
      </c>
      <c r="E1088" s="53"/>
      <c r="F1088" s="9" t="s">
        <v>476</v>
      </c>
      <c r="G1088" s="53"/>
      <c r="H1088" s="54">
        <v>92</v>
      </c>
      <c r="I1088" s="53" t="s">
        <v>44</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electricity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x14ac:dyDescent="0.35">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ref="C1089:C1096" si="57">C$1088</f>
        <v>RnD Electricity Capital Cost Perc Reduction</v>
      </c>
      <c r="D1089" s="9" t="s">
        <v>327</v>
      </c>
      <c r="E1089" s="55"/>
      <c r="F1089" s="9" t="s">
        <v>2288</v>
      </c>
      <c r="G1089" s="53"/>
      <c r="H1089" s="54">
        <v>93</v>
      </c>
      <c r="I1089" s="53" t="s">
        <v>44</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electricity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x14ac:dyDescent="0.35">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57"/>
        <v>RnD Electricity Capital Cost Perc Reduction</v>
      </c>
      <c r="D1090" s="9" t="s">
        <v>77</v>
      </c>
      <c r="E1090" s="55"/>
      <c r="F1090" s="9" t="s">
        <v>343</v>
      </c>
      <c r="G1090" s="53"/>
      <c r="H1090" s="54">
        <v>94</v>
      </c>
      <c r="I1090" s="53" t="s">
        <v>44</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electricity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x14ac:dyDescent="0.35">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57"/>
        <v>RnD Electricity Capital Cost Perc Reduction</v>
      </c>
      <c r="D1091" s="9" t="s">
        <v>78</v>
      </c>
      <c r="E1091" s="55"/>
      <c r="F1091" s="9" t="s">
        <v>344</v>
      </c>
      <c r="G1091" s="53"/>
      <c r="H1091" s="54">
        <v>95</v>
      </c>
      <c r="I1091" s="53" t="s">
        <v>44</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electricity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x14ac:dyDescent="0.35">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57"/>
        <v>RnD Electricity Capital Cost Perc Reduction</v>
      </c>
      <c r="D1092" s="9" t="s">
        <v>474</v>
      </c>
      <c r="E1092" s="55"/>
      <c r="F1092" s="9" t="s">
        <v>478</v>
      </c>
      <c r="G1092" s="53"/>
      <c r="H1092" s="54">
        <v>96</v>
      </c>
      <c r="I1092" s="53" t="s">
        <v>44</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electricity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x14ac:dyDescent="0.35">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Capital Cost Reduction</v>
      </c>
      <c r="C1093" s="359" t="str">
        <f t="shared" si="57"/>
        <v>RnD Electricity Capital Cost Perc Reduction</v>
      </c>
      <c r="D1093" s="9" t="s">
        <v>79</v>
      </c>
      <c r="E1093" s="55"/>
      <c r="F1093" s="9" t="s">
        <v>345</v>
      </c>
      <c r="G1093" s="53"/>
      <c r="H1093" s="54">
        <v>97</v>
      </c>
      <c r="I1093" s="53" t="s">
        <v>44</v>
      </c>
      <c r="J1093" s="357" t="str">
        <f>IF(ISBLANK(INDEX('Policy Characteristics'!D:D,MATCH($C1093,'Policy Characteristics'!$C:$C,0))),"",INDEX('Policy Characteristics'!D:D,MATCH($C1093,'Policy Characteristics'!$C:$C,0)))</f>
        <v>R&amp;D Capital Cost Reductions</v>
      </c>
      <c r="K1093" s="355" t="str">
        <f>IF(ISBLANK(INDEX('Policy Characteristics'!E:E,MATCH($C1093,'Policy Characteristics'!$C:$C,0))),"",INDEX('Policy Characteristics'!E:E,MATCH($C1093,'Policy Characteristics'!$C:$C,0)))</f>
        <v>RnD electricity capital cost reduction</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0.4</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reduction in cost</v>
      </c>
      <c r="P1093" s="355"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5" t="str">
        <f>IF(ISBLANK(INDEX('Policy Characteristics'!K:K,MATCH($C1093,'Policy Characteristics'!$C:$C,0))),"",INDEX('Policy Characteristics'!K:K,MATCH($C1093,'Policy Characteristics'!$C:$C,0)))</f>
        <v>architectural-design.html#rnd</v>
      </c>
      <c r="R1093" s="355" t="str">
        <f>IF(ISBLANK(INDEX('Policy Characteristics'!L:L,MATCH($C1093,'Policy Characteristics'!$C:$C,0))),"",INDEX('Policy Characteristics'!L:L,MATCH($C1093,'Policy Characteristics'!$C:$C,0)))</f>
        <v>research-and-development.html</v>
      </c>
    </row>
    <row r="1094" spans="1:18" x14ac:dyDescent="0.35">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Capital Cost Reduction</v>
      </c>
      <c r="C1094" s="359" t="str">
        <f t="shared" si="57"/>
        <v>RnD Electricity Capital Cost Perc Reduction</v>
      </c>
      <c r="D1094" s="9" t="s">
        <v>80</v>
      </c>
      <c r="E1094" s="55"/>
      <c r="F1094" s="9" t="s">
        <v>346</v>
      </c>
      <c r="G1094" s="53"/>
      <c r="H1094" s="54">
        <v>98</v>
      </c>
      <c r="I1094" s="53" t="s">
        <v>44</v>
      </c>
      <c r="J1094" s="357" t="str">
        <f>IF(ISBLANK(INDEX('Policy Characteristics'!D:D,MATCH($C1094,'Policy Characteristics'!$C:$C,0))),"",INDEX('Policy Characteristics'!D:D,MATCH($C1094,'Policy Characteristics'!$C:$C,0)))</f>
        <v>R&amp;D Capital Cost Reductions</v>
      </c>
      <c r="K1094" s="355" t="str">
        <f>IF(ISBLANK(INDEX('Policy Characteristics'!E:E,MATCH($C1094,'Policy Characteristics'!$C:$C,0))),"",INDEX('Policy Characteristics'!E:E,MATCH($C1094,'Policy Characteristics'!$C:$C,0)))</f>
        <v>RnD electricity capital cost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cost</v>
      </c>
      <c r="P1094" s="355"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x14ac:dyDescent="0.35">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Capital Cost Reduction</v>
      </c>
      <c r="C1095" s="359" t="str">
        <f t="shared" si="57"/>
        <v>RnD Electricity Capital Cost Perc Reduction</v>
      </c>
      <c r="D1095" s="9" t="s">
        <v>81</v>
      </c>
      <c r="E1095" s="55"/>
      <c r="F1095" s="9" t="s">
        <v>347</v>
      </c>
      <c r="G1095" s="53"/>
      <c r="H1095" s="54">
        <v>99</v>
      </c>
      <c r="I1095" s="53" t="s">
        <v>44</v>
      </c>
      <c r="J1095" s="357" t="str">
        <f>IF(ISBLANK(INDEX('Policy Characteristics'!D:D,MATCH($C1095,'Policy Characteristics'!$C:$C,0))),"",INDEX('Policy Characteristics'!D:D,MATCH($C1095,'Policy Characteristics'!$C:$C,0)))</f>
        <v>R&amp;D Capital Cost Reductions</v>
      </c>
      <c r="K1095" s="355" t="str">
        <f>IF(ISBLANK(INDEX('Policy Characteristics'!E:E,MATCH($C1095,'Policy Characteristics'!$C:$C,0))),"",INDEX('Policy Characteristics'!E:E,MATCH($C1095,'Policy Characteristics'!$C:$C,0)))</f>
        <v>RnD electricity capital cost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cost</v>
      </c>
      <c r="P1095" s="355"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x14ac:dyDescent="0.35">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Capital Cost Reduction</v>
      </c>
      <c r="C1096" s="359" t="str">
        <f t="shared" si="57"/>
        <v>RnD Electricity Capital Cost Perc Reduction</v>
      </c>
      <c r="D1096" s="9" t="s">
        <v>330</v>
      </c>
      <c r="E1096" s="55"/>
      <c r="F1096" s="9" t="s">
        <v>2289</v>
      </c>
      <c r="G1096" s="53"/>
      <c r="H1096" s="54">
        <v>192</v>
      </c>
      <c r="I1096" s="53" t="s">
        <v>44</v>
      </c>
      <c r="J1096" s="357" t="str">
        <f>IF(ISBLANK(INDEX('Policy Characteristics'!D:D,MATCH($C1096,'Policy Characteristics'!$C:$C,0))),"",INDEX('Policy Characteristics'!D:D,MATCH($C1096,'Policy Characteristics'!$C:$C,0)))</f>
        <v>R&amp;D Capital Cost Reductions</v>
      </c>
      <c r="K1096" s="355" t="str">
        <f>IF(ISBLANK(INDEX('Policy Characteristics'!E:E,MATCH($C1096,'Policy Characteristics'!$C:$C,0))),"",INDEX('Policy Characteristics'!E:E,MATCH($C1096,'Policy Characteristics'!$C:$C,0)))</f>
        <v>RnD electricity capital cost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cost</v>
      </c>
      <c r="P1096" s="355"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x14ac:dyDescent="0.35">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Capital Cost Reduction</v>
      </c>
      <c r="C1097" s="359" t="str">
        <f t="shared" ref="C1097:C1098" si="58">C$1088</f>
        <v>RnD Electricity Capital Cost Perc Reduction</v>
      </c>
      <c r="D1097" s="9" t="s">
        <v>470</v>
      </c>
      <c r="E1097" s="55"/>
      <c r="F1097" s="9" t="s">
        <v>471</v>
      </c>
      <c r="G1097" s="53"/>
      <c r="H1097" s="54">
        <v>180</v>
      </c>
      <c r="I1097" s="53" t="s">
        <v>44</v>
      </c>
      <c r="J1097" s="357" t="str">
        <f>IF(ISBLANK(INDEX('Policy Characteristics'!D:D,MATCH($C1097,'Policy Characteristics'!$C:$C,0))),"",INDEX('Policy Characteristics'!D:D,MATCH($C1097,'Policy Characteristics'!$C:$C,0)))</f>
        <v>R&amp;D Capital Cost Reductions</v>
      </c>
      <c r="K1097" s="355" t="str">
        <f>IF(ISBLANK(INDEX('Policy Characteristics'!E:E,MATCH($C1097,'Policy Characteristics'!$C:$C,0))),"",INDEX('Policy Characteristics'!E:E,MATCH($C1097,'Policy Characteristics'!$C:$C,0)))</f>
        <v>RnD electricity capital cost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cost</v>
      </c>
      <c r="P1097" s="355"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x14ac:dyDescent="0.35">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Capital Cost Reduction</v>
      </c>
      <c r="C1098" s="359" t="str">
        <f t="shared" si="58"/>
        <v>RnD Electricity Capital Cost Perc Reduction</v>
      </c>
      <c r="D1098" s="9" t="s">
        <v>479</v>
      </c>
      <c r="E1098" s="55"/>
      <c r="F1098" s="9" t="s">
        <v>481</v>
      </c>
      <c r="G1098" s="53"/>
      <c r="H1098" s="54">
        <v>183</v>
      </c>
      <c r="I1098" s="53" t="s">
        <v>44</v>
      </c>
      <c r="J1098" s="357" t="str">
        <f>IF(ISBLANK(INDEX('Policy Characteristics'!D:D,MATCH($C1098,'Policy Characteristics'!$C:$C,0))),"",INDEX('Policy Characteristics'!D:D,MATCH($C1098,'Policy Characteristics'!$C:$C,0)))</f>
        <v>R&amp;D Capital Cost Reductions</v>
      </c>
      <c r="K1098" s="355" t="str">
        <f>IF(ISBLANK(INDEX('Policy Characteristics'!E:E,MATCH($C1098,'Policy Characteristics'!$C:$C,0))),"",INDEX('Policy Characteristics'!E:E,MATCH($C1098,'Policy Characteristics'!$C:$C,0)))</f>
        <v>RnD electricity capital cost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cost</v>
      </c>
      <c r="P1098" s="355"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x14ac:dyDescent="0.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Capital Cost Reduction</v>
      </c>
      <c r="C1099" s="360" t="s">
        <v>309</v>
      </c>
      <c r="D1099" s="194" t="s">
        <v>3204</v>
      </c>
      <c r="E1099" s="53"/>
      <c r="F1099" s="9" t="s">
        <v>3242</v>
      </c>
      <c r="G1099" s="53"/>
      <c r="H1099" s="54">
        <v>1462</v>
      </c>
      <c r="I1099" s="53" t="s">
        <v>44</v>
      </c>
      <c r="J1099" s="357" t="str">
        <f>IF(ISBLANK(INDEX('Policy Characteristics'!D:D,MATCH($C1099,'Policy Characteristics'!$C:$C,0))),"",INDEX('Policy Characteristics'!D:D,MATCH($C1099,'Policy Characteristics'!$C:$C,0)))</f>
        <v>R&amp;D Capital Cost Reductions</v>
      </c>
      <c r="K1099" s="355" t="str">
        <f>IF(ISBLANK(INDEX('Policy Characteristics'!E:E,MATCH($C1099,'Policy Characteristics'!$C:$C,0))),"",INDEX('Policy Characteristics'!E:E,MATCH($C1099,'Policy Characteristics'!$C:$C,0)))</f>
        <v>RnD industry capital cost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cost</v>
      </c>
      <c r="P1099" s="355"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x14ac:dyDescent="0.35">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Capital Cost Reduction</v>
      </c>
      <c r="C1100" s="359" t="str">
        <f t="shared" ref="C1100:C1123" si="59">C$1099</f>
        <v>RnD Industry Capital Cost Perc Reduction</v>
      </c>
      <c r="D1100" s="194" t="s">
        <v>3205</v>
      </c>
      <c r="E1100" s="53"/>
      <c r="F1100" s="9" t="s">
        <v>3243</v>
      </c>
      <c r="G1100" s="53"/>
      <c r="H1100" s="54">
        <v>1463</v>
      </c>
      <c r="I1100" s="53" t="s">
        <v>44</v>
      </c>
      <c r="J1100" s="357" t="str">
        <f>IF(ISBLANK(INDEX('Policy Characteristics'!D:D,MATCH($C1100,'Policy Characteristics'!$C:$C,0))),"",INDEX('Policy Characteristics'!D:D,MATCH($C1100,'Policy Characteristics'!$C:$C,0)))</f>
        <v>R&amp;D Capital Cost Reductions</v>
      </c>
      <c r="K1100" s="355" t="str">
        <f>IF(ISBLANK(INDEX('Policy Characteristics'!E:E,MATCH($C1100,'Policy Characteristics'!$C:$C,0))),"",INDEX('Policy Characteristics'!E:E,MATCH($C1100,'Policy Characteristics'!$C:$C,0)))</f>
        <v>RnD industry capital cost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cost</v>
      </c>
      <c r="P1100" s="355"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x14ac:dyDescent="0.35">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Capital Cost Reduction</v>
      </c>
      <c r="C1101" s="359" t="str">
        <f t="shared" si="59"/>
        <v>RnD Industry Capital Cost Perc Reduction</v>
      </c>
      <c r="D1101" s="194" t="s">
        <v>3206</v>
      </c>
      <c r="E1101" s="53"/>
      <c r="F1101" s="9" t="s">
        <v>3244</v>
      </c>
      <c r="G1101" s="53"/>
      <c r="H1101" s="54">
        <v>1464</v>
      </c>
      <c r="I1101" s="53" t="s">
        <v>44</v>
      </c>
      <c r="J1101" s="357" t="str">
        <f>IF(ISBLANK(INDEX('Policy Characteristics'!D:D,MATCH($C1101,'Policy Characteristics'!$C:$C,0))),"",INDEX('Policy Characteristics'!D:D,MATCH($C1101,'Policy Characteristics'!$C:$C,0)))</f>
        <v>R&amp;D Capital Cost Reductions</v>
      </c>
      <c r="K1101" s="355" t="str">
        <f>IF(ISBLANK(INDEX('Policy Characteristics'!E:E,MATCH($C1101,'Policy Characteristics'!$C:$C,0))),"",INDEX('Policy Characteristics'!E:E,MATCH($C1101,'Policy Characteristics'!$C:$C,0)))</f>
        <v>RnD industry capital cost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cost</v>
      </c>
      <c r="P1101" s="355"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x14ac:dyDescent="0.35">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Capital Cost Reduction</v>
      </c>
      <c r="C1102" s="359" t="str">
        <f t="shared" si="59"/>
        <v>RnD Industry Capital Cost Perc Reduction</v>
      </c>
      <c r="D1102" s="194" t="s">
        <v>3207</v>
      </c>
      <c r="E1102" s="53"/>
      <c r="F1102" s="9" t="s">
        <v>3245</v>
      </c>
      <c r="G1102" s="53"/>
      <c r="H1102" s="54">
        <v>1465</v>
      </c>
      <c r="I1102" s="53" t="s">
        <v>44</v>
      </c>
      <c r="J1102" s="357" t="str">
        <f>IF(ISBLANK(INDEX('Policy Characteristics'!D:D,MATCH($C1102,'Policy Characteristics'!$C:$C,0))),"",INDEX('Policy Characteristics'!D:D,MATCH($C1102,'Policy Characteristics'!$C:$C,0)))</f>
        <v>R&amp;D Capital Cost Reductions</v>
      </c>
      <c r="K1102" s="355" t="str">
        <f>IF(ISBLANK(INDEX('Policy Characteristics'!E:E,MATCH($C1102,'Policy Characteristics'!$C:$C,0))),"",INDEX('Policy Characteristics'!E:E,MATCH($C1102,'Policy Characteristics'!$C:$C,0)))</f>
        <v>RnD industry capital cost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cost</v>
      </c>
      <c r="P1102" s="355"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x14ac:dyDescent="0.35">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Capital Cost Reduction</v>
      </c>
      <c r="C1103" s="359" t="str">
        <f t="shared" si="59"/>
        <v>RnD Industry Capital Cost Perc Reduction</v>
      </c>
      <c r="D1103" s="194" t="s">
        <v>3208</v>
      </c>
      <c r="E1103" s="53"/>
      <c r="F1103" s="9" t="s">
        <v>3246</v>
      </c>
      <c r="G1103" s="53"/>
      <c r="H1103" s="54">
        <v>1466</v>
      </c>
      <c r="I1103" s="53" t="s">
        <v>44</v>
      </c>
      <c r="J1103" s="357" t="str">
        <f>IF(ISBLANK(INDEX('Policy Characteristics'!D:D,MATCH($C1103,'Policy Characteristics'!$C:$C,0))),"",INDEX('Policy Characteristics'!D:D,MATCH($C1103,'Policy Characteristics'!$C:$C,0)))</f>
        <v>R&amp;D Capital Cost Reductions</v>
      </c>
      <c r="K1103" s="355" t="str">
        <f>IF(ISBLANK(INDEX('Policy Characteristics'!E:E,MATCH($C1103,'Policy Characteristics'!$C:$C,0))),"",INDEX('Policy Characteristics'!E:E,MATCH($C1103,'Policy Characteristics'!$C:$C,0)))</f>
        <v>RnD industry capital cost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cost</v>
      </c>
      <c r="P1103" s="355"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x14ac:dyDescent="0.35">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Capital Cost Reduction</v>
      </c>
      <c r="C1104" s="359" t="str">
        <f t="shared" si="59"/>
        <v>RnD Industry Capital Cost Perc Reduction</v>
      </c>
      <c r="D1104" s="194" t="s">
        <v>3209</v>
      </c>
      <c r="E1104" s="53"/>
      <c r="F1104" s="9" t="s">
        <v>3247</v>
      </c>
      <c r="G1104" s="53"/>
      <c r="H1104" s="54">
        <v>1467</v>
      </c>
      <c r="I1104" s="53" t="s">
        <v>44</v>
      </c>
      <c r="J1104" s="357" t="str">
        <f>IF(ISBLANK(INDEX('Policy Characteristics'!D:D,MATCH($C1104,'Policy Characteristics'!$C:$C,0))),"",INDEX('Policy Characteristics'!D:D,MATCH($C1104,'Policy Characteristics'!$C:$C,0)))</f>
        <v>R&amp;D Capital Cost Reductions</v>
      </c>
      <c r="K1104" s="355" t="str">
        <f>IF(ISBLANK(INDEX('Policy Characteristics'!E:E,MATCH($C1104,'Policy Characteristics'!$C:$C,0))),"",INDEX('Policy Characteristics'!E:E,MATCH($C1104,'Policy Characteristics'!$C:$C,0)))</f>
        <v>RnD industry capital cost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cost</v>
      </c>
      <c r="P1104" s="355"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x14ac:dyDescent="0.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Capital Cost Reduction</v>
      </c>
      <c r="C1105" s="359" t="str">
        <f t="shared" si="59"/>
        <v>RnD Industry Capital Cost Perc Reduction</v>
      </c>
      <c r="D1105" s="194" t="s">
        <v>3210</v>
      </c>
      <c r="E1105" s="53"/>
      <c r="F1105" s="9" t="s">
        <v>3248</v>
      </c>
      <c r="G1105" s="53"/>
      <c r="H1105" s="54">
        <v>1468</v>
      </c>
      <c r="I1105" s="53" t="s">
        <v>44</v>
      </c>
      <c r="J1105" s="357" t="str">
        <f>IF(ISBLANK(INDEX('Policy Characteristics'!D:D,MATCH($C1105,'Policy Characteristics'!$C:$C,0))),"",INDEX('Policy Characteristics'!D:D,MATCH($C1105,'Policy Characteristics'!$C:$C,0)))</f>
        <v>R&amp;D Capital Cost Reductions</v>
      </c>
      <c r="K1105" s="355" t="str">
        <f>IF(ISBLANK(INDEX('Policy Characteristics'!E:E,MATCH($C1105,'Policy Characteristics'!$C:$C,0))),"",INDEX('Policy Characteristics'!E:E,MATCH($C1105,'Policy Characteristics'!$C:$C,0)))</f>
        <v>RnD industry capital cost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cost</v>
      </c>
      <c r="P1105" s="355"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x14ac:dyDescent="0.35">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Capital Cost Reduction</v>
      </c>
      <c r="C1106" s="359" t="str">
        <f t="shared" si="59"/>
        <v>RnD Industry Capital Cost Perc Reduction</v>
      </c>
      <c r="D1106" s="194" t="s">
        <v>3211</v>
      </c>
      <c r="E1106" s="53"/>
      <c r="F1106" s="9" t="s">
        <v>3249</v>
      </c>
      <c r="G1106" s="53"/>
      <c r="H1106" s="54">
        <v>1469</v>
      </c>
      <c r="I1106" s="53" t="s">
        <v>44</v>
      </c>
      <c r="J1106" s="357" t="str">
        <f>IF(ISBLANK(INDEX('Policy Characteristics'!D:D,MATCH($C1106,'Policy Characteristics'!$C:$C,0))),"",INDEX('Policy Characteristics'!D:D,MATCH($C1106,'Policy Characteristics'!$C:$C,0)))</f>
        <v>R&amp;D Capital Cost Reductions</v>
      </c>
      <c r="K1106" s="355" t="str">
        <f>IF(ISBLANK(INDEX('Policy Characteristics'!E:E,MATCH($C1106,'Policy Characteristics'!$C:$C,0))),"",INDEX('Policy Characteristics'!E:E,MATCH($C1106,'Policy Characteristics'!$C:$C,0)))</f>
        <v>RnD industry capital cost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cost</v>
      </c>
      <c r="P1106" s="355"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x14ac:dyDescent="0.35">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Capital Cost Reduction</v>
      </c>
      <c r="C1107" s="359" t="str">
        <f t="shared" si="59"/>
        <v>RnD Industry Capital Cost Perc Reduction</v>
      </c>
      <c r="D1107" s="194" t="s">
        <v>3212</v>
      </c>
      <c r="E1107" s="53"/>
      <c r="F1107" s="9" t="s">
        <v>3250</v>
      </c>
      <c r="G1107" s="53"/>
      <c r="H1107" s="54">
        <v>1470</v>
      </c>
      <c r="I1107" s="53" t="s">
        <v>44</v>
      </c>
      <c r="J1107" s="357" t="str">
        <f>IF(ISBLANK(INDEX('Policy Characteristics'!D:D,MATCH($C1107,'Policy Characteristics'!$C:$C,0))),"",INDEX('Policy Characteristics'!D:D,MATCH($C1107,'Policy Characteristics'!$C:$C,0)))</f>
        <v>R&amp;D Capital Cost Reductions</v>
      </c>
      <c r="K1107" s="355" t="str">
        <f>IF(ISBLANK(INDEX('Policy Characteristics'!E:E,MATCH($C1107,'Policy Characteristics'!$C:$C,0))),"",INDEX('Policy Characteristics'!E:E,MATCH($C1107,'Policy Characteristics'!$C:$C,0)))</f>
        <v>RnD industry capital cost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cost</v>
      </c>
      <c r="P1107" s="355"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x14ac:dyDescent="0.35">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Capital Cost Reduction</v>
      </c>
      <c r="C1108" s="359" t="str">
        <f t="shared" si="59"/>
        <v>RnD Industry Capital Cost Perc Reduction</v>
      </c>
      <c r="D1108" s="194" t="s">
        <v>3213</v>
      </c>
      <c r="E1108" s="53"/>
      <c r="F1108" s="9" t="s">
        <v>349</v>
      </c>
      <c r="G1108" s="53"/>
      <c r="H1108" s="54">
        <v>1471</v>
      </c>
      <c r="I1108" s="53" t="s">
        <v>44</v>
      </c>
      <c r="J1108" s="357" t="str">
        <f>IF(ISBLANK(INDEX('Policy Characteristics'!D:D,MATCH($C1108,'Policy Characteristics'!$C:$C,0))),"",INDEX('Policy Characteristics'!D:D,MATCH($C1108,'Policy Characteristics'!$C:$C,0)))</f>
        <v>R&amp;D Capital Cost Reductions</v>
      </c>
      <c r="K1108" s="355" t="str">
        <f>IF(ISBLANK(INDEX('Policy Characteristics'!E:E,MATCH($C1108,'Policy Characteristics'!$C:$C,0))),"",INDEX('Policy Characteristics'!E:E,MATCH($C1108,'Policy Characteristics'!$C:$C,0)))</f>
        <v>RnD industry capital cost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cost</v>
      </c>
      <c r="P1108" s="355"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x14ac:dyDescent="0.35">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Capital Cost Reduction</v>
      </c>
      <c r="C1109" s="359" t="str">
        <f t="shared" si="59"/>
        <v>RnD Industry Capital Cost Perc Reduction</v>
      </c>
      <c r="D1109" s="194" t="s">
        <v>3214</v>
      </c>
      <c r="E1109" s="53"/>
      <c r="F1109" s="9" t="s">
        <v>3251</v>
      </c>
      <c r="G1109" s="53"/>
      <c r="H1109" s="54">
        <v>1472</v>
      </c>
      <c r="I1109" s="53" t="s">
        <v>44</v>
      </c>
      <c r="J1109" s="357" t="str">
        <f>IF(ISBLANK(INDEX('Policy Characteristics'!D:D,MATCH($C1109,'Policy Characteristics'!$C:$C,0))),"",INDEX('Policy Characteristics'!D:D,MATCH($C1109,'Policy Characteristics'!$C:$C,0)))</f>
        <v>R&amp;D Capital Cost Reductions</v>
      </c>
      <c r="K1109" s="355" t="str">
        <f>IF(ISBLANK(INDEX('Policy Characteristics'!E:E,MATCH($C1109,'Policy Characteristics'!$C:$C,0))),"",INDEX('Policy Characteristics'!E:E,MATCH($C1109,'Policy Characteristics'!$C:$C,0)))</f>
        <v>RnD industry capital cost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cost</v>
      </c>
      <c r="P1109" s="355"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x14ac:dyDescent="0.35">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Capital Cost Reduction</v>
      </c>
      <c r="C1110" s="359" t="str">
        <f t="shared" si="59"/>
        <v>RnD Industry Capital Cost Perc Reduction</v>
      </c>
      <c r="D1110" s="194" t="s">
        <v>3215</v>
      </c>
      <c r="E1110" s="53"/>
      <c r="F1110" s="9" t="s">
        <v>3252</v>
      </c>
      <c r="G1110" s="53"/>
      <c r="H1110" s="54">
        <v>1473</v>
      </c>
      <c r="I1110" s="53" t="s">
        <v>44</v>
      </c>
      <c r="J1110" s="357" t="str">
        <f>IF(ISBLANK(INDEX('Policy Characteristics'!D:D,MATCH($C1110,'Policy Characteristics'!$C:$C,0))),"",INDEX('Policy Characteristics'!D:D,MATCH($C1110,'Policy Characteristics'!$C:$C,0)))</f>
        <v>R&amp;D Capital Cost Reductions</v>
      </c>
      <c r="K1110" s="355" t="str">
        <f>IF(ISBLANK(INDEX('Policy Characteristics'!E:E,MATCH($C1110,'Policy Characteristics'!$C:$C,0))),"",INDEX('Policy Characteristics'!E:E,MATCH($C1110,'Policy Characteristics'!$C:$C,0)))</f>
        <v>RnD industry capital cost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cost</v>
      </c>
      <c r="P1110" s="355"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x14ac:dyDescent="0.3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Capital Cost Reduction</v>
      </c>
      <c r="C1111" s="359" t="str">
        <f t="shared" si="59"/>
        <v>RnD Industry Capital Cost Perc Reduction</v>
      </c>
      <c r="D1111" s="194" t="s">
        <v>3216</v>
      </c>
      <c r="E1111" s="53"/>
      <c r="F1111" s="9" t="s">
        <v>3253</v>
      </c>
      <c r="G1111" s="53"/>
      <c r="H1111" s="54">
        <v>1474</v>
      </c>
      <c r="I1111" s="53" t="s">
        <v>44</v>
      </c>
      <c r="J1111" s="357" t="str">
        <f>IF(ISBLANK(INDEX('Policy Characteristics'!D:D,MATCH($C1111,'Policy Characteristics'!$C:$C,0))),"",INDEX('Policy Characteristics'!D:D,MATCH($C1111,'Policy Characteristics'!$C:$C,0)))</f>
        <v>R&amp;D Capital Cost Reductions</v>
      </c>
      <c r="K1111" s="355" t="str">
        <f>IF(ISBLANK(INDEX('Policy Characteristics'!E:E,MATCH($C1111,'Policy Characteristics'!$C:$C,0))),"",INDEX('Policy Characteristics'!E:E,MATCH($C1111,'Policy Characteristics'!$C:$C,0)))</f>
        <v>RnD industry capital cost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cost</v>
      </c>
      <c r="P1111" s="355"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x14ac:dyDescent="0.3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Capital Cost Reduction</v>
      </c>
      <c r="C1112" s="359" t="str">
        <f t="shared" si="59"/>
        <v>RnD Industry Capital Cost Perc Reduction</v>
      </c>
      <c r="D1112" s="194" t="s">
        <v>3217</v>
      </c>
      <c r="E1112" s="53"/>
      <c r="F1112" s="9" t="s">
        <v>348</v>
      </c>
      <c r="G1112" s="53"/>
      <c r="H1112" s="54">
        <v>1475</v>
      </c>
      <c r="I1112" s="53" t="s">
        <v>44</v>
      </c>
      <c r="J1112" s="357" t="str">
        <f>IF(ISBLANK(INDEX('Policy Characteristics'!D:D,MATCH($C1112,'Policy Characteristics'!$C:$C,0))),"",INDEX('Policy Characteristics'!D:D,MATCH($C1112,'Policy Characteristics'!$C:$C,0)))</f>
        <v>R&amp;D Capital Cost Reductions</v>
      </c>
      <c r="K1112" s="355" t="str">
        <f>IF(ISBLANK(INDEX('Policy Characteristics'!E:E,MATCH($C1112,'Policy Characteristics'!$C:$C,0))),"",INDEX('Policy Characteristics'!E:E,MATCH($C1112,'Policy Characteristics'!$C:$C,0)))</f>
        <v>RnD industry capital cost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cost</v>
      </c>
      <c r="P1112" s="355"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x14ac:dyDescent="0.35">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Capital Cost Reduction</v>
      </c>
      <c r="C1113" s="359" t="str">
        <f t="shared" si="59"/>
        <v>RnD Industry Capital Cost Perc Reduction</v>
      </c>
      <c r="D1113" s="194" t="s">
        <v>3218</v>
      </c>
      <c r="E1113" s="53"/>
      <c r="F1113" s="9" t="s">
        <v>3254</v>
      </c>
      <c r="G1113" s="53"/>
      <c r="H1113" s="54">
        <v>1476</v>
      </c>
      <c r="I1113" s="53" t="s">
        <v>44</v>
      </c>
      <c r="J1113" s="357" t="str">
        <f>IF(ISBLANK(INDEX('Policy Characteristics'!D:D,MATCH($C1113,'Policy Characteristics'!$C:$C,0))),"",INDEX('Policy Characteristics'!D:D,MATCH($C1113,'Policy Characteristics'!$C:$C,0)))</f>
        <v>R&amp;D Capital Cost Reductions</v>
      </c>
      <c r="K1113" s="355" t="str">
        <f>IF(ISBLANK(INDEX('Policy Characteristics'!E:E,MATCH($C1113,'Policy Characteristics'!$C:$C,0))),"",INDEX('Policy Characteristics'!E:E,MATCH($C1113,'Policy Characteristics'!$C:$C,0)))</f>
        <v>RnD industry capital cost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cost</v>
      </c>
      <c r="P1113" s="355"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29" x14ac:dyDescent="0.35">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Capital Cost Reduction</v>
      </c>
      <c r="C1114" s="359" t="str">
        <f t="shared" si="59"/>
        <v>RnD Industry Capital Cost Perc Reduction</v>
      </c>
      <c r="D1114" s="194" t="s">
        <v>3219</v>
      </c>
      <c r="E1114" s="53"/>
      <c r="F1114" s="9" t="s">
        <v>3255</v>
      </c>
      <c r="G1114" s="53"/>
      <c r="H1114" s="54">
        <v>1477</v>
      </c>
      <c r="I1114" s="53" t="s">
        <v>44</v>
      </c>
      <c r="J1114" s="357" t="str">
        <f>IF(ISBLANK(INDEX('Policy Characteristics'!D:D,MATCH($C1114,'Policy Characteristics'!$C:$C,0))),"",INDEX('Policy Characteristics'!D:D,MATCH($C1114,'Policy Characteristics'!$C:$C,0)))</f>
        <v>R&amp;D Capital Cost Reductions</v>
      </c>
      <c r="K1114" s="355" t="str">
        <f>IF(ISBLANK(INDEX('Policy Characteristics'!E:E,MATCH($C1114,'Policy Characteristics'!$C:$C,0))),"",INDEX('Policy Characteristics'!E:E,MATCH($C1114,'Policy Characteristics'!$C:$C,0)))</f>
        <v>RnD industry capital cost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cost</v>
      </c>
      <c r="P1114" s="355"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x14ac:dyDescent="0.35">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Capital Cost Reduction</v>
      </c>
      <c r="C1115" s="359" t="str">
        <f t="shared" si="59"/>
        <v>RnD Industry Capital Cost Perc Reduction</v>
      </c>
      <c r="D1115" s="194" t="s">
        <v>3220</v>
      </c>
      <c r="E1115" s="53"/>
      <c r="F1115" s="9" t="s">
        <v>3256</v>
      </c>
      <c r="G1115" s="53"/>
      <c r="H1115" s="54">
        <v>1478</v>
      </c>
      <c r="I1115" s="53" t="s">
        <v>44</v>
      </c>
      <c r="J1115" s="357" t="str">
        <f>IF(ISBLANK(INDEX('Policy Characteristics'!D:D,MATCH($C1115,'Policy Characteristics'!$C:$C,0))),"",INDEX('Policy Characteristics'!D:D,MATCH($C1115,'Policy Characteristics'!$C:$C,0)))</f>
        <v>R&amp;D Capital Cost Reductions</v>
      </c>
      <c r="K1115" s="355" t="str">
        <f>IF(ISBLANK(INDEX('Policy Characteristics'!E:E,MATCH($C1115,'Policy Characteristics'!$C:$C,0))),"",INDEX('Policy Characteristics'!E:E,MATCH($C1115,'Policy Characteristics'!$C:$C,0)))</f>
        <v>RnD industry capital cost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cost</v>
      </c>
      <c r="P1115" s="355"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x14ac:dyDescent="0.35">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Capital Cost Reduction</v>
      </c>
      <c r="C1116" s="359" t="str">
        <f t="shared" si="59"/>
        <v>RnD Industry Capital Cost Perc Reduction</v>
      </c>
      <c r="D1116" s="194" t="s">
        <v>3221</v>
      </c>
      <c r="E1116" s="53"/>
      <c r="F1116" s="9" t="s">
        <v>3257</v>
      </c>
      <c r="G1116" s="53"/>
      <c r="H1116" s="54">
        <v>1479</v>
      </c>
      <c r="I1116" s="53" t="s">
        <v>44</v>
      </c>
      <c r="J1116" s="357" t="str">
        <f>IF(ISBLANK(INDEX('Policy Characteristics'!D:D,MATCH($C1116,'Policy Characteristics'!$C:$C,0))),"",INDEX('Policy Characteristics'!D:D,MATCH($C1116,'Policy Characteristics'!$C:$C,0)))</f>
        <v>R&amp;D Capital Cost Reductions</v>
      </c>
      <c r="K1116" s="355" t="str">
        <f>IF(ISBLANK(INDEX('Policy Characteristics'!E:E,MATCH($C1116,'Policy Characteristics'!$C:$C,0))),"",INDEX('Policy Characteristics'!E:E,MATCH($C1116,'Policy Characteristics'!$C:$C,0)))</f>
        <v>RnD industry capital cost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cost</v>
      </c>
      <c r="P1116" s="355"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x14ac:dyDescent="0.35">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Capital Cost Reduction</v>
      </c>
      <c r="C1117" s="359" t="str">
        <f t="shared" si="59"/>
        <v>RnD Industry Capital Cost Perc Reduction</v>
      </c>
      <c r="D1117" s="194" t="s">
        <v>3222</v>
      </c>
      <c r="E1117" s="53"/>
      <c r="F1117" s="9" t="s">
        <v>3258</v>
      </c>
      <c r="G1117" s="53"/>
      <c r="H1117" s="54">
        <v>1480</v>
      </c>
      <c r="I1117" s="53" t="s">
        <v>44</v>
      </c>
      <c r="J1117" s="357" t="str">
        <f>IF(ISBLANK(INDEX('Policy Characteristics'!D:D,MATCH($C1117,'Policy Characteristics'!$C:$C,0))),"",INDEX('Policy Characteristics'!D:D,MATCH($C1117,'Policy Characteristics'!$C:$C,0)))</f>
        <v>R&amp;D Capital Cost Reductions</v>
      </c>
      <c r="K1117" s="355" t="str">
        <f>IF(ISBLANK(INDEX('Policy Characteristics'!E:E,MATCH($C1117,'Policy Characteristics'!$C:$C,0))),"",INDEX('Policy Characteristics'!E:E,MATCH($C1117,'Policy Characteristics'!$C:$C,0)))</f>
        <v>RnD industry capital cost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cost</v>
      </c>
      <c r="P1117" s="355"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x14ac:dyDescent="0.3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Capital Cost Reduction</v>
      </c>
      <c r="C1118" s="359" t="str">
        <f t="shared" si="59"/>
        <v>RnD Industry Capital Cost Perc Reduction</v>
      </c>
      <c r="D1118" s="194" t="s">
        <v>3223</v>
      </c>
      <c r="E1118" s="53"/>
      <c r="F1118" s="9" t="s">
        <v>3259</v>
      </c>
      <c r="G1118" s="53"/>
      <c r="H1118" s="54">
        <v>1481</v>
      </c>
      <c r="I1118" s="53" t="s">
        <v>44</v>
      </c>
      <c r="J1118" s="357" t="str">
        <f>IF(ISBLANK(INDEX('Policy Characteristics'!D:D,MATCH($C1118,'Policy Characteristics'!$C:$C,0))),"",INDEX('Policy Characteristics'!D:D,MATCH($C1118,'Policy Characteristics'!$C:$C,0)))</f>
        <v>R&amp;D Capital Cost Reductions</v>
      </c>
      <c r="K1118" s="355" t="str">
        <f>IF(ISBLANK(INDEX('Policy Characteristics'!E:E,MATCH($C1118,'Policy Characteristics'!$C:$C,0))),"",INDEX('Policy Characteristics'!E:E,MATCH($C1118,'Policy Characteristics'!$C:$C,0)))</f>
        <v>RnD industry capital cost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cost</v>
      </c>
      <c r="P1118" s="355"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x14ac:dyDescent="0.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Capital Cost Reduction</v>
      </c>
      <c r="C1119" s="359" t="str">
        <f t="shared" si="59"/>
        <v>RnD Industry Capital Cost Perc Reduction</v>
      </c>
      <c r="D1119" s="194" t="s">
        <v>3224</v>
      </c>
      <c r="E1119" s="53"/>
      <c r="F1119" s="9" t="s">
        <v>3260</v>
      </c>
      <c r="G1119" s="53"/>
      <c r="H1119" s="54">
        <v>1482</v>
      </c>
      <c r="I1119" s="53" t="s">
        <v>44</v>
      </c>
      <c r="J1119" s="357" t="str">
        <f>IF(ISBLANK(INDEX('Policy Characteristics'!D:D,MATCH($C1119,'Policy Characteristics'!$C:$C,0))),"",INDEX('Policy Characteristics'!D:D,MATCH($C1119,'Policy Characteristics'!$C:$C,0)))</f>
        <v>R&amp;D Capital Cost Reductions</v>
      </c>
      <c r="K1119" s="355" t="str">
        <f>IF(ISBLANK(INDEX('Policy Characteristics'!E:E,MATCH($C1119,'Policy Characteristics'!$C:$C,0))),"",INDEX('Policy Characteristics'!E:E,MATCH($C1119,'Policy Characteristics'!$C:$C,0)))</f>
        <v>RnD industry capital cost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cost</v>
      </c>
      <c r="P1119" s="355"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x14ac:dyDescent="0.35">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Capital Cost Reduction</v>
      </c>
      <c r="C1120" s="359" t="str">
        <f t="shared" si="59"/>
        <v>RnD Industry Capital Cost Perc Reduction</v>
      </c>
      <c r="D1120" s="194" t="s">
        <v>3225</v>
      </c>
      <c r="E1120" s="53"/>
      <c r="F1120" s="9" t="s">
        <v>3261</v>
      </c>
      <c r="G1120" s="53"/>
      <c r="H1120" s="54">
        <v>1483</v>
      </c>
      <c r="I1120" s="53" t="s">
        <v>44</v>
      </c>
      <c r="J1120" s="357" t="str">
        <f>IF(ISBLANK(INDEX('Policy Characteristics'!D:D,MATCH($C1120,'Policy Characteristics'!$C:$C,0))),"",INDEX('Policy Characteristics'!D:D,MATCH($C1120,'Policy Characteristics'!$C:$C,0)))</f>
        <v>R&amp;D Capital Cost Reductions</v>
      </c>
      <c r="K1120" s="355" t="str">
        <f>IF(ISBLANK(INDEX('Policy Characteristics'!E:E,MATCH($C1120,'Policy Characteristics'!$C:$C,0))),"",INDEX('Policy Characteristics'!E:E,MATCH($C1120,'Policy Characteristics'!$C:$C,0)))</f>
        <v>RnD industry capital cost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cost</v>
      </c>
      <c r="P1120" s="355"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x14ac:dyDescent="0.35">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Capital Cost Reduction</v>
      </c>
      <c r="C1121" s="359" t="str">
        <f t="shared" si="59"/>
        <v>RnD Industry Capital Cost Perc Reduction</v>
      </c>
      <c r="D1121" s="194" t="s">
        <v>3226</v>
      </c>
      <c r="E1121" s="53"/>
      <c r="F1121" s="9" t="s">
        <v>3262</v>
      </c>
      <c r="G1121" s="53"/>
      <c r="H1121" s="54">
        <v>1484</v>
      </c>
      <c r="I1121" s="53" t="s">
        <v>44</v>
      </c>
      <c r="J1121" s="357" t="str">
        <f>IF(ISBLANK(INDEX('Policy Characteristics'!D:D,MATCH($C1121,'Policy Characteristics'!$C:$C,0))),"",INDEX('Policy Characteristics'!D:D,MATCH($C1121,'Policy Characteristics'!$C:$C,0)))</f>
        <v>R&amp;D Capital Cost Reductions</v>
      </c>
      <c r="K1121" s="355" t="str">
        <f>IF(ISBLANK(INDEX('Policy Characteristics'!E:E,MATCH($C1121,'Policy Characteristics'!$C:$C,0))),"",INDEX('Policy Characteristics'!E:E,MATCH($C1121,'Policy Characteristics'!$C:$C,0)))</f>
        <v>RnD industry capital cost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cost</v>
      </c>
      <c r="P1121" s="355"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x14ac:dyDescent="0.35">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Capital Cost Reduction</v>
      </c>
      <c r="C1122" s="359" t="str">
        <f t="shared" si="59"/>
        <v>RnD Industry Capital Cost Perc Reduction</v>
      </c>
      <c r="D1122" s="194" t="s">
        <v>3227</v>
      </c>
      <c r="E1122" s="53"/>
      <c r="F1122" s="9" t="s">
        <v>3263</v>
      </c>
      <c r="G1122" s="53"/>
      <c r="H1122" s="54">
        <v>1485</v>
      </c>
      <c r="I1122" s="53" t="s">
        <v>44</v>
      </c>
      <c r="J1122" s="357" t="str">
        <f>IF(ISBLANK(INDEX('Policy Characteristics'!D:D,MATCH($C1122,'Policy Characteristics'!$C:$C,0))),"",INDEX('Policy Characteristics'!D:D,MATCH($C1122,'Policy Characteristics'!$C:$C,0)))</f>
        <v>R&amp;D Capital Cost Reductions</v>
      </c>
      <c r="K1122" s="355" t="str">
        <f>IF(ISBLANK(INDEX('Policy Characteristics'!E:E,MATCH($C1122,'Policy Characteristics'!$C:$C,0))),"",INDEX('Policy Characteristics'!E:E,MATCH($C1122,'Policy Characteristics'!$C:$C,0)))</f>
        <v>RnD industry capital cost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cost</v>
      </c>
      <c r="P1122" s="355"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x14ac:dyDescent="0.35">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Capital Cost Reduction</v>
      </c>
      <c r="C1123" s="359" t="str">
        <f t="shared" si="59"/>
        <v>RnD Industry Capital Cost Perc Reduction</v>
      </c>
      <c r="D1123" s="194" t="s">
        <v>3228</v>
      </c>
      <c r="E1123" s="53"/>
      <c r="F1123" s="9" t="s">
        <v>3264</v>
      </c>
      <c r="G1123" s="53"/>
      <c r="H1123" s="54">
        <v>1486</v>
      </c>
      <c r="I1123" s="53" t="s">
        <v>44</v>
      </c>
      <c r="J1123" s="357" t="str">
        <f>IF(ISBLANK(INDEX('Policy Characteristics'!D:D,MATCH($C1123,'Policy Characteristics'!$C:$C,0))),"",INDEX('Policy Characteristics'!D:D,MATCH($C1123,'Policy Characteristics'!$C:$C,0)))</f>
        <v>R&amp;D Capital Cost Reductions</v>
      </c>
      <c r="K1123" s="355" t="str">
        <f>IF(ISBLANK(INDEX('Policy Characteristics'!E:E,MATCH($C1123,'Policy Characteristics'!$C:$C,0))),"",INDEX('Policy Characteristics'!E:E,MATCH($C1123,'Policy Characteristics'!$C:$C,0)))</f>
        <v>RnD industry capital cost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cost</v>
      </c>
      <c r="P1123" s="355"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x14ac:dyDescent="0.3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Capital Cost Reduction</v>
      </c>
      <c r="C1124" s="358" t="s">
        <v>310</v>
      </c>
      <c r="D1124" s="53" t="s">
        <v>2276</v>
      </c>
      <c r="E1124" s="53"/>
      <c r="F1124" s="53" t="s">
        <v>501</v>
      </c>
      <c r="G1124" s="53"/>
      <c r="H1124" s="54">
        <v>108</v>
      </c>
      <c r="I1124" s="53" t="s">
        <v>44</v>
      </c>
      <c r="J1124" s="357" t="str">
        <f>IF(ISBLANK(INDEX('Policy Characteristics'!D:D,MATCH($C1124,'Policy Characteristics'!$C:$C,0))),"",INDEX('Policy Characteristics'!D:D,MATCH($C1124,'Policy Characteristics'!$C:$C,0)))</f>
        <v>R&amp;D Capital Cost Reductions</v>
      </c>
      <c r="K1124" s="355" t="str">
        <f>IF(ISBLANK(INDEX('Policy Characteristics'!E:E,MATCH($C1124,'Policy Characteristics'!$C:$C,0))),"",INDEX('Policy Characteristics'!E:E,MATCH($C1124,'Policy Characteristics'!$C:$C,0)))</f>
        <v>RnD transportation capital cost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cost</v>
      </c>
      <c r="P1124" s="355"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x14ac:dyDescent="0.35">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Capital Cost Reduction</v>
      </c>
      <c r="C1125" s="359" t="str">
        <f t="shared" ref="C1125:C1130" si="60">C$1124</f>
        <v>RnD Transportation Capital Cost Perc Reduction</v>
      </c>
      <c r="D1125" s="53" t="s">
        <v>2277</v>
      </c>
      <c r="E1125" s="53"/>
      <c r="F1125" s="53" t="s">
        <v>502</v>
      </c>
      <c r="G1125" s="53"/>
      <c r="H1125" s="54">
        <v>109</v>
      </c>
      <c r="I1125" s="53" t="s">
        <v>44</v>
      </c>
      <c r="J1125" s="357" t="str">
        <f>IF(ISBLANK(INDEX('Policy Characteristics'!D:D,MATCH($C1125,'Policy Characteristics'!$C:$C,0))),"",INDEX('Policy Characteristics'!D:D,MATCH($C1125,'Policy Characteristics'!$C:$C,0)))</f>
        <v>R&amp;D Capital Cost Reductions</v>
      </c>
      <c r="K1125" s="355" t="str">
        <f>IF(ISBLANK(INDEX('Policy Characteristics'!E:E,MATCH($C1125,'Policy Characteristics'!$C:$C,0))),"",INDEX('Policy Characteristics'!E:E,MATCH($C1125,'Policy Characteristics'!$C:$C,0)))</f>
        <v>RnD transportation capital cost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cost</v>
      </c>
      <c r="P1125" s="355"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x14ac:dyDescent="0.35">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Capital Cost Reduction</v>
      </c>
      <c r="C1126" s="359" t="str">
        <f t="shared" si="60"/>
        <v>RnD Transportation Capital Cost Perc Reduction</v>
      </c>
      <c r="D1126" s="53" t="s">
        <v>2278</v>
      </c>
      <c r="E1126" s="53"/>
      <c r="F1126" s="53" t="s">
        <v>503</v>
      </c>
      <c r="G1126" s="53"/>
      <c r="H1126" s="54">
        <v>110</v>
      </c>
      <c r="I1126" s="53" t="s">
        <v>44</v>
      </c>
      <c r="J1126" s="357" t="str">
        <f>IF(ISBLANK(INDEX('Policy Characteristics'!D:D,MATCH($C1126,'Policy Characteristics'!$C:$C,0))),"",INDEX('Policy Characteristics'!D:D,MATCH($C1126,'Policy Characteristics'!$C:$C,0)))</f>
        <v>R&amp;D Capital Cost Reductions</v>
      </c>
      <c r="K1126" s="355" t="str">
        <f>IF(ISBLANK(INDEX('Policy Characteristics'!E:E,MATCH($C1126,'Policy Characteristics'!$C:$C,0))),"",INDEX('Policy Characteristics'!E:E,MATCH($C1126,'Policy Characteristics'!$C:$C,0)))</f>
        <v>RnD transportation capital cost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cost</v>
      </c>
      <c r="P1126" s="355"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x14ac:dyDescent="0.35">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Capital Cost Reduction</v>
      </c>
      <c r="C1127" s="359" t="str">
        <f t="shared" si="60"/>
        <v>RnD Transportation Capital Cost Perc Reduction</v>
      </c>
      <c r="D1127" s="53" t="s">
        <v>2279</v>
      </c>
      <c r="E1127" s="53"/>
      <c r="F1127" s="53" t="s">
        <v>504</v>
      </c>
      <c r="G1127" s="53"/>
      <c r="H1127" s="54">
        <v>111</v>
      </c>
      <c r="I1127" s="53" t="s">
        <v>44</v>
      </c>
      <c r="J1127" s="357" t="str">
        <f>IF(ISBLANK(INDEX('Policy Characteristics'!D:D,MATCH($C1127,'Policy Characteristics'!$C:$C,0))),"",INDEX('Policy Characteristics'!D:D,MATCH($C1127,'Policy Characteristics'!$C:$C,0)))</f>
        <v>R&amp;D Capital Cost Reductions</v>
      </c>
      <c r="K1127" s="355" t="str">
        <f>IF(ISBLANK(INDEX('Policy Characteristics'!E:E,MATCH($C1127,'Policy Characteristics'!$C:$C,0))),"",INDEX('Policy Characteristics'!E:E,MATCH($C1127,'Policy Characteristics'!$C:$C,0)))</f>
        <v>RnD transportation capital cost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cost</v>
      </c>
      <c r="P1127" s="355"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x14ac:dyDescent="0.35">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Capital Cost Reduction</v>
      </c>
      <c r="C1128" s="359" t="str">
        <f t="shared" si="60"/>
        <v>RnD Transportation Capital Cost Perc Reduction</v>
      </c>
      <c r="D1128" s="53" t="s">
        <v>2280</v>
      </c>
      <c r="E1128" s="53"/>
      <c r="F1128" s="53" t="s">
        <v>505</v>
      </c>
      <c r="G1128" s="53"/>
      <c r="H1128" s="54">
        <v>112</v>
      </c>
      <c r="I1128" s="53" t="s">
        <v>44</v>
      </c>
      <c r="J1128" s="357" t="str">
        <f>IF(ISBLANK(INDEX('Policy Characteristics'!D:D,MATCH($C1128,'Policy Characteristics'!$C:$C,0))),"",INDEX('Policy Characteristics'!D:D,MATCH($C1128,'Policy Characteristics'!$C:$C,0)))</f>
        <v>R&amp;D Capital Cost Reductions</v>
      </c>
      <c r="K1128" s="355" t="str">
        <f>IF(ISBLANK(INDEX('Policy Characteristics'!E:E,MATCH($C1128,'Policy Characteristics'!$C:$C,0))),"",INDEX('Policy Characteristics'!E:E,MATCH($C1128,'Policy Characteristics'!$C:$C,0)))</f>
        <v>RnD transportation capital cost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cost</v>
      </c>
      <c r="P1128" s="355"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x14ac:dyDescent="0.35">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Capital Cost Reduction</v>
      </c>
      <c r="C1129" s="359" t="str">
        <f t="shared" si="60"/>
        <v>RnD Transportation Capital Cost Perc Reduction</v>
      </c>
      <c r="D1129" s="53" t="s">
        <v>2601</v>
      </c>
      <c r="E1129" s="53"/>
      <c r="F1129" s="53" t="s">
        <v>2903</v>
      </c>
      <c r="G1129" s="53"/>
      <c r="H1129" s="54">
        <v>113</v>
      </c>
      <c r="I1129" s="53" t="s">
        <v>44</v>
      </c>
      <c r="J1129" s="357" t="str">
        <f>IF(ISBLANK(INDEX('Policy Characteristics'!D:D,MATCH($C1129,'Policy Characteristics'!$C:$C,0))),"",INDEX('Policy Characteristics'!D:D,MATCH($C1129,'Policy Characteristics'!$C:$C,0)))</f>
        <v>R&amp;D Capital Cost Reductions</v>
      </c>
      <c r="K1129" s="355" t="str">
        <f>IF(ISBLANK(INDEX('Policy Characteristics'!E:E,MATCH($C1129,'Policy Characteristics'!$C:$C,0))),"",INDEX('Policy Characteristics'!E:E,MATCH($C1129,'Policy Characteristics'!$C:$C,0)))</f>
        <v>RnD transportation capital cost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cost</v>
      </c>
      <c r="P1129" s="355"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x14ac:dyDescent="0.35">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Capital Cost Reduction</v>
      </c>
      <c r="C1130" s="359" t="str">
        <f t="shared" si="60"/>
        <v>RnD Transportation Capital Cost Perc Reduction</v>
      </c>
      <c r="D1130" s="53" t="s">
        <v>2600</v>
      </c>
      <c r="E1130" s="53"/>
      <c r="F1130" s="53" t="s">
        <v>2904</v>
      </c>
      <c r="G1130" s="53"/>
      <c r="H1130" s="54">
        <v>523</v>
      </c>
      <c r="I1130" s="53" t="s">
        <v>44</v>
      </c>
      <c r="J1130" s="357" t="str">
        <f>IF(ISBLANK(INDEX('Policy Characteristics'!D:D,MATCH($C1130,'Policy Characteristics'!$C:$C,0))),"",INDEX('Policy Characteristics'!D:D,MATCH($C1130,'Policy Characteristics'!$C:$C,0)))</f>
        <v>R&amp;D Capital Cost Reductions</v>
      </c>
      <c r="K1130" s="355" t="str">
        <f>IF(ISBLANK(INDEX('Policy Characteristics'!E:E,MATCH($C1130,'Policy Characteristics'!$C:$C,0))),"",INDEX('Policy Characteristics'!E:E,MATCH($C1130,'Policy Characteristics'!$C:$C,0)))</f>
        <v>RnD transportation capital cost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cost</v>
      </c>
      <c r="P1130" s="355"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s="2" customFormat="1" x14ac:dyDescent="0.35">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Direct Air Capture</v>
      </c>
      <c r="C1131" s="358" t="s">
        <v>2914</v>
      </c>
      <c r="D1131" s="9"/>
      <c r="E1131" s="9"/>
      <c r="F1131" s="9"/>
      <c r="G1131" s="9"/>
      <c r="H1131" s="56">
        <v>525</v>
      </c>
      <c r="I1131" s="9" t="s">
        <v>44</v>
      </c>
      <c r="J1131" s="357" t="str">
        <f>IF(ISBLANK(INDEX('Policy Characteristics'!D:D,MATCH($C1131,'Policy Characteristics'!$C:$C,0))),"",INDEX('Policy Characteristics'!D:D,MATCH($C1131,'Policy Characteristics'!$C:$C,0)))</f>
        <v>Direct Air Capture</v>
      </c>
      <c r="K1131" s="355" t="str">
        <f>IF(ISBLANK(INDEX('Policy Characteristics'!E:E,MATCH($C1131,'Policy Characteristics'!$C:$C,0))),"",INDEX('Policy Characteristics'!E:E,MATCH($C1131,'Policy Characteristics'!$C:$C,0)))</f>
        <v>geoeng direct air capture</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1</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of potential achieved</v>
      </c>
      <c r="P1131" s="355"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5" t="str">
        <f>IF(ISBLANK(INDEX('Policy Characteristics'!K:K,MATCH($C1131,'Policy Characteristics'!$C:$C,0))),"",INDEX('Policy Characteristics'!K:K,MATCH($C1131,'Policy Characteristics'!$C:$C,0)))</f>
        <v>direct-air-capture.html#dac</v>
      </c>
      <c r="R1131" s="355" t="str">
        <f>IF(ISBLANK(INDEX('Policy Characteristics'!L:L,MATCH($C1131,'Policy Characteristics'!$C:$C,0))),"",INDEX('Policy Characteristics'!L:L,MATCH($C1131,'Policy Characteristics'!$C:$C,0)))</f>
        <v>direct-air-capture.html</v>
      </c>
    </row>
    <row r="1132" spans="1:18" x14ac:dyDescent="0.35">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60" t="s">
        <v>311</v>
      </c>
      <c r="D1132" s="53" t="s">
        <v>116</v>
      </c>
      <c r="E1132" s="53"/>
      <c r="F1132" s="53" t="s">
        <v>337</v>
      </c>
      <c r="G1132" s="53"/>
      <c r="H1132" s="54">
        <v>114</v>
      </c>
      <c r="I1132" s="53" t="s">
        <v>44</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building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x14ac:dyDescent="0.35">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ref="C1133:C1137" si="61">C$1132</f>
        <v>RnD Building Fuel Use Perc Reduction</v>
      </c>
      <c r="D1133" s="53" t="s">
        <v>117</v>
      </c>
      <c r="E1133" s="53"/>
      <c r="F1133" s="53" t="s">
        <v>338</v>
      </c>
      <c r="G1133" s="53"/>
      <c r="H1133" s="54">
        <v>115</v>
      </c>
      <c r="I1133" s="53" t="s">
        <v>44</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building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x14ac:dyDescent="0.35">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1"/>
        <v>RnD Building Fuel Use Perc Reduction</v>
      </c>
      <c r="D1134" s="53" t="s">
        <v>118</v>
      </c>
      <c r="E1134" s="53"/>
      <c r="F1134" s="53" t="s">
        <v>339</v>
      </c>
      <c r="G1134" s="53"/>
      <c r="H1134" s="54">
        <v>750</v>
      </c>
      <c r="I1134" s="53" t="s">
        <v>45</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building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x14ac:dyDescent="0.35">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1"/>
        <v>RnD Building Fuel Use Perc Reduction</v>
      </c>
      <c r="D1135" s="53" t="s">
        <v>119</v>
      </c>
      <c r="E1135" s="53"/>
      <c r="F1135" s="53" t="s">
        <v>340</v>
      </c>
      <c r="G1135" s="53"/>
      <c r="H1135" s="54">
        <v>117</v>
      </c>
      <c r="I1135" s="53" t="s">
        <v>44</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building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x14ac:dyDescent="0.35">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1"/>
        <v>RnD Building Fuel Use Perc Reduction</v>
      </c>
      <c r="D1136" s="53" t="s">
        <v>120</v>
      </c>
      <c r="E1136" s="53"/>
      <c r="F1136" s="53" t="s">
        <v>341</v>
      </c>
      <c r="G1136" s="53"/>
      <c r="H1136" s="54">
        <v>118</v>
      </c>
      <c r="I1136" s="53" t="s">
        <v>44</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building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x14ac:dyDescent="0.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59" t="str">
        <f t="shared" si="61"/>
        <v>RnD Building Fuel Use Perc Reduction</v>
      </c>
      <c r="D1137" s="53" t="s">
        <v>121</v>
      </c>
      <c r="E1137" s="53"/>
      <c r="F1137" s="53" t="s">
        <v>342</v>
      </c>
      <c r="G1137" s="53"/>
      <c r="H1137" s="54">
        <v>119</v>
      </c>
      <c r="I1137" s="53" t="s">
        <v>44</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building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x14ac:dyDescent="0.35">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60" t="s">
        <v>312</v>
      </c>
      <c r="D1138" s="53"/>
      <c r="E1138" s="53"/>
      <c r="F1138" s="53" t="s">
        <v>27</v>
      </c>
      <c r="G1138" s="53"/>
      <c r="H1138" s="54">
        <v>120</v>
      </c>
      <c r="I1138" s="53" t="s">
        <v>44</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CCS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x14ac:dyDescent="0.35">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60" t="s">
        <v>313</v>
      </c>
      <c r="D1139" s="53" t="s">
        <v>473</v>
      </c>
      <c r="E1139" s="53"/>
      <c r="F1139" s="9" t="s">
        <v>476</v>
      </c>
      <c r="G1139" s="53"/>
      <c r="H1139" s="54">
        <v>121</v>
      </c>
      <c r="I1139" s="53" t="s">
        <v>44</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electricity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x14ac:dyDescent="0.35">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ref="C1140:C1147" si="62">C$1139</f>
        <v>RnD Electricity Fuel Use Perc Reduction</v>
      </c>
      <c r="D1140" s="9" t="s">
        <v>327</v>
      </c>
      <c r="E1140" s="55"/>
      <c r="F1140" s="9" t="s">
        <v>2288</v>
      </c>
      <c r="G1140" s="53"/>
      <c r="H1140" s="54">
        <v>122</v>
      </c>
      <c r="I1140" s="53" t="s">
        <v>44</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electricity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x14ac:dyDescent="0.35">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2"/>
        <v>RnD Electricity Fuel Use Perc Reduction</v>
      </c>
      <c r="D1141" s="9" t="s">
        <v>77</v>
      </c>
      <c r="E1141" s="55"/>
      <c r="F1141" s="9" t="s">
        <v>343</v>
      </c>
      <c r="G1141" s="53"/>
      <c r="H1141" s="54">
        <v>123</v>
      </c>
      <c r="I1141" s="53" t="s">
        <v>44</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electricity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x14ac:dyDescent="0.35">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2"/>
        <v>RnD Electricity Fuel Use Perc Reduction</v>
      </c>
      <c r="D1142" s="9" t="s">
        <v>78</v>
      </c>
      <c r="E1142" s="55"/>
      <c r="F1142" s="9" t="s">
        <v>344</v>
      </c>
      <c r="G1142" s="53"/>
      <c r="H1142" s="54">
        <v>751</v>
      </c>
      <c r="I1142" s="53" t="s">
        <v>45</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electricity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x14ac:dyDescent="0.35">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2"/>
        <v>RnD Electricity Fuel Use Perc Reduction</v>
      </c>
      <c r="D1143" s="9" t="s">
        <v>474</v>
      </c>
      <c r="E1143" s="55"/>
      <c r="F1143" s="9" t="s">
        <v>478</v>
      </c>
      <c r="G1143" s="53"/>
      <c r="H1143" s="54">
        <v>752</v>
      </c>
      <c r="I1143" s="53" t="s">
        <v>45</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electricity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x14ac:dyDescent="0.35">
      <c r="A1144" s="355" t="str">
        <f>IF(ISBLANK(INDEX('Policy Characteristics'!A:A,MATCH($C1144,'Policy Characteristics'!$C:$C,0))),"",INDEX('Policy Characteristics'!A:A,MATCH($C1144,'Policy Characteristics'!$C:$C,0)))</f>
        <v>Research and Development</v>
      </c>
      <c r="B1144" s="355" t="str">
        <f>IF(ISBLANK(INDEX('Policy Characteristics'!B:B,MATCH($C1144,'Policy Characteristics'!$C:$C,0))),"",INDEX('Policy Characteristics'!B:B,MATCH($C1144,'Policy Characteristics'!$C:$C,0)))</f>
        <v>Fuel Use Reduction</v>
      </c>
      <c r="C1144" s="359" t="str">
        <f t="shared" si="62"/>
        <v>RnD Electricity Fuel Use Perc Reduction</v>
      </c>
      <c r="D1144" s="9" t="s">
        <v>79</v>
      </c>
      <c r="E1144" s="55"/>
      <c r="F1144" s="9" t="s">
        <v>345</v>
      </c>
      <c r="G1144" s="53"/>
      <c r="H1144" s="54">
        <v>753</v>
      </c>
      <c r="I1144" s="53" t="s">
        <v>45</v>
      </c>
      <c r="J1144" s="357" t="str">
        <f>IF(ISBLANK(INDEX('Policy Characteristics'!D:D,MATCH($C1144,'Policy Characteristics'!$C:$C,0))),"",INDEX('Policy Characteristics'!D:D,MATCH($C1144,'Policy Characteristics'!$C:$C,0)))</f>
        <v>R&amp;D Fuel Use Reductions</v>
      </c>
      <c r="K1144" s="355" t="str">
        <f>IF(ISBLANK(INDEX('Policy Characteristics'!E:E,MATCH($C1144,'Policy Characteristics'!$C:$C,0))),"",INDEX('Policy Characteristics'!E:E,MATCH($C1144,'Policy Characteristics'!$C:$C,0)))</f>
        <v>RnD electricity fuel use reduction</v>
      </c>
      <c r="L1144" s="377">
        <f>IF(ISBLANK(INDEX('Policy Characteristics'!F:F,MATCH($C1144,'Policy Characteristics'!$C:$C,0))),"",INDEX('Policy Characteristics'!F:F,MATCH($C1144,'Policy Characteristics'!$C:$C,0)))</f>
        <v>0</v>
      </c>
      <c r="M1144" s="377">
        <f>IF(ISBLANK(INDEX('Policy Characteristics'!G:G,MATCH($C1144,'Policy Characteristics'!$C:$C,0))),"",INDEX('Policy Characteristics'!G:G,MATCH($C1144,'Policy Characteristics'!$C:$C,0)))</f>
        <v>0.4</v>
      </c>
      <c r="N1144" s="377">
        <f>IF(ISBLANK(INDEX('Policy Characteristics'!H:H,MATCH($C1144,'Policy Characteristics'!$C:$C,0))),"",INDEX('Policy Characteristics'!H:H,MATCH($C1144,'Policy Characteristics'!$C:$C,0)))</f>
        <v>0.01</v>
      </c>
      <c r="O1144" s="355" t="str">
        <f>IF(ISBLANK(INDEX('Policy Characteristics'!I:I,MATCH($C1144,'Policy Characteristics'!$C:$C,0))),"",INDEX('Policy Characteristics'!I:I,MATCH($C1144,'Policy Characteristics'!$C:$C,0)))</f>
        <v>% reduction in fuel use</v>
      </c>
      <c r="P1144" s="355"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5" t="str">
        <f>IF(ISBLANK(INDEX('Policy Characteristics'!K:K,MATCH($C1144,'Policy Characteristics'!$C:$C,0))),"",INDEX('Policy Characteristics'!K:K,MATCH($C1144,'Policy Characteristics'!$C:$C,0)))</f>
        <v>architectural-design.html#rnd</v>
      </c>
      <c r="R1144" s="355" t="str">
        <f>IF(ISBLANK(INDEX('Policy Characteristics'!L:L,MATCH($C1144,'Policy Characteristics'!$C:$C,0))),"",INDEX('Policy Characteristics'!L:L,MATCH($C1144,'Policy Characteristics'!$C:$C,0)))</f>
        <v>research-and-development.html</v>
      </c>
    </row>
    <row r="1145" spans="1:18" x14ac:dyDescent="0.35">
      <c r="A1145" s="355" t="str">
        <f>IF(ISBLANK(INDEX('Policy Characteristics'!A:A,MATCH($C1145,'Policy Characteristics'!$C:$C,0))),"",INDEX('Policy Characteristics'!A:A,MATCH($C1145,'Policy Characteristics'!$C:$C,0)))</f>
        <v>Research and Development</v>
      </c>
      <c r="B1145" s="355" t="str">
        <f>IF(ISBLANK(INDEX('Policy Characteristics'!B:B,MATCH($C1145,'Policy Characteristics'!$C:$C,0))),"",INDEX('Policy Characteristics'!B:B,MATCH($C1145,'Policy Characteristics'!$C:$C,0)))</f>
        <v>Fuel Use Reduction</v>
      </c>
      <c r="C1145" s="359" t="str">
        <f t="shared" si="62"/>
        <v>RnD Electricity Fuel Use Perc Reduction</v>
      </c>
      <c r="D1145" s="9" t="s">
        <v>80</v>
      </c>
      <c r="E1145" s="55"/>
      <c r="F1145" s="9" t="s">
        <v>346</v>
      </c>
      <c r="G1145" s="53"/>
      <c r="H1145" s="54">
        <v>754</v>
      </c>
      <c r="I1145" s="53" t="s">
        <v>45</v>
      </c>
      <c r="J1145" s="357" t="str">
        <f>IF(ISBLANK(INDEX('Policy Characteristics'!D:D,MATCH($C1145,'Policy Characteristics'!$C:$C,0))),"",INDEX('Policy Characteristics'!D:D,MATCH($C1145,'Policy Characteristics'!$C:$C,0)))</f>
        <v>R&amp;D Fuel Use Reductions</v>
      </c>
      <c r="K1145" s="355" t="str">
        <f>IF(ISBLANK(INDEX('Policy Characteristics'!E:E,MATCH($C1145,'Policy Characteristics'!$C:$C,0))),"",INDEX('Policy Characteristics'!E:E,MATCH($C1145,'Policy Characteristics'!$C:$C,0)))</f>
        <v>RnD electricity fuel use reduction</v>
      </c>
      <c r="L1145" s="377">
        <f>IF(ISBLANK(INDEX('Policy Characteristics'!F:F,MATCH($C1145,'Policy Characteristics'!$C:$C,0))),"",INDEX('Policy Characteristics'!F:F,MATCH($C1145,'Policy Characteristics'!$C:$C,0)))</f>
        <v>0</v>
      </c>
      <c r="M1145" s="377">
        <f>IF(ISBLANK(INDEX('Policy Characteristics'!G:G,MATCH($C1145,'Policy Characteristics'!$C:$C,0))),"",INDEX('Policy Characteristics'!G:G,MATCH($C1145,'Policy Characteristics'!$C:$C,0)))</f>
        <v>0.4</v>
      </c>
      <c r="N1145" s="377">
        <f>IF(ISBLANK(INDEX('Policy Characteristics'!H:H,MATCH($C1145,'Policy Characteristics'!$C:$C,0))),"",INDEX('Policy Characteristics'!H:H,MATCH($C1145,'Policy Characteristics'!$C:$C,0)))</f>
        <v>0.01</v>
      </c>
      <c r="O1145" s="355" t="str">
        <f>IF(ISBLANK(INDEX('Policy Characteristics'!I:I,MATCH($C1145,'Policy Characteristics'!$C:$C,0))),"",INDEX('Policy Characteristics'!I:I,MATCH($C1145,'Policy Characteristics'!$C:$C,0)))</f>
        <v>% reduction in fuel use</v>
      </c>
      <c r="P1145" s="355"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5" t="str">
        <f>IF(ISBLANK(INDEX('Policy Characteristics'!K:K,MATCH($C1145,'Policy Characteristics'!$C:$C,0))),"",INDEX('Policy Characteristics'!K:K,MATCH($C1145,'Policy Characteristics'!$C:$C,0)))</f>
        <v>architectural-design.html#rnd</v>
      </c>
      <c r="R1145" s="355" t="str">
        <f>IF(ISBLANK(INDEX('Policy Characteristics'!L:L,MATCH($C1145,'Policy Characteristics'!$C:$C,0))),"",INDEX('Policy Characteristics'!L:L,MATCH($C1145,'Policy Characteristics'!$C:$C,0)))</f>
        <v>research-and-development.html</v>
      </c>
    </row>
    <row r="1146" spans="1:18" x14ac:dyDescent="0.35">
      <c r="A1146" s="355" t="str">
        <f>IF(ISBLANK(INDEX('Policy Characteristics'!A:A,MATCH($C1146,'Policy Characteristics'!$C:$C,0))),"",INDEX('Policy Characteristics'!A:A,MATCH($C1146,'Policy Characteristics'!$C:$C,0)))</f>
        <v>Research and Development</v>
      </c>
      <c r="B1146" s="355" t="str">
        <f>IF(ISBLANK(INDEX('Policy Characteristics'!B:B,MATCH($C1146,'Policy Characteristics'!$C:$C,0))),"",INDEX('Policy Characteristics'!B:B,MATCH($C1146,'Policy Characteristics'!$C:$C,0)))</f>
        <v>Fuel Use Reduction</v>
      </c>
      <c r="C1146" s="359" t="str">
        <f t="shared" si="62"/>
        <v>RnD Electricity Fuel Use Perc Reduction</v>
      </c>
      <c r="D1146" s="9" t="s">
        <v>81</v>
      </c>
      <c r="E1146" s="55"/>
      <c r="F1146" s="9" t="s">
        <v>347</v>
      </c>
      <c r="G1146" s="53"/>
      <c r="H1146" s="54">
        <v>124</v>
      </c>
      <c r="I1146" s="53" t="s">
        <v>44</v>
      </c>
      <c r="J1146" s="357" t="str">
        <f>IF(ISBLANK(INDEX('Policy Characteristics'!D:D,MATCH($C1146,'Policy Characteristics'!$C:$C,0))),"",INDEX('Policy Characteristics'!D:D,MATCH($C1146,'Policy Characteristics'!$C:$C,0)))</f>
        <v>R&amp;D Fuel Use Reductions</v>
      </c>
      <c r="K1146" s="355" t="str">
        <f>IF(ISBLANK(INDEX('Policy Characteristics'!E:E,MATCH($C1146,'Policy Characteristics'!$C:$C,0))),"",INDEX('Policy Characteristics'!E:E,MATCH($C1146,'Policy Characteristics'!$C:$C,0)))</f>
        <v>RnD electricity fuel use reduction</v>
      </c>
      <c r="L1146" s="377">
        <f>IF(ISBLANK(INDEX('Policy Characteristics'!F:F,MATCH($C1146,'Policy Characteristics'!$C:$C,0))),"",INDEX('Policy Characteristics'!F:F,MATCH($C1146,'Policy Characteristics'!$C:$C,0)))</f>
        <v>0</v>
      </c>
      <c r="M1146" s="377">
        <f>IF(ISBLANK(INDEX('Policy Characteristics'!G:G,MATCH($C1146,'Policy Characteristics'!$C:$C,0))),"",INDEX('Policy Characteristics'!G:G,MATCH($C1146,'Policy Characteristics'!$C:$C,0)))</f>
        <v>0.4</v>
      </c>
      <c r="N1146" s="377">
        <f>IF(ISBLANK(INDEX('Policy Characteristics'!H:H,MATCH($C1146,'Policy Characteristics'!$C:$C,0))),"",INDEX('Policy Characteristics'!H:H,MATCH($C1146,'Policy Characteristics'!$C:$C,0)))</f>
        <v>0.01</v>
      </c>
      <c r="O1146" s="355" t="str">
        <f>IF(ISBLANK(INDEX('Policy Characteristics'!I:I,MATCH($C1146,'Policy Characteristics'!$C:$C,0))),"",INDEX('Policy Characteristics'!I:I,MATCH($C1146,'Policy Characteristics'!$C:$C,0)))</f>
        <v>% reduction in fuel use</v>
      </c>
      <c r="P1146" s="355"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5" t="str">
        <f>IF(ISBLANK(INDEX('Policy Characteristics'!K:K,MATCH($C1146,'Policy Characteristics'!$C:$C,0))),"",INDEX('Policy Characteristics'!K:K,MATCH($C1146,'Policy Characteristics'!$C:$C,0)))</f>
        <v>architectural-design.html#rnd</v>
      </c>
      <c r="R1146" s="355" t="str">
        <f>IF(ISBLANK(INDEX('Policy Characteristics'!L:L,MATCH($C1146,'Policy Characteristics'!$C:$C,0))),"",INDEX('Policy Characteristics'!L:L,MATCH($C1146,'Policy Characteristics'!$C:$C,0)))</f>
        <v>research-and-development.html</v>
      </c>
    </row>
    <row r="1147" spans="1:18" x14ac:dyDescent="0.35">
      <c r="A1147" s="355" t="str">
        <f>IF(ISBLANK(INDEX('Policy Characteristics'!A:A,MATCH($C1147,'Policy Characteristics'!$C:$C,0))),"",INDEX('Policy Characteristics'!A:A,MATCH($C1147,'Policy Characteristics'!$C:$C,0)))</f>
        <v>Research and Development</v>
      </c>
      <c r="B1147" s="355" t="str">
        <f>IF(ISBLANK(INDEX('Policy Characteristics'!B:B,MATCH($C1147,'Policy Characteristics'!$C:$C,0))),"",INDEX('Policy Characteristics'!B:B,MATCH($C1147,'Policy Characteristics'!$C:$C,0)))</f>
        <v>Fuel Use Reduction</v>
      </c>
      <c r="C1147" s="359" t="str">
        <f t="shared" si="62"/>
        <v>RnD Electricity Fuel Use Perc Reduction</v>
      </c>
      <c r="D1147" s="9" t="s">
        <v>330</v>
      </c>
      <c r="E1147" s="55"/>
      <c r="F1147" s="9" t="s">
        <v>2289</v>
      </c>
      <c r="G1147" s="53"/>
      <c r="H1147" s="54">
        <v>193</v>
      </c>
      <c r="I1147" s="53" t="s">
        <v>44</v>
      </c>
      <c r="J1147" s="357" t="str">
        <f>IF(ISBLANK(INDEX('Policy Characteristics'!D:D,MATCH($C1147,'Policy Characteristics'!$C:$C,0))),"",INDEX('Policy Characteristics'!D:D,MATCH($C1147,'Policy Characteristics'!$C:$C,0)))</f>
        <v>R&amp;D Fuel Use Reductions</v>
      </c>
      <c r="K1147" s="355" t="str">
        <f>IF(ISBLANK(INDEX('Policy Characteristics'!E:E,MATCH($C1147,'Policy Characteristics'!$C:$C,0))),"",INDEX('Policy Characteristics'!E:E,MATCH($C1147,'Policy Characteristics'!$C:$C,0)))</f>
        <v>RnD electricity fuel use reduction</v>
      </c>
      <c r="L1147" s="377">
        <f>IF(ISBLANK(INDEX('Policy Characteristics'!F:F,MATCH($C1147,'Policy Characteristics'!$C:$C,0))),"",INDEX('Policy Characteristics'!F:F,MATCH($C1147,'Policy Characteristics'!$C:$C,0)))</f>
        <v>0</v>
      </c>
      <c r="M1147" s="377">
        <f>IF(ISBLANK(INDEX('Policy Characteristics'!G:G,MATCH($C1147,'Policy Characteristics'!$C:$C,0))),"",INDEX('Policy Characteristics'!G:G,MATCH($C1147,'Policy Characteristics'!$C:$C,0)))</f>
        <v>0.4</v>
      </c>
      <c r="N1147" s="377">
        <f>IF(ISBLANK(INDEX('Policy Characteristics'!H:H,MATCH($C1147,'Policy Characteristics'!$C:$C,0))),"",INDEX('Policy Characteristics'!H:H,MATCH($C1147,'Policy Characteristics'!$C:$C,0)))</f>
        <v>0.01</v>
      </c>
      <c r="O1147" s="355" t="str">
        <f>IF(ISBLANK(INDEX('Policy Characteristics'!I:I,MATCH($C1147,'Policy Characteristics'!$C:$C,0))),"",INDEX('Policy Characteristics'!I:I,MATCH($C1147,'Policy Characteristics'!$C:$C,0)))</f>
        <v>% reduction in fuel use</v>
      </c>
      <c r="P1147" s="355"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5" t="str">
        <f>IF(ISBLANK(INDEX('Policy Characteristics'!K:K,MATCH($C1147,'Policy Characteristics'!$C:$C,0))),"",INDEX('Policy Characteristics'!K:K,MATCH($C1147,'Policy Characteristics'!$C:$C,0)))</f>
        <v>architectural-design.html#rnd</v>
      </c>
      <c r="R1147" s="355" t="str">
        <f>IF(ISBLANK(INDEX('Policy Characteristics'!L:L,MATCH($C1147,'Policy Characteristics'!$C:$C,0))),"",INDEX('Policy Characteristics'!L:L,MATCH($C1147,'Policy Characteristics'!$C:$C,0)))</f>
        <v>research-and-development.html</v>
      </c>
    </row>
    <row r="1148" spans="1:18" x14ac:dyDescent="0.35">
      <c r="A1148" s="355" t="str">
        <f>IF(ISBLANK(INDEX('Policy Characteristics'!A:A,MATCH($C1148,'Policy Characteristics'!$C:$C,0))),"",INDEX('Policy Characteristics'!A:A,MATCH($C1148,'Policy Characteristics'!$C:$C,0)))</f>
        <v>Research and Development</v>
      </c>
      <c r="B1148" s="355" t="str">
        <f>IF(ISBLANK(INDEX('Policy Characteristics'!B:B,MATCH($C1148,'Policy Characteristics'!$C:$C,0))),"",INDEX('Policy Characteristics'!B:B,MATCH($C1148,'Policy Characteristics'!$C:$C,0)))</f>
        <v>Fuel Use Reduction</v>
      </c>
      <c r="C1148" s="359" t="str">
        <f t="shared" ref="C1148:C1149" si="63">C$1139</f>
        <v>RnD Electricity Fuel Use Perc Reduction</v>
      </c>
      <c r="D1148" s="9" t="s">
        <v>470</v>
      </c>
      <c r="E1148" s="55"/>
      <c r="F1148" s="9" t="s">
        <v>471</v>
      </c>
      <c r="G1148" s="53"/>
      <c r="H1148" s="54">
        <v>181</v>
      </c>
      <c r="I1148" s="53" t="s">
        <v>44</v>
      </c>
      <c r="J1148" s="357" t="str">
        <f>IF(ISBLANK(INDEX('Policy Characteristics'!D:D,MATCH($C1148,'Policy Characteristics'!$C:$C,0))),"",INDEX('Policy Characteristics'!D:D,MATCH($C1148,'Policy Characteristics'!$C:$C,0)))</f>
        <v>R&amp;D Fuel Use Reductions</v>
      </c>
      <c r="K1148" s="355" t="str">
        <f>IF(ISBLANK(INDEX('Policy Characteristics'!E:E,MATCH($C1148,'Policy Characteristics'!$C:$C,0))),"",INDEX('Policy Characteristics'!E:E,MATCH($C1148,'Policy Characteristics'!$C:$C,0)))</f>
        <v>RnD electricity fuel use reduction</v>
      </c>
      <c r="L1148" s="377">
        <f>IF(ISBLANK(INDEX('Policy Characteristics'!F:F,MATCH($C1148,'Policy Characteristics'!$C:$C,0))),"",INDEX('Policy Characteristics'!F:F,MATCH($C1148,'Policy Characteristics'!$C:$C,0)))</f>
        <v>0</v>
      </c>
      <c r="M1148" s="377">
        <f>IF(ISBLANK(INDEX('Policy Characteristics'!G:G,MATCH($C1148,'Policy Characteristics'!$C:$C,0))),"",INDEX('Policy Characteristics'!G:G,MATCH($C1148,'Policy Characteristics'!$C:$C,0)))</f>
        <v>0.4</v>
      </c>
      <c r="N1148" s="377">
        <f>IF(ISBLANK(INDEX('Policy Characteristics'!H:H,MATCH($C1148,'Policy Characteristics'!$C:$C,0))),"",INDEX('Policy Characteristics'!H:H,MATCH($C1148,'Policy Characteristics'!$C:$C,0)))</f>
        <v>0.01</v>
      </c>
      <c r="O1148" s="355" t="str">
        <f>IF(ISBLANK(INDEX('Policy Characteristics'!I:I,MATCH($C1148,'Policy Characteristics'!$C:$C,0))),"",INDEX('Policy Characteristics'!I:I,MATCH($C1148,'Policy Characteristics'!$C:$C,0)))</f>
        <v>% reduction in fuel use</v>
      </c>
      <c r="P1148" s="355"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5" t="str">
        <f>IF(ISBLANK(INDEX('Policy Characteristics'!K:K,MATCH($C1148,'Policy Characteristics'!$C:$C,0))),"",INDEX('Policy Characteristics'!K:K,MATCH($C1148,'Policy Characteristics'!$C:$C,0)))</f>
        <v>architectural-design.html#rnd</v>
      </c>
      <c r="R1148" s="355" t="str">
        <f>IF(ISBLANK(INDEX('Policy Characteristics'!L:L,MATCH($C1148,'Policy Characteristics'!$C:$C,0))),"",INDEX('Policy Characteristics'!L:L,MATCH($C1148,'Policy Characteristics'!$C:$C,0)))</f>
        <v>research-and-development.html</v>
      </c>
    </row>
    <row r="1149" spans="1:18" x14ac:dyDescent="0.35">
      <c r="A1149" s="355" t="str">
        <f>IF(ISBLANK(INDEX('Policy Characteristics'!A:A,MATCH($C1149,'Policy Characteristics'!$C:$C,0))),"",INDEX('Policy Characteristics'!A:A,MATCH($C1149,'Policy Characteristics'!$C:$C,0)))</f>
        <v>Research and Development</v>
      </c>
      <c r="B1149" s="355" t="str">
        <f>IF(ISBLANK(INDEX('Policy Characteristics'!B:B,MATCH($C1149,'Policy Characteristics'!$C:$C,0))),"",INDEX('Policy Characteristics'!B:B,MATCH($C1149,'Policy Characteristics'!$C:$C,0)))</f>
        <v>Fuel Use Reduction</v>
      </c>
      <c r="C1149" s="359" t="str">
        <f t="shared" si="63"/>
        <v>RnD Electricity Fuel Use Perc Reduction</v>
      </c>
      <c r="D1149" s="9" t="s">
        <v>479</v>
      </c>
      <c r="E1149" s="55"/>
      <c r="F1149" s="9" t="s">
        <v>481</v>
      </c>
      <c r="G1149" s="53"/>
      <c r="H1149" s="54">
        <v>755</v>
      </c>
      <c r="I1149" s="53" t="s">
        <v>45</v>
      </c>
      <c r="J1149" s="357" t="str">
        <f>IF(ISBLANK(INDEX('Policy Characteristics'!D:D,MATCH($C1149,'Policy Characteristics'!$C:$C,0))),"",INDEX('Policy Characteristics'!D:D,MATCH($C1149,'Policy Characteristics'!$C:$C,0)))</f>
        <v>R&amp;D Fuel Use Reductions</v>
      </c>
      <c r="K1149" s="355" t="str">
        <f>IF(ISBLANK(INDEX('Policy Characteristics'!E:E,MATCH($C1149,'Policy Characteristics'!$C:$C,0))),"",INDEX('Policy Characteristics'!E:E,MATCH($C1149,'Policy Characteristics'!$C:$C,0)))</f>
        <v>RnD electricity fuel use reduction</v>
      </c>
      <c r="L1149" s="377">
        <f>IF(ISBLANK(INDEX('Policy Characteristics'!F:F,MATCH($C1149,'Policy Characteristics'!$C:$C,0))),"",INDEX('Policy Characteristics'!F:F,MATCH($C1149,'Policy Characteristics'!$C:$C,0)))</f>
        <v>0</v>
      </c>
      <c r="M1149" s="377">
        <f>IF(ISBLANK(INDEX('Policy Characteristics'!G:G,MATCH($C1149,'Policy Characteristics'!$C:$C,0))),"",INDEX('Policy Characteristics'!G:G,MATCH($C1149,'Policy Characteristics'!$C:$C,0)))</f>
        <v>0.4</v>
      </c>
      <c r="N1149" s="377">
        <f>IF(ISBLANK(INDEX('Policy Characteristics'!H:H,MATCH($C1149,'Policy Characteristics'!$C:$C,0))),"",INDEX('Policy Characteristics'!H:H,MATCH($C1149,'Policy Characteristics'!$C:$C,0)))</f>
        <v>0.01</v>
      </c>
      <c r="O1149" s="355" t="str">
        <f>IF(ISBLANK(INDEX('Policy Characteristics'!I:I,MATCH($C1149,'Policy Characteristics'!$C:$C,0))),"",INDEX('Policy Characteristics'!I:I,MATCH($C1149,'Policy Characteristics'!$C:$C,0)))</f>
        <v>% reduction in fuel use</v>
      </c>
      <c r="P1149" s="355"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5" t="str">
        <f>IF(ISBLANK(INDEX('Policy Characteristics'!K:K,MATCH($C1149,'Policy Characteristics'!$C:$C,0))),"",INDEX('Policy Characteristics'!K:K,MATCH($C1149,'Policy Characteristics'!$C:$C,0)))</f>
        <v>architectural-design.html#rnd</v>
      </c>
      <c r="R1149" s="355" t="str">
        <f>IF(ISBLANK(INDEX('Policy Characteristics'!L:L,MATCH($C1149,'Policy Characteristics'!$C:$C,0))),"",INDEX('Policy Characteristics'!L:L,MATCH($C1149,'Policy Characteristics'!$C:$C,0)))</f>
        <v>research-and-development.html</v>
      </c>
    </row>
    <row r="1150" spans="1:18" x14ac:dyDescent="0.35">
      <c r="A1150" s="355" t="str">
        <f>IF(ISBLANK(INDEX('Policy Characteristics'!A:A,MATCH($C1150,'Policy Characteristics'!$C:$C,0))),"",INDEX('Policy Characteristics'!A:A,MATCH($C1150,'Policy Characteristics'!$C:$C,0)))</f>
        <v>Research and Development</v>
      </c>
      <c r="B1150" s="355" t="str">
        <f>IF(ISBLANK(INDEX('Policy Characteristics'!B:B,MATCH($C1150,'Policy Characteristics'!$C:$C,0))),"",INDEX('Policy Characteristics'!B:B,MATCH($C1150,'Policy Characteristics'!$C:$C,0)))</f>
        <v>Fuel Use Reduction</v>
      </c>
      <c r="C1150" s="360" t="s">
        <v>314</v>
      </c>
      <c r="D1150" s="194" t="s">
        <v>3204</v>
      </c>
      <c r="E1150" s="53"/>
      <c r="F1150" s="9" t="s">
        <v>3242</v>
      </c>
      <c r="G1150" s="53"/>
      <c r="H1150" s="54">
        <v>1487</v>
      </c>
      <c r="I1150" s="53" t="s">
        <v>44</v>
      </c>
      <c r="J1150" s="357" t="str">
        <f>IF(ISBLANK(INDEX('Policy Characteristics'!D:D,MATCH($C1150,'Policy Characteristics'!$C:$C,0))),"",INDEX('Policy Characteristics'!D:D,MATCH($C1150,'Policy Characteristics'!$C:$C,0)))</f>
        <v>R&amp;D Fuel Use Reductions</v>
      </c>
      <c r="K1150" s="355" t="str">
        <f>IF(ISBLANK(INDEX('Policy Characteristics'!E:E,MATCH($C1150,'Policy Characteristics'!$C:$C,0))),"",INDEX('Policy Characteristics'!E:E,MATCH($C1150,'Policy Characteristics'!$C:$C,0)))</f>
        <v>RnD industry fuel use reduction</v>
      </c>
      <c r="L1150" s="377">
        <f>IF(ISBLANK(INDEX('Policy Characteristics'!F:F,MATCH($C1150,'Policy Characteristics'!$C:$C,0))),"",INDEX('Policy Characteristics'!F:F,MATCH($C1150,'Policy Characteristics'!$C:$C,0)))</f>
        <v>0</v>
      </c>
      <c r="M1150" s="377">
        <f>IF(ISBLANK(INDEX('Policy Characteristics'!G:G,MATCH($C1150,'Policy Characteristics'!$C:$C,0))),"",INDEX('Policy Characteristics'!G:G,MATCH($C1150,'Policy Characteristics'!$C:$C,0)))</f>
        <v>0.4</v>
      </c>
      <c r="N1150" s="377">
        <f>IF(ISBLANK(INDEX('Policy Characteristics'!H:H,MATCH($C1150,'Policy Characteristics'!$C:$C,0))),"",INDEX('Policy Characteristics'!H:H,MATCH($C1150,'Policy Characteristics'!$C:$C,0)))</f>
        <v>0.01</v>
      </c>
      <c r="O1150" s="355" t="str">
        <f>IF(ISBLANK(INDEX('Policy Characteristics'!I:I,MATCH($C1150,'Policy Characteristics'!$C:$C,0))),"",INDEX('Policy Characteristics'!I:I,MATCH($C1150,'Policy Characteristics'!$C:$C,0)))</f>
        <v>% reduction in fuel use</v>
      </c>
      <c r="P1150" s="355"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5" t="str">
        <f>IF(ISBLANK(INDEX('Policy Characteristics'!K:K,MATCH($C1150,'Policy Characteristics'!$C:$C,0))),"",INDEX('Policy Characteristics'!K:K,MATCH($C1150,'Policy Characteristics'!$C:$C,0)))</f>
        <v>architectural-design.html#rnd</v>
      </c>
      <c r="R1150" s="355" t="str">
        <f>IF(ISBLANK(INDEX('Policy Characteristics'!L:L,MATCH($C1150,'Policy Characteristics'!$C:$C,0))),"",INDEX('Policy Characteristics'!L:L,MATCH($C1150,'Policy Characteristics'!$C:$C,0)))</f>
        <v>research-and-development.html</v>
      </c>
    </row>
    <row r="1151" spans="1:18" x14ac:dyDescent="0.35">
      <c r="A1151" s="355" t="str">
        <f>IF(ISBLANK(INDEX('Policy Characteristics'!A:A,MATCH($C1151,'Policy Characteristics'!$C:$C,0))),"",INDEX('Policy Characteristics'!A:A,MATCH($C1151,'Policy Characteristics'!$C:$C,0)))</f>
        <v>Research and Development</v>
      </c>
      <c r="B1151" s="355" t="str">
        <f>IF(ISBLANK(INDEX('Policy Characteristics'!B:B,MATCH($C1151,'Policy Characteristics'!$C:$C,0))),"",INDEX('Policy Characteristics'!B:B,MATCH($C1151,'Policy Characteristics'!$C:$C,0)))</f>
        <v>Fuel Use Reduction</v>
      </c>
      <c r="C1151" s="359" t="str">
        <f t="shared" ref="C1151:C1174" si="64">C$1150</f>
        <v>RnD Industry Fuel Use Perc Reduction</v>
      </c>
      <c r="D1151" s="194" t="s">
        <v>3205</v>
      </c>
      <c r="E1151" s="53"/>
      <c r="F1151" s="9" t="s">
        <v>3243</v>
      </c>
      <c r="G1151" s="53"/>
      <c r="H1151" s="54">
        <v>1488</v>
      </c>
      <c r="I1151" s="53" t="s">
        <v>44</v>
      </c>
      <c r="J1151" s="357" t="str">
        <f>IF(ISBLANK(INDEX('Policy Characteristics'!D:D,MATCH($C1151,'Policy Characteristics'!$C:$C,0))),"",INDEX('Policy Characteristics'!D:D,MATCH($C1151,'Policy Characteristics'!$C:$C,0)))</f>
        <v>R&amp;D Fuel Use Reductions</v>
      </c>
      <c r="K1151" s="355" t="str">
        <f>IF(ISBLANK(INDEX('Policy Characteristics'!E:E,MATCH($C1151,'Policy Characteristics'!$C:$C,0))),"",INDEX('Policy Characteristics'!E:E,MATCH($C1151,'Policy Characteristics'!$C:$C,0)))</f>
        <v>RnD industry fuel use reduction</v>
      </c>
      <c r="L1151" s="377">
        <f>IF(ISBLANK(INDEX('Policy Characteristics'!F:F,MATCH($C1151,'Policy Characteristics'!$C:$C,0))),"",INDEX('Policy Characteristics'!F:F,MATCH($C1151,'Policy Characteristics'!$C:$C,0)))</f>
        <v>0</v>
      </c>
      <c r="M1151" s="377">
        <f>IF(ISBLANK(INDEX('Policy Characteristics'!G:G,MATCH($C1151,'Policy Characteristics'!$C:$C,0))),"",INDEX('Policy Characteristics'!G:G,MATCH($C1151,'Policy Characteristics'!$C:$C,0)))</f>
        <v>0.4</v>
      </c>
      <c r="N1151" s="377">
        <f>IF(ISBLANK(INDEX('Policy Characteristics'!H:H,MATCH($C1151,'Policy Characteristics'!$C:$C,0))),"",INDEX('Policy Characteristics'!H:H,MATCH($C1151,'Policy Characteristics'!$C:$C,0)))</f>
        <v>0.01</v>
      </c>
      <c r="O1151" s="355" t="str">
        <f>IF(ISBLANK(INDEX('Policy Characteristics'!I:I,MATCH($C1151,'Policy Characteristics'!$C:$C,0))),"",INDEX('Policy Characteristics'!I:I,MATCH($C1151,'Policy Characteristics'!$C:$C,0)))</f>
        <v>% reduction in fuel use</v>
      </c>
      <c r="P1151" s="355"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5" t="str">
        <f>IF(ISBLANK(INDEX('Policy Characteristics'!K:K,MATCH($C1151,'Policy Characteristics'!$C:$C,0))),"",INDEX('Policy Characteristics'!K:K,MATCH($C1151,'Policy Characteristics'!$C:$C,0)))</f>
        <v>architectural-design.html#rnd</v>
      </c>
      <c r="R1151" s="355" t="str">
        <f>IF(ISBLANK(INDEX('Policy Characteristics'!L:L,MATCH($C1151,'Policy Characteristics'!$C:$C,0))),"",INDEX('Policy Characteristics'!L:L,MATCH($C1151,'Policy Characteristics'!$C:$C,0)))</f>
        <v>research-and-development.html</v>
      </c>
    </row>
    <row r="1152" spans="1:18" x14ac:dyDescent="0.35">
      <c r="A1152" s="355" t="str">
        <f>IF(ISBLANK(INDEX('Policy Characteristics'!A:A,MATCH($C1152,'Policy Characteristics'!$C:$C,0))),"",INDEX('Policy Characteristics'!A:A,MATCH($C1152,'Policy Characteristics'!$C:$C,0)))</f>
        <v>Research and Development</v>
      </c>
      <c r="B1152" s="355" t="str">
        <f>IF(ISBLANK(INDEX('Policy Characteristics'!B:B,MATCH($C1152,'Policy Characteristics'!$C:$C,0))),"",INDEX('Policy Characteristics'!B:B,MATCH($C1152,'Policy Characteristics'!$C:$C,0)))</f>
        <v>Fuel Use Reduction</v>
      </c>
      <c r="C1152" s="359" t="str">
        <f t="shared" si="64"/>
        <v>RnD Industry Fuel Use Perc Reduction</v>
      </c>
      <c r="D1152" s="194" t="s">
        <v>3206</v>
      </c>
      <c r="E1152" s="53"/>
      <c r="F1152" s="9" t="s">
        <v>3244</v>
      </c>
      <c r="G1152" s="53"/>
      <c r="H1152" s="54">
        <v>1489</v>
      </c>
      <c r="I1152" s="53" t="s">
        <v>44</v>
      </c>
      <c r="J1152" s="357" t="str">
        <f>IF(ISBLANK(INDEX('Policy Characteristics'!D:D,MATCH($C1152,'Policy Characteristics'!$C:$C,0))),"",INDEX('Policy Characteristics'!D:D,MATCH($C1152,'Policy Characteristics'!$C:$C,0)))</f>
        <v>R&amp;D Fuel Use Reductions</v>
      </c>
      <c r="K1152" s="355" t="str">
        <f>IF(ISBLANK(INDEX('Policy Characteristics'!E:E,MATCH($C1152,'Policy Characteristics'!$C:$C,0))),"",INDEX('Policy Characteristics'!E:E,MATCH($C1152,'Policy Characteristics'!$C:$C,0)))</f>
        <v>RnD industry fuel use reduction</v>
      </c>
      <c r="L1152" s="377">
        <f>IF(ISBLANK(INDEX('Policy Characteristics'!F:F,MATCH($C1152,'Policy Characteristics'!$C:$C,0))),"",INDEX('Policy Characteristics'!F:F,MATCH($C1152,'Policy Characteristics'!$C:$C,0)))</f>
        <v>0</v>
      </c>
      <c r="M1152" s="377">
        <f>IF(ISBLANK(INDEX('Policy Characteristics'!G:G,MATCH($C1152,'Policy Characteristics'!$C:$C,0))),"",INDEX('Policy Characteristics'!G:G,MATCH($C1152,'Policy Characteristics'!$C:$C,0)))</f>
        <v>0.4</v>
      </c>
      <c r="N1152" s="377">
        <f>IF(ISBLANK(INDEX('Policy Characteristics'!H:H,MATCH($C1152,'Policy Characteristics'!$C:$C,0))),"",INDEX('Policy Characteristics'!H:H,MATCH($C1152,'Policy Characteristics'!$C:$C,0)))</f>
        <v>0.01</v>
      </c>
      <c r="O1152" s="355" t="str">
        <f>IF(ISBLANK(INDEX('Policy Characteristics'!I:I,MATCH($C1152,'Policy Characteristics'!$C:$C,0))),"",INDEX('Policy Characteristics'!I:I,MATCH($C1152,'Policy Characteristics'!$C:$C,0)))</f>
        <v>% reduction in fuel use</v>
      </c>
      <c r="P1152" s="355"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5" t="str">
        <f>IF(ISBLANK(INDEX('Policy Characteristics'!K:K,MATCH($C1152,'Policy Characteristics'!$C:$C,0))),"",INDEX('Policy Characteristics'!K:K,MATCH($C1152,'Policy Characteristics'!$C:$C,0)))</f>
        <v>architectural-design.html#rnd</v>
      </c>
      <c r="R1152" s="355" t="str">
        <f>IF(ISBLANK(INDEX('Policy Characteristics'!L:L,MATCH($C1152,'Policy Characteristics'!$C:$C,0))),"",INDEX('Policy Characteristics'!L:L,MATCH($C1152,'Policy Characteristics'!$C:$C,0)))</f>
        <v>research-and-development.html</v>
      </c>
    </row>
    <row r="1153" spans="1:18" x14ac:dyDescent="0.35">
      <c r="A1153" s="355" t="str">
        <f>IF(ISBLANK(INDEX('Policy Characteristics'!A:A,MATCH($C1153,'Policy Characteristics'!$C:$C,0))),"",INDEX('Policy Characteristics'!A:A,MATCH($C1153,'Policy Characteristics'!$C:$C,0)))</f>
        <v>Research and Development</v>
      </c>
      <c r="B1153" s="355" t="str">
        <f>IF(ISBLANK(INDEX('Policy Characteristics'!B:B,MATCH($C1153,'Policy Characteristics'!$C:$C,0))),"",INDEX('Policy Characteristics'!B:B,MATCH($C1153,'Policy Characteristics'!$C:$C,0)))</f>
        <v>Fuel Use Reduction</v>
      </c>
      <c r="C1153" s="359" t="str">
        <f t="shared" si="64"/>
        <v>RnD Industry Fuel Use Perc Reduction</v>
      </c>
      <c r="D1153" s="194" t="s">
        <v>3207</v>
      </c>
      <c r="E1153" s="53"/>
      <c r="F1153" s="9" t="s">
        <v>3245</v>
      </c>
      <c r="G1153" s="53"/>
      <c r="H1153" s="54">
        <v>1490</v>
      </c>
      <c r="I1153" s="53" t="s">
        <v>44</v>
      </c>
      <c r="J1153" s="357" t="str">
        <f>IF(ISBLANK(INDEX('Policy Characteristics'!D:D,MATCH($C1153,'Policy Characteristics'!$C:$C,0))),"",INDEX('Policy Characteristics'!D:D,MATCH($C1153,'Policy Characteristics'!$C:$C,0)))</f>
        <v>R&amp;D Fuel Use Reductions</v>
      </c>
      <c r="K1153" s="355" t="str">
        <f>IF(ISBLANK(INDEX('Policy Characteristics'!E:E,MATCH($C1153,'Policy Characteristics'!$C:$C,0))),"",INDEX('Policy Characteristics'!E:E,MATCH($C1153,'Policy Characteristics'!$C:$C,0)))</f>
        <v>RnD industry fuel use reduction</v>
      </c>
      <c r="L1153" s="377">
        <f>IF(ISBLANK(INDEX('Policy Characteristics'!F:F,MATCH($C1153,'Policy Characteristics'!$C:$C,0))),"",INDEX('Policy Characteristics'!F:F,MATCH($C1153,'Policy Characteristics'!$C:$C,0)))</f>
        <v>0</v>
      </c>
      <c r="M1153" s="377">
        <f>IF(ISBLANK(INDEX('Policy Characteristics'!G:G,MATCH($C1153,'Policy Characteristics'!$C:$C,0))),"",INDEX('Policy Characteristics'!G:G,MATCH($C1153,'Policy Characteristics'!$C:$C,0)))</f>
        <v>0.4</v>
      </c>
      <c r="N1153" s="377">
        <f>IF(ISBLANK(INDEX('Policy Characteristics'!H:H,MATCH($C1153,'Policy Characteristics'!$C:$C,0))),"",INDEX('Policy Characteristics'!H:H,MATCH($C1153,'Policy Characteristics'!$C:$C,0)))</f>
        <v>0.01</v>
      </c>
      <c r="O1153" s="355" t="str">
        <f>IF(ISBLANK(INDEX('Policy Characteristics'!I:I,MATCH($C1153,'Policy Characteristics'!$C:$C,0))),"",INDEX('Policy Characteristics'!I:I,MATCH($C1153,'Policy Characteristics'!$C:$C,0)))</f>
        <v>% reduction in fuel use</v>
      </c>
      <c r="P1153" s="355"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5" t="str">
        <f>IF(ISBLANK(INDEX('Policy Characteristics'!K:K,MATCH($C1153,'Policy Characteristics'!$C:$C,0))),"",INDEX('Policy Characteristics'!K:K,MATCH($C1153,'Policy Characteristics'!$C:$C,0)))</f>
        <v>architectural-design.html#rnd</v>
      </c>
      <c r="R1153" s="355" t="str">
        <f>IF(ISBLANK(INDEX('Policy Characteristics'!L:L,MATCH($C1153,'Policy Characteristics'!$C:$C,0))),"",INDEX('Policy Characteristics'!L:L,MATCH($C1153,'Policy Characteristics'!$C:$C,0)))</f>
        <v>research-and-development.html</v>
      </c>
    </row>
    <row r="1154" spans="1:18" x14ac:dyDescent="0.35">
      <c r="A1154" s="355" t="str">
        <f>IF(ISBLANK(INDEX('Policy Characteristics'!A:A,MATCH($C1154,'Policy Characteristics'!$C:$C,0))),"",INDEX('Policy Characteristics'!A:A,MATCH($C1154,'Policy Characteristics'!$C:$C,0)))</f>
        <v>Research and Development</v>
      </c>
      <c r="B1154" s="355" t="str">
        <f>IF(ISBLANK(INDEX('Policy Characteristics'!B:B,MATCH($C1154,'Policy Characteristics'!$C:$C,0))),"",INDEX('Policy Characteristics'!B:B,MATCH($C1154,'Policy Characteristics'!$C:$C,0)))</f>
        <v>Fuel Use Reduction</v>
      </c>
      <c r="C1154" s="359" t="str">
        <f t="shared" si="64"/>
        <v>RnD Industry Fuel Use Perc Reduction</v>
      </c>
      <c r="D1154" s="194" t="s">
        <v>3208</v>
      </c>
      <c r="E1154" s="53"/>
      <c r="F1154" s="9" t="s">
        <v>3246</v>
      </c>
      <c r="G1154" s="53"/>
      <c r="H1154" s="54">
        <v>1491</v>
      </c>
      <c r="I1154" s="53" t="s">
        <v>44</v>
      </c>
      <c r="J1154" s="357" t="str">
        <f>IF(ISBLANK(INDEX('Policy Characteristics'!D:D,MATCH($C1154,'Policy Characteristics'!$C:$C,0))),"",INDEX('Policy Characteristics'!D:D,MATCH($C1154,'Policy Characteristics'!$C:$C,0)))</f>
        <v>R&amp;D Fuel Use Reductions</v>
      </c>
      <c r="K1154" s="355" t="str">
        <f>IF(ISBLANK(INDEX('Policy Characteristics'!E:E,MATCH($C1154,'Policy Characteristics'!$C:$C,0))),"",INDEX('Policy Characteristics'!E:E,MATCH($C1154,'Policy Characteristics'!$C:$C,0)))</f>
        <v>RnD industry fuel use reduction</v>
      </c>
      <c r="L1154" s="377">
        <f>IF(ISBLANK(INDEX('Policy Characteristics'!F:F,MATCH($C1154,'Policy Characteristics'!$C:$C,0))),"",INDEX('Policy Characteristics'!F:F,MATCH($C1154,'Policy Characteristics'!$C:$C,0)))</f>
        <v>0</v>
      </c>
      <c r="M1154" s="377">
        <f>IF(ISBLANK(INDEX('Policy Characteristics'!G:G,MATCH($C1154,'Policy Characteristics'!$C:$C,0))),"",INDEX('Policy Characteristics'!G:G,MATCH($C1154,'Policy Characteristics'!$C:$C,0)))</f>
        <v>0.4</v>
      </c>
      <c r="N1154" s="377">
        <f>IF(ISBLANK(INDEX('Policy Characteristics'!H:H,MATCH($C1154,'Policy Characteristics'!$C:$C,0))),"",INDEX('Policy Characteristics'!H:H,MATCH($C1154,'Policy Characteristics'!$C:$C,0)))</f>
        <v>0.01</v>
      </c>
      <c r="O1154" s="355" t="str">
        <f>IF(ISBLANK(INDEX('Policy Characteristics'!I:I,MATCH($C1154,'Policy Characteristics'!$C:$C,0))),"",INDEX('Policy Characteristics'!I:I,MATCH($C1154,'Policy Characteristics'!$C:$C,0)))</f>
        <v>% reduction in fuel use</v>
      </c>
      <c r="P1154" s="355"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5" t="str">
        <f>IF(ISBLANK(INDEX('Policy Characteristics'!K:K,MATCH($C1154,'Policy Characteristics'!$C:$C,0))),"",INDEX('Policy Characteristics'!K:K,MATCH($C1154,'Policy Characteristics'!$C:$C,0)))</f>
        <v>architectural-design.html#rnd</v>
      </c>
      <c r="R1154" s="355" t="str">
        <f>IF(ISBLANK(INDEX('Policy Characteristics'!L:L,MATCH($C1154,'Policy Characteristics'!$C:$C,0))),"",INDEX('Policy Characteristics'!L:L,MATCH($C1154,'Policy Characteristics'!$C:$C,0)))</f>
        <v>research-and-development.html</v>
      </c>
    </row>
    <row r="1155" spans="1:18" x14ac:dyDescent="0.35">
      <c r="A1155" s="355" t="str">
        <f>IF(ISBLANK(INDEX('Policy Characteristics'!A:A,MATCH($C1155,'Policy Characteristics'!$C:$C,0))),"",INDEX('Policy Characteristics'!A:A,MATCH($C1155,'Policy Characteristics'!$C:$C,0)))</f>
        <v>Research and Development</v>
      </c>
      <c r="B1155" s="355" t="str">
        <f>IF(ISBLANK(INDEX('Policy Characteristics'!B:B,MATCH($C1155,'Policy Characteristics'!$C:$C,0))),"",INDEX('Policy Characteristics'!B:B,MATCH($C1155,'Policy Characteristics'!$C:$C,0)))</f>
        <v>Fuel Use Reduction</v>
      </c>
      <c r="C1155" s="359" t="str">
        <f t="shared" si="64"/>
        <v>RnD Industry Fuel Use Perc Reduction</v>
      </c>
      <c r="D1155" s="194" t="s">
        <v>3209</v>
      </c>
      <c r="E1155" s="53"/>
      <c r="F1155" s="9" t="s">
        <v>3247</v>
      </c>
      <c r="G1155" s="53"/>
      <c r="H1155" s="54">
        <v>1492</v>
      </c>
      <c r="I1155" s="53" t="s">
        <v>44</v>
      </c>
      <c r="J1155" s="357" t="str">
        <f>IF(ISBLANK(INDEX('Policy Characteristics'!D:D,MATCH($C1155,'Policy Characteristics'!$C:$C,0))),"",INDEX('Policy Characteristics'!D:D,MATCH($C1155,'Policy Characteristics'!$C:$C,0)))</f>
        <v>R&amp;D Fuel Use Reductions</v>
      </c>
      <c r="K1155" s="355" t="str">
        <f>IF(ISBLANK(INDEX('Policy Characteristics'!E:E,MATCH($C1155,'Policy Characteristics'!$C:$C,0))),"",INDEX('Policy Characteristics'!E:E,MATCH($C1155,'Policy Characteristics'!$C:$C,0)))</f>
        <v>RnD industry fuel use reduction</v>
      </c>
      <c r="L1155" s="377">
        <f>IF(ISBLANK(INDEX('Policy Characteristics'!F:F,MATCH($C1155,'Policy Characteristics'!$C:$C,0))),"",INDEX('Policy Characteristics'!F:F,MATCH($C1155,'Policy Characteristics'!$C:$C,0)))</f>
        <v>0</v>
      </c>
      <c r="M1155" s="377">
        <f>IF(ISBLANK(INDEX('Policy Characteristics'!G:G,MATCH($C1155,'Policy Characteristics'!$C:$C,0))),"",INDEX('Policy Characteristics'!G:G,MATCH($C1155,'Policy Characteristics'!$C:$C,0)))</f>
        <v>0.4</v>
      </c>
      <c r="N1155" s="377">
        <f>IF(ISBLANK(INDEX('Policy Characteristics'!H:H,MATCH($C1155,'Policy Characteristics'!$C:$C,0))),"",INDEX('Policy Characteristics'!H:H,MATCH($C1155,'Policy Characteristics'!$C:$C,0)))</f>
        <v>0.01</v>
      </c>
      <c r="O1155" s="355" t="str">
        <f>IF(ISBLANK(INDEX('Policy Characteristics'!I:I,MATCH($C1155,'Policy Characteristics'!$C:$C,0))),"",INDEX('Policy Characteristics'!I:I,MATCH($C1155,'Policy Characteristics'!$C:$C,0)))</f>
        <v>% reduction in fuel use</v>
      </c>
      <c r="P1155" s="355"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5" t="str">
        <f>IF(ISBLANK(INDEX('Policy Characteristics'!K:K,MATCH($C1155,'Policy Characteristics'!$C:$C,0))),"",INDEX('Policy Characteristics'!K:K,MATCH($C1155,'Policy Characteristics'!$C:$C,0)))</f>
        <v>architectural-design.html#rnd</v>
      </c>
      <c r="R1155" s="355" t="str">
        <f>IF(ISBLANK(INDEX('Policy Characteristics'!L:L,MATCH($C1155,'Policy Characteristics'!$C:$C,0))),"",INDEX('Policy Characteristics'!L:L,MATCH($C1155,'Policy Characteristics'!$C:$C,0)))</f>
        <v>research-and-development.html</v>
      </c>
    </row>
    <row r="1156" spans="1:18" x14ac:dyDescent="0.35">
      <c r="A1156" s="355" t="str">
        <f>IF(ISBLANK(INDEX('Policy Characteristics'!A:A,MATCH($C1156,'Policy Characteristics'!$C:$C,0))),"",INDEX('Policy Characteristics'!A:A,MATCH($C1156,'Policy Characteristics'!$C:$C,0)))</f>
        <v>Research and Development</v>
      </c>
      <c r="B1156" s="355" t="str">
        <f>IF(ISBLANK(INDEX('Policy Characteristics'!B:B,MATCH($C1156,'Policy Characteristics'!$C:$C,0))),"",INDEX('Policy Characteristics'!B:B,MATCH($C1156,'Policy Characteristics'!$C:$C,0)))</f>
        <v>Fuel Use Reduction</v>
      </c>
      <c r="C1156" s="359" t="str">
        <f t="shared" si="64"/>
        <v>RnD Industry Fuel Use Perc Reduction</v>
      </c>
      <c r="D1156" s="194" t="s">
        <v>3210</v>
      </c>
      <c r="E1156" s="53"/>
      <c r="F1156" s="9" t="s">
        <v>3248</v>
      </c>
      <c r="G1156" s="53"/>
      <c r="H1156" s="54">
        <v>1493</v>
      </c>
      <c r="I1156" s="53" t="s">
        <v>44</v>
      </c>
      <c r="J1156" s="357" t="str">
        <f>IF(ISBLANK(INDEX('Policy Characteristics'!D:D,MATCH($C1156,'Policy Characteristics'!$C:$C,0))),"",INDEX('Policy Characteristics'!D:D,MATCH($C1156,'Policy Characteristics'!$C:$C,0)))</f>
        <v>R&amp;D Fuel Use Reductions</v>
      </c>
      <c r="K1156" s="355" t="str">
        <f>IF(ISBLANK(INDEX('Policy Characteristics'!E:E,MATCH($C1156,'Policy Characteristics'!$C:$C,0))),"",INDEX('Policy Characteristics'!E:E,MATCH($C1156,'Policy Characteristics'!$C:$C,0)))</f>
        <v>RnD industry fuel use reduction</v>
      </c>
      <c r="L1156" s="377">
        <f>IF(ISBLANK(INDEX('Policy Characteristics'!F:F,MATCH($C1156,'Policy Characteristics'!$C:$C,0))),"",INDEX('Policy Characteristics'!F:F,MATCH($C1156,'Policy Characteristics'!$C:$C,0)))</f>
        <v>0</v>
      </c>
      <c r="M1156" s="377">
        <f>IF(ISBLANK(INDEX('Policy Characteristics'!G:G,MATCH($C1156,'Policy Characteristics'!$C:$C,0))),"",INDEX('Policy Characteristics'!G:G,MATCH($C1156,'Policy Characteristics'!$C:$C,0)))</f>
        <v>0.4</v>
      </c>
      <c r="N1156" s="377">
        <f>IF(ISBLANK(INDEX('Policy Characteristics'!H:H,MATCH($C1156,'Policy Characteristics'!$C:$C,0))),"",INDEX('Policy Characteristics'!H:H,MATCH($C1156,'Policy Characteristics'!$C:$C,0)))</f>
        <v>0.01</v>
      </c>
      <c r="O1156" s="355" t="str">
        <f>IF(ISBLANK(INDEX('Policy Characteristics'!I:I,MATCH($C1156,'Policy Characteristics'!$C:$C,0))),"",INDEX('Policy Characteristics'!I:I,MATCH($C1156,'Policy Characteristics'!$C:$C,0)))</f>
        <v>% reduction in fuel use</v>
      </c>
      <c r="P1156" s="355"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5" t="str">
        <f>IF(ISBLANK(INDEX('Policy Characteristics'!K:K,MATCH($C1156,'Policy Characteristics'!$C:$C,0))),"",INDEX('Policy Characteristics'!K:K,MATCH($C1156,'Policy Characteristics'!$C:$C,0)))</f>
        <v>architectural-design.html#rnd</v>
      </c>
      <c r="R1156" s="355" t="str">
        <f>IF(ISBLANK(INDEX('Policy Characteristics'!L:L,MATCH($C1156,'Policy Characteristics'!$C:$C,0))),"",INDEX('Policy Characteristics'!L:L,MATCH($C1156,'Policy Characteristics'!$C:$C,0)))</f>
        <v>research-and-development.html</v>
      </c>
    </row>
    <row r="1157" spans="1:18" x14ac:dyDescent="0.35">
      <c r="A1157" s="355" t="str">
        <f>IF(ISBLANK(INDEX('Policy Characteristics'!A:A,MATCH($C1157,'Policy Characteristics'!$C:$C,0))),"",INDEX('Policy Characteristics'!A:A,MATCH($C1157,'Policy Characteristics'!$C:$C,0)))</f>
        <v>Research and Development</v>
      </c>
      <c r="B1157" s="355" t="str">
        <f>IF(ISBLANK(INDEX('Policy Characteristics'!B:B,MATCH($C1157,'Policy Characteristics'!$C:$C,0))),"",INDEX('Policy Characteristics'!B:B,MATCH($C1157,'Policy Characteristics'!$C:$C,0)))</f>
        <v>Fuel Use Reduction</v>
      </c>
      <c r="C1157" s="359" t="str">
        <f t="shared" si="64"/>
        <v>RnD Industry Fuel Use Perc Reduction</v>
      </c>
      <c r="D1157" s="194" t="s">
        <v>3211</v>
      </c>
      <c r="E1157" s="53"/>
      <c r="F1157" s="9" t="s">
        <v>3249</v>
      </c>
      <c r="G1157" s="53"/>
      <c r="H1157" s="54">
        <v>1494</v>
      </c>
      <c r="I1157" s="53" t="s">
        <v>44</v>
      </c>
      <c r="J1157" s="357" t="str">
        <f>IF(ISBLANK(INDEX('Policy Characteristics'!D:D,MATCH($C1157,'Policy Characteristics'!$C:$C,0))),"",INDEX('Policy Characteristics'!D:D,MATCH($C1157,'Policy Characteristics'!$C:$C,0)))</f>
        <v>R&amp;D Fuel Use Reductions</v>
      </c>
      <c r="K1157" s="355" t="str">
        <f>IF(ISBLANK(INDEX('Policy Characteristics'!E:E,MATCH($C1157,'Policy Characteristics'!$C:$C,0))),"",INDEX('Policy Characteristics'!E:E,MATCH($C1157,'Policy Characteristics'!$C:$C,0)))</f>
        <v>RnD industry fuel use reduction</v>
      </c>
      <c r="L1157" s="377">
        <f>IF(ISBLANK(INDEX('Policy Characteristics'!F:F,MATCH($C1157,'Policy Characteristics'!$C:$C,0))),"",INDEX('Policy Characteristics'!F:F,MATCH($C1157,'Policy Characteristics'!$C:$C,0)))</f>
        <v>0</v>
      </c>
      <c r="M1157" s="377">
        <f>IF(ISBLANK(INDEX('Policy Characteristics'!G:G,MATCH($C1157,'Policy Characteristics'!$C:$C,0))),"",INDEX('Policy Characteristics'!G:G,MATCH($C1157,'Policy Characteristics'!$C:$C,0)))</f>
        <v>0.4</v>
      </c>
      <c r="N1157" s="377">
        <f>IF(ISBLANK(INDEX('Policy Characteristics'!H:H,MATCH($C1157,'Policy Characteristics'!$C:$C,0))),"",INDEX('Policy Characteristics'!H:H,MATCH($C1157,'Policy Characteristics'!$C:$C,0)))</f>
        <v>0.01</v>
      </c>
      <c r="O1157" s="355" t="str">
        <f>IF(ISBLANK(INDEX('Policy Characteristics'!I:I,MATCH($C1157,'Policy Characteristics'!$C:$C,0))),"",INDEX('Policy Characteristics'!I:I,MATCH($C1157,'Policy Characteristics'!$C:$C,0)))</f>
        <v>% reduction in fuel use</v>
      </c>
      <c r="P1157" s="355"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5" t="str">
        <f>IF(ISBLANK(INDEX('Policy Characteristics'!K:K,MATCH($C1157,'Policy Characteristics'!$C:$C,0))),"",INDEX('Policy Characteristics'!K:K,MATCH($C1157,'Policy Characteristics'!$C:$C,0)))</f>
        <v>architectural-design.html#rnd</v>
      </c>
      <c r="R1157" s="355" t="str">
        <f>IF(ISBLANK(INDEX('Policy Characteristics'!L:L,MATCH($C1157,'Policy Characteristics'!$C:$C,0))),"",INDEX('Policy Characteristics'!L:L,MATCH($C1157,'Policy Characteristics'!$C:$C,0)))</f>
        <v>research-and-development.html</v>
      </c>
    </row>
    <row r="1158" spans="1:18" x14ac:dyDescent="0.35">
      <c r="A1158" s="355" t="str">
        <f>IF(ISBLANK(INDEX('Policy Characteristics'!A:A,MATCH($C1158,'Policy Characteristics'!$C:$C,0))),"",INDEX('Policy Characteristics'!A:A,MATCH($C1158,'Policy Characteristics'!$C:$C,0)))</f>
        <v>Research and Development</v>
      </c>
      <c r="B1158" s="355" t="str">
        <f>IF(ISBLANK(INDEX('Policy Characteristics'!B:B,MATCH($C1158,'Policy Characteristics'!$C:$C,0))),"",INDEX('Policy Characteristics'!B:B,MATCH($C1158,'Policy Characteristics'!$C:$C,0)))</f>
        <v>Fuel Use Reduction</v>
      </c>
      <c r="C1158" s="359" t="str">
        <f t="shared" si="64"/>
        <v>RnD Industry Fuel Use Perc Reduction</v>
      </c>
      <c r="D1158" s="194" t="s">
        <v>3212</v>
      </c>
      <c r="E1158" s="53"/>
      <c r="F1158" s="9" t="s">
        <v>3250</v>
      </c>
      <c r="G1158" s="53"/>
      <c r="H1158" s="54">
        <v>1495</v>
      </c>
      <c r="I1158" s="53" t="s">
        <v>44</v>
      </c>
      <c r="J1158" s="357" t="str">
        <f>IF(ISBLANK(INDEX('Policy Characteristics'!D:D,MATCH($C1158,'Policy Characteristics'!$C:$C,0))),"",INDEX('Policy Characteristics'!D:D,MATCH($C1158,'Policy Characteristics'!$C:$C,0)))</f>
        <v>R&amp;D Fuel Use Reductions</v>
      </c>
      <c r="K1158" s="355" t="str">
        <f>IF(ISBLANK(INDEX('Policy Characteristics'!E:E,MATCH($C1158,'Policy Characteristics'!$C:$C,0))),"",INDEX('Policy Characteristics'!E:E,MATCH($C1158,'Policy Characteristics'!$C:$C,0)))</f>
        <v>RnD industry fuel use reduction</v>
      </c>
      <c r="L1158" s="377">
        <f>IF(ISBLANK(INDEX('Policy Characteristics'!F:F,MATCH($C1158,'Policy Characteristics'!$C:$C,0))),"",INDEX('Policy Characteristics'!F:F,MATCH($C1158,'Policy Characteristics'!$C:$C,0)))</f>
        <v>0</v>
      </c>
      <c r="M1158" s="377">
        <f>IF(ISBLANK(INDEX('Policy Characteristics'!G:G,MATCH($C1158,'Policy Characteristics'!$C:$C,0))),"",INDEX('Policy Characteristics'!G:G,MATCH($C1158,'Policy Characteristics'!$C:$C,0)))</f>
        <v>0.4</v>
      </c>
      <c r="N1158" s="377">
        <f>IF(ISBLANK(INDEX('Policy Characteristics'!H:H,MATCH($C1158,'Policy Characteristics'!$C:$C,0))),"",INDEX('Policy Characteristics'!H:H,MATCH($C1158,'Policy Characteristics'!$C:$C,0)))</f>
        <v>0.01</v>
      </c>
      <c r="O1158" s="355" t="str">
        <f>IF(ISBLANK(INDEX('Policy Characteristics'!I:I,MATCH($C1158,'Policy Characteristics'!$C:$C,0))),"",INDEX('Policy Characteristics'!I:I,MATCH($C1158,'Policy Characteristics'!$C:$C,0)))</f>
        <v>% reduction in fuel use</v>
      </c>
      <c r="P1158" s="355"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5" t="str">
        <f>IF(ISBLANK(INDEX('Policy Characteristics'!K:K,MATCH($C1158,'Policy Characteristics'!$C:$C,0))),"",INDEX('Policy Characteristics'!K:K,MATCH($C1158,'Policy Characteristics'!$C:$C,0)))</f>
        <v>architectural-design.html#rnd</v>
      </c>
      <c r="R1158" s="355" t="str">
        <f>IF(ISBLANK(INDEX('Policy Characteristics'!L:L,MATCH($C1158,'Policy Characteristics'!$C:$C,0))),"",INDEX('Policy Characteristics'!L:L,MATCH($C1158,'Policy Characteristics'!$C:$C,0)))</f>
        <v>research-and-development.html</v>
      </c>
    </row>
    <row r="1159" spans="1:18" x14ac:dyDescent="0.35">
      <c r="A1159" s="355" t="str">
        <f>IF(ISBLANK(INDEX('Policy Characteristics'!A:A,MATCH($C1159,'Policy Characteristics'!$C:$C,0))),"",INDEX('Policy Characteristics'!A:A,MATCH($C1159,'Policy Characteristics'!$C:$C,0)))</f>
        <v>Research and Development</v>
      </c>
      <c r="B1159" s="355" t="str">
        <f>IF(ISBLANK(INDEX('Policy Characteristics'!B:B,MATCH($C1159,'Policy Characteristics'!$C:$C,0))),"",INDEX('Policy Characteristics'!B:B,MATCH($C1159,'Policy Characteristics'!$C:$C,0)))</f>
        <v>Fuel Use Reduction</v>
      </c>
      <c r="C1159" s="359" t="str">
        <f t="shared" si="64"/>
        <v>RnD Industry Fuel Use Perc Reduction</v>
      </c>
      <c r="D1159" s="194" t="s">
        <v>3213</v>
      </c>
      <c r="E1159" s="53"/>
      <c r="F1159" s="9" t="s">
        <v>349</v>
      </c>
      <c r="G1159" s="53"/>
      <c r="H1159" s="54">
        <v>1496</v>
      </c>
      <c r="I1159" s="53" t="s">
        <v>44</v>
      </c>
      <c r="J1159" s="357" t="str">
        <f>IF(ISBLANK(INDEX('Policy Characteristics'!D:D,MATCH($C1159,'Policy Characteristics'!$C:$C,0))),"",INDEX('Policy Characteristics'!D:D,MATCH($C1159,'Policy Characteristics'!$C:$C,0)))</f>
        <v>R&amp;D Fuel Use Reductions</v>
      </c>
      <c r="K1159" s="355" t="str">
        <f>IF(ISBLANK(INDEX('Policy Characteristics'!E:E,MATCH($C1159,'Policy Characteristics'!$C:$C,0))),"",INDEX('Policy Characteristics'!E:E,MATCH($C1159,'Policy Characteristics'!$C:$C,0)))</f>
        <v>RnD industry fuel use reduction</v>
      </c>
      <c r="L1159" s="377">
        <f>IF(ISBLANK(INDEX('Policy Characteristics'!F:F,MATCH($C1159,'Policy Characteristics'!$C:$C,0))),"",INDEX('Policy Characteristics'!F:F,MATCH($C1159,'Policy Characteristics'!$C:$C,0)))</f>
        <v>0</v>
      </c>
      <c r="M1159" s="377">
        <f>IF(ISBLANK(INDEX('Policy Characteristics'!G:G,MATCH($C1159,'Policy Characteristics'!$C:$C,0))),"",INDEX('Policy Characteristics'!G:G,MATCH($C1159,'Policy Characteristics'!$C:$C,0)))</f>
        <v>0.4</v>
      </c>
      <c r="N1159" s="377">
        <f>IF(ISBLANK(INDEX('Policy Characteristics'!H:H,MATCH($C1159,'Policy Characteristics'!$C:$C,0))),"",INDEX('Policy Characteristics'!H:H,MATCH($C1159,'Policy Characteristics'!$C:$C,0)))</f>
        <v>0.01</v>
      </c>
      <c r="O1159" s="355" t="str">
        <f>IF(ISBLANK(INDEX('Policy Characteristics'!I:I,MATCH($C1159,'Policy Characteristics'!$C:$C,0))),"",INDEX('Policy Characteristics'!I:I,MATCH($C1159,'Policy Characteristics'!$C:$C,0)))</f>
        <v>% reduction in fuel use</v>
      </c>
      <c r="P1159" s="355"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5" t="str">
        <f>IF(ISBLANK(INDEX('Policy Characteristics'!K:K,MATCH($C1159,'Policy Characteristics'!$C:$C,0))),"",INDEX('Policy Characteristics'!K:K,MATCH($C1159,'Policy Characteristics'!$C:$C,0)))</f>
        <v>architectural-design.html#rnd</v>
      </c>
      <c r="R1159" s="355" t="str">
        <f>IF(ISBLANK(INDEX('Policy Characteristics'!L:L,MATCH($C1159,'Policy Characteristics'!$C:$C,0))),"",INDEX('Policy Characteristics'!L:L,MATCH($C1159,'Policy Characteristics'!$C:$C,0)))</f>
        <v>research-and-development.html</v>
      </c>
    </row>
    <row r="1160" spans="1:18" x14ac:dyDescent="0.35">
      <c r="A1160" s="355" t="str">
        <f>IF(ISBLANK(INDEX('Policy Characteristics'!A:A,MATCH($C1160,'Policy Characteristics'!$C:$C,0))),"",INDEX('Policy Characteristics'!A:A,MATCH($C1160,'Policy Characteristics'!$C:$C,0)))</f>
        <v>Research and Development</v>
      </c>
      <c r="B1160" s="355" t="str">
        <f>IF(ISBLANK(INDEX('Policy Characteristics'!B:B,MATCH($C1160,'Policy Characteristics'!$C:$C,0))),"",INDEX('Policy Characteristics'!B:B,MATCH($C1160,'Policy Characteristics'!$C:$C,0)))</f>
        <v>Fuel Use Reduction</v>
      </c>
      <c r="C1160" s="359" t="str">
        <f t="shared" si="64"/>
        <v>RnD Industry Fuel Use Perc Reduction</v>
      </c>
      <c r="D1160" s="194" t="s">
        <v>3214</v>
      </c>
      <c r="E1160" s="53"/>
      <c r="F1160" s="9" t="s">
        <v>3251</v>
      </c>
      <c r="G1160" s="53"/>
      <c r="H1160" s="54">
        <v>1497</v>
      </c>
      <c r="I1160" s="53" t="s">
        <v>44</v>
      </c>
      <c r="J1160" s="357" t="str">
        <f>IF(ISBLANK(INDEX('Policy Characteristics'!D:D,MATCH($C1160,'Policy Characteristics'!$C:$C,0))),"",INDEX('Policy Characteristics'!D:D,MATCH($C1160,'Policy Characteristics'!$C:$C,0)))</f>
        <v>R&amp;D Fuel Use Reductions</v>
      </c>
      <c r="K1160" s="355" t="str">
        <f>IF(ISBLANK(INDEX('Policy Characteristics'!E:E,MATCH($C1160,'Policy Characteristics'!$C:$C,0))),"",INDEX('Policy Characteristics'!E:E,MATCH($C1160,'Policy Characteristics'!$C:$C,0)))</f>
        <v>RnD industry fuel use reduction</v>
      </c>
      <c r="L1160" s="377">
        <f>IF(ISBLANK(INDEX('Policy Characteristics'!F:F,MATCH($C1160,'Policy Characteristics'!$C:$C,0))),"",INDEX('Policy Characteristics'!F:F,MATCH($C1160,'Policy Characteristics'!$C:$C,0)))</f>
        <v>0</v>
      </c>
      <c r="M1160" s="377">
        <f>IF(ISBLANK(INDEX('Policy Characteristics'!G:G,MATCH($C1160,'Policy Characteristics'!$C:$C,0))),"",INDEX('Policy Characteristics'!G:G,MATCH($C1160,'Policy Characteristics'!$C:$C,0)))</f>
        <v>0.4</v>
      </c>
      <c r="N1160" s="377">
        <f>IF(ISBLANK(INDEX('Policy Characteristics'!H:H,MATCH($C1160,'Policy Characteristics'!$C:$C,0))),"",INDEX('Policy Characteristics'!H:H,MATCH($C1160,'Policy Characteristics'!$C:$C,0)))</f>
        <v>0.01</v>
      </c>
      <c r="O1160" s="355" t="str">
        <f>IF(ISBLANK(INDEX('Policy Characteristics'!I:I,MATCH($C1160,'Policy Characteristics'!$C:$C,0))),"",INDEX('Policy Characteristics'!I:I,MATCH($C1160,'Policy Characteristics'!$C:$C,0)))</f>
        <v>% reduction in fuel use</v>
      </c>
      <c r="P1160" s="355"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5" t="str">
        <f>IF(ISBLANK(INDEX('Policy Characteristics'!K:K,MATCH($C1160,'Policy Characteristics'!$C:$C,0))),"",INDEX('Policy Characteristics'!K:K,MATCH($C1160,'Policy Characteristics'!$C:$C,0)))</f>
        <v>architectural-design.html#rnd</v>
      </c>
      <c r="R1160" s="355" t="str">
        <f>IF(ISBLANK(INDEX('Policy Characteristics'!L:L,MATCH($C1160,'Policy Characteristics'!$C:$C,0))),"",INDEX('Policy Characteristics'!L:L,MATCH($C1160,'Policy Characteristics'!$C:$C,0)))</f>
        <v>research-and-development.html</v>
      </c>
    </row>
    <row r="1161" spans="1:18" x14ac:dyDescent="0.35">
      <c r="A1161" s="355" t="str">
        <f>IF(ISBLANK(INDEX('Policy Characteristics'!A:A,MATCH($C1161,'Policy Characteristics'!$C:$C,0))),"",INDEX('Policy Characteristics'!A:A,MATCH($C1161,'Policy Characteristics'!$C:$C,0)))</f>
        <v>Research and Development</v>
      </c>
      <c r="B1161" s="355" t="str">
        <f>IF(ISBLANK(INDEX('Policy Characteristics'!B:B,MATCH($C1161,'Policy Characteristics'!$C:$C,0))),"",INDEX('Policy Characteristics'!B:B,MATCH($C1161,'Policy Characteristics'!$C:$C,0)))</f>
        <v>Fuel Use Reduction</v>
      </c>
      <c r="C1161" s="359" t="str">
        <f t="shared" si="64"/>
        <v>RnD Industry Fuel Use Perc Reduction</v>
      </c>
      <c r="D1161" s="194" t="s">
        <v>3215</v>
      </c>
      <c r="E1161" s="53"/>
      <c r="F1161" s="9" t="s">
        <v>3252</v>
      </c>
      <c r="G1161" s="53"/>
      <c r="H1161" s="54">
        <v>1498</v>
      </c>
      <c r="I1161" s="53" t="s">
        <v>44</v>
      </c>
      <c r="J1161" s="357" t="str">
        <f>IF(ISBLANK(INDEX('Policy Characteristics'!D:D,MATCH($C1161,'Policy Characteristics'!$C:$C,0))),"",INDEX('Policy Characteristics'!D:D,MATCH($C1161,'Policy Characteristics'!$C:$C,0)))</f>
        <v>R&amp;D Fuel Use Reductions</v>
      </c>
      <c r="K1161" s="355" t="str">
        <f>IF(ISBLANK(INDEX('Policy Characteristics'!E:E,MATCH($C1161,'Policy Characteristics'!$C:$C,0))),"",INDEX('Policy Characteristics'!E:E,MATCH($C1161,'Policy Characteristics'!$C:$C,0)))</f>
        <v>RnD industry fuel use reduction</v>
      </c>
      <c r="L1161" s="377">
        <f>IF(ISBLANK(INDEX('Policy Characteristics'!F:F,MATCH($C1161,'Policy Characteristics'!$C:$C,0))),"",INDEX('Policy Characteristics'!F:F,MATCH($C1161,'Policy Characteristics'!$C:$C,0)))</f>
        <v>0</v>
      </c>
      <c r="M1161" s="377">
        <f>IF(ISBLANK(INDEX('Policy Characteristics'!G:G,MATCH($C1161,'Policy Characteristics'!$C:$C,0))),"",INDEX('Policy Characteristics'!G:G,MATCH($C1161,'Policy Characteristics'!$C:$C,0)))</f>
        <v>0.4</v>
      </c>
      <c r="N1161" s="377">
        <f>IF(ISBLANK(INDEX('Policy Characteristics'!H:H,MATCH($C1161,'Policy Characteristics'!$C:$C,0))),"",INDEX('Policy Characteristics'!H:H,MATCH($C1161,'Policy Characteristics'!$C:$C,0)))</f>
        <v>0.01</v>
      </c>
      <c r="O1161" s="355" t="str">
        <f>IF(ISBLANK(INDEX('Policy Characteristics'!I:I,MATCH($C1161,'Policy Characteristics'!$C:$C,0))),"",INDEX('Policy Characteristics'!I:I,MATCH($C1161,'Policy Characteristics'!$C:$C,0)))</f>
        <v>% reduction in fuel use</v>
      </c>
      <c r="P1161" s="355"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5" t="str">
        <f>IF(ISBLANK(INDEX('Policy Characteristics'!K:K,MATCH($C1161,'Policy Characteristics'!$C:$C,0))),"",INDEX('Policy Characteristics'!K:K,MATCH($C1161,'Policy Characteristics'!$C:$C,0)))</f>
        <v>architectural-design.html#rnd</v>
      </c>
      <c r="R1161" s="355" t="str">
        <f>IF(ISBLANK(INDEX('Policy Characteristics'!L:L,MATCH($C1161,'Policy Characteristics'!$C:$C,0))),"",INDEX('Policy Characteristics'!L:L,MATCH($C1161,'Policy Characteristics'!$C:$C,0)))</f>
        <v>research-and-development.html</v>
      </c>
    </row>
    <row r="1162" spans="1:18" x14ac:dyDescent="0.35">
      <c r="A1162" s="355" t="str">
        <f>IF(ISBLANK(INDEX('Policy Characteristics'!A:A,MATCH($C1162,'Policy Characteristics'!$C:$C,0))),"",INDEX('Policy Characteristics'!A:A,MATCH($C1162,'Policy Characteristics'!$C:$C,0)))</f>
        <v>Research and Development</v>
      </c>
      <c r="B1162" s="355" t="str">
        <f>IF(ISBLANK(INDEX('Policy Characteristics'!B:B,MATCH($C1162,'Policy Characteristics'!$C:$C,0))),"",INDEX('Policy Characteristics'!B:B,MATCH($C1162,'Policy Characteristics'!$C:$C,0)))</f>
        <v>Fuel Use Reduction</v>
      </c>
      <c r="C1162" s="359" t="str">
        <f t="shared" si="64"/>
        <v>RnD Industry Fuel Use Perc Reduction</v>
      </c>
      <c r="D1162" s="194" t="s">
        <v>3216</v>
      </c>
      <c r="E1162" s="53"/>
      <c r="F1162" s="9" t="s">
        <v>3253</v>
      </c>
      <c r="G1162" s="53"/>
      <c r="H1162" s="54">
        <v>1499</v>
      </c>
      <c r="I1162" s="53" t="s">
        <v>44</v>
      </c>
      <c r="J1162" s="357" t="str">
        <f>IF(ISBLANK(INDEX('Policy Characteristics'!D:D,MATCH($C1162,'Policy Characteristics'!$C:$C,0))),"",INDEX('Policy Characteristics'!D:D,MATCH($C1162,'Policy Characteristics'!$C:$C,0)))</f>
        <v>R&amp;D Fuel Use Reductions</v>
      </c>
      <c r="K1162" s="355" t="str">
        <f>IF(ISBLANK(INDEX('Policy Characteristics'!E:E,MATCH($C1162,'Policy Characteristics'!$C:$C,0))),"",INDEX('Policy Characteristics'!E:E,MATCH($C1162,'Policy Characteristics'!$C:$C,0)))</f>
        <v>RnD industry fuel use reduction</v>
      </c>
      <c r="L1162" s="377">
        <f>IF(ISBLANK(INDEX('Policy Characteristics'!F:F,MATCH($C1162,'Policy Characteristics'!$C:$C,0))),"",INDEX('Policy Characteristics'!F:F,MATCH($C1162,'Policy Characteristics'!$C:$C,0)))</f>
        <v>0</v>
      </c>
      <c r="M1162" s="377">
        <f>IF(ISBLANK(INDEX('Policy Characteristics'!G:G,MATCH($C1162,'Policy Characteristics'!$C:$C,0))),"",INDEX('Policy Characteristics'!G:G,MATCH($C1162,'Policy Characteristics'!$C:$C,0)))</f>
        <v>0.4</v>
      </c>
      <c r="N1162" s="377">
        <f>IF(ISBLANK(INDEX('Policy Characteristics'!H:H,MATCH($C1162,'Policy Characteristics'!$C:$C,0))),"",INDEX('Policy Characteristics'!H:H,MATCH($C1162,'Policy Characteristics'!$C:$C,0)))</f>
        <v>0.01</v>
      </c>
      <c r="O1162" s="355" t="str">
        <f>IF(ISBLANK(INDEX('Policy Characteristics'!I:I,MATCH($C1162,'Policy Characteristics'!$C:$C,0))),"",INDEX('Policy Characteristics'!I:I,MATCH($C1162,'Policy Characteristics'!$C:$C,0)))</f>
        <v>% reduction in fuel use</v>
      </c>
      <c r="P1162" s="355"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5" t="str">
        <f>IF(ISBLANK(INDEX('Policy Characteristics'!K:K,MATCH($C1162,'Policy Characteristics'!$C:$C,0))),"",INDEX('Policy Characteristics'!K:K,MATCH($C1162,'Policy Characteristics'!$C:$C,0)))</f>
        <v>architectural-design.html#rnd</v>
      </c>
      <c r="R1162" s="355" t="str">
        <f>IF(ISBLANK(INDEX('Policy Characteristics'!L:L,MATCH($C1162,'Policy Characteristics'!$C:$C,0))),"",INDEX('Policy Characteristics'!L:L,MATCH($C1162,'Policy Characteristics'!$C:$C,0)))</f>
        <v>research-and-development.html</v>
      </c>
    </row>
    <row r="1163" spans="1:18" x14ac:dyDescent="0.35">
      <c r="A1163" s="355" t="str">
        <f>IF(ISBLANK(INDEX('Policy Characteristics'!A:A,MATCH($C1163,'Policy Characteristics'!$C:$C,0))),"",INDEX('Policy Characteristics'!A:A,MATCH($C1163,'Policy Characteristics'!$C:$C,0)))</f>
        <v>Research and Development</v>
      </c>
      <c r="B1163" s="355" t="str">
        <f>IF(ISBLANK(INDEX('Policy Characteristics'!B:B,MATCH($C1163,'Policy Characteristics'!$C:$C,0))),"",INDEX('Policy Characteristics'!B:B,MATCH($C1163,'Policy Characteristics'!$C:$C,0)))</f>
        <v>Fuel Use Reduction</v>
      </c>
      <c r="C1163" s="359" t="str">
        <f t="shared" si="64"/>
        <v>RnD Industry Fuel Use Perc Reduction</v>
      </c>
      <c r="D1163" s="194" t="s">
        <v>3217</v>
      </c>
      <c r="E1163" s="53"/>
      <c r="F1163" s="9" t="s">
        <v>348</v>
      </c>
      <c r="G1163" s="53"/>
      <c r="H1163" s="54">
        <v>1500</v>
      </c>
      <c r="I1163" s="53" t="s">
        <v>44</v>
      </c>
      <c r="J1163" s="357" t="str">
        <f>IF(ISBLANK(INDEX('Policy Characteristics'!D:D,MATCH($C1163,'Policy Characteristics'!$C:$C,0))),"",INDEX('Policy Characteristics'!D:D,MATCH($C1163,'Policy Characteristics'!$C:$C,0)))</f>
        <v>R&amp;D Fuel Use Reductions</v>
      </c>
      <c r="K1163" s="355" t="str">
        <f>IF(ISBLANK(INDEX('Policy Characteristics'!E:E,MATCH($C1163,'Policy Characteristics'!$C:$C,0))),"",INDEX('Policy Characteristics'!E:E,MATCH($C1163,'Policy Characteristics'!$C:$C,0)))</f>
        <v>RnD industry fuel use reduction</v>
      </c>
      <c r="L1163" s="377">
        <f>IF(ISBLANK(INDEX('Policy Characteristics'!F:F,MATCH($C1163,'Policy Characteristics'!$C:$C,0))),"",INDEX('Policy Characteristics'!F:F,MATCH($C1163,'Policy Characteristics'!$C:$C,0)))</f>
        <v>0</v>
      </c>
      <c r="M1163" s="377">
        <f>IF(ISBLANK(INDEX('Policy Characteristics'!G:G,MATCH($C1163,'Policy Characteristics'!$C:$C,0))),"",INDEX('Policy Characteristics'!G:G,MATCH($C1163,'Policy Characteristics'!$C:$C,0)))</f>
        <v>0.4</v>
      </c>
      <c r="N1163" s="377">
        <f>IF(ISBLANK(INDEX('Policy Characteristics'!H:H,MATCH($C1163,'Policy Characteristics'!$C:$C,0))),"",INDEX('Policy Characteristics'!H:H,MATCH($C1163,'Policy Characteristics'!$C:$C,0)))</f>
        <v>0.01</v>
      </c>
      <c r="O1163" s="355" t="str">
        <f>IF(ISBLANK(INDEX('Policy Characteristics'!I:I,MATCH($C1163,'Policy Characteristics'!$C:$C,0))),"",INDEX('Policy Characteristics'!I:I,MATCH($C1163,'Policy Characteristics'!$C:$C,0)))</f>
        <v>% reduction in fuel use</v>
      </c>
      <c r="P1163" s="355"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5" t="str">
        <f>IF(ISBLANK(INDEX('Policy Characteristics'!K:K,MATCH($C1163,'Policy Characteristics'!$C:$C,0))),"",INDEX('Policy Characteristics'!K:K,MATCH($C1163,'Policy Characteristics'!$C:$C,0)))</f>
        <v>architectural-design.html#rnd</v>
      </c>
      <c r="R1163" s="355" t="str">
        <f>IF(ISBLANK(INDEX('Policy Characteristics'!L:L,MATCH($C1163,'Policy Characteristics'!$C:$C,0))),"",INDEX('Policy Characteristics'!L:L,MATCH($C1163,'Policy Characteristics'!$C:$C,0)))</f>
        <v>research-and-development.html</v>
      </c>
    </row>
    <row r="1164" spans="1:18" x14ac:dyDescent="0.35">
      <c r="A1164" s="355" t="str">
        <f>IF(ISBLANK(INDEX('Policy Characteristics'!A:A,MATCH($C1164,'Policy Characteristics'!$C:$C,0))),"",INDEX('Policy Characteristics'!A:A,MATCH($C1164,'Policy Characteristics'!$C:$C,0)))</f>
        <v>Research and Development</v>
      </c>
      <c r="B1164" s="355" t="str">
        <f>IF(ISBLANK(INDEX('Policy Characteristics'!B:B,MATCH($C1164,'Policy Characteristics'!$C:$C,0))),"",INDEX('Policy Characteristics'!B:B,MATCH($C1164,'Policy Characteristics'!$C:$C,0)))</f>
        <v>Fuel Use Reduction</v>
      </c>
      <c r="C1164" s="359" t="str">
        <f t="shared" si="64"/>
        <v>RnD Industry Fuel Use Perc Reduction</v>
      </c>
      <c r="D1164" s="194" t="s">
        <v>3218</v>
      </c>
      <c r="E1164" s="53"/>
      <c r="F1164" s="9" t="s">
        <v>3254</v>
      </c>
      <c r="G1164" s="53"/>
      <c r="H1164" s="54">
        <v>1501</v>
      </c>
      <c r="I1164" s="53" t="s">
        <v>44</v>
      </c>
      <c r="J1164" s="357" t="str">
        <f>IF(ISBLANK(INDEX('Policy Characteristics'!D:D,MATCH($C1164,'Policy Characteristics'!$C:$C,0))),"",INDEX('Policy Characteristics'!D:D,MATCH($C1164,'Policy Characteristics'!$C:$C,0)))</f>
        <v>R&amp;D Fuel Use Reductions</v>
      </c>
      <c r="K1164" s="355" t="str">
        <f>IF(ISBLANK(INDEX('Policy Characteristics'!E:E,MATCH($C1164,'Policy Characteristics'!$C:$C,0))),"",INDEX('Policy Characteristics'!E:E,MATCH($C1164,'Policy Characteristics'!$C:$C,0)))</f>
        <v>RnD industry fuel use reduction</v>
      </c>
      <c r="L1164" s="377">
        <f>IF(ISBLANK(INDEX('Policy Characteristics'!F:F,MATCH($C1164,'Policy Characteristics'!$C:$C,0))),"",INDEX('Policy Characteristics'!F:F,MATCH($C1164,'Policy Characteristics'!$C:$C,0)))</f>
        <v>0</v>
      </c>
      <c r="M1164" s="377">
        <f>IF(ISBLANK(INDEX('Policy Characteristics'!G:G,MATCH($C1164,'Policy Characteristics'!$C:$C,0))),"",INDEX('Policy Characteristics'!G:G,MATCH($C1164,'Policy Characteristics'!$C:$C,0)))</f>
        <v>0.4</v>
      </c>
      <c r="N1164" s="377">
        <f>IF(ISBLANK(INDEX('Policy Characteristics'!H:H,MATCH($C1164,'Policy Characteristics'!$C:$C,0))),"",INDEX('Policy Characteristics'!H:H,MATCH($C1164,'Policy Characteristics'!$C:$C,0)))</f>
        <v>0.01</v>
      </c>
      <c r="O1164" s="355" t="str">
        <f>IF(ISBLANK(INDEX('Policy Characteristics'!I:I,MATCH($C1164,'Policy Characteristics'!$C:$C,0))),"",INDEX('Policy Characteristics'!I:I,MATCH($C1164,'Policy Characteristics'!$C:$C,0)))</f>
        <v>% reduction in fuel use</v>
      </c>
      <c r="P1164" s="355"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5" t="str">
        <f>IF(ISBLANK(INDEX('Policy Characteristics'!K:K,MATCH($C1164,'Policy Characteristics'!$C:$C,0))),"",INDEX('Policy Characteristics'!K:K,MATCH($C1164,'Policy Characteristics'!$C:$C,0)))</f>
        <v>architectural-design.html#rnd</v>
      </c>
      <c r="R1164" s="355" t="str">
        <f>IF(ISBLANK(INDEX('Policy Characteristics'!L:L,MATCH($C1164,'Policy Characteristics'!$C:$C,0))),"",INDEX('Policy Characteristics'!L:L,MATCH($C1164,'Policy Characteristics'!$C:$C,0)))</f>
        <v>research-and-development.html</v>
      </c>
    </row>
    <row r="1165" spans="1:18" ht="29" x14ac:dyDescent="0.35">
      <c r="A1165" s="355" t="str">
        <f>IF(ISBLANK(INDEX('Policy Characteristics'!A:A,MATCH($C1165,'Policy Characteristics'!$C:$C,0))),"",INDEX('Policy Characteristics'!A:A,MATCH($C1165,'Policy Characteristics'!$C:$C,0)))</f>
        <v>Research and Development</v>
      </c>
      <c r="B1165" s="355" t="str">
        <f>IF(ISBLANK(INDEX('Policy Characteristics'!B:B,MATCH($C1165,'Policy Characteristics'!$C:$C,0))),"",INDEX('Policy Characteristics'!B:B,MATCH($C1165,'Policy Characteristics'!$C:$C,0)))</f>
        <v>Fuel Use Reduction</v>
      </c>
      <c r="C1165" s="359" t="str">
        <f t="shared" si="64"/>
        <v>RnD Industry Fuel Use Perc Reduction</v>
      </c>
      <c r="D1165" s="194" t="s">
        <v>3219</v>
      </c>
      <c r="E1165" s="53"/>
      <c r="F1165" s="9" t="s">
        <v>3255</v>
      </c>
      <c r="G1165" s="53"/>
      <c r="H1165" s="54">
        <v>1502</v>
      </c>
      <c r="I1165" s="53" t="s">
        <v>44</v>
      </c>
      <c r="J1165" s="357" t="str">
        <f>IF(ISBLANK(INDEX('Policy Characteristics'!D:D,MATCH($C1165,'Policy Characteristics'!$C:$C,0))),"",INDEX('Policy Characteristics'!D:D,MATCH($C1165,'Policy Characteristics'!$C:$C,0)))</f>
        <v>R&amp;D Fuel Use Reductions</v>
      </c>
      <c r="K1165" s="355" t="str">
        <f>IF(ISBLANK(INDEX('Policy Characteristics'!E:E,MATCH($C1165,'Policy Characteristics'!$C:$C,0))),"",INDEX('Policy Characteristics'!E:E,MATCH($C1165,'Policy Characteristics'!$C:$C,0)))</f>
        <v>RnD industry fuel use reduction</v>
      </c>
      <c r="L1165" s="377">
        <f>IF(ISBLANK(INDEX('Policy Characteristics'!F:F,MATCH($C1165,'Policy Characteristics'!$C:$C,0))),"",INDEX('Policy Characteristics'!F:F,MATCH($C1165,'Policy Characteristics'!$C:$C,0)))</f>
        <v>0</v>
      </c>
      <c r="M1165" s="377">
        <f>IF(ISBLANK(INDEX('Policy Characteristics'!G:G,MATCH($C1165,'Policy Characteristics'!$C:$C,0))),"",INDEX('Policy Characteristics'!G:G,MATCH($C1165,'Policy Characteristics'!$C:$C,0)))</f>
        <v>0.4</v>
      </c>
      <c r="N1165" s="377">
        <f>IF(ISBLANK(INDEX('Policy Characteristics'!H:H,MATCH($C1165,'Policy Characteristics'!$C:$C,0))),"",INDEX('Policy Characteristics'!H:H,MATCH($C1165,'Policy Characteristics'!$C:$C,0)))</f>
        <v>0.01</v>
      </c>
      <c r="O1165" s="355" t="str">
        <f>IF(ISBLANK(INDEX('Policy Characteristics'!I:I,MATCH($C1165,'Policy Characteristics'!$C:$C,0))),"",INDEX('Policy Characteristics'!I:I,MATCH($C1165,'Policy Characteristics'!$C:$C,0)))</f>
        <v>% reduction in fuel use</v>
      </c>
      <c r="P1165" s="355"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5" t="str">
        <f>IF(ISBLANK(INDEX('Policy Characteristics'!K:K,MATCH($C1165,'Policy Characteristics'!$C:$C,0))),"",INDEX('Policy Characteristics'!K:K,MATCH($C1165,'Policy Characteristics'!$C:$C,0)))</f>
        <v>architectural-design.html#rnd</v>
      </c>
      <c r="R1165" s="355" t="str">
        <f>IF(ISBLANK(INDEX('Policy Characteristics'!L:L,MATCH($C1165,'Policy Characteristics'!$C:$C,0))),"",INDEX('Policy Characteristics'!L:L,MATCH($C1165,'Policy Characteristics'!$C:$C,0)))</f>
        <v>research-and-development.html</v>
      </c>
    </row>
    <row r="1166" spans="1:18" x14ac:dyDescent="0.35">
      <c r="A1166" s="355" t="str">
        <f>IF(ISBLANK(INDEX('Policy Characteristics'!A:A,MATCH($C1166,'Policy Characteristics'!$C:$C,0))),"",INDEX('Policy Characteristics'!A:A,MATCH($C1166,'Policy Characteristics'!$C:$C,0)))</f>
        <v>Research and Development</v>
      </c>
      <c r="B1166" s="355" t="str">
        <f>IF(ISBLANK(INDEX('Policy Characteristics'!B:B,MATCH($C1166,'Policy Characteristics'!$C:$C,0))),"",INDEX('Policy Characteristics'!B:B,MATCH($C1166,'Policy Characteristics'!$C:$C,0)))</f>
        <v>Fuel Use Reduction</v>
      </c>
      <c r="C1166" s="359" t="str">
        <f t="shared" si="64"/>
        <v>RnD Industry Fuel Use Perc Reduction</v>
      </c>
      <c r="D1166" s="194" t="s">
        <v>3220</v>
      </c>
      <c r="E1166" s="53"/>
      <c r="F1166" s="9" t="s">
        <v>3256</v>
      </c>
      <c r="G1166" s="53"/>
      <c r="H1166" s="54">
        <v>1503</v>
      </c>
      <c r="I1166" s="53" t="s">
        <v>44</v>
      </c>
      <c r="J1166" s="357" t="str">
        <f>IF(ISBLANK(INDEX('Policy Characteristics'!D:D,MATCH($C1166,'Policy Characteristics'!$C:$C,0))),"",INDEX('Policy Characteristics'!D:D,MATCH($C1166,'Policy Characteristics'!$C:$C,0)))</f>
        <v>R&amp;D Fuel Use Reductions</v>
      </c>
      <c r="K1166" s="355" t="str">
        <f>IF(ISBLANK(INDEX('Policy Characteristics'!E:E,MATCH($C1166,'Policy Characteristics'!$C:$C,0))),"",INDEX('Policy Characteristics'!E:E,MATCH($C1166,'Policy Characteristics'!$C:$C,0)))</f>
        <v>RnD industry fuel use reduction</v>
      </c>
      <c r="L1166" s="377">
        <f>IF(ISBLANK(INDEX('Policy Characteristics'!F:F,MATCH($C1166,'Policy Characteristics'!$C:$C,0))),"",INDEX('Policy Characteristics'!F:F,MATCH($C1166,'Policy Characteristics'!$C:$C,0)))</f>
        <v>0</v>
      </c>
      <c r="M1166" s="377">
        <f>IF(ISBLANK(INDEX('Policy Characteristics'!G:G,MATCH($C1166,'Policy Characteristics'!$C:$C,0))),"",INDEX('Policy Characteristics'!G:G,MATCH($C1166,'Policy Characteristics'!$C:$C,0)))</f>
        <v>0.4</v>
      </c>
      <c r="N1166" s="377">
        <f>IF(ISBLANK(INDEX('Policy Characteristics'!H:H,MATCH($C1166,'Policy Characteristics'!$C:$C,0))),"",INDEX('Policy Characteristics'!H:H,MATCH($C1166,'Policy Characteristics'!$C:$C,0)))</f>
        <v>0.01</v>
      </c>
      <c r="O1166" s="355" t="str">
        <f>IF(ISBLANK(INDEX('Policy Characteristics'!I:I,MATCH($C1166,'Policy Characteristics'!$C:$C,0))),"",INDEX('Policy Characteristics'!I:I,MATCH($C1166,'Policy Characteristics'!$C:$C,0)))</f>
        <v>% reduction in fuel use</v>
      </c>
      <c r="P1166" s="355"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5" t="str">
        <f>IF(ISBLANK(INDEX('Policy Characteristics'!K:K,MATCH($C1166,'Policy Characteristics'!$C:$C,0))),"",INDEX('Policy Characteristics'!K:K,MATCH($C1166,'Policy Characteristics'!$C:$C,0)))</f>
        <v>architectural-design.html#rnd</v>
      </c>
      <c r="R1166" s="355" t="str">
        <f>IF(ISBLANK(INDEX('Policy Characteristics'!L:L,MATCH($C1166,'Policy Characteristics'!$C:$C,0))),"",INDEX('Policy Characteristics'!L:L,MATCH($C1166,'Policy Characteristics'!$C:$C,0)))</f>
        <v>research-and-development.html</v>
      </c>
    </row>
    <row r="1167" spans="1:18" x14ac:dyDescent="0.35">
      <c r="A1167" s="355" t="str">
        <f>IF(ISBLANK(INDEX('Policy Characteristics'!A:A,MATCH($C1167,'Policy Characteristics'!$C:$C,0))),"",INDEX('Policy Characteristics'!A:A,MATCH($C1167,'Policy Characteristics'!$C:$C,0)))</f>
        <v>Research and Development</v>
      </c>
      <c r="B1167" s="355" t="str">
        <f>IF(ISBLANK(INDEX('Policy Characteristics'!B:B,MATCH($C1167,'Policy Characteristics'!$C:$C,0))),"",INDEX('Policy Characteristics'!B:B,MATCH($C1167,'Policy Characteristics'!$C:$C,0)))</f>
        <v>Fuel Use Reduction</v>
      </c>
      <c r="C1167" s="359" t="str">
        <f t="shared" si="64"/>
        <v>RnD Industry Fuel Use Perc Reduction</v>
      </c>
      <c r="D1167" s="194" t="s">
        <v>3221</v>
      </c>
      <c r="E1167" s="53"/>
      <c r="F1167" s="9" t="s">
        <v>3257</v>
      </c>
      <c r="G1167" s="53"/>
      <c r="H1167" s="54">
        <v>1504</v>
      </c>
      <c r="I1167" s="53" t="s">
        <v>44</v>
      </c>
      <c r="J1167" s="357" t="str">
        <f>IF(ISBLANK(INDEX('Policy Characteristics'!D:D,MATCH($C1167,'Policy Characteristics'!$C:$C,0))),"",INDEX('Policy Characteristics'!D:D,MATCH($C1167,'Policy Characteristics'!$C:$C,0)))</f>
        <v>R&amp;D Fuel Use Reductions</v>
      </c>
      <c r="K1167" s="355" t="str">
        <f>IF(ISBLANK(INDEX('Policy Characteristics'!E:E,MATCH($C1167,'Policy Characteristics'!$C:$C,0))),"",INDEX('Policy Characteristics'!E:E,MATCH($C1167,'Policy Characteristics'!$C:$C,0)))</f>
        <v>RnD industry fuel use reduction</v>
      </c>
      <c r="L1167" s="377">
        <f>IF(ISBLANK(INDEX('Policy Characteristics'!F:F,MATCH($C1167,'Policy Characteristics'!$C:$C,0))),"",INDEX('Policy Characteristics'!F:F,MATCH($C1167,'Policy Characteristics'!$C:$C,0)))</f>
        <v>0</v>
      </c>
      <c r="M1167" s="377">
        <f>IF(ISBLANK(INDEX('Policy Characteristics'!G:G,MATCH($C1167,'Policy Characteristics'!$C:$C,0))),"",INDEX('Policy Characteristics'!G:G,MATCH($C1167,'Policy Characteristics'!$C:$C,0)))</f>
        <v>0.4</v>
      </c>
      <c r="N1167" s="377">
        <f>IF(ISBLANK(INDEX('Policy Characteristics'!H:H,MATCH($C1167,'Policy Characteristics'!$C:$C,0))),"",INDEX('Policy Characteristics'!H:H,MATCH($C1167,'Policy Characteristics'!$C:$C,0)))</f>
        <v>0.01</v>
      </c>
      <c r="O1167" s="355" t="str">
        <f>IF(ISBLANK(INDEX('Policy Characteristics'!I:I,MATCH($C1167,'Policy Characteristics'!$C:$C,0))),"",INDEX('Policy Characteristics'!I:I,MATCH($C1167,'Policy Characteristics'!$C:$C,0)))</f>
        <v>% reduction in fuel use</v>
      </c>
      <c r="P1167" s="355"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5" t="str">
        <f>IF(ISBLANK(INDEX('Policy Characteristics'!K:K,MATCH($C1167,'Policy Characteristics'!$C:$C,0))),"",INDEX('Policy Characteristics'!K:K,MATCH($C1167,'Policy Characteristics'!$C:$C,0)))</f>
        <v>architectural-design.html#rnd</v>
      </c>
      <c r="R1167" s="355" t="str">
        <f>IF(ISBLANK(INDEX('Policy Characteristics'!L:L,MATCH($C1167,'Policy Characteristics'!$C:$C,0))),"",INDEX('Policy Characteristics'!L:L,MATCH($C1167,'Policy Characteristics'!$C:$C,0)))</f>
        <v>research-and-development.html</v>
      </c>
    </row>
    <row r="1168" spans="1:18" x14ac:dyDescent="0.35">
      <c r="A1168" s="355" t="str">
        <f>IF(ISBLANK(INDEX('Policy Characteristics'!A:A,MATCH($C1168,'Policy Characteristics'!$C:$C,0))),"",INDEX('Policy Characteristics'!A:A,MATCH($C1168,'Policy Characteristics'!$C:$C,0)))</f>
        <v>Research and Development</v>
      </c>
      <c r="B1168" s="355" t="str">
        <f>IF(ISBLANK(INDEX('Policy Characteristics'!B:B,MATCH($C1168,'Policy Characteristics'!$C:$C,0))),"",INDEX('Policy Characteristics'!B:B,MATCH($C1168,'Policy Characteristics'!$C:$C,0)))</f>
        <v>Fuel Use Reduction</v>
      </c>
      <c r="C1168" s="359" t="str">
        <f t="shared" si="64"/>
        <v>RnD Industry Fuel Use Perc Reduction</v>
      </c>
      <c r="D1168" s="194" t="s">
        <v>3222</v>
      </c>
      <c r="E1168" s="53"/>
      <c r="F1168" s="9" t="s">
        <v>3258</v>
      </c>
      <c r="G1168" s="53"/>
      <c r="H1168" s="54">
        <v>1505</v>
      </c>
      <c r="I1168" s="53" t="s">
        <v>44</v>
      </c>
      <c r="J1168" s="357" t="str">
        <f>IF(ISBLANK(INDEX('Policy Characteristics'!D:D,MATCH($C1168,'Policy Characteristics'!$C:$C,0))),"",INDEX('Policy Characteristics'!D:D,MATCH($C1168,'Policy Characteristics'!$C:$C,0)))</f>
        <v>R&amp;D Fuel Use Reductions</v>
      </c>
      <c r="K1168" s="355" t="str">
        <f>IF(ISBLANK(INDEX('Policy Characteristics'!E:E,MATCH($C1168,'Policy Characteristics'!$C:$C,0))),"",INDEX('Policy Characteristics'!E:E,MATCH($C1168,'Policy Characteristics'!$C:$C,0)))</f>
        <v>RnD industry fuel use reduction</v>
      </c>
      <c r="L1168" s="377">
        <f>IF(ISBLANK(INDEX('Policy Characteristics'!F:F,MATCH($C1168,'Policy Characteristics'!$C:$C,0))),"",INDEX('Policy Characteristics'!F:F,MATCH($C1168,'Policy Characteristics'!$C:$C,0)))</f>
        <v>0</v>
      </c>
      <c r="M1168" s="377">
        <f>IF(ISBLANK(INDEX('Policy Characteristics'!G:G,MATCH($C1168,'Policy Characteristics'!$C:$C,0))),"",INDEX('Policy Characteristics'!G:G,MATCH($C1168,'Policy Characteristics'!$C:$C,0)))</f>
        <v>0.4</v>
      </c>
      <c r="N1168" s="377">
        <f>IF(ISBLANK(INDEX('Policy Characteristics'!H:H,MATCH($C1168,'Policy Characteristics'!$C:$C,0))),"",INDEX('Policy Characteristics'!H:H,MATCH($C1168,'Policy Characteristics'!$C:$C,0)))</f>
        <v>0.01</v>
      </c>
      <c r="O1168" s="355" t="str">
        <f>IF(ISBLANK(INDEX('Policy Characteristics'!I:I,MATCH($C1168,'Policy Characteristics'!$C:$C,0))),"",INDEX('Policy Characteristics'!I:I,MATCH($C1168,'Policy Characteristics'!$C:$C,0)))</f>
        <v>% reduction in fuel use</v>
      </c>
      <c r="P1168" s="355"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5" t="str">
        <f>IF(ISBLANK(INDEX('Policy Characteristics'!K:K,MATCH($C1168,'Policy Characteristics'!$C:$C,0))),"",INDEX('Policy Characteristics'!K:K,MATCH($C1168,'Policy Characteristics'!$C:$C,0)))</f>
        <v>architectural-design.html#rnd</v>
      </c>
      <c r="R1168" s="355" t="str">
        <f>IF(ISBLANK(INDEX('Policy Characteristics'!L:L,MATCH($C1168,'Policy Characteristics'!$C:$C,0))),"",INDEX('Policy Characteristics'!L:L,MATCH($C1168,'Policy Characteristics'!$C:$C,0)))</f>
        <v>research-and-development.html</v>
      </c>
    </row>
    <row r="1169" spans="1:18" x14ac:dyDescent="0.35">
      <c r="A1169" s="355" t="str">
        <f>IF(ISBLANK(INDEX('Policy Characteristics'!A:A,MATCH($C1169,'Policy Characteristics'!$C:$C,0))),"",INDEX('Policy Characteristics'!A:A,MATCH($C1169,'Policy Characteristics'!$C:$C,0)))</f>
        <v>Research and Development</v>
      </c>
      <c r="B1169" s="355" t="str">
        <f>IF(ISBLANK(INDEX('Policy Characteristics'!B:B,MATCH($C1169,'Policy Characteristics'!$C:$C,0))),"",INDEX('Policy Characteristics'!B:B,MATCH($C1169,'Policy Characteristics'!$C:$C,0)))</f>
        <v>Fuel Use Reduction</v>
      </c>
      <c r="C1169" s="359" t="str">
        <f t="shared" si="64"/>
        <v>RnD Industry Fuel Use Perc Reduction</v>
      </c>
      <c r="D1169" s="194" t="s">
        <v>3223</v>
      </c>
      <c r="E1169" s="53"/>
      <c r="F1169" s="9" t="s">
        <v>3259</v>
      </c>
      <c r="G1169" s="53"/>
      <c r="H1169" s="54">
        <v>1506</v>
      </c>
      <c r="I1169" s="53" t="s">
        <v>44</v>
      </c>
      <c r="J1169" s="357" t="str">
        <f>IF(ISBLANK(INDEX('Policy Characteristics'!D:D,MATCH($C1169,'Policy Characteristics'!$C:$C,0))),"",INDEX('Policy Characteristics'!D:D,MATCH($C1169,'Policy Characteristics'!$C:$C,0)))</f>
        <v>R&amp;D Fuel Use Reductions</v>
      </c>
      <c r="K1169" s="355" t="str">
        <f>IF(ISBLANK(INDEX('Policy Characteristics'!E:E,MATCH($C1169,'Policy Characteristics'!$C:$C,0))),"",INDEX('Policy Characteristics'!E:E,MATCH($C1169,'Policy Characteristics'!$C:$C,0)))</f>
        <v>RnD industry fuel use reduction</v>
      </c>
      <c r="L1169" s="377">
        <f>IF(ISBLANK(INDEX('Policy Characteristics'!F:F,MATCH($C1169,'Policy Characteristics'!$C:$C,0))),"",INDEX('Policy Characteristics'!F:F,MATCH($C1169,'Policy Characteristics'!$C:$C,0)))</f>
        <v>0</v>
      </c>
      <c r="M1169" s="377">
        <f>IF(ISBLANK(INDEX('Policy Characteristics'!G:G,MATCH($C1169,'Policy Characteristics'!$C:$C,0))),"",INDEX('Policy Characteristics'!G:G,MATCH($C1169,'Policy Characteristics'!$C:$C,0)))</f>
        <v>0.4</v>
      </c>
      <c r="N1169" s="377">
        <f>IF(ISBLANK(INDEX('Policy Characteristics'!H:H,MATCH($C1169,'Policy Characteristics'!$C:$C,0))),"",INDEX('Policy Characteristics'!H:H,MATCH($C1169,'Policy Characteristics'!$C:$C,0)))</f>
        <v>0.01</v>
      </c>
      <c r="O1169" s="355" t="str">
        <f>IF(ISBLANK(INDEX('Policy Characteristics'!I:I,MATCH($C1169,'Policy Characteristics'!$C:$C,0))),"",INDEX('Policy Characteristics'!I:I,MATCH($C1169,'Policy Characteristics'!$C:$C,0)))</f>
        <v>% reduction in fuel use</v>
      </c>
      <c r="P1169" s="355"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5" t="str">
        <f>IF(ISBLANK(INDEX('Policy Characteristics'!K:K,MATCH($C1169,'Policy Characteristics'!$C:$C,0))),"",INDEX('Policy Characteristics'!K:K,MATCH($C1169,'Policy Characteristics'!$C:$C,0)))</f>
        <v>architectural-design.html#rnd</v>
      </c>
      <c r="R1169" s="355" t="str">
        <f>IF(ISBLANK(INDEX('Policy Characteristics'!L:L,MATCH($C1169,'Policy Characteristics'!$C:$C,0))),"",INDEX('Policy Characteristics'!L:L,MATCH($C1169,'Policy Characteristics'!$C:$C,0)))</f>
        <v>research-and-development.html</v>
      </c>
    </row>
    <row r="1170" spans="1:18" x14ac:dyDescent="0.35">
      <c r="A1170" s="355" t="str">
        <f>IF(ISBLANK(INDEX('Policy Characteristics'!A:A,MATCH($C1170,'Policy Characteristics'!$C:$C,0))),"",INDEX('Policy Characteristics'!A:A,MATCH($C1170,'Policy Characteristics'!$C:$C,0)))</f>
        <v>Research and Development</v>
      </c>
      <c r="B1170" s="355" t="str">
        <f>IF(ISBLANK(INDEX('Policy Characteristics'!B:B,MATCH($C1170,'Policy Characteristics'!$C:$C,0))),"",INDEX('Policy Characteristics'!B:B,MATCH($C1170,'Policy Characteristics'!$C:$C,0)))</f>
        <v>Fuel Use Reduction</v>
      </c>
      <c r="C1170" s="359" t="str">
        <f t="shared" si="64"/>
        <v>RnD Industry Fuel Use Perc Reduction</v>
      </c>
      <c r="D1170" s="194" t="s">
        <v>3224</v>
      </c>
      <c r="E1170" s="53"/>
      <c r="F1170" s="9" t="s">
        <v>3260</v>
      </c>
      <c r="G1170" s="53"/>
      <c r="H1170" s="54">
        <v>1507</v>
      </c>
      <c r="I1170" s="53" t="s">
        <v>44</v>
      </c>
      <c r="J1170" s="357" t="str">
        <f>IF(ISBLANK(INDEX('Policy Characteristics'!D:D,MATCH($C1170,'Policy Characteristics'!$C:$C,0))),"",INDEX('Policy Characteristics'!D:D,MATCH($C1170,'Policy Characteristics'!$C:$C,0)))</f>
        <v>R&amp;D Fuel Use Reductions</v>
      </c>
      <c r="K1170" s="355" t="str">
        <f>IF(ISBLANK(INDEX('Policy Characteristics'!E:E,MATCH($C1170,'Policy Characteristics'!$C:$C,0))),"",INDEX('Policy Characteristics'!E:E,MATCH($C1170,'Policy Characteristics'!$C:$C,0)))</f>
        <v>RnD industry fuel use reduction</v>
      </c>
      <c r="L1170" s="377">
        <f>IF(ISBLANK(INDEX('Policy Characteristics'!F:F,MATCH($C1170,'Policy Characteristics'!$C:$C,0))),"",INDEX('Policy Characteristics'!F:F,MATCH($C1170,'Policy Characteristics'!$C:$C,0)))</f>
        <v>0</v>
      </c>
      <c r="M1170" s="377">
        <f>IF(ISBLANK(INDEX('Policy Characteristics'!G:G,MATCH($C1170,'Policy Characteristics'!$C:$C,0))),"",INDEX('Policy Characteristics'!G:G,MATCH($C1170,'Policy Characteristics'!$C:$C,0)))</f>
        <v>0.4</v>
      </c>
      <c r="N1170" s="377">
        <f>IF(ISBLANK(INDEX('Policy Characteristics'!H:H,MATCH($C1170,'Policy Characteristics'!$C:$C,0))),"",INDEX('Policy Characteristics'!H:H,MATCH($C1170,'Policy Characteristics'!$C:$C,0)))</f>
        <v>0.01</v>
      </c>
      <c r="O1170" s="355" t="str">
        <f>IF(ISBLANK(INDEX('Policy Characteristics'!I:I,MATCH($C1170,'Policy Characteristics'!$C:$C,0))),"",INDEX('Policy Characteristics'!I:I,MATCH($C1170,'Policy Characteristics'!$C:$C,0)))</f>
        <v>% reduction in fuel use</v>
      </c>
      <c r="P1170" s="355"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5" t="str">
        <f>IF(ISBLANK(INDEX('Policy Characteristics'!K:K,MATCH($C1170,'Policy Characteristics'!$C:$C,0))),"",INDEX('Policy Characteristics'!K:K,MATCH($C1170,'Policy Characteristics'!$C:$C,0)))</f>
        <v>architectural-design.html#rnd</v>
      </c>
      <c r="R1170" s="355" t="str">
        <f>IF(ISBLANK(INDEX('Policy Characteristics'!L:L,MATCH($C1170,'Policy Characteristics'!$C:$C,0))),"",INDEX('Policy Characteristics'!L:L,MATCH($C1170,'Policy Characteristics'!$C:$C,0)))</f>
        <v>research-and-development.html</v>
      </c>
    </row>
    <row r="1171" spans="1:18" x14ac:dyDescent="0.35">
      <c r="A1171" s="355" t="str">
        <f>IF(ISBLANK(INDEX('Policy Characteristics'!A:A,MATCH($C1171,'Policy Characteristics'!$C:$C,0))),"",INDEX('Policy Characteristics'!A:A,MATCH($C1171,'Policy Characteristics'!$C:$C,0)))</f>
        <v>Research and Development</v>
      </c>
      <c r="B1171" s="355" t="str">
        <f>IF(ISBLANK(INDEX('Policy Characteristics'!B:B,MATCH($C1171,'Policy Characteristics'!$C:$C,0))),"",INDEX('Policy Characteristics'!B:B,MATCH($C1171,'Policy Characteristics'!$C:$C,0)))</f>
        <v>Fuel Use Reduction</v>
      </c>
      <c r="C1171" s="359" t="str">
        <f t="shared" si="64"/>
        <v>RnD Industry Fuel Use Perc Reduction</v>
      </c>
      <c r="D1171" s="194" t="s">
        <v>3225</v>
      </c>
      <c r="E1171" s="53"/>
      <c r="F1171" s="9" t="s">
        <v>3261</v>
      </c>
      <c r="G1171" s="53"/>
      <c r="H1171" s="54">
        <v>1508</v>
      </c>
      <c r="I1171" s="53" t="s">
        <v>44</v>
      </c>
      <c r="J1171" s="357" t="str">
        <f>IF(ISBLANK(INDEX('Policy Characteristics'!D:D,MATCH($C1171,'Policy Characteristics'!$C:$C,0))),"",INDEX('Policy Characteristics'!D:D,MATCH($C1171,'Policy Characteristics'!$C:$C,0)))</f>
        <v>R&amp;D Fuel Use Reductions</v>
      </c>
      <c r="K1171" s="355" t="str">
        <f>IF(ISBLANK(INDEX('Policy Characteristics'!E:E,MATCH($C1171,'Policy Characteristics'!$C:$C,0))),"",INDEX('Policy Characteristics'!E:E,MATCH($C1171,'Policy Characteristics'!$C:$C,0)))</f>
        <v>RnD industry fuel use reduction</v>
      </c>
      <c r="L1171" s="377">
        <f>IF(ISBLANK(INDEX('Policy Characteristics'!F:F,MATCH($C1171,'Policy Characteristics'!$C:$C,0))),"",INDEX('Policy Characteristics'!F:F,MATCH($C1171,'Policy Characteristics'!$C:$C,0)))</f>
        <v>0</v>
      </c>
      <c r="M1171" s="377">
        <f>IF(ISBLANK(INDEX('Policy Characteristics'!G:G,MATCH($C1171,'Policy Characteristics'!$C:$C,0))),"",INDEX('Policy Characteristics'!G:G,MATCH($C1171,'Policy Characteristics'!$C:$C,0)))</f>
        <v>0.4</v>
      </c>
      <c r="N1171" s="377">
        <f>IF(ISBLANK(INDEX('Policy Characteristics'!H:H,MATCH($C1171,'Policy Characteristics'!$C:$C,0))),"",INDEX('Policy Characteristics'!H:H,MATCH($C1171,'Policy Characteristics'!$C:$C,0)))</f>
        <v>0.01</v>
      </c>
      <c r="O1171" s="355" t="str">
        <f>IF(ISBLANK(INDEX('Policy Characteristics'!I:I,MATCH($C1171,'Policy Characteristics'!$C:$C,0))),"",INDEX('Policy Characteristics'!I:I,MATCH($C1171,'Policy Characteristics'!$C:$C,0)))</f>
        <v>% reduction in fuel use</v>
      </c>
      <c r="P1171" s="355"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5" t="str">
        <f>IF(ISBLANK(INDEX('Policy Characteristics'!K:K,MATCH($C1171,'Policy Characteristics'!$C:$C,0))),"",INDEX('Policy Characteristics'!K:K,MATCH($C1171,'Policy Characteristics'!$C:$C,0)))</f>
        <v>architectural-design.html#rnd</v>
      </c>
      <c r="R1171" s="355" t="str">
        <f>IF(ISBLANK(INDEX('Policy Characteristics'!L:L,MATCH($C1171,'Policy Characteristics'!$C:$C,0))),"",INDEX('Policy Characteristics'!L:L,MATCH($C1171,'Policy Characteristics'!$C:$C,0)))</f>
        <v>research-and-development.html</v>
      </c>
    </row>
    <row r="1172" spans="1:18" x14ac:dyDescent="0.35">
      <c r="A1172" s="355" t="str">
        <f>IF(ISBLANK(INDEX('Policy Characteristics'!A:A,MATCH($C1172,'Policy Characteristics'!$C:$C,0))),"",INDEX('Policy Characteristics'!A:A,MATCH($C1172,'Policy Characteristics'!$C:$C,0)))</f>
        <v>Research and Development</v>
      </c>
      <c r="B1172" s="355" t="str">
        <f>IF(ISBLANK(INDEX('Policy Characteristics'!B:B,MATCH($C1172,'Policy Characteristics'!$C:$C,0))),"",INDEX('Policy Characteristics'!B:B,MATCH($C1172,'Policy Characteristics'!$C:$C,0)))</f>
        <v>Fuel Use Reduction</v>
      </c>
      <c r="C1172" s="359" t="str">
        <f t="shared" si="64"/>
        <v>RnD Industry Fuel Use Perc Reduction</v>
      </c>
      <c r="D1172" s="194" t="s">
        <v>3226</v>
      </c>
      <c r="E1172" s="53"/>
      <c r="F1172" s="9" t="s">
        <v>3262</v>
      </c>
      <c r="G1172" s="53"/>
      <c r="H1172" s="54">
        <v>1509</v>
      </c>
      <c r="I1172" s="53" t="s">
        <v>44</v>
      </c>
      <c r="J1172" s="357" t="str">
        <f>IF(ISBLANK(INDEX('Policy Characteristics'!D:D,MATCH($C1172,'Policy Characteristics'!$C:$C,0))),"",INDEX('Policy Characteristics'!D:D,MATCH($C1172,'Policy Characteristics'!$C:$C,0)))</f>
        <v>R&amp;D Fuel Use Reductions</v>
      </c>
      <c r="K1172" s="355" t="str">
        <f>IF(ISBLANK(INDEX('Policy Characteristics'!E:E,MATCH($C1172,'Policy Characteristics'!$C:$C,0))),"",INDEX('Policy Characteristics'!E:E,MATCH($C1172,'Policy Characteristics'!$C:$C,0)))</f>
        <v>RnD industry fuel use reduction</v>
      </c>
      <c r="L1172" s="377">
        <f>IF(ISBLANK(INDEX('Policy Characteristics'!F:F,MATCH($C1172,'Policy Characteristics'!$C:$C,0))),"",INDEX('Policy Characteristics'!F:F,MATCH($C1172,'Policy Characteristics'!$C:$C,0)))</f>
        <v>0</v>
      </c>
      <c r="M1172" s="377">
        <f>IF(ISBLANK(INDEX('Policy Characteristics'!G:G,MATCH($C1172,'Policy Characteristics'!$C:$C,0))),"",INDEX('Policy Characteristics'!G:G,MATCH($C1172,'Policy Characteristics'!$C:$C,0)))</f>
        <v>0.4</v>
      </c>
      <c r="N1172" s="377">
        <f>IF(ISBLANK(INDEX('Policy Characteristics'!H:H,MATCH($C1172,'Policy Characteristics'!$C:$C,0))),"",INDEX('Policy Characteristics'!H:H,MATCH($C1172,'Policy Characteristics'!$C:$C,0)))</f>
        <v>0.01</v>
      </c>
      <c r="O1172" s="355" t="str">
        <f>IF(ISBLANK(INDEX('Policy Characteristics'!I:I,MATCH($C1172,'Policy Characteristics'!$C:$C,0))),"",INDEX('Policy Characteristics'!I:I,MATCH($C1172,'Policy Characteristics'!$C:$C,0)))</f>
        <v>% reduction in fuel use</v>
      </c>
      <c r="P1172" s="355"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5" t="str">
        <f>IF(ISBLANK(INDEX('Policy Characteristics'!K:K,MATCH($C1172,'Policy Characteristics'!$C:$C,0))),"",INDEX('Policy Characteristics'!K:K,MATCH($C1172,'Policy Characteristics'!$C:$C,0)))</f>
        <v>architectural-design.html#rnd</v>
      </c>
      <c r="R1172" s="355" t="str">
        <f>IF(ISBLANK(INDEX('Policy Characteristics'!L:L,MATCH($C1172,'Policy Characteristics'!$C:$C,0))),"",INDEX('Policy Characteristics'!L:L,MATCH($C1172,'Policy Characteristics'!$C:$C,0)))</f>
        <v>research-and-development.html</v>
      </c>
    </row>
    <row r="1173" spans="1:18" x14ac:dyDescent="0.35">
      <c r="A1173" s="355" t="str">
        <f>IF(ISBLANK(INDEX('Policy Characteristics'!A:A,MATCH($C1173,'Policy Characteristics'!$C:$C,0))),"",INDEX('Policy Characteristics'!A:A,MATCH($C1173,'Policy Characteristics'!$C:$C,0)))</f>
        <v>Research and Development</v>
      </c>
      <c r="B1173" s="355" t="str">
        <f>IF(ISBLANK(INDEX('Policy Characteristics'!B:B,MATCH($C1173,'Policy Characteristics'!$C:$C,0))),"",INDEX('Policy Characteristics'!B:B,MATCH($C1173,'Policy Characteristics'!$C:$C,0)))</f>
        <v>Fuel Use Reduction</v>
      </c>
      <c r="C1173" s="359" t="str">
        <f t="shared" si="64"/>
        <v>RnD Industry Fuel Use Perc Reduction</v>
      </c>
      <c r="D1173" s="194" t="s">
        <v>3227</v>
      </c>
      <c r="E1173" s="53"/>
      <c r="F1173" s="9" t="s">
        <v>3263</v>
      </c>
      <c r="G1173" s="53"/>
      <c r="H1173" s="54">
        <v>1510</v>
      </c>
      <c r="I1173" s="53" t="s">
        <v>44</v>
      </c>
      <c r="J1173" s="357" t="str">
        <f>IF(ISBLANK(INDEX('Policy Characteristics'!D:D,MATCH($C1173,'Policy Characteristics'!$C:$C,0))),"",INDEX('Policy Characteristics'!D:D,MATCH($C1173,'Policy Characteristics'!$C:$C,0)))</f>
        <v>R&amp;D Fuel Use Reductions</v>
      </c>
      <c r="K1173" s="355" t="str">
        <f>IF(ISBLANK(INDEX('Policy Characteristics'!E:E,MATCH($C1173,'Policy Characteristics'!$C:$C,0))),"",INDEX('Policy Characteristics'!E:E,MATCH($C1173,'Policy Characteristics'!$C:$C,0)))</f>
        <v>RnD industry fuel use reduction</v>
      </c>
      <c r="L1173" s="377">
        <f>IF(ISBLANK(INDEX('Policy Characteristics'!F:F,MATCH($C1173,'Policy Characteristics'!$C:$C,0))),"",INDEX('Policy Characteristics'!F:F,MATCH($C1173,'Policy Characteristics'!$C:$C,0)))</f>
        <v>0</v>
      </c>
      <c r="M1173" s="377">
        <f>IF(ISBLANK(INDEX('Policy Characteristics'!G:G,MATCH($C1173,'Policy Characteristics'!$C:$C,0))),"",INDEX('Policy Characteristics'!G:G,MATCH($C1173,'Policy Characteristics'!$C:$C,0)))</f>
        <v>0.4</v>
      </c>
      <c r="N1173" s="377">
        <f>IF(ISBLANK(INDEX('Policy Characteristics'!H:H,MATCH($C1173,'Policy Characteristics'!$C:$C,0))),"",INDEX('Policy Characteristics'!H:H,MATCH($C1173,'Policy Characteristics'!$C:$C,0)))</f>
        <v>0.01</v>
      </c>
      <c r="O1173" s="355" t="str">
        <f>IF(ISBLANK(INDEX('Policy Characteristics'!I:I,MATCH($C1173,'Policy Characteristics'!$C:$C,0))),"",INDEX('Policy Characteristics'!I:I,MATCH($C1173,'Policy Characteristics'!$C:$C,0)))</f>
        <v>% reduction in fuel use</v>
      </c>
      <c r="P1173" s="355"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5" t="str">
        <f>IF(ISBLANK(INDEX('Policy Characteristics'!K:K,MATCH($C1173,'Policy Characteristics'!$C:$C,0))),"",INDEX('Policy Characteristics'!K:K,MATCH($C1173,'Policy Characteristics'!$C:$C,0)))</f>
        <v>architectural-design.html#rnd</v>
      </c>
      <c r="R1173" s="355" t="str">
        <f>IF(ISBLANK(INDEX('Policy Characteristics'!L:L,MATCH($C1173,'Policy Characteristics'!$C:$C,0))),"",INDEX('Policy Characteristics'!L:L,MATCH($C1173,'Policy Characteristics'!$C:$C,0)))</f>
        <v>research-and-development.html</v>
      </c>
    </row>
    <row r="1174" spans="1:18" x14ac:dyDescent="0.35">
      <c r="A1174" s="355" t="str">
        <f>IF(ISBLANK(INDEX('Policy Characteristics'!A:A,MATCH($C1174,'Policy Characteristics'!$C:$C,0))),"",INDEX('Policy Characteristics'!A:A,MATCH($C1174,'Policy Characteristics'!$C:$C,0)))</f>
        <v>Research and Development</v>
      </c>
      <c r="B1174" s="355" t="str">
        <f>IF(ISBLANK(INDEX('Policy Characteristics'!B:B,MATCH($C1174,'Policy Characteristics'!$C:$C,0))),"",INDEX('Policy Characteristics'!B:B,MATCH($C1174,'Policy Characteristics'!$C:$C,0)))</f>
        <v>Fuel Use Reduction</v>
      </c>
      <c r="C1174" s="359" t="str">
        <f t="shared" si="64"/>
        <v>RnD Industry Fuel Use Perc Reduction</v>
      </c>
      <c r="D1174" s="194" t="s">
        <v>3228</v>
      </c>
      <c r="E1174" s="53"/>
      <c r="F1174" s="9" t="s">
        <v>3264</v>
      </c>
      <c r="G1174" s="53"/>
      <c r="H1174" s="54">
        <v>1511</v>
      </c>
      <c r="I1174" s="53" t="s">
        <v>44</v>
      </c>
      <c r="J1174" s="357" t="str">
        <f>IF(ISBLANK(INDEX('Policy Characteristics'!D:D,MATCH($C1174,'Policy Characteristics'!$C:$C,0))),"",INDEX('Policy Characteristics'!D:D,MATCH($C1174,'Policy Characteristics'!$C:$C,0)))</f>
        <v>R&amp;D Fuel Use Reductions</v>
      </c>
      <c r="K1174" s="355" t="str">
        <f>IF(ISBLANK(INDEX('Policy Characteristics'!E:E,MATCH($C1174,'Policy Characteristics'!$C:$C,0))),"",INDEX('Policy Characteristics'!E:E,MATCH($C1174,'Policy Characteristics'!$C:$C,0)))</f>
        <v>RnD industry fuel use reduction</v>
      </c>
      <c r="L1174" s="377">
        <f>IF(ISBLANK(INDEX('Policy Characteristics'!F:F,MATCH($C1174,'Policy Characteristics'!$C:$C,0))),"",INDEX('Policy Characteristics'!F:F,MATCH($C1174,'Policy Characteristics'!$C:$C,0)))</f>
        <v>0</v>
      </c>
      <c r="M1174" s="377">
        <f>IF(ISBLANK(INDEX('Policy Characteristics'!G:G,MATCH($C1174,'Policy Characteristics'!$C:$C,0))),"",INDEX('Policy Characteristics'!G:G,MATCH($C1174,'Policy Characteristics'!$C:$C,0)))</f>
        <v>0.4</v>
      </c>
      <c r="N1174" s="377">
        <f>IF(ISBLANK(INDEX('Policy Characteristics'!H:H,MATCH($C1174,'Policy Characteristics'!$C:$C,0))),"",INDEX('Policy Characteristics'!H:H,MATCH($C1174,'Policy Characteristics'!$C:$C,0)))</f>
        <v>0.01</v>
      </c>
      <c r="O1174" s="355" t="str">
        <f>IF(ISBLANK(INDEX('Policy Characteristics'!I:I,MATCH($C1174,'Policy Characteristics'!$C:$C,0))),"",INDEX('Policy Characteristics'!I:I,MATCH($C1174,'Policy Characteristics'!$C:$C,0)))</f>
        <v>% reduction in fuel use</v>
      </c>
      <c r="P1174" s="355"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5" t="str">
        <f>IF(ISBLANK(INDEX('Policy Characteristics'!K:K,MATCH($C1174,'Policy Characteristics'!$C:$C,0))),"",INDEX('Policy Characteristics'!K:K,MATCH($C1174,'Policy Characteristics'!$C:$C,0)))</f>
        <v>architectural-design.html#rnd</v>
      </c>
      <c r="R1174" s="355" t="str">
        <f>IF(ISBLANK(INDEX('Policy Characteristics'!L:L,MATCH($C1174,'Policy Characteristics'!$C:$C,0))),"",INDEX('Policy Characteristics'!L:L,MATCH($C1174,'Policy Characteristics'!$C:$C,0)))</f>
        <v>research-and-development.html</v>
      </c>
    </row>
    <row r="1175" spans="1:18" x14ac:dyDescent="0.35">
      <c r="A1175" s="355" t="str">
        <f>IF(ISBLANK(INDEX('Policy Characteristics'!A:A,MATCH($C1175,'Policy Characteristics'!$C:$C,0))),"",INDEX('Policy Characteristics'!A:A,MATCH($C1175,'Policy Characteristics'!$C:$C,0)))</f>
        <v>Research and Development</v>
      </c>
      <c r="B1175" s="355" t="str">
        <f>IF(ISBLANK(INDEX('Policy Characteristics'!B:B,MATCH($C1175,'Policy Characteristics'!$C:$C,0))),"",INDEX('Policy Characteristics'!B:B,MATCH($C1175,'Policy Characteristics'!$C:$C,0)))</f>
        <v>Fuel Use Reduction</v>
      </c>
      <c r="C1175" s="360" t="s">
        <v>315</v>
      </c>
      <c r="D1175" s="53" t="s">
        <v>2276</v>
      </c>
      <c r="E1175" s="53"/>
      <c r="F1175" s="53" t="s">
        <v>501</v>
      </c>
      <c r="G1175" s="53"/>
      <c r="H1175" s="54">
        <v>133</v>
      </c>
      <c r="I1175" s="53" t="s">
        <v>44</v>
      </c>
      <c r="J1175" s="357" t="str">
        <f>IF(ISBLANK(INDEX('Policy Characteristics'!D:D,MATCH($C1175,'Policy Characteristics'!$C:$C,0))),"",INDEX('Policy Characteristics'!D:D,MATCH($C1175,'Policy Characteristics'!$C:$C,0)))</f>
        <v>R&amp;D Fuel Use Reductions</v>
      </c>
      <c r="K1175" s="355" t="str">
        <f>IF(ISBLANK(INDEX('Policy Characteristics'!E:E,MATCH($C1175,'Policy Characteristics'!$C:$C,0))),"",INDEX('Policy Characteristics'!E:E,MATCH($C1175,'Policy Characteristics'!$C:$C,0)))</f>
        <v>RnD transportation fuel use reduction</v>
      </c>
      <c r="L1175" s="377">
        <f>IF(ISBLANK(INDEX('Policy Characteristics'!F:F,MATCH($C1175,'Policy Characteristics'!$C:$C,0))),"",INDEX('Policy Characteristics'!F:F,MATCH($C1175,'Policy Characteristics'!$C:$C,0)))</f>
        <v>0</v>
      </c>
      <c r="M1175" s="377">
        <f>IF(ISBLANK(INDEX('Policy Characteristics'!G:G,MATCH($C1175,'Policy Characteristics'!$C:$C,0))),"",INDEX('Policy Characteristics'!G:G,MATCH($C1175,'Policy Characteristics'!$C:$C,0)))</f>
        <v>0.4</v>
      </c>
      <c r="N1175" s="377">
        <f>IF(ISBLANK(INDEX('Policy Characteristics'!H:H,MATCH($C1175,'Policy Characteristics'!$C:$C,0))),"",INDEX('Policy Characteristics'!H:H,MATCH($C1175,'Policy Characteristics'!$C:$C,0)))</f>
        <v>0.01</v>
      </c>
      <c r="O1175" s="355" t="str">
        <f>IF(ISBLANK(INDEX('Policy Characteristics'!I:I,MATCH($C1175,'Policy Characteristics'!$C:$C,0))),"",INDEX('Policy Characteristics'!I:I,MATCH($C1175,'Policy Characteristics'!$C:$C,0)))</f>
        <v>% reduction in fuel use</v>
      </c>
      <c r="P1175" s="355"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5" t="str">
        <f>IF(ISBLANK(INDEX('Policy Characteristics'!K:K,MATCH($C1175,'Policy Characteristics'!$C:$C,0))),"",INDEX('Policy Characteristics'!K:K,MATCH($C1175,'Policy Characteristics'!$C:$C,0)))</f>
        <v>architectural-design.html#rnd</v>
      </c>
      <c r="R1175" s="355" t="str">
        <f>IF(ISBLANK(INDEX('Policy Characteristics'!L:L,MATCH($C1175,'Policy Characteristics'!$C:$C,0))),"",INDEX('Policy Characteristics'!L:L,MATCH($C1175,'Policy Characteristics'!$C:$C,0)))</f>
        <v>research-and-development.html</v>
      </c>
    </row>
    <row r="1176" spans="1:18" x14ac:dyDescent="0.35">
      <c r="A1176" s="355" t="str">
        <f>IF(ISBLANK(INDEX('Policy Characteristics'!A:A,MATCH($C1176,'Policy Characteristics'!$C:$C,0))),"",INDEX('Policy Characteristics'!A:A,MATCH($C1176,'Policy Characteristics'!$C:$C,0)))</f>
        <v>Research and Development</v>
      </c>
      <c r="B1176" s="355" t="str">
        <f>IF(ISBLANK(INDEX('Policy Characteristics'!B:B,MATCH($C1176,'Policy Characteristics'!$C:$C,0))),"",INDEX('Policy Characteristics'!B:B,MATCH($C1176,'Policy Characteristics'!$C:$C,0)))</f>
        <v>Fuel Use Reduction</v>
      </c>
      <c r="C1176" s="359" t="str">
        <f t="shared" ref="C1176:C1181" si="65">C$1175</f>
        <v>RnD Transportation Fuel Use Perc Reduction</v>
      </c>
      <c r="D1176" s="53" t="s">
        <v>2277</v>
      </c>
      <c r="E1176" s="53"/>
      <c r="F1176" s="53" t="s">
        <v>502</v>
      </c>
      <c r="G1176" s="53"/>
      <c r="H1176" s="54">
        <v>134</v>
      </c>
      <c r="I1176" s="53" t="s">
        <v>44</v>
      </c>
      <c r="J1176" s="357" t="str">
        <f>IF(ISBLANK(INDEX('Policy Characteristics'!D:D,MATCH($C1176,'Policy Characteristics'!$C:$C,0))),"",INDEX('Policy Characteristics'!D:D,MATCH($C1176,'Policy Characteristics'!$C:$C,0)))</f>
        <v>R&amp;D Fuel Use Reductions</v>
      </c>
      <c r="K1176" s="355" t="str">
        <f>IF(ISBLANK(INDEX('Policy Characteristics'!E:E,MATCH($C1176,'Policy Characteristics'!$C:$C,0))),"",INDEX('Policy Characteristics'!E:E,MATCH($C1176,'Policy Characteristics'!$C:$C,0)))</f>
        <v>RnD transportation fuel use reduction</v>
      </c>
      <c r="L1176" s="377">
        <f>IF(ISBLANK(INDEX('Policy Characteristics'!F:F,MATCH($C1176,'Policy Characteristics'!$C:$C,0))),"",INDEX('Policy Characteristics'!F:F,MATCH($C1176,'Policy Characteristics'!$C:$C,0)))</f>
        <v>0</v>
      </c>
      <c r="M1176" s="377">
        <f>IF(ISBLANK(INDEX('Policy Characteristics'!G:G,MATCH($C1176,'Policy Characteristics'!$C:$C,0))),"",INDEX('Policy Characteristics'!G:G,MATCH($C1176,'Policy Characteristics'!$C:$C,0)))</f>
        <v>0.4</v>
      </c>
      <c r="N1176" s="377">
        <f>IF(ISBLANK(INDEX('Policy Characteristics'!H:H,MATCH($C1176,'Policy Characteristics'!$C:$C,0))),"",INDEX('Policy Characteristics'!H:H,MATCH($C1176,'Policy Characteristics'!$C:$C,0)))</f>
        <v>0.01</v>
      </c>
      <c r="O1176" s="355" t="str">
        <f>IF(ISBLANK(INDEX('Policy Characteristics'!I:I,MATCH($C1176,'Policy Characteristics'!$C:$C,0))),"",INDEX('Policy Characteristics'!I:I,MATCH($C1176,'Policy Characteristics'!$C:$C,0)))</f>
        <v>% reduction in fuel use</v>
      </c>
      <c r="P1176" s="355"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5" t="str">
        <f>IF(ISBLANK(INDEX('Policy Characteristics'!K:K,MATCH($C1176,'Policy Characteristics'!$C:$C,0))),"",INDEX('Policy Characteristics'!K:K,MATCH($C1176,'Policy Characteristics'!$C:$C,0)))</f>
        <v>architectural-design.html#rnd</v>
      </c>
      <c r="R1176" s="355" t="str">
        <f>IF(ISBLANK(INDEX('Policy Characteristics'!L:L,MATCH($C1176,'Policy Characteristics'!$C:$C,0))),"",INDEX('Policy Characteristics'!L:L,MATCH($C1176,'Policy Characteristics'!$C:$C,0)))</f>
        <v>research-and-development.html</v>
      </c>
    </row>
    <row r="1177" spans="1:18" x14ac:dyDescent="0.35">
      <c r="A1177" s="355" t="str">
        <f>IF(ISBLANK(INDEX('Policy Characteristics'!A:A,MATCH($C1177,'Policy Characteristics'!$C:$C,0))),"",INDEX('Policy Characteristics'!A:A,MATCH($C1177,'Policy Characteristics'!$C:$C,0)))</f>
        <v>Research and Development</v>
      </c>
      <c r="B1177" s="355" t="str">
        <f>IF(ISBLANK(INDEX('Policy Characteristics'!B:B,MATCH($C1177,'Policy Characteristics'!$C:$C,0))),"",INDEX('Policy Characteristics'!B:B,MATCH($C1177,'Policy Characteristics'!$C:$C,0)))</f>
        <v>Fuel Use Reduction</v>
      </c>
      <c r="C1177" s="359" t="str">
        <f t="shared" si="65"/>
        <v>RnD Transportation Fuel Use Perc Reduction</v>
      </c>
      <c r="D1177" s="53" t="s">
        <v>2278</v>
      </c>
      <c r="E1177" s="53"/>
      <c r="F1177" s="53" t="s">
        <v>503</v>
      </c>
      <c r="G1177" s="53"/>
      <c r="H1177" s="54">
        <v>135</v>
      </c>
      <c r="I1177" s="53" t="s">
        <v>44</v>
      </c>
      <c r="J1177" s="357" t="str">
        <f>IF(ISBLANK(INDEX('Policy Characteristics'!D:D,MATCH($C1177,'Policy Characteristics'!$C:$C,0))),"",INDEX('Policy Characteristics'!D:D,MATCH($C1177,'Policy Characteristics'!$C:$C,0)))</f>
        <v>R&amp;D Fuel Use Reductions</v>
      </c>
      <c r="K1177" s="355" t="str">
        <f>IF(ISBLANK(INDEX('Policy Characteristics'!E:E,MATCH($C1177,'Policy Characteristics'!$C:$C,0))),"",INDEX('Policy Characteristics'!E:E,MATCH($C1177,'Policy Characteristics'!$C:$C,0)))</f>
        <v>RnD transportation fuel use reduction</v>
      </c>
      <c r="L1177" s="377">
        <f>IF(ISBLANK(INDEX('Policy Characteristics'!F:F,MATCH($C1177,'Policy Characteristics'!$C:$C,0))),"",INDEX('Policy Characteristics'!F:F,MATCH($C1177,'Policy Characteristics'!$C:$C,0)))</f>
        <v>0</v>
      </c>
      <c r="M1177" s="377">
        <f>IF(ISBLANK(INDEX('Policy Characteristics'!G:G,MATCH($C1177,'Policy Characteristics'!$C:$C,0))),"",INDEX('Policy Characteristics'!G:G,MATCH($C1177,'Policy Characteristics'!$C:$C,0)))</f>
        <v>0.4</v>
      </c>
      <c r="N1177" s="377">
        <f>IF(ISBLANK(INDEX('Policy Characteristics'!H:H,MATCH($C1177,'Policy Characteristics'!$C:$C,0))),"",INDEX('Policy Characteristics'!H:H,MATCH($C1177,'Policy Characteristics'!$C:$C,0)))</f>
        <v>0.01</v>
      </c>
      <c r="O1177" s="355" t="str">
        <f>IF(ISBLANK(INDEX('Policy Characteristics'!I:I,MATCH($C1177,'Policy Characteristics'!$C:$C,0))),"",INDEX('Policy Characteristics'!I:I,MATCH($C1177,'Policy Characteristics'!$C:$C,0)))</f>
        <v>% reduction in fuel use</v>
      </c>
      <c r="P1177" s="355"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5" t="str">
        <f>IF(ISBLANK(INDEX('Policy Characteristics'!K:K,MATCH($C1177,'Policy Characteristics'!$C:$C,0))),"",INDEX('Policy Characteristics'!K:K,MATCH($C1177,'Policy Characteristics'!$C:$C,0)))</f>
        <v>architectural-design.html#rnd</v>
      </c>
      <c r="R1177" s="355" t="str">
        <f>IF(ISBLANK(INDEX('Policy Characteristics'!L:L,MATCH($C1177,'Policy Characteristics'!$C:$C,0))),"",INDEX('Policy Characteristics'!L:L,MATCH($C1177,'Policy Characteristics'!$C:$C,0)))</f>
        <v>research-and-development.html</v>
      </c>
    </row>
    <row r="1178" spans="1:18" x14ac:dyDescent="0.35">
      <c r="A1178" s="355" t="str">
        <f>IF(ISBLANK(INDEX('Policy Characteristics'!A:A,MATCH($C1178,'Policy Characteristics'!$C:$C,0))),"",INDEX('Policy Characteristics'!A:A,MATCH($C1178,'Policy Characteristics'!$C:$C,0)))</f>
        <v>Research and Development</v>
      </c>
      <c r="B1178" s="355" t="str">
        <f>IF(ISBLANK(INDEX('Policy Characteristics'!B:B,MATCH($C1178,'Policy Characteristics'!$C:$C,0))),"",INDEX('Policy Characteristics'!B:B,MATCH($C1178,'Policy Characteristics'!$C:$C,0)))</f>
        <v>Fuel Use Reduction</v>
      </c>
      <c r="C1178" s="359" t="str">
        <f t="shared" si="65"/>
        <v>RnD Transportation Fuel Use Perc Reduction</v>
      </c>
      <c r="D1178" s="53" t="s">
        <v>2279</v>
      </c>
      <c r="E1178" s="53"/>
      <c r="F1178" s="53" t="s">
        <v>504</v>
      </c>
      <c r="G1178" s="53"/>
      <c r="H1178" s="54">
        <v>136</v>
      </c>
      <c r="I1178" s="53" t="s">
        <v>44</v>
      </c>
      <c r="J1178" s="357" t="str">
        <f>IF(ISBLANK(INDEX('Policy Characteristics'!D:D,MATCH($C1178,'Policy Characteristics'!$C:$C,0))),"",INDEX('Policy Characteristics'!D:D,MATCH($C1178,'Policy Characteristics'!$C:$C,0)))</f>
        <v>R&amp;D Fuel Use Reductions</v>
      </c>
      <c r="K1178" s="355" t="str">
        <f>IF(ISBLANK(INDEX('Policy Characteristics'!E:E,MATCH($C1178,'Policy Characteristics'!$C:$C,0))),"",INDEX('Policy Characteristics'!E:E,MATCH($C1178,'Policy Characteristics'!$C:$C,0)))</f>
        <v>RnD transportation fuel use reduction</v>
      </c>
      <c r="L1178" s="377">
        <f>IF(ISBLANK(INDEX('Policy Characteristics'!F:F,MATCH($C1178,'Policy Characteristics'!$C:$C,0))),"",INDEX('Policy Characteristics'!F:F,MATCH($C1178,'Policy Characteristics'!$C:$C,0)))</f>
        <v>0</v>
      </c>
      <c r="M1178" s="377">
        <f>IF(ISBLANK(INDEX('Policy Characteristics'!G:G,MATCH($C1178,'Policy Characteristics'!$C:$C,0))),"",INDEX('Policy Characteristics'!G:G,MATCH($C1178,'Policy Characteristics'!$C:$C,0)))</f>
        <v>0.4</v>
      </c>
      <c r="N1178" s="377">
        <f>IF(ISBLANK(INDEX('Policy Characteristics'!H:H,MATCH($C1178,'Policy Characteristics'!$C:$C,0))),"",INDEX('Policy Characteristics'!H:H,MATCH($C1178,'Policy Characteristics'!$C:$C,0)))</f>
        <v>0.01</v>
      </c>
      <c r="O1178" s="355" t="str">
        <f>IF(ISBLANK(INDEX('Policy Characteristics'!I:I,MATCH($C1178,'Policy Characteristics'!$C:$C,0))),"",INDEX('Policy Characteristics'!I:I,MATCH($C1178,'Policy Characteristics'!$C:$C,0)))</f>
        <v>% reduction in fuel use</v>
      </c>
      <c r="P1178" s="355"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5" t="str">
        <f>IF(ISBLANK(INDEX('Policy Characteristics'!K:K,MATCH($C1178,'Policy Characteristics'!$C:$C,0))),"",INDEX('Policy Characteristics'!K:K,MATCH($C1178,'Policy Characteristics'!$C:$C,0)))</f>
        <v>architectural-design.html#rnd</v>
      </c>
      <c r="R1178" s="355" t="str">
        <f>IF(ISBLANK(INDEX('Policy Characteristics'!L:L,MATCH($C1178,'Policy Characteristics'!$C:$C,0))),"",INDEX('Policy Characteristics'!L:L,MATCH($C1178,'Policy Characteristics'!$C:$C,0)))</f>
        <v>research-and-development.html</v>
      </c>
    </row>
    <row r="1179" spans="1:18" x14ac:dyDescent="0.35">
      <c r="A1179" s="355" t="str">
        <f>IF(ISBLANK(INDEX('Policy Characteristics'!A:A,MATCH($C1179,'Policy Characteristics'!$C:$C,0))),"",INDEX('Policy Characteristics'!A:A,MATCH($C1179,'Policy Characteristics'!$C:$C,0)))</f>
        <v>Research and Development</v>
      </c>
      <c r="B1179" s="355" t="str">
        <f>IF(ISBLANK(INDEX('Policy Characteristics'!B:B,MATCH($C1179,'Policy Characteristics'!$C:$C,0))),"",INDEX('Policy Characteristics'!B:B,MATCH($C1179,'Policy Characteristics'!$C:$C,0)))</f>
        <v>Fuel Use Reduction</v>
      </c>
      <c r="C1179" s="359" t="str">
        <f t="shared" si="65"/>
        <v>RnD Transportation Fuel Use Perc Reduction</v>
      </c>
      <c r="D1179" s="53" t="s">
        <v>2280</v>
      </c>
      <c r="E1179" s="53"/>
      <c r="F1179" s="53" t="s">
        <v>505</v>
      </c>
      <c r="G1179" s="53"/>
      <c r="H1179" s="54">
        <v>137</v>
      </c>
      <c r="I1179" s="53" t="s">
        <v>44</v>
      </c>
      <c r="J1179" s="357" t="str">
        <f>IF(ISBLANK(INDEX('Policy Characteristics'!D:D,MATCH($C1179,'Policy Characteristics'!$C:$C,0))),"",INDEX('Policy Characteristics'!D:D,MATCH($C1179,'Policy Characteristics'!$C:$C,0)))</f>
        <v>R&amp;D Fuel Use Reductions</v>
      </c>
      <c r="K1179" s="355" t="str">
        <f>IF(ISBLANK(INDEX('Policy Characteristics'!E:E,MATCH($C1179,'Policy Characteristics'!$C:$C,0))),"",INDEX('Policy Characteristics'!E:E,MATCH($C1179,'Policy Characteristics'!$C:$C,0)))</f>
        <v>RnD transportation fuel use reduction</v>
      </c>
      <c r="L1179" s="377">
        <f>IF(ISBLANK(INDEX('Policy Characteristics'!F:F,MATCH($C1179,'Policy Characteristics'!$C:$C,0))),"",INDEX('Policy Characteristics'!F:F,MATCH($C1179,'Policy Characteristics'!$C:$C,0)))</f>
        <v>0</v>
      </c>
      <c r="M1179" s="377">
        <f>IF(ISBLANK(INDEX('Policy Characteristics'!G:G,MATCH($C1179,'Policy Characteristics'!$C:$C,0))),"",INDEX('Policy Characteristics'!G:G,MATCH($C1179,'Policy Characteristics'!$C:$C,0)))</f>
        <v>0.4</v>
      </c>
      <c r="N1179" s="377">
        <f>IF(ISBLANK(INDEX('Policy Characteristics'!H:H,MATCH($C1179,'Policy Characteristics'!$C:$C,0))),"",INDEX('Policy Characteristics'!H:H,MATCH($C1179,'Policy Characteristics'!$C:$C,0)))</f>
        <v>0.01</v>
      </c>
      <c r="O1179" s="355" t="str">
        <f>IF(ISBLANK(INDEX('Policy Characteristics'!I:I,MATCH($C1179,'Policy Characteristics'!$C:$C,0))),"",INDEX('Policy Characteristics'!I:I,MATCH($C1179,'Policy Characteristics'!$C:$C,0)))</f>
        <v>% reduction in fuel use</v>
      </c>
      <c r="P1179" s="355"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5" t="str">
        <f>IF(ISBLANK(INDEX('Policy Characteristics'!K:K,MATCH($C1179,'Policy Characteristics'!$C:$C,0))),"",INDEX('Policy Characteristics'!K:K,MATCH($C1179,'Policy Characteristics'!$C:$C,0)))</f>
        <v>architectural-design.html#rnd</v>
      </c>
      <c r="R1179" s="355" t="str">
        <f>IF(ISBLANK(INDEX('Policy Characteristics'!L:L,MATCH($C1179,'Policy Characteristics'!$C:$C,0))),"",INDEX('Policy Characteristics'!L:L,MATCH($C1179,'Policy Characteristics'!$C:$C,0)))</f>
        <v>research-and-development.html</v>
      </c>
    </row>
    <row r="1180" spans="1:18" x14ac:dyDescent="0.35">
      <c r="A1180" s="355" t="str">
        <f>IF(ISBLANK(INDEX('Policy Characteristics'!A:A,MATCH($C1180,'Policy Characteristics'!$C:$C,0))),"",INDEX('Policy Characteristics'!A:A,MATCH($C1180,'Policy Characteristics'!$C:$C,0)))</f>
        <v>Research and Development</v>
      </c>
      <c r="B1180" s="355" t="str">
        <f>IF(ISBLANK(INDEX('Policy Characteristics'!B:B,MATCH($C1180,'Policy Characteristics'!$C:$C,0))),"",INDEX('Policy Characteristics'!B:B,MATCH($C1180,'Policy Characteristics'!$C:$C,0)))</f>
        <v>Fuel Use Reduction</v>
      </c>
      <c r="C1180" s="359" t="str">
        <f t="shared" si="65"/>
        <v>RnD Transportation Fuel Use Perc Reduction</v>
      </c>
      <c r="D1180" s="53" t="s">
        <v>2601</v>
      </c>
      <c r="E1180" s="53"/>
      <c r="F1180" s="53" t="s">
        <v>2903</v>
      </c>
      <c r="G1180" s="53"/>
      <c r="H1180" s="54">
        <v>138</v>
      </c>
      <c r="I1180" s="53" t="s">
        <v>44</v>
      </c>
      <c r="J1180" s="357" t="str">
        <f>IF(ISBLANK(INDEX('Policy Characteristics'!D:D,MATCH($C1180,'Policy Characteristics'!$C:$C,0))),"",INDEX('Policy Characteristics'!D:D,MATCH($C1180,'Policy Characteristics'!$C:$C,0)))</f>
        <v>R&amp;D Fuel Use Reductions</v>
      </c>
      <c r="K1180" s="355" t="str">
        <f>IF(ISBLANK(INDEX('Policy Characteristics'!E:E,MATCH($C1180,'Policy Characteristics'!$C:$C,0))),"",INDEX('Policy Characteristics'!E:E,MATCH($C1180,'Policy Characteristics'!$C:$C,0)))</f>
        <v>RnD transportation fuel use reduction</v>
      </c>
      <c r="L1180" s="377">
        <f>IF(ISBLANK(INDEX('Policy Characteristics'!F:F,MATCH($C1180,'Policy Characteristics'!$C:$C,0))),"",INDEX('Policy Characteristics'!F:F,MATCH($C1180,'Policy Characteristics'!$C:$C,0)))</f>
        <v>0</v>
      </c>
      <c r="M1180" s="377">
        <f>IF(ISBLANK(INDEX('Policy Characteristics'!G:G,MATCH($C1180,'Policy Characteristics'!$C:$C,0))),"",INDEX('Policy Characteristics'!G:G,MATCH($C1180,'Policy Characteristics'!$C:$C,0)))</f>
        <v>0.4</v>
      </c>
      <c r="N1180" s="377">
        <f>IF(ISBLANK(INDEX('Policy Characteristics'!H:H,MATCH($C1180,'Policy Characteristics'!$C:$C,0))),"",INDEX('Policy Characteristics'!H:H,MATCH($C1180,'Policy Characteristics'!$C:$C,0)))</f>
        <v>0.01</v>
      </c>
      <c r="O1180" s="355" t="str">
        <f>IF(ISBLANK(INDEX('Policy Characteristics'!I:I,MATCH($C1180,'Policy Characteristics'!$C:$C,0))),"",INDEX('Policy Characteristics'!I:I,MATCH($C1180,'Policy Characteristics'!$C:$C,0)))</f>
        <v>% reduction in fuel use</v>
      </c>
      <c r="P1180" s="355"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5" t="str">
        <f>IF(ISBLANK(INDEX('Policy Characteristics'!K:K,MATCH($C1180,'Policy Characteristics'!$C:$C,0))),"",INDEX('Policy Characteristics'!K:K,MATCH($C1180,'Policy Characteristics'!$C:$C,0)))</f>
        <v>architectural-design.html#rnd</v>
      </c>
      <c r="R1180" s="355" t="str">
        <f>IF(ISBLANK(INDEX('Policy Characteristics'!L:L,MATCH($C1180,'Policy Characteristics'!$C:$C,0))),"",INDEX('Policy Characteristics'!L:L,MATCH($C1180,'Policy Characteristics'!$C:$C,0)))</f>
        <v>research-and-development.html</v>
      </c>
    </row>
    <row r="1181" spans="1:18" x14ac:dyDescent="0.35">
      <c r="A1181" s="355" t="str">
        <f>IF(ISBLANK(INDEX('Policy Characteristics'!A:A,MATCH($C1181,'Policy Characteristics'!$C:$C,0))),"",INDEX('Policy Characteristics'!A:A,MATCH($C1181,'Policy Characteristics'!$C:$C,0)))</f>
        <v>Research and Development</v>
      </c>
      <c r="B1181" s="355" t="str">
        <f>IF(ISBLANK(INDEX('Policy Characteristics'!B:B,MATCH($C1181,'Policy Characteristics'!$C:$C,0))),"",INDEX('Policy Characteristics'!B:B,MATCH($C1181,'Policy Characteristics'!$C:$C,0)))</f>
        <v>Fuel Use Reduction</v>
      </c>
      <c r="C1181" s="359" t="str">
        <f t="shared" si="65"/>
        <v>RnD Transportation Fuel Use Perc Reduction</v>
      </c>
      <c r="D1181" s="53" t="s">
        <v>2600</v>
      </c>
      <c r="E1181" s="53"/>
      <c r="F1181" s="53" t="s">
        <v>2904</v>
      </c>
      <c r="G1181" s="53"/>
      <c r="H1181" s="54">
        <v>524</v>
      </c>
      <c r="I1181" s="53" t="s">
        <v>44</v>
      </c>
      <c r="J1181" s="357" t="str">
        <f>IF(ISBLANK(INDEX('Policy Characteristics'!D:D,MATCH($C1181,'Policy Characteristics'!$C:$C,0))),"",INDEX('Policy Characteristics'!D:D,MATCH($C1181,'Policy Characteristics'!$C:$C,0)))</f>
        <v>R&amp;D Fuel Use Reductions</v>
      </c>
      <c r="K1181" s="355" t="str">
        <f>IF(ISBLANK(INDEX('Policy Characteristics'!E:E,MATCH($C1181,'Policy Characteristics'!$C:$C,0))),"",INDEX('Policy Characteristics'!E:E,MATCH($C1181,'Policy Characteristics'!$C:$C,0)))</f>
        <v>RnD transportation fuel use reduction</v>
      </c>
      <c r="L1181" s="377">
        <f>IF(ISBLANK(INDEX('Policy Characteristics'!F:F,MATCH($C1181,'Policy Characteristics'!$C:$C,0))),"",INDEX('Policy Characteristics'!F:F,MATCH($C1181,'Policy Characteristics'!$C:$C,0)))</f>
        <v>0</v>
      </c>
      <c r="M1181" s="377">
        <f>IF(ISBLANK(INDEX('Policy Characteristics'!G:G,MATCH($C1181,'Policy Characteristics'!$C:$C,0))),"",INDEX('Policy Characteristics'!G:G,MATCH($C1181,'Policy Characteristics'!$C:$C,0)))</f>
        <v>0.4</v>
      </c>
      <c r="N1181" s="377">
        <f>IF(ISBLANK(INDEX('Policy Characteristics'!H:H,MATCH($C1181,'Policy Characteristics'!$C:$C,0))),"",INDEX('Policy Characteristics'!H:H,MATCH($C1181,'Policy Characteristics'!$C:$C,0)))</f>
        <v>0.01</v>
      </c>
      <c r="O1181" s="355" t="str">
        <f>IF(ISBLANK(INDEX('Policy Characteristics'!I:I,MATCH($C1181,'Policy Characteristics'!$C:$C,0))),"",INDEX('Policy Characteristics'!I:I,MATCH($C1181,'Policy Characteristics'!$C:$C,0)))</f>
        <v>% reduction in fuel use</v>
      </c>
      <c r="P1181" s="355"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5" t="str">
        <f>IF(ISBLANK(INDEX('Policy Characteristics'!K:K,MATCH($C1181,'Policy Characteristics'!$C:$C,0))),"",INDEX('Policy Characteristics'!K:K,MATCH($C1181,'Policy Characteristics'!$C:$C,0)))</f>
        <v>architectural-design.html#rnd</v>
      </c>
      <c r="R1181" s="355" t="str">
        <f>IF(ISBLANK(INDEX('Policy Characteristics'!L:L,MATCH($C1181,'Policy Characteristics'!$C:$C,0))),"",INDEX('Policy Characteristics'!L:L,MATCH($C1181,'Policy Characteristics'!$C:$C,0)))</f>
        <v>research-and-development.html</v>
      </c>
    </row>
    <row r="1182" spans="1:18" x14ac:dyDescent="0.35">
      <c r="A1182" s="355" t="str">
        <f>IF(ISBLANK(INDEX('Policy Characteristics'!A:A,MATCH($C1182,'Policy Characteristics'!$C:$C,0))),"",INDEX('Policy Characteristics'!A:A,MATCH($C1182,'Policy Characteristics'!$C:$C,0)))</f>
        <v>Government Revenue Accounting</v>
      </c>
      <c r="B1182" s="355" t="str">
        <f>IF(ISBLANK(INDEX('Policy Characteristics'!B:B,MATCH($C1182,'Policy Characteristics'!$C:$C,0))),"",INDEX('Policy Characteristics'!B:B,MATCH($C1182,'Policy Characteristics'!$C:$C,0)))</f>
        <v>Carbon Tax Revenue</v>
      </c>
      <c r="C1182" s="364" t="s">
        <v>3074</v>
      </c>
      <c r="D1182" s="4" t="s">
        <v>3083</v>
      </c>
      <c r="F1182" s="4" t="s">
        <v>3088</v>
      </c>
      <c r="H1182" s="267">
        <v>545</v>
      </c>
      <c r="I1182" s="4" t="s">
        <v>44</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GRA carbon tax revenue</v>
      </c>
      <c r="L1182" s="355">
        <f>IF(ISBLANK(INDEX('Policy Characteristics'!F:F,MATCH($C1182,'Policy Characteristics'!$C:$C,0))),"",INDEX('Policy Characteristics'!F:F,MATCH($C1182,'Policy Characteristics'!$C:$C,0)))</f>
        <v>0</v>
      </c>
      <c r="M1182" s="355">
        <f>IF(ISBLANK(INDEX('Policy Characteristics'!G:G,MATCH($C1182,'Policy Characteristics'!$C:$C,0))),"",INDEX('Policy Characteristics'!G:G,MATCH($C1182,'Policy Characteristics'!$C:$C,0)))</f>
        <v>10</v>
      </c>
      <c r="N1182" s="355">
        <f>IF(ISBLANK(INDEX('Policy Characteristics'!H:H,MATCH($C1182,'Policy Characteristics'!$C:$C,0))),"",INDEX('Policy Characteristics'!H:H,MATCH($C1182,'Policy Characteristics'!$C:$C,0)))</f>
        <v>1</v>
      </c>
      <c r="O1182" s="355" t="str">
        <f>IF(ISBLANK(INDEX('Policy Characteristics'!I:I,MATCH($C1182,'Policy Characteristics'!$C:$C,0))),"",INDEX('Policy Characteristics'!I:I,MATCH($C1182,'Policy Characteristics'!$C:$C,0)))</f>
        <v>weight</v>
      </c>
      <c r="P1182" s="3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5" t="str">
        <f>IF(ISBLANK(INDEX('Policy Characteristics'!K:K,MATCH($C1182,'Policy Characteristics'!$C:$C,0))),"",INDEX('Policy Characteristics'!K:K,MATCH($C1182,'Policy Characteristics'!$C:$C,0)))</f>
        <v>io-model.html</v>
      </c>
      <c r="R1182" s="355" t="str">
        <f>IF(ISBLANK(INDEX('Policy Characteristics'!L:L,MATCH($C1182,'Policy Characteristics'!$C:$C,0))),"",INDEX('Policy Characteristics'!L:L,MATCH($C1182,'Policy Characteristics'!$C:$C,0)))</f>
        <v/>
      </c>
    </row>
    <row r="1183" spans="1:18" x14ac:dyDescent="0.35">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Carbon Tax Revenue</v>
      </c>
      <c r="C1183" s="365" t="str">
        <f t="shared" ref="C1183" si="66">C$1182</f>
        <v>GRA for Carbon Tax Revenue</v>
      </c>
      <c r="D1183" s="4" t="s">
        <v>3084</v>
      </c>
      <c r="F1183" s="4" t="s">
        <v>3111</v>
      </c>
      <c r="H1183" s="270">
        <v>546</v>
      </c>
      <c r="I1183" s="5" t="str">
        <f t="shared" ref="I1183:I1186" si="67">I$1182</f>
        <v>Yes</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carbon tax revenue</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x14ac:dyDescent="0.35">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Carbon Tax Revenue</v>
      </c>
      <c r="C1184" s="365" t="str">
        <f t="shared" ref="C1184:C1186" si="68">C$1182</f>
        <v>GRA for Carbon Tax Revenue</v>
      </c>
      <c r="D1184" s="4" t="s">
        <v>3085</v>
      </c>
      <c r="F1184" s="4" t="s">
        <v>3089</v>
      </c>
      <c r="H1184" s="270">
        <v>547</v>
      </c>
      <c r="I1184" s="5" t="str">
        <f t="shared" si="67"/>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carbon tax revenue</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x14ac:dyDescent="0.35">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Carbon Tax Revenue</v>
      </c>
      <c r="C1185" s="365" t="str">
        <f t="shared" si="68"/>
        <v>GRA for Carbon Tax Revenue</v>
      </c>
      <c r="D1185" s="4" t="s">
        <v>3086</v>
      </c>
      <c r="F1185" s="4" t="s">
        <v>3090</v>
      </c>
      <c r="H1185" s="270">
        <v>548</v>
      </c>
      <c r="I1185" s="5" t="str">
        <f t="shared" si="67"/>
        <v>Yes</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carbon tax revenue</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x14ac:dyDescent="0.35">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Carbon Tax Revenue</v>
      </c>
      <c r="C1186" s="365" t="str">
        <f t="shared" si="68"/>
        <v>GRA for Carbon Tax Revenue</v>
      </c>
      <c r="D1186" s="4" t="s">
        <v>3087</v>
      </c>
      <c r="F1186" s="4" t="s">
        <v>3091</v>
      </c>
      <c r="H1186" s="270">
        <v>549</v>
      </c>
      <c r="I1186" s="5" t="str">
        <f t="shared" si="67"/>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carbon tax revenue</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x14ac:dyDescent="0.35">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Fuel Tax Revenue</v>
      </c>
      <c r="C1187" s="364" t="s">
        <v>3075</v>
      </c>
      <c r="D1187" s="4" t="s">
        <v>3083</v>
      </c>
      <c r="F1187" s="4" t="s">
        <v>3088</v>
      </c>
      <c r="H1187" s="270">
        <v>550</v>
      </c>
      <c r="I1187" s="4" t="s">
        <v>44</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fuel tax revenue</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x14ac:dyDescent="0.35">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Fuel Tax Revenue</v>
      </c>
      <c r="C1188" s="365" t="str">
        <f t="shared" ref="C1188:C1191" si="69">C$1187</f>
        <v>GRA for Fuel Tax Revenue</v>
      </c>
      <c r="D1188" s="4" t="s">
        <v>3084</v>
      </c>
      <c r="F1188" s="4" t="s">
        <v>3111</v>
      </c>
      <c r="H1188" s="270">
        <v>551</v>
      </c>
      <c r="I1188" s="5" t="str">
        <f t="shared" ref="I1188:I1191" si="70">I$1187</f>
        <v>Yes</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fuel tax revenue</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x14ac:dyDescent="0.35">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Fuel Tax Revenue</v>
      </c>
      <c r="C1189" s="365" t="str">
        <f t="shared" si="69"/>
        <v>GRA for Fuel Tax Revenue</v>
      </c>
      <c r="D1189" s="4" t="s">
        <v>3085</v>
      </c>
      <c r="F1189" s="4" t="s">
        <v>3089</v>
      </c>
      <c r="H1189" s="270">
        <v>552</v>
      </c>
      <c r="I1189" s="5" t="str">
        <f t="shared" si="70"/>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fuel tax revenue</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row r="1190" spans="1:18" x14ac:dyDescent="0.35">
      <c r="A1190" s="355" t="str">
        <f>IF(ISBLANK(INDEX('Policy Characteristics'!A:A,MATCH($C1190,'Policy Characteristics'!$C:$C,0))),"",INDEX('Policy Characteristics'!A:A,MATCH($C1190,'Policy Characteristics'!$C:$C,0)))</f>
        <v>Government Revenue Accounting</v>
      </c>
      <c r="B1190" s="355" t="str">
        <f>IF(ISBLANK(INDEX('Policy Characteristics'!B:B,MATCH($C1190,'Policy Characteristics'!$C:$C,0))),"",INDEX('Policy Characteristics'!B:B,MATCH($C1190,'Policy Characteristics'!$C:$C,0)))</f>
        <v>Fuel Tax Revenue</v>
      </c>
      <c r="C1190" s="365" t="str">
        <f t="shared" si="69"/>
        <v>GRA for Fuel Tax Revenue</v>
      </c>
      <c r="D1190" s="4" t="s">
        <v>3086</v>
      </c>
      <c r="F1190" s="4" t="s">
        <v>3090</v>
      </c>
      <c r="H1190" s="270">
        <v>553</v>
      </c>
      <c r="I1190" s="5" t="str">
        <f t="shared" si="70"/>
        <v>Yes</v>
      </c>
      <c r="J1190" s="357" t="str">
        <f>IF(ISBLANK(INDEX('Policy Characteristics'!D:D,MATCH($C1190,'Policy Characteristics'!$C:$C,0))),"",INDEX('Policy Characteristics'!D:D,MATCH($C1190,'Policy Characteristics'!$C:$C,0)))</f>
        <v/>
      </c>
      <c r="K1190" s="355" t="str">
        <f>IF(ISBLANK(INDEX('Policy Characteristics'!E:E,MATCH($C1190,'Policy Characteristics'!$C:$C,0))),"",INDEX('Policy Characteristics'!E:E,MATCH($C1190,'Policy Characteristics'!$C:$C,0)))</f>
        <v>GRA fuel tax revenue</v>
      </c>
      <c r="L1190" s="355">
        <f>IF(ISBLANK(INDEX('Policy Characteristics'!F:F,MATCH($C1190,'Policy Characteristics'!$C:$C,0))),"",INDEX('Policy Characteristics'!F:F,MATCH($C1190,'Policy Characteristics'!$C:$C,0)))</f>
        <v>0</v>
      </c>
      <c r="M1190" s="355">
        <f>IF(ISBLANK(INDEX('Policy Characteristics'!G:G,MATCH($C1190,'Policy Characteristics'!$C:$C,0))),"",INDEX('Policy Characteristics'!G:G,MATCH($C1190,'Policy Characteristics'!$C:$C,0)))</f>
        <v>10</v>
      </c>
      <c r="N1190" s="355">
        <f>IF(ISBLANK(INDEX('Policy Characteristics'!H:H,MATCH($C1190,'Policy Characteristics'!$C:$C,0))),"",INDEX('Policy Characteristics'!H:H,MATCH($C1190,'Policy Characteristics'!$C:$C,0)))</f>
        <v>1</v>
      </c>
      <c r="O1190" s="355" t="str">
        <f>IF(ISBLANK(INDEX('Policy Characteristics'!I:I,MATCH($C1190,'Policy Characteristics'!$C:$C,0))),"",INDEX('Policy Characteristics'!I:I,MATCH($C1190,'Policy Characteristics'!$C:$C,0)))</f>
        <v>weight</v>
      </c>
      <c r="P1190" s="355"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5" t="str">
        <f>IF(ISBLANK(INDEX('Policy Characteristics'!K:K,MATCH($C1190,'Policy Characteristics'!$C:$C,0))),"",INDEX('Policy Characteristics'!K:K,MATCH($C1190,'Policy Characteristics'!$C:$C,0)))</f>
        <v>io-model.html</v>
      </c>
      <c r="R1190" s="355" t="str">
        <f>IF(ISBLANK(INDEX('Policy Characteristics'!L:L,MATCH($C1190,'Policy Characteristics'!$C:$C,0))),"",INDEX('Policy Characteristics'!L:L,MATCH($C1190,'Policy Characteristics'!$C:$C,0)))</f>
        <v/>
      </c>
    </row>
    <row r="1191" spans="1:18" x14ac:dyDescent="0.35">
      <c r="A1191" s="355" t="str">
        <f>IF(ISBLANK(INDEX('Policy Characteristics'!A:A,MATCH($C1191,'Policy Characteristics'!$C:$C,0))),"",INDEX('Policy Characteristics'!A:A,MATCH($C1191,'Policy Characteristics'!$C:$C,0)))</f>
        <v>Government Revenue Accounting</v>
      </c>
      <c r="B1191" s="355" t="str">
        <f>IF(ISBLANK(INDEX('Policy Characteristics'!B:B,MATCH($C1191,'Policy Characteristics'!$C:$C,0))),"",INDEX('Policy Characteristics'!B:B,MATCH($C1191,'Policy Characteristics'!$C:$C,0)))</f>
        <v>Fuel Tax Revenue</v>
      </c>
      <c r="C1191" s="365" t="str">
        <f t="shared" si="69"/>
        <v>GRA for Fuel Tax Revenue</v>
      </c>
      <c r="D1191" s="4" t="s">
        <v>3087</v>
      </c>
      <c r="F1191" s="4" t="s">
        <v>3091</v>
      </c>
      <c r="H1191" s="270">
        <v>554</v>
      </c>
      <c r="I1191" s="5" t="str">
        <f t="shared" si="70"/>
        <v>Yes</v>
      </c>
      <c r="J1191" s="357" t="str">
        <f>IF(ISBLANK(INDEX('Policy Characteristics'!D:D,MATCH($C1191,'Policy Characteristics'!$C:$C,0))),"",INDEX('Policy Characteristics'!D:D,MATCH($C1191,'Policy Characteristics'!$C:$C,0)))</f>
        <v/>
      </c>
      <c r="K1191" s="355" t="str">
        <f>IF(ISBLANK(INDEX('Policy Characteristics'!E:E,MATCH($C1191,'Policy Characteristics'!$C:$C,0))),"",INDEX('Policy Characteristics'!E:E,MATCH($C1191,'Policy Characteristics'!$C:$C,0)))</f>
        <v>GRA fuel tax revenue</v>
      </c>
      <c r="L1191" s="355">
        <f>IF(ISBLANK(INDEX('Policy Characteristics'!F:F,MATCH($C1191,'Policy Characteristics'!$C:$C,0))),"",INDEX('Policy Characteristics'!F:F,MATCH($C1191,'Policy Characteristics'!$C:$C,0)))</f>
        <v>0</v>
      </c>
      <c r="M1191" s="355">
        <f>IF(ISBLANK(INDEX('Policy Characteristics'!G:G,MATCH($C1191,'Policy Characteristics'!$C:$C,0))),"",INDEX('Policy Characteristics'!G:G,MATCH($C1191,'Policy Characteristics'!$C:$C,0)))</f>
        <v>10</v>
      </c>
      <c r="N1191" s="355">
        <f>IF(ISBLANK(INDEX('Policy Characteristics'!H:H,MATCH($C1191,'Policy Characteristics'!$C:$C,0))),"",INDEX('Policy Characteristics'!H:H,MATCH($C1191,'Policy Characteristics'!$C:$C,0)))</f>
        <v>1</v>
      </c>
      <c r="O1191" s="355" t="str">
        <f>IF(ISBLANK(INDEX('Policy Characteristics'!I:I,MATCH($C1191,'Policy Characteristics'!$C:$C,0))),"",INDEX('Policy Characteristics'!I:I,MATCH($C1191,'Policy Characteristics'!$C:$C,0)))</f>
        <v>weight</v>
      </c>
      <c r="P1191" s="355"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5" t="str">
        <f>IF(ISBLANK(INDEX('Policy Characteristics'!K:K,MATCH($C1191,'Policy Characteristics'!$C:$C,0))),"",INDEX('Policy Characteristics'!K:K,MATCH($C1191,'Policy Characteristics'!$C:$C,0)))</f>
        <v>io-model.html</v>
      </c>
      <c r="R1191" s="355" t="str">
        <f>IF(ISBLANK(INDEX('Policy Characteristics'!L:L,MATCH($C1191,'Policy Characteristics'!$C:$C,0))),"",INDEX('Policy Characteristics'!L:L,MATCH($C1191,'Policy Characteristics'!$C:$C,0)))</f>
        <v/>
      </c>
    </row>
    <row r="1192" spans="1:18" x14ac:dyDescent="0.35">
      <c r="A1192" s="355" t="str">
        <f>IF(ISBLANK(INDEX('Policy Characteristics'!A:A,MATCH($C1192,'Policy Characteristics'!$C:$C,0))),"",INDEX('Policy Characteristics'!A:A,MATCH($C1192,'Policy Characteristics'!$C:$C,0)))</f>
        <v>Government Revenue Accounting</v>
      </c>
      <c r="B1192" s="355" t="str">
        <f>IF(ISBLANK(INDEX('Policy Characteristics'!B:B,MATCH($C1192,'Policy Characteristics'!$C:$C,0))),"",INDEX('Policy Characteristics'!B:B,MATCH($C1192,'Policy Characteristics'!$C:$C,0)))</f>
        <v>EV Subsidy</v>
      </c>
      <c r="C1192" s="364" t="s">
        <v>3076</v>
      </c>
      <c r="D1192" s="4" t="s">
        <v>3083</v>
      </c>
      <c r="F1192" s="4" t="s">
        <v>3088</v>
      </c>
      <c r="H1192" s="270">
        <v>555</v>
      </c>
      <c r="I1192" s="4" t="s">
        <v>44</v>
      </c>
      <c r="J1192" s="357" t="str">
        <f>IF(ISBLANK(INDEX('Policy Characteristics'!D:D,MATCH($C1192,'Policy Characteristics'!$C:$C,0))),"",INDEX('Policy Characteristics'!D:D,MATCH($C1192,'Policy Characteristics'!$C:$C,0)))</f>
        <v/>
      </c>
      <c r="K1192" s="355" t="str">
        <f>IF(ISBLANK(INDEX('Policy Characteristics'!E:E,MATCH($C1192,'Policy Characteristics'!$C:$C,0))),"",INDEX('Policy Characteristics'!E:E,MATCH($C1192,'Policy Characteristics'!$C:$C,0)))</f>
        <v>GRA EV subsidy</v>
      </c>
      <c r="L1192" s="355">
        <f>IF(ISBLANK(INDEX('Policy Characteristics'!F:F,MATCH($C1192,'Policy Characteristics'!$C:$C,0))),"",INDEX('Policy Characteristics'!F:F,MATCH($C1192,'Policy Characteristics'!$C:$C,0)))</f>
        <v>0</v>
      </c>
      <c r="M1192" s="355">
        <f>IF(ISBLANK(INDEX('Policy Characteristics'!G:G,MATCH($C1192,'Policy Characteristics'!$C:$C,0))),"",INDEX('Policy Characteristics'!G:G,MATCH($C1192,'Policy Characteristics'!$C:$C,0)))</f>
        <v>10</v>
      </c>
      <c r="N1192" s="355">
        <f>IF(ISBLANK(INDEX('Policy Characteristics'!H:H,MATCH($C1192,'Policy Characteristics'!$C:$C,0))),"",INDEX('Policy Characteristics'!H:H,MATCH($C1192,'Policy Characteristics'!$C:$C,0)))</f>
        <v>1</v>
      </c>
      <c r="O1192" s="355" t="str">
        <f>IF(ISBLANK(INDEX('Policy Characteristics'!I:I,MATCH($C1192,'Policy Characteristics'!$C:$C,0))),"",INDEX('Policy Characteristics'!I:I,MATCH($C1192,'Policy Characteristics'!$C:$C,0)))</f>
        <v>weight</v>
      </c>
      <c r="P1192" s="355"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5" t="str">
        <f>IF(ISBLANK(INDEX('Policy Characteristics'!K:K,MATCH($C1192,'Policy Characteristics'!$C:$C,0))),"",INDEX('Policy Characteristics'!K:K,MATCH($C1192,'Policy Characteristics'!$C:$C,0)))</f>
        <v>io-model.html</v>
      </c>
      <c r="R1192" s="355" t="str">
        <f>IF(ISBLANK(INDEX('Policy Characteristics'!L:L,MATCH($C1192,'Policy Characteristics'!$C:$C,0))),"",INDEX('Policy Characteristics'!L:L,MATCH($C1192,'Policy Characteristics'!$C:$C,0)))</f>
        <v/>
      </c>
    </row>
    <row r="1193" spans="1:18" x14ac:dyDescent="0.35">
      <c r="A1193" s="355" t="str">
        <f>IF(ISBLANK(INDEX('Policy Characteristics'!A:A,MATCH($C1193,'Policy Characteristics'!$C:$C,0))),"",INDEX('Policy Characteristics'!A:A,MATCH($C1193,'Policy Characteristics'!$C:$C,0)))</f>
        <v>Government Revenue Accounting</v>
      </c>
      <c r="B1193" s="355" t="str">
        <f>IF(ISBLANK(INDEX('Policy Characteristics'!B:B,MATCH($C1193,'Policy Characteristics'!$C:$C,0))),"",INDEX('Policy Characteristics'!B:B,MATCH($C1193,'Policy Characteristics'!$C:$C,0)))</f>
        <v>EV Subsidy</v>
      </c>
      <c r="C1193" s="365" t="str">
        <f t="shared" ref="C1193:C1196" si="71">C$1192</f>
        <v>GRA for EV Subsidy</v>
      </c>
      <c r="D1193" s="4" t="s">
        <v>3084</v>
      </c>
      <c r="F1193" s="4" t="s">
        <v>3111</v>
      </c>
      <c r="H1193" s="270">
        <v>556</v>
      </c>
      <c r="I1193" s="5" t="str">
        <f t="shared" ref="I1193:I1196" si="72">I$1192</f>
        <v>Yes</v>
      </c>
      <c r="J1193" s="357" t="str">
        <f>IF(ISBLANK(INDEX('Policy Characteristics'!D:D,MATCH($C1193,'Policy Characteristics'!$C:$C,0))),"",INDEX('Policy Characteristics'!D:D,MATCH($C1193,'Policy Characteristics'!$C:$C,0)))</f>
        <v/>
      </c>
      <c r="K1193" s="355" t="str">
        <f>IF(ISBLANK(INDEX('Policy Characteristics'!E:E,MATCH($C1193,'Policy Characteristics'!$C:$C,0))),"",INDEX('Policy Characteristics'!E:E,MATCH($C1193,'Policy Characteristics'!$C:$C,0)))</f>
        <v>GRA EV subsidy</v>
      </c>
      <c r="L1193" s="355">
        <f>IF(ISBLANK(INDEX('Policy Characteristics'!F:F,MATCH($C1193,'Policy Characteristics'!$C:$C,0))),"",INDEX('Policy Characteristics'!F:F,MATCH($C1193,'Policy Characteristics'!$C:$C,0)))</f>
        <v>0</v>
      </c>
      <c r="M1193" s="355">
        <f>IF(ISBLANK(INDEX('Policy Characteristics'!G:G,MATCH($C1193,'Policy Characteristics'!$C:$C,0))),"",INDEX('Policy Characteristics'!G:G,MATCH($C1193,'Policy Characteristics'!$C:$C,0)))</f>
        <v>10</v>
      </c>
      <c r="N1193" s="355">
        <f>IF(ISBLANK(INDEX('Policy Characteristics'!H:H,MATCH($C1193,'Policy Characteristics'!$C:$C,0))),"",INDEX('Policy Characteristics'!H:H,MATCH($C1193,'Policy Characteristics'!$C:$C,0)))</f>
        <v>1</v>
      </c>
      <c r="O1193" s="355" t="str">
        <f>IF(ISBLANK(INDEX('Policy Characteristics'!I:I,MATCH($C1193,'Policy Characteristics'!$C:$C,0))),"",INDEX('Policy Characteristics'!I:I,MATCH($C1193,'Policy Characteristics'!$C:$C,0)))</f>
        <v>weight</v>
      </c>
      <c r="P1193" s="355"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5" t="str">
        <f>IF(ISBLANK(INDEX('Policy Characteristics'!K:K,MATCH($C1193,'Policy Characteristics'!$C:$C,0))),"",INDEX('Policy Characteristics'!K:K,MATCH($C1193,'Policy Characteristics'!$C:$C,0)))</f>
        <v>io-model.html</v>
      </c>
      <c r="R1193" s="355" t="str">
        <f>IF(ISBLANK(INDEX('Policy Characteristics'!L:L,MATCH($C1193,'Policy Characteristics'!$C:$C,0))),"",INDEX('Policy Characteristics'!L:L,MATCH($C1193,'Policy Characteristics'!$C:$C,0)))</f>
        <v/>
      </c>
    </row>
    <row r="1194" spans="1:18" x14ac:dyDescent="0.35">
      <c r="A1194" s="355" t="str">
        <f>IF(ISBLANK(INDEX('Policy Characteristics'!A:A,MATCH($C1194,'Policy Characteristics'!$C:$C,0))),"",INDEX('Policy Characteristics'!A:A,MATCH($C1194,'Policy Characteristics'!$C:$C,0)))</f>
        <v>Government Revenue Accounting</v>
      </c>
      <c r="B1194" s="355" t="str">
        <f>IF(ISBLANK(INDEX('Policy Characteristics'!B:B,MATCH($C1194,'Policy Characteristics'!$C:$C,0))),"",INDEX('Policy Characteristics'!B:B,MATCH($C1194,'Policy Characteristics'!$C:$C,0)))</f>
        <v>EV Subsidy</v>
      </c>
      <c r="C1194" s="365" t="str">
        <f t="shared" si="71"/>
        <v>GRA for EV Subsidy</v>
      </c>
      <c r="D1194" s="4" t="s">
        <v>3085</v>
      </c>
      <c r="F1194" s="4" t="s">
        <v>3089</v>
      </c>
      <c r="H1194" s="270">
        <v>557</v>
      </c>
      <c r="I1194" s="5" t="str">
        <f t="shared" si="72"/>
        <v>Yes</v>
      </c>
      <c r="J1194" s="357" t="str">
        <f>IF(ISBLANK(INDEX('Policy Characteristics'!D:D,MATCH($C1194,'Policy Characteristics'!$C:$C,0))),"",INDEX('Policy Characteristics'!D:D,MATCH($C1194,'Policy Characteristics'!$C:$C,0)))</f>
        <v/>
      </c>
      <c r="K1194" s="355" t="str">
        <f>IF(ISBLANK(INDEX('Policy Characteristics'!E:E,MATCH($C1194,'Policy Characteristics'!$C:$C,0))),"",INDEX('Policy Characteristics'!E:E,MATCH($C1194,'Policy Characteristics'!$C:$C,0)))</f>
        <v>GRA EV subsidy</v>
      </c>
      <c r="L1194" s="355">
        <f>IF(ISBLANK(INDEX('Policy Characteristics'!F:F,MATCH($C1194,'Policy Characteristics'!$C:$C,0))),"",INDEX('Policy Characteristics'!F:F,MATCH($C1194,'Policy Characteristics'!$C:$C,0)))</f>
        <v>0</v>
      </c>
      <c r="M1194" s="355">
        <f>IF(ISBLANK(INDEX('Policy Characteristics'!G:G,MATCH($C1194,'Policy Characteristics'!$C:$C,0))),"",INDEX('Policy Characteristics'!G:G,MATCH($C1194,'Policy Characteristics'!$C:$C,0)))</f>
        <v>10</v>
      </c>
      <c r="N1194" s="355">
        <f>IF(ISBLANK(INDEX('Policy Characteristics'!H:H,MATCH($C1194,'Policy Characteristics'!$C:$C,0))),"",INDEX('Policy Characteristics'!H:H,MATCH($C1194,'Policy Characteristics'!$C:$C,0)))</f>
        <v>1</v>
      </c>
      <c r="O1194" s="355" t="str">
        <f>IF(ISBLANK(INDEX('Policy Characteristics'!I:I,MATCH($C1194,'Policy Characteristics'!$C:$C,0))),"",INDEX('Policy Characteristics'!I:I,MATCH($C1194,'Policy Characteristics'!$C:$C,0)))</f>
        <v>weight</v>
      </c>
      <c r="P1194" s="355"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5" t="str">
        <f>IF(ISBLANK(INDEX('Policy Characteristics'!K:K,MATCH($C1194,'Policy Characteristics'!$C:$C,0))),"",INDEX('Policy Characteristics'!K:K,MATCH($C1194,'Policy Characteristics'!$C:$C,0)))</f>
        <v>io-model.html</v>
      </c>
      <c r="R1194" s="355" t="str">
        <f>IF(ISBLANK(INDEX('Policy Characteristics'!L:L,MATCH($C1194,'Policy Characteristics'!$C:$C,0))),"",INDEX('Policy Characteristics'!L:L,MATCH($C1194,'Policy Characteristics'!$C:$C,0)))</f>
        <v/>
      </c>
    </row>
    <row r="1195" spans="1:18" x14ac:dyDescent="0.35">
      <c r="A1195" s="355" t="str">
        <f>IF(ISBLANK(INDEX('Policy Characteristics'!A:A,MATCH($C1195,'Policy Characteristics'!$C:$C,0))),"",INDEX('Policy Characteristics'!A:A,MATCH($C1195,'Policy Characteristics'!$C:$C,0)))</f>
        <v>Government Revenue Accounting</v>
      </c>
      <c r="B1195" s="355" t="str">
        <f>IF(ISBLANK(INDEX('Policy Characteristics'!B:B,MATCH($C1195,'Policy Characteristics'!$C:$C,0))),"",INDEX('Policy Characteristics'!B:B,MATCH($C1195,'Policy Characteristics'!$C:$C,0)))</f>
        <v>EV Subsidy</v>
      </c>
      <c r="C1195" s="365" t="str">
        <f t="shared" si="71"/>
        <v>GRA for EV Subsidy</v>
      </c>
      <c r="D1195" s="4" t="s">
        <v>3086</v>
      </c>
      <c r="F1195" s="4" t="s">
        <v>3090</v>
      </c>
      <c r="H1195" s="270">
        <v>558</v>
      </c>
      <c r="I1195" s="5" t="str">
        <f t="shared" si="72"/>
        <v>Yes</v>
      </c>
      <c r="J1195" s="357" t="str">
        <f>IF(ISBLANK(INDEX('Policy Characteristics'!D:D,MATCH($C1195,'Policy Characteristics'!$C:$C,0))),"",INDEX('Policy Characteristics'!D:D,MATCH($C1195,'Policy Characteristics'!$C:$C,0)))</f>
        <v/>
      </c>
      <c r="K1195" s="355" t="str">
        <f>IF(ISBLANK(INDEX('Policy Characteristics'!E:E,MATCH($C1195,'Policy Characteristics'!$C:$C,0))),"",INDEX('Policy Characteristics'!E:E,MATCH($C1195,'Policy Characteristics'!$C:$C,0)))</f>
        <v>GRA EV subsidy</v>
      </c>
      <c r="L1195" s="355">
        <f>IF(ISBLANK(INDEX('Policy Characteristics'!F:F,MATCH($C1195,'Policy Characteristics'!$C:$C,0))),"",INDEX('Policy Characteristics'!F:F,MATCH($C1195,'Policy Characteristics'!$C:$C,0)))</f>
        <v>0</v>
      </c>
      <c r="M1195" s="355">
        <f>IF(ISBLANK(INDEX('Policy Characteristics'!G:G,MATCH($C1195,'Policy Characteristics'!$C:$C,0))),"",INDEX('Policy Characteristics'!G:G,MATCH($C1195,'Policy Characteristics'!$C:$C,0)))</f>
        <v>10</v>
      </c>
      <c r="N1195" s="355">
        <f>IF(ISBLANK(INDEX('Policy Characteristics'!H:H,MATCH($C1195,'Policy Characteristics'!$C:$C,0))),"",INDEX('Policy Characteristics'!H:H,MATCH($C1195,'Policy Characteristics'!$C:$C,0)))</f>
        <v>1</v>
      </c>
      <c r="O1195" s="355" t="str">
        <f>IF(ISBLANK(INDEX('Policy Characteristics'!I:I,MATCH($C1195,'Policy Characteristics'!$C:$C,0))),"",INDEX('Policy Characteristics'!I:I,MATCH($C1195,'Policy Characteristics'!$C:$C,0)))</f>
        <v>weight</v>
      </c>
      <c r="P1195" s="355"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5" t="str">
        <f>IF(ISBLANK(INDEX('Policy Characteristics'!K:K,MATCH($C1195,'Policy Characteristics'!$C:$C,0))),"",INDEX('Policy Characteristics'!K:K,MATCH($C1195,'Policy Characteristics'!$C:$C,0)))</f>
        <v>io-model.html</v>
      </c>
      <c r="R1195" s="355" t="str">
        <f>IF(ISBLANK(INDEX('Policy Characteristics'!L:L,MATCH($C1195,'Policy Characteristics'!$C:$C,0))),"",INDEX('Policy Characteristics'!L:L,MATCH($C1195,'Policy Characteristics'!$C:$C,0)))</f>
        <v/>
      </c>
    </row>
    <row r="1196" spans="1:18" x14ac:dyDescent="0.35">
      <c r="A1196" s="355" t="str">
        <f>IF(ISBLANK(INDEX('Policy Characteristics'!A:A,MATCH($C1196,'Policy Characteristics'!$C:$C,0))),"",INDEX('Policy Characteristics'!A:A,MATCH($C1196,'Policy Characteristics'!$C:$C,0)))</f>
        <v>Government Revenue Accounting</v>
      </c>
      <c r="B1196" s="355" t="str">
        <f>IF(ISBLANK(INDEX('Policy Characteristics'!B:B,MATCH($C1196,'Policy Characteristics'!$C:$C,0))),"",INDEX('Policy Characteristics'!B:B,MATCH($C1196,'Policy Characteristics'!$C:$C,0)))</f>
        <v>EV Subsidy</v>
      </c>
      <c r="C1196" s="365" t="str">
        <f t="shared" si="71"/>
        <v>GRA for EV Subsidy</v>
      </c>
      <c r="D1196" s="4" t="s">
        <v>3087</v>
      </c>
      <c r="F1196" s="4" t="s">
        <v>3091</v>
      </c>
      <c r="H1196" s="270">
        <v>559</v>
      </c>
      <c r="I1196" s="5" t="str">
        <f t="shared" si="72"/>
        <v>Yes</v>
      </c>
      <c r="J1196" s="357" t="str">
        <f>IF(ISBLANK(INDEX('Policy Characteristics'!D:D,MATCH($C1196,'Policy Characteristics'!$C:$C,0))),"",INDEX('Policy Characteristics'!D:D,MATCH($C1196,'Policy Characteristics'!$C:$C,0)))</f>
        <v/>
      </c>
      <c r="K1196" s="355" t="str">
        <f>IF(ISBLANK(INDEX('Policy Characteristics'!E:E,MATCH($C1196,'Policy Characteristics'!$C:$C,0))),"",INDEX('Policy Characteristics'!E:E,MATCH($C1196,'Policy Characteristics'!$C:$C,0)))</f>
        <v>GRA EV subsidy</v>
      </c>
      <c r="L1196" s="355">
        <f>IF(ISBLANK(INDEX('Policy Characteristics'!F:F,MATCH($C1196,'Policy Characteristics'!$C:$C,0))),"",INDEX('Policy Characteristics'!F:F,MATCH($C1196,'Policy Characteristics'!$C:$C,0)))</f>
        <v>0</v>
      </c>
      <c r="M1196" s="355">
        <f>IF(ISBLANK(INDEX('Policy Characteristics'!G:G,MATCH($C1196,'Policy Characteristics'!$C:$C,0))),"",INDEX('Policy Characteristics'!G:G,MATCH($C1196,'Policy Characteristics'!$C:$C,0)))</f>
        <v>10</v>
      </c>
      <c r="N1196" s="355">
        <f>IF(ISBLANK(INDEX('Policy Characteristics'!H:H,MATCH($C1196,'Policy Characteristics'!$C:$C,0))),"",INDEX('Policy Characteristics'!H:H,MATCH($C1196,'Policy Characteristics'!$C:$C,0)))</f>
        <v>1</v>
      </c>
      <c r="O1196" s="355" t="str">
        <f>IF(ISBLANK(INDEX('Policy Characteristics'!I:I,MATCH($C1196,'Policy Characteristics'!$C:$C,0))),"",INDEX('Policy Characteristics'!I:I,MATCH($C1196,'Policy Characteristics'!$C:$C,0)))</f>
        <v>weight</v>
      </c>
      <c r="P1196" s="355"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5" t="str">
        <f>IF(ISBLANK(INDEX('Policy Characteristics'!K:K,MATCH($C1196,'Policy Characteristics'!$C:$C,0))),"",INDEX('Policy Characteristics'!K:K,MATCH($C1196,'Policy Characteristics'!$C:$C,0)))</f>
        <v>io-model.html</v>
      </c>
      <c r="R1196" s="355" t="str">
        <f>IF(ISBLANK(INDEX('Policy Characteristics'!L:L,MATCH($C1196,'Policy Characteristics'!$C:$C,0))),"",INDEX('Policy Characteristics'!L:L,MATCH($C1196,'Policy Characteristics'!$C:$C,0)))</f>
        <v/>
      </c>
    </row>
    <row r="1197" spans="1:18" x14ac:dyDescent="0.35">
      <c r="A1197" s="355" t="str">
        <f>IF(ISBLANK(INDEX('Policy Characteristics'!A:A,MATCH($C1197,'Policy Characteristics'!$C:$C,0))),"",INDEX('Policy Characteristics'!A:A,MATCH($C1197,'Policy Characteristics'!$C:$C,0)))</f>
        <v>Government Revenue Accounting</v>
      </c>
      <c r="B1197" s="355" t="str">
        <f>IF(ISBLANK(INDEX('Policy Characteristics'!B:B,MATCH($C1197,'Policy Characteristics'!$C:$C,0))),"",INDEX('Policy Characteristics'!B:B,MATCH($C1197,'Policy Characteristics'!$C:$C,0)))</f>
        <v>Electricity Generation Subsidy</v>
      </c>
      <c r="C1197" s="364" t="s">
        <v>3077</v>
      </c>
      <c r="D1197" s="4" t="s">
        <v>3083</v>
      </c>
      <c r="F1197" s="4" t="s">
        <v>3088</v>
      </c>
      <c r="H1197" s="270">
        <v>560</v>
      </c>
      <c r="I1197" s="4" t="s">
        <v>44</v>
      </c>
      <c r="J1197" s="357" t="str">
        <f>IF(ISBLANK(INDEX('Policy Characteristics'!D:D,MATCH($C1197,'Policy Characteristics'!$C:$C,0))),"",INDEX('Policy Characteristics'!D:D,MATCH($C1197,'Policy Characteristics'!$C:$C,0)))</f>
        <v/>
      </c>
      <c r="K1197" s="355" t="str">
        <f>IF(ISBLANK(INDEX('Policy Characteristics'!E:E,MATCH($C1197,'Policy Characteristics'!$C:$C,0))),"",INDEX('Policy Characteristics'!E:E,MATCH($C1197,'Policy Characteristics'!$C:$C,0)))</f>
        <v>GRA elec gen subsidy</v>
      </c>
      <c r="L1197" s="355">
        <f>IF(ISBLANK(INDEX('Policy Characteristics'!F:F,MATCH($C1197,'Policy Characteristics'!$C:$C,0))),"",INDEX('Policy Characteristics'!F:F,MATCH($C1197,'Policy Characteristics'!$C:$C,0)))</f>
        <v>0</v>
      </c>
      <c r="M1197" s="355">
        <f>IF(ISBLANK(INDEX('Policy Characteristics'!G:G,MATCH($C1197,'Policy Characteristics'!$C:$C,0))),"",INDEX('Policy Characteristics'!G:G,MATCH($C1197,'Policy Characteristics'!$C:$C,0)))</f>
        <v>10</v>
      </c>
      <c r="N1197" s="355">
        <f>IF(ISBLANK(INDEX('Policy Characteristics'!H:H,MATCH($C1197,'Policy Characteristics'!$C:$C,0))),"",INDEX('Policy Characteristics'!H:H,MATCH($C1197,'Policy Characteristics'!$C:$C,0)))</f>
        <v>1</v>
      </c>
      <c r="O1197" s="355" t="str">
        <f>IF(ISBLANK(INDEX('Policy Characteristics'!I:I,MATCH($C1197,'Policy Characteristics'!$C:$C,0))),"",INDEX('Policy Characteristics'!I:I,MATCH($C1197,'Policy Characteristics'!$C:$C,0)))</f>
        <v>weight</v>
      </c>
      <c r="P1197" s="355"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5" t="str">
        <f>IF(ISBLANK(INDEX('Policy Characteristics'!K:K,MATCH($C1197,'Policy Characteristics'!$C:$C,0))),"",INDEX('Policy Characteristics'!K:K,MATCH($C1197,'Policy Characteristics'!$C:$C,0)))</f>
        <v>io-model.html</v>
      </c>
      <c r="R1197" s="355" t="str">
        <f>IF(ISBLANK(INDEX('Policy Characteristics'!L:L,MATCH($C1197,'Policy Characteristics'!$C:$C,0))),"",INDEX('Policy Characteristics'!L:L,MATCH($C1197,'Policy Characteristics'!$C:$C,0)))</f>
        <v/>
      </c>
    </row>
    <row r="1198" spans="1:18" x14ac:dyDescent="0.35">
      <c r="A1198" s="355" t="str">
        <f>IF(ISBLANK(INDEX('Policy Characteristics'!A:A,MATCH($C1198,'Policy Characteristics'!$C:$C,0))),"",INDEX('Policy Characteristics'!A:A,MATCH($C1198,'Policy Characteristics'!$C:$C,0)))</f>
        <v>Government Revenue Accounting</v>
      </c>
      <c r="B1198" s="355" t="str">
        <f>IF(ISBLANK(INDEX('Policy Characteristics'!B:B,MATCH($C1198,'Policy Characteristics'!$C:$C,0))),"",INDEX('Policy Characteristics'!B:B,MATCH($C1198,'Policy Characteristics'!$C:$C,0)))</f>
        <v>Electricity Generation Subsidy</v>
      </c>
      <c r="C1198" s="365" t="str">
        <f t="shared" ref="C1198:C1201" si="73">C$1197</f>
        <v>GRA for Electricity Generation Subsidies</v>
      </c>
      <c r="D1198" s="4" t="s">
        <v>3084</v>
      </c>
      <c r="F1198" s="4" t="s">
        <v>3111</v>
      </c>
      <c r="H1198" s="270">
        <v>561</v>
      </c>
      <c r="I1198" s="5" t="str">
        <f t="shared" ref="I1198:I1201" si="74">I$1197</f>
        <v>Yes</v>
      </c>
      <c r="J1198" s="357" t="str">
        <f>IF(ISBLANK(INDEX('Policy Characteristics'!D:D,MATCH($C1198,'Policy Characteristics'!$C:$C,0))),"",INDEX('Policy Characteristics'!D:D,MATCH($C1198,'Policy Characteristics'!$C:$C,0)))</f>
        <v/>
      </c>
      <c r="K1198" s="355" t="str">
        <f>IF(ISBLANK(INDEX('Policy Characteristics'!E:E,MATCH($C1198,'Policy Characteristics'!$C:$C,0))),"",INDEX('Policy Characteristics'!E:E,MATCH($C1198,'Policy Characteristics'!$C:$C,0)))</f>
        <v>GRA elec gen subsidy</v>
      </c>
      <c r="L1198" s="355">
        <f>IF(ISBLANK(INDEX('Policy Characteristics'!F:F,MATCH($C1198,'Policy Characteristics'!$C:$C,0))),"",INDEX('Policy Characteristics'!F:F,MATCH($C1198,'Policy Characteristics'!$C:$C,0)))</f>
        <v>0</v>
      </c>
      <c r="M1198" s="355">
        <f>IF(ISBLANK(INDEX('Policy Characteristics'!G:G,MATCH($C1198,'Policy Characteristics'!$C:$C,0))),"",INDEX('Policy Characteristics'!G:G,MATCH($C1198,'Policy Characteristics'!$C:$C,0)))</f>
        <v>10</v>
      </c>
      <c r="N1198" s="355">
        <f>IF(ISBLANK(INDEX('Policy Characteristics'!H:H,MATCH($C1198,'Policy Characteristics'!$C:$C,0))),"",INDEX('Policy Characteristics'!H:H,MATCH($C1198,'Policy Characteristics'!$C:$C,0)))</f>
        <v>1</v>
      </c>
      <c r="O1198" s="355" t="str">
        <f>IF(ISBLANK(INDEX('Policy Characteristics'!I:I,MATCH($C1198,'Policy Characteristics'!$C:$C,0))),"",INDEX('Policy Characteristics'!I:I,MATCH($C1198,'Policy Characteristics'!$C:$C,0)))</f>
        <v>weight</v>
      </c>
      <c r="P1198" s="355"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5" t="str">
        <f>IF(ISBLANK(INDEX('Policy Characteristics'!K:K,MATCH($C1198,'Policy Characteristics'!$C:$C,0))),"",INDEX('Policy Characteristics'!K:K,MATCH($C1198,'Policy Characteristics'!$C:$C,0)))</f>
        <v>io-model.html</v>
      </c>
      <c r="R1198" s="355" t="str">
        <f>IF(ISBLANK(INDEX('Policy Characteristics'!L:L,MATCH($C1198,'Policy Characteristics'!$C:$C,0))),"",INDEX('Policy Characteristics'!L:L,MATCH($C1198,'Policy Characteristics'!$C:$C,0)))</f>
        <v/>
      </c>
    </row>
    <row r="1199" spans="1:18" x14ac:dyDescent="0.35">
      <c r="A1199" s="355" t="str">
        <f>IF(ISBLANK(INDEX('Policy Characteristics'!A:A,MATCH($C1199,'Policy Characteristics'!$C:$C,0))),"",INDEX('Policy Characteristics'!A:A,MATCH($C1199,'Policy Characteristics'!$C:$C,0)))</f>
        <v>Government Revenue Accounting</v>
      </c>
      <c r="B1199" s="355" t="str">
        <f>IF(ISBLANK(INDEX('Policy Characteristics'!B:B,MATCH($C1199,'Policy Characteristics'!$C:$C,0))),"",INDEX('Policy Characteristics'!B:B,MATCH($C1199,'Policy Characteristics'!$C:$C,0)))</f>
        <v>Electricity Generation Subsidy</v>
      </c>
      <c r="C1199" s="365" t="str">
        <f t="shared" si="73"/>
        <v>GRA for Electricity Generation Subsidies</v>
      </c>
      <c r="D1199" s="4" t="s">
        <v>3085</v>
      </c>
      <c r="F1199" s="4" t="s">
        <v>3089</v>
      </c>
      <c r="H1199" s="270">
        <v>562</v>
      </c>
      <c r="I1199" s="5" t="str">
        <f t="shared" si="74"/>
        <v>Yes</v>
      </c>
      <c r="J1199" s="357" t="str">
        <f>IF(ISBLANK(INDEX('Policy Characteristics'!D:D,MATCH($C1199,'Policy Characteristics'!$C:$C,0))),"",INDEX('Policy Characteristics'!D:D,MATCH($C1199,'Policy Characteristics'!$C:$C,0)))</f>
        <v/>
      </c>
      <c r="K1199" s="355" t="str">
        <f>IF(ISBLANK(INDEX('Policy Characteristics'!E:E,MATCH($C1199,'Policy Characteristics'!$C:$C,0))),"",INDEX('Policy Characteristics'!E:E,MATCH($C1199,'Policy Characteristics'!$C:$C,0)))</f>
        <v>GRA elec gen subsidy</v>
      </c>
      <c r="L1199" s="355">
        <f>IF(ISBLANK(INDEX('Policy Characteristics'!F:F,MATCH($C1199,'Policy Characteristics'!$C:$C,0))),"",INDEX('Policy Characteristics'!F:F,MATCH($C1199,'Policy Characteristics'!$C:$C,0)))</f>
        <v>0</v>
      </c>
      <c r="M1199" s="355">
        <f>IF(ISBLANK(INDEX('Policy Characteristics'!G:G,MATCH($C1199,'Policy Characteristics'!$C:$C,0))),"",INDEX('Policy Characteristics'!G:G,MATCH($C1199,'Policy Characteristics'!$C:$C,0)))</f>
        <v>10</v>
      </c>
      <c r="N1199" s="355">
        <f>IF(ISBLANK(INDEX('Policy Characteristics'!H:H,MATCH($C1199,'Policy Characteristics'!$C:$C,0))),"",INDEX('Policy Characteristics'!H:H,MATCH($C1199,'Policy Characteristics'!$C:$C,0)))</f>
        <v>1</v>
      </c>
      <c r="O1199" s="355" t="str">
        <f>IF(ISBLANK(INDEX('Policy Characteristics'!I:I,MATCH($C1199,'Policy Characteristics'!$C:$C,0))),"",INDEX('Policy Characteristics'!I:I,MATCH($C1199,'Policy Characteristics'!$C:$C,0)))</f>
        <v>weight</v>
      </c>
      <c r="P1199" s="355"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5" t="str">
        <f>IF(ISBLANK(INDEX('Policy Characteristics'!K:K,MATCH($C1199,'Policy Characteristics'!$C:$C,0))),"",INDEX('Policy Characteristics'!K:K,MATCH($C1199,'Policy Characteristics'!$C:$C,0)))</f>
        <v>io-model.html</v>
      </c>
      <c r="R1199" s="355" t="str">
        <f>IF(ISBLANK(INDEX('Policy Characteristics'!L:L,MATCH($C1199,'Policy Characteristics'!$C:$C,0))),"",INDEX('Policy Characteristics'!L:L,MATCH($C1199,'Policy Characteristics'!$C:$C,0)))</f>
        <v/>
      </c>
    </row>
    <row r="1200" spans="1:18" x14ac:dyDescent="0.35">
      <c r="A1200" s="355" t="str">
        <f>IF(ISBLANK(INDEX('Policy Characteristics'!A:A,MATCH($C1200,'Policy Characteristics'!$C:$C,0))),"",INDEX('Policy Characteristics'!A:A,MATCH($C1200,'Policy Characteristics'!$C:$C,0)))</f>
        <v>Government Revenue Accounting</v>
      </c>
      <c r="B1200" s="355" t="str">
        <f>IF(ISBLANK(INDEX('Policy Characteristics'!B:B,MATCH($C1200,'Policy Characteristics'!$C:$C,0))),"",INDEX('Policy Characteristics'!B:B,MATCH($C1200,'Policy Characteristics'!$C:$C,0)))</f>
        <v>Electricity Generation Subsidy</v>
      </c>
      <c r="C1200" s="365" t="str">
        <f t="shared" si="73"/>
        <v>GRA for Electricity Generation Subsidies</v>
      </c>
      <c r="D1200" s="4" t="s">
        <v>3086</v>
      </c>
      <c r="F1200" s="4" t="s">
        <v>3090</v>
      </c>
      <c r="H1200" s="270">
        <v>563</v>
      </c>
      <c r="I1200" s="5" t="str">
        <f t="shared" si="74"/>
        <v>Yes</v>
      </c>
      <c r="J1200" s="357" t="str">
        <f>IF(ISBLANK(INDEX('Policy Characteristics'!D:D,MATCH($C1200,'Policy Characteristics'!$C:$C,0))),"",INDEX('Policy Characteristics'!D:D,MATCH($C1200,'Policy Characteristics'!$C:$C,0)))</f>
        <v/>
      </c>
      <c r="K1200" s="355" t="str">
        <f>IF(ISBLANK(INDEX('Policy Characteristics'!E:E,MATCH($C1200,'Policy Characteristics'!$C:$C,0))),"",INDEX('Policy Characteristics'!E:E,MATCH($C1200,'Policy Characteristics'!$C:$C,0)))</f>
        <v>GRA elec gen subsidy</v>
      </c>
      <c r="L1200" s="355">
        <f>IF(ISBLANK(INDEX('Policy Characteristics'!F:F,MATCH($C1200,'Policy Characteristics'!$C:$C,0))),"",INDEX('Policy Characteristics'!F:F,MATCH($C1200,'Policy Characteristics'!$C:$C,0)))</f>
        <v>0</v>
      </c>
      <c r="M1200" s="355">
        <f>IF(ISBLANK(INDEX('Policy Characteristics'!G:G,MATCH($C1200,'Policy Characteristics'!$C:$C,0))),"",INDEX('Policy Characteristics'!G:G,MATCH($C1200,'Policy Characteristics'!$C:$C,0)))</f>
        <v>10</v>
      </c>
      <c r="N1200" s="355">
        <f>IF(ISBLANK(INDEX('Policy Characteristics'!H:H,MATCH($C1200,'Policy Characteristics'!$C:$C,0))),"",INDEX('Policy Characteristics'!H:H,MATCH($C1200,'Policy Characteristics'!$C:$C,0)))</f>
        <v>1</v>
      </c>
      <c r="O1200" s="355" t="str">
        <f>IF(ISBLANK(INDEX('Policy Characteristics'!I:I,MATCH($C1200,'Policy Characteristics'!$C:$C,0))),"",INDEX('Policy Characteristics'!I:I,MATCH($C1200,'Policy Characteristics'!$C:$C,0)))</f>
        <v>weight</v>
      </c>
      <c r="P1200" s="355"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5" t="str">
        <f>IF(ISBLANK(INDEX('Policy Characteristics'!K:K,MATCH($C1200,'Policy Characteristics'!$C:$C,0))),"",INDEX('Policy Characteristics'!K:K,MATCH($C1200,'Policy Characteristics'!$C:$C,0)))</f>
        <v>io-model.html</v>
      </c>
      <c r="R1200" s="355" t="str">
        <f>IF(ISBLANK(INDEX('Policy Characteristics'!L:L,MATCH($C1200,'Policy Characteristics'!$C:$C,0))),"",INDEX('Policy Characteristics'!L:L,MATCH($C1200,'Policy Characteristics'!$C:$C,0)))</f>
        <v/>
      </c>
    </row>
    <row r="1201" spans="1:18" x14ac:dyDescent="0.35">
      <c r="A1201" s="355" t="str">
        <f>IF(ISBLANK(INDEX('Policy Characteristics'!A:A,MATCH($C1201,'Policy Characteristics'!$C:$C,0))),"",INDEX('Policy Characteristics'!A:A,MATCH($C1201,'Policy Characteristics'!$C:$C,0)))</f>
        <v>Government Revenue Accounting</v>
      </c>
      <c r="B1201" s="355" t="str">
        <f>IF(ISBLANK(INDEX('Policy Characteristics'!B:B,MATCH($C1201,'Policy Characteristics'!$C:$C,0))),"",INDEX('Policy Characteristics'!B:B,MATCH($C1201,'Policy Characteristics'!$C:$C,0)))</f>
        <v>Electricity Generation Subsidy</v>
      </c>
      <c r="C1201" s="365" t="str">
        <f t="shared" si="73"/>
        <v>GRA for Electricity Generation Subsidies</v>
      </c>
      <c r="D1201" s="4" t="s">
        <v>3087</v>
      </c>
      <c r="F1201" s="4" t="s">
        <v>3091</v>
      </c>
      <c r="H1201" s="270">
        <v>564</v>
      </c>
      <c r="I1201" s="5" t="str">
        <f t="shared" si="74"/>
        <v>Yes</v>
      </c>
      <c r="J1201" s="357" t="str">
        <f>IF(ISBLANK(INDEX('Policy Characteristics'!D:D,MATCH($C1201,'Policy Characteristics'!$C:$C,0))),"",INDEX('Policy Characteristics'!D:D,MATCH($C1201,'Policy Characteristics'!$C:$C,0)))</f>
        <v/>
      </c>
      <c r="K1201" s="355" t="str">
        <f>IF(ISBLANK(INDEX('Policy Characteristics'!E:E,MATCH($C1201,'Policy Characteristics'!$C:$C,0))),"",INDEX('Policy Characteristics'!E:E,MATCH($C1201,'Policy Characteristics'!$C:$C,0)))</f>
        <v>GRA elec gen subsidy</v>
      </c>
      <c r="L1201" s="355">
        <f>IF(ISBLANK(INDEX('Policy Characteristics'!F:F,MATCH($C1201,'Policy Characteristics'!$C:$C,0))),"",INDEX('Policy Characteristics'!F:F,MATCH($C1201,'Policy Characteristics'!$C:$C,0)))</f>
        <v>0</v>
      </c>
      <c r="M1201" s="355">
        <f>IF(ISBLANK(INDEX('Policy Characteristics'!G:G,MATCH($C1201,'Policy Characteristics'!$C:$C,0))),"",INDEX('Policy Characteristics'!G:G,MATCH($C1201,'Policy Characteristics'!$C:$C,0)))</f>
        <v>10</v>
      </c>
      <c r="N1201" s="355">
        <f>IF(ISBLANK(INDEX('Policy Characteristics'!H:H,MATCH($C1201,'Policy Characteristics'!$C:$C,0))),"",INDEX('Policy Characteristics'!H:H,MATCH($C1201,'Policy Characteristics'!$C:$C,0)))</f>
        <v>1</v>
      </c>
      <c r="O1201" s="355" t="str">
        <f>IF(ISBLANK(INDEX('Policy Characteristics'!I:I,MATCH($C1201,'Policy Characteristics'!$C:$C,0))),"",INDEX('Policy Characteristics'!I:I,MATCH($C1201,'Policy Characteristics'!$C:$C,0)))</f>
        <v>weight</v>
      </c>
      <c r="P1201" s="355"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5" t="str">
        <f>IF(ISBLANK(INDEX('Policy Characteristics'!K:K,MATCH($C1201,'Policy Characteristics'!$C:$C,0))),"",INDEX('Policy Characteristics'!K:K,MATCH($C1201,'Policy Characteristics'!$C:$C,0)))</f>
        <v>io-model.html</v>
      </c>
      <c r="R1201" s="355" t="str">
        <f>IF(ISBLANK(INDEX('Policy Characteristics'!L:L,MATCH($C1201,'Policy Characteristics'!$C:$C,0))),"",INDEX('Policy Characteristics'!L:L,MATCH($C1201,'Policy Characteristics'!$C:$C,0)))</f>
        <v/>
      </c>
    </row>
    <row r="1202" spans="1:18" x14ac:dyDescent="0.35">
      <c r="A1202" s="355" t="str">
        <f>IF(ISBLANK(INDEX('Policy Characteristics'!A:A,MATCH($C1202,'Policy Characteristics'!$C:$C,0))),"",INDEX('Policy Characteristics'!A:A,MATCH($C1202,'Policy Characteristics'!$C:$C,0)))</f>
        <v>Government Revenue Accounting</v>
      </c>
      <c r="B1202" s="355" t="str">
        <f>IF(ISBLANK(INDEX('Policy Characteristics'!B:B,MATCH($C1202,'Policy Characteristics'!$C:$C,0))),"",INDEX('Policy Characteristics'!B:B,MATCH($C1202,'Policy Characteristics'!$C:$C,0)))</f>
        <v>Electricity Capacity Construction Subsidy</v>
      </c>
      <c r="C1202" s="364" t="s">
        <v>3078</v>
      </c>
      <c r="D1202" s="4" t="s">
        <v>3083</v>
      </c>
      <c r="F1202" s="4" t="s">
        <v>3088</v>
      </c>
      <c r="H1202" s="270">
        <v>565</v>
      </c>
      <c r="I1202" s="4" t="s">
        <v>44</v>
      </c>
      <c r="J1202" s="357" t="str">
        <f>IF(ISBLANK(INDEX('Policy Characteristics'!D:D,MATCH($C1202,'Policy Characteristics'!$C:$C,0))),"",INDEX('Policy Characteristics'!D:D,MATCH($C1202,'Policy Characteristics'!$C:$C,0)))</f>
        <v/>
      </c>
      <c r="K1202" s="355" t="str">
        <f>IF(ISBLANK(INDEX('Policy Characteristics'!E:E,MATCH($C1202,'Policy Characteristics'!$C:$C,0))),"",INDEX('Policy Characteristics'!E:E,MATCH($C1202,'Policy Characteristics'!$C:$C,0)))</f>
        <v>GRA elec cap const subsidy</v>
      </c>
      <c r="L1202" s="355">
        <f>IF(ISBLANK(INDEX('Policy Characteristics'!F:F,MATCH($C1202,'Policy Characteristics'!$C:$C,0))),"",INDEX('Policy Characteristics'!F:F,MATCH($C1202,'Policy Characteristics'!$C:$C,0)))</f>
        <v>0</v>
      </c>
      <c r="M1202" s="355">
        <f>IF(ISBLANK(INDEX('Policy Characteristics'!G:G,MATCH($C1202,'Policy Characteristics'!$C:$C,0))),"",INDEX('Policy Characteristics'!G:G,MATCH($C1202,'Policy Characteristics'!$C:$C,0)))</f>
        <v>10</v>
      </c>
      <c r="N1202" s="355">
        <f>IF(ISBLANK(INDEX('Policy Characteristics'!H:H,MATCH($C1202,'Policy Characteristics'!$C:$C,0))),"",INDEX('Policy Characteristics'!H:H,MATCH($C1202,'Policy Characteristics'!$C:$C,0)))</f>
        <v>1</v>
      </c>
      <c r="O1202" s="355" t="str">
        <f>IF(ISBLANK(INDEX('Policy Characteristics'!I:I,MATCH($C1202,'Policy Characteristics'!$C:$C,0))),"",INDEX('Policy Characteristics'!I:I,MATCH($C1202,'Policy Characteristics'!$C:$C,0)))</f>
        <v>weight</v>
      </c>
      <c r="P1202" s="355"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5" t="str">
        <f>IF(ISBLANK(INDEX('Policy Characteristics'!K:K,MATCH($C1202,'Policy Characteristics'!$C:$C,0))),"",INDEX('Policy Characteristics'!K:K,MATCH($C1202,'Policy Characteristics'!$C:$C,0)))</f>
        <v>io-model.html</v>
      </c>
      <c r="R1202" s="355" t="str">
        <f>IF(ISBLANK(INDEX('Policy Characteristics'!L:L,MATCH($C1202,'Policy Characteristics'!$C:$C,0))),"",INDEX('Policy Characteristics'!L:L,MATCH($C1202,'Policy Characteristics'!$C:$C,0)))</f>
        <v/>
      </c>
    </row>
    <row r="1203" spans="1:18" x14ac:dyDescent="0.35">
      <c r="A1203" s="355" t="str">
        <f>IF(ISBLANK(INDEX('Policy Characteristics'!A:A,MATCH($C1203,'Policy Characteristics'!$C:$C,0))),"",INDEX('Policy Characteristics'!A:A,MATCH($C1203,'Policy Characteristics'!$C:$C,0)))</f>
        <v>Government Revenue Accounting</v>
      </c>
      <c r="B1203" s="355" t="str">
        <f>IF(ISBLANK(INDEX('Policy Characteristics'!B:B,MATCH($C1203,'Policy Characteristics'!$C:$C,0))),"",INDEX('Policy Characteristics'!B:B,MATCH($C1203,'Policy Characteristics'!$C:$C,0)))</f>
        <v>Electricity Capacity Construction Subsidy</v>
      </c>
      <c r="C1203" s="365" t="str">
        <f t="shared" ref="C1203:C1206" si="75">C$1202</f>
        <v>GRA for Electricity Capacity Construction Subsidies</v>
      </c>
      <c r="D1203" s="4" t="s">
        <v>3084</v>
      </c>
      <c r="F1203" s="4" t="s">
        <v>3111</v>
      </c>
      <c r="H1203" s="270">
        <v>566</v>
      </c>
      <c r="I1203" s="5" t="str">
        <f t="shared" ref="I1203:I1206" si="76">I$1202</f>
        <v>Yes</v>
      </c>
      <c r="J1203" s="357" t="str">
        <f>IF(ISBLANK(INDEX('Policy Characteristics'!D:D,MATCH($C1203,'Policy Characteristics'!$C:$C,0))),"",INDEX('Policy Characteristics'!D:D,MATCH($C1203,'Policy Characteristics'!$C:$C,0)))</f>
        <v/>
      </c>
      <c r="K1203" s="355" t="str">
        <f>IF(ISBLANK(INDEX('Policy Characteristics'!E:E,MATCH($C1203,'Policy Characteristics'!$C:$C,0))),"",INDEX('Policy Characteristics'!E:E,MATCH($C1203,'Policy Characteristics'!$C:$C,0)))</f>
        <v>GRA elec cap const subsidy</v>
      </c>
      <c r="L1203" s="355">
        <f>IF(ISBLANK(INDEX('Policy Characteristics'!F:F,MATCH($C1203,'Policy Characteristics'!$C:$C,0))),"",INDEX('Policy Characteristics'!F:F,MATCH($C1203,'Policy Characteristics'!$C:$C,0)))</f>
        <v>0</v>
      </c>
      <c r="M1203" s="355">
        <f>IF(ISBLANK(INDEX('Policy Characteristics'!G:G,MATCH($C1203,'Policy Characteristics'!$C:$C,0))),"",INDEX('Policy Characteristics'!G:G,MATCH($C1203,'Policy Characteristics'!$C:$C,0)))</f>
        <v>10</v>
      </c>
      <c r="N1203" s="355">
        <f>IF(ISBLANK(INDEX('Policy Characteristics'!H:H,MATCH($C1203,'Policy Characteristics'!$C:$C,0))),"",INDEX('Policy Characteristics'!H:H,MATCH($C1203,'Policy Characteristics'!$C:$C,0)))</f>
        <v>1</v>
      </c>
      <c r="O1203" s="355" t="str">
        <f>IF(ISBLANK(INDEX('Policy Characteristics'!I:I,MATCH($C1203,'Policy Characteristics'!$C:$C,0))),"",INDEX('Policy Characteristics'!I:I,MATCH($C1203,'Policy Characteristics'!$C:$C,0)))</f>
        <v>weight</v>
      </c>
      <c r="P1203" s="355"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5" t="str">
        <f>IF(ISBLANK(INDEX('Policy Characteristics'!K:K,MATCH($C1203,'Policy Characteristics'!$C:$C,0))),"",INDEX('Policy Characteristics'!K:K,MATCH($C1203,'Policy Characteristics'!$C:$C,0)))</f>
        <v>io-model.html</v>
      </c>
      <c r="R1203" s="355" t="str">
        <f>IF(ISBLANK(INDEX('Policy Characteristics'!L:L,MATCH($C1203,'Policy Characteristics'!$C:$C,0))),"",INDEX('Policy Characteristics'!L:L,MATCH($C1203,'Policy Characteristics'!$C:$C,0)))</f>
        <v/>
      </c>
    </row>
    <row r="1204" spans="1:18" x14ac:dyDescent="0.35">
      <c r="A1204" s="355" t="str">
        <f>IF(ISBLANK(INDEX('Policy Characteristics'!A:A,MATCH($C1204,'Policy Characteristics'!$C:$C,0))),"",INDEX('Policy Characteristics'!A:A,MATCH($C1204,'Policy Characteristics'!$C:$C,0)))</f>
        <v>Government Revenue Accounting</v>
      </c>
      <c r="B1204" s="355" t="str">
        <f>IF(ISBLANK(INDEX('Policy Characteristics'!B:B,MATCH($C1204,'Policy Characteristics'!$C:$C,0))),"",INDEX('Policy Characteristics'!B:B,MATCH($C1204,'Policy Characteristics'!$C:$C,0)))</f>
        <v>Electricity Capacity Construction Subsidy</v>
      </c>
      <c r="C1204" s="365" t="str">
        <f t="shared" si="75"/>
        <v>GRA for Electricity Capacity Construction Subsidies</v>
      </c>
      <c r="D1204" s="4" t="s">
        <v>3085</v>
      </c>
      <c r="F1204" s="4" t="s">
        <v>3089</v>
      </c>
      <c r="H1204" s="270">
        <v>567</v>
      </c>
      <c r="I1204" s="5" t="str">
        <f t="shared" si="76"/>
        <v>Yes</v>
      </c>
      <c r="J1204" s="357" t="str">
        <f>IF(ISBLANK(INDEX('Policy Characteristics'!D:D,MATCH($C1204,'Policy Characteristics'!$C:$C,0))),"",INDEX('Policy Characteristics'!D:D,MATCH($C1204,'Policy Characteristics'!$C:$C,0)))</f>
        <v/>
      </c>
      <c r="K1204" s="355" t="str">
        <f>IF(ISBLANK(INDEX('Policy Characteristics'!E:E,MATCH($C1204,'Policy Characteristics'!$C:$C,0))),"",INDEX('Policy Characteristics'!E:E,MATCH($C1204,'Policy Characteristics'!$C:$C,0)))</f>
        <v>GRA elec cap const subsidy</v>
      </c>
      <c r="L1204" s="355">
        <f>IF(ISBLANK(INDEX('Policy Characteristics'!F:F,MATCH($C1204,'Policy Characteristics'!$C:$C,0))),"",INDEX('Policy Characteristics'!F:F,MATCH($C1204,'Policy Characteristics'!$C:$C,0)))</f>
        <v>0</v>
      </c>
      <c r="M1204" s="355">
        <f>IF(ISBLANK(INDEX('Policy Characteristics'!G:G,MATCH($C1204,'Policy Characteristics'!$C:$C,0))),"",INDEX('Policy Characteristics'!G:G,MATCH($C1204,'Policy Characteristics'!$C:$C,0)))</f>
        <v>10</v>
      </c>
      <c r="N1204" s="355">
        <f>IF(ISBLANK(INDEX('Policy Characteristics'!H:H,MATCH($C1204,'Policy Characteristics'!$C:$C,0))),"",INDEX('Policy Characteristics'!H:H,MATCH($C1204,'Policy Characteristics'!$C:$C,0)))</f>
        <v>1</v>
      </c>
      <c r="O1204" s="355" t="str">
        <f>IF(ISBLANK(INDEX('Policy Characteristics'!I:I,MATCH($C1204,'Policy Characteristics'!$C:$C,0))),"",INDEX('Policy Characteristics'!I:I,MATCH($C1204,'Policy Characteristics'!$C:$C,0)))</f>
        <v>weight</v>
      </c>
      <c r="P1204" s="355"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5" t="str">
        <f>IF(ISBLANK(INDEX('Policy Characteristics'!K:K,MATCH($C1204,'Policy Characteristics'!$C:$C,0))),"",INDEX('Policy Characteristics'!K:K,MATCH($C1204,'Policy Characteristics'!$C:$C,0)))</f>
        <v>io-model.html</v>
      </c>
      <c r="R1204" s="355" t="str">
        <f>IF(ISBLANK(INDEX('Policy Characteristics'!L:L,MATCH($C1204,'Policy Characteristics'!$C:$C,0))),"",INDEX('Policy Characteristics'!L:L,MATCH($C1204,'Policy Characteristics'!$C:$C,0)))</f>
        <v/>
      </c>
    </row>
    <row r="1205" spans="1:18" x14ac:dyDescent="0.35">
      <c r="A1205" s="355" t="str">
        <f>IF(ISBLANK(INDEX('Policy Characteristics'!A:A,MATCH($C1205,'Policy Characteristics'!$C:$C,0))),"",INDEX('Policy Characteristics'!A:A,MATCH($C1205,'Policy Characteristics'!$C:$C,0)))</f>
        <v>Government Revenue Accounting</v>
      </c>
      <c r="B1205" s="355" t="str">
        <f>IF(ISBLANK(INDEX('Policy Characteristics'!B:B,MATCH($C1205,'Policy Characteristics'!$C:$C,0))),"",INDEX('Policy Characteristics'!B:B,MATCH($C1205,'Policy Characteristics'!$C:$C,0)))</f>
        <v>Electricity Capacity Construction Subsidy</v>
      </c>
      <c r="C1205" s="365" t="str">
        <f t="shared" si="75"/>
        <v>GRA for Electricity Capacity Construction Subsidies</v>
      </c>
      <c r="D1205" s="4" t="s">
        <v>3086</v>
      </c>
      <c r="F1205" s="4" t="s">
        <v>3090</v>
      </c>
      <c r="H1205" s="270">
        <v>568</v>
      </c>
      <c r="I1205" s="5" t="str">
        <f t="shared" si="76"/>
        <v>Yes</v>
      </c>
      <c r="J1205" s="357" t="str">
        <f>IF(ISBLANK(INDEX('Policy Characteristics'!D:D,MATCH($C1205,'Policy Characteristics'!$C:$C,0))),"",INDEX('Policy Characteristics'!D:D,MATCH($C1205,'Policy Characteristics'!$C:$C,0)))</f>
        <v/>
      </c>
      <c r="K1205" s="355" t="str">
        <f>IF(ISBLANK(INDEX('Policy Characteristics'!E:E,MATCH($C1205,'Policy Characteristics'!$C:$C,0))),"",INDEX('Policy Characteristics'!E:E,MATCH($C1205,'Policy Characteristics'!$C:$C,0)))</f>
        <v>GRA elec cap const subsidy</v>
      </c>
      <c r="L1205" s="355">
        <f>IF(ISBLANK(INDEX('Policy Characteristics'!F:F,MATCH($C1205,'Policy Characteristics'!$C:$C,0))),"",INDEX('Policy Characteristics'!F:F,MATCH($C1205,'Policy Characteristics'!$C:$C,0)))</f>
        <v>0</v>
      </c>
      <c r="M1205" s="355">
        <f>IF(ISBLANK(INDEX('Policy Characteristics'!G:G,MATCH($C1205,'Policy Characteristics'!$C:$C,0))),"",INDEX('Policy Characteristics'!G:G,MATCH($C1205,'Policy Characteristics'!$C:$C,0)))</f>
        <v>10</v>
      </c>
      <c r="N1205" s="355">
        <f>IF(ISBLANK(INDEX('Policy Characteristics'!H:H,MATCH($C1205,'Policy Characteristics'!$C:$C,0))),"",INDEX('Policy Characteristics'!H:H,MATCH($C1205,'Policy Characteristics'!$C:$C,0)))</f>
        <v>1</v>
      </c>
      <c r="O1205" s="355" t="str">
        <f>IF(ISBLANK(INDEX('Policy Characteristics'!I:I,MATCH($C1205,'Policy Characteristics'!$C:$C,0))),"",INDEX('Policy Characteristics'!I:I,MATCH($C1205,'Policy Characteristics'!$C:$C,0)))</f>
        <v>weight</v>
      </c>
      <c r="P1205" s="355"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5" t="str">
        <f>IF(ISBLANK(INDEX('Policy Characteristics'!K:K,MATCH($C1205,'Policy Characteristics'!$C:$C,0))),"",INDEX('Policy Characteristics'!K:K,MATCH($C1205,'Policy Characteristics'!$C:$C,0)))</f>
        <v>io-model.html</v>
      </c>
      <c r="R1205" s="355" t="str">
        <f>IF(ISBLANK(INDEX('Policy Characteristics'!L:L,MATCH($C1205,'Policy Characteristics'!$C:$C,0))),"",INDEX('Policy Characteristics'!L:L,MATCH($C1205,'Policy Characteristics'!$C:$C,0)))</f>
        <v/>
      </c>
    </row>
    <row r="1206" spans="1:18" x14ac:dyDescent="0.35">
      <c r="A1206" s="355" t="str">
        <f>IF(ISBLANK(INDEX('Policy Characteristics'!A:A,MATCH($C1206,'Policy Characteristics'!$C:$C,0))),"",INDEX('Policy Characteristics'!A:A,MATCH($C1206,'Policy Characteristics'!$C:$C,0)))</f>
        <v>Government Revenue Accounting</v>
      </c>
      <c r="B1206" s="355" t="str">
        <f>IF(ISBLANK(INDEX('Policy Characteristics'!B:B,MATCH($C1206,'Policy Characteristics'!$C:$C,0))),"",INDEX('Policy Characteristics'!B:B,MATCH($C1206,'Policy Characteristics'!$C:$C,0)))</f>
        <v>Electricity Capacity Construction Subsidy</v>
      </c>
      <c r="C1206" s="365" t="str">
        <f t="shared" si="75"/>
        <v>GRA for Electricity Capacity Construction Subsidies</v>
      </c>
      <c r="D1206" s="4" t="s">
        <v>3087</v>
      </c>
      <c r="F1206" s="4" t="s">
        <v>3091</v>
      </c>
      <c r="H1206" s="270">
        <v>569</v>
      </c>
      <c r="I1206" s="5" t="str">
        <f t="shared" si="76"/>
        <v>Yes</v>
      </c>
      <c r="J1206" s="357" t="str">
        <f>IF(ISBLANK(INDEX('Policy Characteristics'!D:D,MATCH($C1206,'Policy Characteristics'!$C:$C,0))),"",INDEX('Policy Characteristics'!D:D,MATCH($C1206,'Policy Characteristics'!$C:$C,0)))</f>
        <v/>
      </c>
      <c r="K1206" s="355" t="str">
        <f>IF(ISBLANK(INDEX('Policy Characteristics'!E:E,MATCH($C1206,'Policy Characteristics'!$C:$C,0))),"",INDEX('Policy Characteristics'!E:E,MATCH($C1206,'Policy Characteristics'!$C:$C,0)))</f>
        <v>GRA elec cap const subsidy</v>
      </c>
      <c r="L1206" s="355">
        <f>IF(ISBLANK(INDEX('Policy Characteristics'!F:F,MATCH($C1206,'Policy Characteristics'!$C:$C,0))),"",INDEX('Policy Characteristics'!F:F,MATCH($C1206,'Policy Characteristics'!$C:$C,0)))</f>
        <v>0</v>
      </c>
      <c r="M1206" s="355">
        <f>IF(ISBLANK(INDEX('Policy Characteristics'!G:G,MATCH($C1206,'Policy Characteristics'!$C:$C,0))),"",INDEX('Policy Characteristics'!G:G,MATCH($C1206,'Policy Characteristics'!$C:$C,0)))</f>
        <v>10</v>
      </c>
      <c r="N1206" s="355">
        <f>IF(ISBLANK(INDEX('Policy Characteristics'!H:H,MATCH($C1206,'Policy Characteristics'!$C:$C,0))),"",INDEX('Policy Characteristics'!H:H,MATCH($C1206,'Policy Characteristics'!$C:$C,0)))</f>
        <v>1</v>
      </c>
      <c r="O1206" s="355" t="str">
        <f>IF(ISBLANK(INDEX('Policy Characteristics'!I:I,MATCH($C1206,'Policy Characteristics'!$C:$C,0))),"",INDEX('Policy Characteristics'!I:I,MATCH($C1206,'Policy Characteristics'!$C:$C,0)))</f>
        <v>weight</v>
      </c>
      <c r="P1206" s="355"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5" t="str">
        <f>IF(ISBLANK(INDEX('Policy Characteristics'!K:K,MATCH($C1206,'Policy Characteristics'!$C:$C,0))),"",INDEX('Policy Characteristics'!K:K,MATCH($C1206,'Policy Characteristics'!$C:$C,0)))</f>
        <v>io-model.html</v>
      </c>
      <c r="R1206" s="355" t="str">
        <f>IF(ISBLANK(INDEX('Policy Characteristics'!L:L,MATCH($C1206,'Policy Characteristics'!$C:$C,0))),"",INDEX('Policy Characteristics'!L:L,MATCH($C1206,'Policy Characteristics'!$C:$C,0)))</f>
        <v/>
      </c>
    </row>
    <row r="1207" spans="1:18" x14ac:dyDescent="0.35">
      <c r="A1207" s="355" t="str">
        <f>IF(ISBLANK(INDEX('Policy Characteristics'!A:A,MATCH($C1207,'Policy Characteristics'!$C:$C,0))),"",INDEX('Policy Characteristics'!A:A,MATCH($C1207,'Policy Characteristics'!$C:$C,0)))</f>
        <v>Government Revenue Accounting</v>
      </c>
      <c r="B1207" s="355" t="str">
        <f>IF(ISBLANK(INDEX('Policy Characteristics'!B:B,MATCH($C1207,'Policy Characteristics'!$C:$C,0))),"",INDEX('Policy Characteristics'!B:B,MATCH($C1207,'Policy Characteristics'!$C:$C,0)))</f>
        <v>Distributed Solar Subsidy</v>
      </c>
      <c r="C1207" s="364" t="s">
        <v>3079</v>
      </c>
      <c r="D1207" s="4" t="s">
        <v>3083</v>
      </c>
      <c r="F1207" s="4" t="s">
        <v>3088</v>
      </c>
      <c r="H1207" s="270">
        <v>570</v>
      </c>
      <c r="I1207" s="4" t="s">
        <v>44</v>
      </c>
      <c r="J1207" s="357" t="str">
        <f>IF(ISBLANK(INDEX('Policy Characteristics'!D:D,MATCH($C1207,'Policy Characteristics'!$C:$C,0))),"",INDEX('Policy Characteristics'!D:D,MATCH($C1207,'Policy Characteristics'!$C:$C,0)))</f>
        <v/>
      </c>
      <c r="K1207" s="355" t="str">
        <f>IF(ISBLANK(INDEX('Policy Characteristics'!E:E,MATCH($C1207,'Policy Characteristics'!$C:$C,0))),"",INDEX('Policy Characteristics'!E:E,MATCH($C1207,'Policy Characteristics'!$C:$C,0)))</f>
        <v>GRA dist solar subsidy</v>
      </c>
      <c r="L1207" s="355">
        <f>IF(ISBLANK(INDEX('Policy Characteristics'!F:F,MATCH($C1207,'Policy Characteristics'!$C:$C,0))),"",INDEX('Policy Characteristics'!F:F,MATCH($C1207,'Policy Characteristics'!$C:$C,0)))</f>
        <v>0</v>
      </c>
      <c r="M1207" s="355">
        <f>IF(ISBLANK(INDEX('Policy Characteristics'!G:G,MATCH($C1207,'Policy Characteristics'!$C:$C,0))),"",INDEX('Policy Characteristics'!G:G,MATCH($C1207,'Policy Characteristics'!$C:$C,0)))</f>
        <v>10</v>
      </c>
      <c r="N1207" s="355">
        <f>IF(ISBLANK(INDEX('Policy Characteristics'!H:H,MATCH($C1207,'Policy Characteristics'!$C:$C,0))),"",INDEX('Policy Characteristics'!H:H,MATCH($C1207,'Policy Characteristics'!$C:$C,0)))</f>
        <v>1</v>
      </c>
      <c r="O1207" s="355" t="str">
        <f>IF(ISBLANK(INDEX('Policy Characteristics'!I:I,MATCH($C1207,'Policy Characteristics'!$C:$C,0))),"",INDEX('Policy Characteristics'!I:I,MATCH($C1207,'Policy Characteristics'!$C:$C,0)))</f>
        <v>weight</v>
      </c>
      <c r="P1207" s="355"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5" t="str">
        <f>IF(ISBLANK(INDEX('Policy Characteristics'!K:K,MATCH($C1207,'Policy Characteristics'!$C:$C,0))),"",INDEX('Policy Characteristics'!K:K,MATCH($C1207,'Policy Characteristics'!$C:$C,0)))</f>
        <v>io-model.html</v>
      </c>
      <c r="R1207" s="355" t="str">
        <f>IF(ISBLANK(INDEX('Policy Characteristics'!L:L,MATCH($C1207,'Policy Characteristics'!$C:$C,0))),"",INDEX('Policy Characteristics'!L:L,MATCH($C1207,'Policy Characteristics'!$C:$C,0)))</f>
        <v/>
      </c>
    </row>
    <row r="1208" spans="1:18" x14ac:dyDescent="0.35">
      <c r="A1208" s="355" t="str">
        <f>IF(ISBLANK(INDEX('Policy Characteristics'!A:A,MATCH($C1208,'Policy Characteristics'!$C:$C,0))),"",INDEX('Policy Characteristics'!A:A,MATCH($C1208,'Policy Characteristics'!$C:$C,0)))</f>
        <v>Government Revenue Accounting</v>
      </c>
      <c r="B1208" s="355" t="str">
        <f>IF(ISBLANK(INDEX('Policy Characteristics'!B:B,MATCH($C1208,'Policy Characteristics'!$C:$C,0))),"",INDEX('Policy Characteristics'!B:B,MATCH($C1208,'Policy Characteristics'!$C:$C,0)))</f>
        <v>Distributed Solar Subsidy</v>
      </c>
      <c r="C1208" s="365" t="str">
        <f t="shared" ref="C1208:C1211" si="77">C$1207</f>
        <v>GRA for Distributed Solar Subsidy</v>
      </c>
      <c r="D1208" s="4" t="s">
        <v>3084</v>
      </c>
      <c r="F1208" s="4" t="s">
        <v>3111</v>
      </c>
      <c r="H1208" s="270">
        <v>571</v>
      </c>
      <c r="I1208" s="5" t="str">
        <f t="shared" ref="I1208:I1211" si="78">I$1207</f>
        <v>Yes</v>
      </c>
      <c r="J1208" s="357" t="str">
        <f>IF(ISBLANK(INDEX('Policy Characteristics'!D:D,MATCH($C1208,'Policy Characteristics'!$C:$C,0))),"",INDEX('Policy Characteristics'!D:D,MATCH($C1208,'Policy Characteristics'!$C:$C,0)))</f>
        <v/>
      </c>
      <c r="K1208" s="355" t="str">
        <f>IF(ISBLANK(INDEX('Policy Characteristics'!E:E,MATCH($C1208,'Policy Characteristics'!$C:$C,0))),"",INDEX('Policy Characteristics'!E:E,MATCH($C1208,'Policy Characteristics'!$C:$C,0)))</f>
        <v>GRA dist solar subsidy</v>
      </c>
      <c r="L1208" s="355">
        <f>IF(ISBLANK(INDEX('Policy Characteristics'!F:F,MATCH($C1208,'Policy Characteristics'!$C:$C,0))),"",INDEX('Policy Characteristics'!F:F,MATCH($C1208,'Policy Characteristics'!$C:$C,0)))</f>
        <v>0</v>
      </c>
      <c r="M1208" s="355">
        <f>IF(ISBLANK(INDEX('Policy Characteristics'!G:G,MATCH($C1208,'Policy Characteristics'!$C:$C,0))),"",INDEX('Policy Characteristics'!G:G,MATCH($C1208,'Policy Characteristics'!$C:$C,0)))</f>
        <v>10</v>
      </c>
      <c r="N1208" s="355">
        <f>IF(ISBLANK(INDEX('Policy Characteristics'!H:H,MATCH($C1208,'Policy Characteristics'!$C:$C,0))),"",INDEX('Policy Characteristics'!H:H,MATCH($C1208,'Policy Characteristics'!$C:$C,0)))</f>
        <v>1</v>
      </c>
      <c r="O1208" s="355" t="str">
        <f>IF(ISBLANK(INDEX('Policy Characteristics'!I:I,MATCH($C1208,'Policy Characteristics'!$C:$C,0))),"",INDEX('Policy Characteristics'!I:I,MATCH($C1208,'Policy Characteristics'!$C:$C,0)))</f>
        <v>weight</v>
      </c>
      <c r="P1208" s="355"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5" t="str">
        <f>IF(ISBLANK(INDEX('Policy Characteristics'!K:K,MATCH($C1208,'Policy Characteristics'!$C:$C,0))),"",INDEX('Policy Characteristics'!K:K,MATCH($C1208,'Policy Characteristics'!$C:$C,0)))</f>
        <v>io-model.html</v>
      </c>
      <c r="R1208" s="355" t="str">
        <f>IF(ISBLANK(INDEX('Policy Characteristics'!L:L,MATCH($C1208,'Policy Characteristics'!$C:$C,0))),"",INDEX('Policy Characteristics'!L:L,MATCH($C1208,'Policy Characteristics'!$C:$C,0)))</f>
        <v/>
      </c>
    </row>
    <row r="1209" spans="1:18" x14ac:dyDescent="0.35">
      <c r="A1209" s="355" t="str">
        <f>IF(ISBLANK(INDEX('Policy Characteristics'!A:A,MATCH($C1209,'Policy Characteristics'!$C:$C,0))),"",INDEX('Policy Characteristics'!A:A,MATCH($C1209,'Policy Characteristics'!$C:$C,0)))</f>
        <v>Government Revenue Accounting</v>
      </c>
      <c r="B1209" s="355" t="str">
        <f>IF(ISBLANK(INDEX('Policy Characteristics'!B:B,MATCH($C1209,'Policy Characteristics'!$C:$C,0))),"",INDEX('Policy Characteristics'!B:B,MATCH($C1209,'Policy Characteristics'!$C:$C,0)))</f>
        <v>Distributed Solar Subsidy</v>
      </c>
      <c r="C1209" s="365" t="str">
        <f t="shared" si="77"/>
        <v>GRA for Distributed Solar Subsidy</v>
      </c>
      <c r="D1209" s="4" t="s">
        <v>3085</v>
      </c>
      <c r="F1209" s="4" t="s">
        <v>3089</v>
      </c>
      <c r="H1209" s="270">
        <v>572</v>
      </c>
      <c r="I1209" s="5" t="str">
        <f t="shared" si="78"/>
        <v>Yes</v>
      </c>
      <c r="J1209" s="357" t="str">
        <f>IF(ISBLANK(INDEX('Policy Characteristics'!D:D,MATCH($C1209,'Policy Characteristics'!$C:$C,0))),"",INDEX('Policy Characteristics'!D:D,MATCH($C1209,'Policy Characteristics'!$C:$C,0)))</f>
        <v/>
      </c>
      <c r="K1209" s="355" t="str">
        <f>IF(ISBLANK(INDEX('Policy Characteristics'!E:E,MATCH($C1209,'Policy Characteristics'!$C:$C,0))),"",INDEX('Policy Characteristics'!E:E,MATCH($C1209,'Policy Characteristics'!$C:$C,0)))</f>
        <v>GRA dist solar subsidy</v>
      </c>
      <c r="L1209" s="355">
        <f>IF(ISBLANK(INDEX('Policy Characteristics'!F:F,MATCH($C1209,'Policy Characteristics'!$C:$C,0))),"",INDEX('Policy Characteristics'!F:F,MATCH($C1209,'Policy Characteristics'!$C:$C,0)))</f>
        <v>0</v>
      </c>
      <c r="M1209" s="355">
        <f>IF(ISBLANK(INDEX('Policy Characteristics'!G:G,MATCH($C1209,'Policy Characteristics'!$C:$C,0))),"",INDEX('Policy Characteristics'!G:G,MATCH($C1209,'Policy Characteristics'!$C:$C,0)))</f>
        <v>10</v>
      </c>
      <c r="N1209" s="355">
        <f>IF(ISBLANK(INDEX('Policy Characteristics'!H:H,MATCH($C1209,'Policy Characteristics'!$C:$C,0))),"",INDEX('Policy Characteristics'!H:H,MATCH($C1209,'Policy Characteristics'!$C:$C,0)))</f>
        <v>1</v>
      </c>
      <c r="O1209" s="355" t="str">
        <f>IF(ISBLANK(INDEX('Policy Characteristics'!I:I,MATCH($C1209,'Policy Characteristics'!$C:$C,0))),"",INDEX('Policy Characteristics'!I:I,MATCH($C1209,'Policy Characteristics'!$C:$C,0)))</f>
        <v>weight</v>
      </c>
      <c r="P1209" s="355"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5" t="str">
        <f>IF(ISBLANK(INDEX('Policy Characteristics'!K:K,MATCH($C1209,'Policy Characteristics'!$C:$C,0))),"",INDEX('Policy Characteristics'!K:K,MATCH($C1209,'Policy Characteristics'!$C:$C,0)))</f>
        <v>io-model.html</v>
      </c>
      <c r="R1209" s="355" t="str">
        <f>IF(ISBLANK(INDEX('Policy Characteristics'!L:L,MATCH($C1209,'Policy Characteristics'!$C:$C,0))),"",INDEX('Policy Characteristics'!L:L,MATCH($C1209,'Policy Characteristics'!$C:$C,0)))</f>
        <v/>
      </c>
    </row>
    <row r="1210" spans="1:18" x14ac:dyDescent="0.35">
      <c r="A1210" s="355" t="str">
        <f>IF(ISBLANK(INDEX('Policy Characteristics'!A:A,MATCH($C1210,'Policy Characteristics'!$C:$C,0))),"",INDEX('Policy Characteristics'!A:A,MATCH($C1210,'Policy Characteristics'!$C:$C,0)))</f>
        <v>Government Revenue Accounting</v>
      </c>
      <c r="B1210" s="355" t="str">
        <f>IF(ISBLANK(INDEX('Policy Characteristics'!B:B,MATCH($C1210,'Policy Characteristics'!$C:$C,0))),"",INDEX('Policy Characteristics'!B:B,MATCH($C1210,'Policy Characteristics'!$C:$C,0)))</f>
        <v>Distributed Solar Subsidy</v>
      </c>
      <c r="C1210" s="365" t="str">
        <f t="shared" si="77"/>
        <v>GRA for Distributed Solar Subsidy</v>
      </c>
      <c r="D1210" s="4" t="s">
        <v>3086</v>
      </c>
      <c r="F1210" s="4" t="s">
        <v>3090</v>
      </c>
      <c r="H1210" s="270">
        <v>573</v>
      </c>
      <c r="I1210" s="5" t="str">
        <f t="shared" si="78"/>
        <v>Yes</v>
      </c>
      <c r="J1210" s="357" t="str">
        <f>IF(ISBLANK(INDEX('Policy Characteristics'!D:D,MATCH($C1210,'Policy Characteristics'!$C:$C,0))),"",INDEX('Policy Characteristics'!D:D,MATCH($C1210,'Policy Characteristics'!$C:$C,0)))</f>
        <v/>
      </c>
      <c r="K1210" s="355" t="str">
        <f>IF(ISBLANK(INDEX('Policy Characteristics'!E:E,MATCH($C1210,'Policy Characteristics'!$C:$C,0))),"",INDEX('Policy Characteristics'!E:E,MATCH($C1210,'Policy Characteristics'!$C:$C,0)))</f>
        <v>GRA dist solar subsidy</v>
      </c>
      <c r="L1210" s="355">
        <f>IF(ISBLANK(INDEX('Policy Characteristics'!F:F,MATCH($C1210,'Policy Characteristics'!$C:$C,0))),"",INDEX('Policy Characteristics'!F:F,MATCH($C1210,'Policy Characteristics'!$C:$C,0)))</f>
        <v>0</v>
      </c>
      <c r="M1210" s="355">
        <f>IF(ISBLANK(INDEX('Policy Characteristics'!G:G,MATCH($C1210,'Policy Characteristics'!$C:$C,0))),"",INDEX('Policy Characteristics'!G:G,MATCH($C1210,'Policy Characteristics'!$C:$C,0)))</f>
        <v>10</v>
      </c>
      <c r="N1210" s="355">
        <f>IF(ISBLANK(INDEX('Policy Characteristics'!H:H,MATCH($C1210,'Policy Characteristics'!$C:$C,0))),"",INDEX('Policy Characteristics'!H:H,MATCH($C1210,'Policy Characteristics'!$C:$C,0)))</f>
        <v>1</v>
      </c>
      <c r="O1210" s="355" t="str">
        <f>IF(ISBLANK(INDEX('Policy Characteristics'!I:I,MATCH($C1210,'Policy Characteristics'!$C:$C,0))),"",INDEX('Policy Characteristics'!I:I,MATCH($C1210,'Policy Characteristics'!$C:$C,0)))</f>
        <v>weight</v>
      </c>
      <c r="P1210" s="355"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5" t="str">
        <f>IF(ISBLANK(INDEX('Policy Characteristics'!K:K,MATCH($C1210,'Policy Characteristics'!$C:$C,0))),"",INDEX('Policy Characteristics'!K:K,MATCH($C1210,'Policy Characteristics'!$C:$C,0)))</f>
        <v>io-model.html</v>
      </c>
      <c r="R1210" s="355" t="str">
        <f>IF(ISBLANK(INDEX('Policy Characteristics'!L:L,MATCH($C1210,'Policy Characteristics'!$C:$C,0))),"",INDEX('Policy Characteristics'!L:L,MATCH($C1210,'Policy Characteristics'!$C:$C,0)))</f>
        <v/>
      </c>
    </row>
    <row r="1211" spans="1:18" x14ac:dyDescent="0.35">
      <c r="A1211" s="355" t="str">
        <f>IF(ISBLANK(INDEX('Policy Characteristics'!A:A,MATCH($C1211,'Policy Characteristics'!$C:$C,0))),"",INDEX('Policy Characteristics'!A:A,MATCH($C1211,'Policy Characteristics'!$C:$C,0)))</f>
        <v>Government Revenue Accounting</v>
      </c>
      <c r="B1211" s="355" t="str">
        <f>IF(ISBLANK(INDEX('Policy Characteristics'!B:B,MATCH($C1211,'Policy Characteristics'!$C:$C,0))),"",INDEX('Policy Characteristics'!B:B,MATCH($C1211,'Policy Characteristics'!$C:$C,0)))</f>
        <v>Distributed Solar Subsidy</v>
      </c>
      <c r="C1211" s="365" t="str">
        <f t="shared" si="77"/>
        <v>GRA for Distributed Solar Subsidy</v>
      </c>
      <c r="D1211" s="4" t="s">
        <v>3087</v>
      </c>
      <c r="F1211" s="4" t="s">
        <v>3091</v>
      </c>
      <c r="H1211" s="270">
        <v>574</v>
      </c>
      <c r="I1211" s="5" t="str">
        <f t="shared" si="78"/>
        <v>Yes</v>
      </c>
      <c r="J1211" s="357" t="str">
        <f>IF(ISBLANK(INDEX('Policy Characteristics'!D:D,MATCH($C1211,'Policy Characteristics'!$C:$C,0))),"",INDEX('Policy Characteristics'!D:D,MATCH($C1211,'Policy Characteristics'!$C:$C,0)))</f>
        <v/>
      </c>
      <c r="K1211" s="355" t="str">
        <f>IF(ISBLANK(INDEX('Policy Characteristics'!E:E,MATCH($C1211,'Policy Characteristics'!$C:$C,0))),"",INDEX('Policy Characteristics'!E:E,MATCH($C1211,'Policy Characteristics'!$C:$C,0)))</f>
        <v>GRA dist solar subsidy</v>
      </c>
      <c r="L1211" s="355">
        <f>IF(ISBLANK(INDEX('Policy Characteristics'!F:F,MATCH($C1211,'Policy Characteristics'!$C:$C,0))),"",INDEX('Policy Characteristics'!F:F,MATCH($C1211,'Policy Characteristics'!$C:$C,0)))</f>
        <v>0</v>
      </c>
      <c r="M1211" s="355">
        <f>IF(ISBLANK(INDEX('Policy Characteristics'!G:G,MATCH($C1211,'Policy Characteristics'!$C:$C,0))),"",INDEX('Policy Characteristics'!G:G,MATCH($C1211,'Policy Characteristics'!$C:$C,0)))</f>
        <v>10</v>
      </c>
      <c r="N1211" s="355">
        <f>IF(ISBLANK(INDEX('Policy Characteristics'!H:H,MATCH($C1211,'Policy Characteristics'!$C:$C,0))),"",INDEX('Policy Characteristics'!H:H,MATCH($C1211,'Policy Characteristics'!$C:$C,0)))</f>
        <v>1</v>
      </c>
      <c r="O1211" s="355" t="str">
        <f>IF(ISBLANK(INDEX('Policy Characteristics'!I:I,MATCH($C1211,'Policy Characteristics'!$C:$C,0))),"",INDEX('Policy Characteristics'!I:I,MATCH($C1211,'Policy Characteristics'!$C:$C,0)))</f>
        <v>weight</v>
      </c>
      <c r="P1211" s="355"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5" t="str">
        <f>IF(ISBLANK(INDEX('Policy Characteristics'!K:K,MATCH($C1211,'Policy Characteristics'!$C:$C,0))),"",INDEX('Policy Characteristics'!K:K,MATCH($C1211,'Policy Characteristics'!$C:$C,0)))</f>
        <v>io-model.html</v>
      </c>
      <c r="R1211" s="355" t="str">
        <f>IF(ISBLANK(INDEX('Policy Characteristics'!L:L,MATCH($C1211,'Policy Characteristics'!$C:$C,0))),"",INDEX('Policy Characteristics'!L:L,MATCH($C1211,'Policy Characteristics'!$C:$C,0)))</f>
        <v/>
      </c>
    </row>
    <row r="1212" spans="1:18" x14ac:dyDescent="0.35">
      <c r="A1212" s="355" t="str">
        <f>IF(ISBLANK(INDEX('Policy Characteristics'!A:A,MATCH($C1212,'Policy Characteristics'!$C:$C,0))),"",INDEX('Policy Characteristics'!A:A,MATCH($C1212,'Policy Characteristics'!$C:$C,0)))</f>
        <v>Government Revenue Accounting</v>
      </c>
      <c r="B1212" s="355" t="str">
        <f>IF(ISBLANK(INDEX('Policy Characteristics'!B:B,MATCH($C1212,'Policy Characteristics'!$C:$C,0))),"",INDEX('Policy Characteristics'!B:B,MATCH($C1212,'Policy Characteristics'!$C:$C,0)))</f>
        <v>Fuel Subsidy</v>
      </c>
      <c r="C1212" s="364" t="s">
        <v>3080</v>
      </c>
      <c r="D1212" s="4" t="s">
        <v>3083</v>
      </c>
      <c r="F1212" s="4" t="s">
        <v>3088</v>
      </c>
      <c r="H1212" s="270">
        <v>575</v>
      </c>
      <c r="I1212" s="4" t="s">
        <v>44</v>
      </c>
      <c r="J1212" s="357" t="str">
        <f>IF(ISBLANK(INDEX('Policy Characteristics'!D:D,MATCH($C1212,'Policy Characteristics'!$C:$C,0))),"",INDEX('Policy Characteristics'!D:D,MATCH($C1212,'Policy Characteristics'!$C:$C,0)))</f>
        <v/>
      </c>
      <c r="K1212" s="355" t="str">
        <f>IF(ISBLANK(INDEX('Policy Characteristics'!E:E,MATCH($C1212,'Policy Characteristics'!$C:$C,0))),"",INDEX('Policy Characteristics'!E:E,MATCH($C1212,'Policy Characteristics'!$C:$C,0)))</f>
        <v>GRA fuel subsidy</v>
      </c>
      <c r="L1212" s="355">
        <f>IF(ISBLANK(INDEX('Policy Characteristics'!F:F,MATCH($C1212,'Policy Characteristics'!$C:$C,0))),"",INDEX('Policy Characteristics'!F:F,MATCH($C1212,'Policy Characteristics'!$C:$C,0)))</f>
        <v>0</v>
      </c>
      <c r="M1212" s="355">
        <f>IF(ISBLANK(INDEX('Policy Characteristics'!G:G,MATCH($C1212,'Policy Characteristics'!$C:$C,0))),"",INDEX('Policy Characteristics'!G:G,MATCH($C1212,'Policy Characteristics'!$C:$C,0)))</f>
        <v>10</v>
      </c>
      <c r="N1212" s="355">
        <f>IF(ISBLANK(INDEX('Policy Characteristics'!H:H,MATCH($C1212,'Policy Characteristics'!$C:$C,0))),"",INDEX('Policy Characteristics'!H:H,MATCH($C1212,'Policy Characteristics'!$C:$C,0)))</f>
        <v>1</v>
      </c>
      <c r="O1212" s="355" t="str">
        <f>IF(ISBLANK(INDEX('Policy Characteristics'!I:I,MATCH($C1212,'Policy Characteristics'!$C:$C,0))),"",INDEX('Policy Characteristics'!I:I,MATCH($C1212,'Policy Characteristics'!$C:$C,0)))</f>
        <v>weight</v>
      </c>
      <c r="P1212" s="355"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5" t="str">
        <f>IF(ISBLANK(INDEX('Policy Characteristics'!K:K,MATCH($C1212,'Policy Characteristics'!$C:$C,0))),"",INDEX('Policy Characteristics'!K:K,MATCH($C1212,'Policy Characteristics'!$C:$C,0)))</f>
        <v>io-model.html</v>
      </c>
      <c r="R1212" s="355" t="str">
        <f>IF(ISBLANK(INDEX('Policy Characteristics'!L:L,MATCH($C1212,'Policy Characteristics'!$C:$C,0))),"",INDEX('Policy Characteristics'!L:L,MATCH($C1212,'Policy Characteristics'!$C:$C,0)))</f>
        <v/>
      </c>
    </row>
    <row r="1213" spans="1:18" x14ac:dyDescent="0.35">
      <c r="A1213" s="355" t="str">
        <f>IF(ISBLANK(INDEX('Policy Characteristics'!A:A,MATCH($C1213,'Policy Characteristics'!$C:$C,0))),"",INDEX('Policy Characteristics'!A:A,MATCH($C1213,'Policy Characteristics'!$C:$C,0)))</f>
        <v>Government Revenue Accounting</v>
      </c>
      <c r="B1213" s="355" t="str">
        <f>IF(ISBLANK(INDEX('Policy Characteristics'!B:B,MATCH($C1213,'Policy Characteristics'!$C:$C,0))),"",INDEX('Policy Characteristics'!B:B,MATCH($C1213,'Policy Characteristics'!$C:$C,0)))</f>
        <v>Fuel Subsidy</v>
      </c>
      <c r="C1213" s="365" t="str">
        <f t="shared" ref="C1213:C1216" si="79">C$1212</f>
        <v>GRA for Fuel Subsidies</v>
      </c>
      <c r="D1213" s="4" t="s">
        <v>3084</v>
      </c>
      <c r="F1213" s="4" t="s">
        <v>3111</v>
      </c>
      <c r="H1213" s="270">
        <v>576</v>
      </c>
      <c r="I1213" s="5" t="str">
        <f t="shared" ref="I1213:I1216" si="80">I$1212</f>
        <v>Yes</v>
      </c>
      <c r="J1213" s="357" t="str">
        <f>IF(ISBLANK(INDEX('Policy Characteristics'!D:D,MATCH($C1213,'Policy Characteristics'!$C:$C,0))),"",INDEX('Policy Characteristics'!D:D,MATCH($C1213,'Policy Characteristics'!$C:$C,0)))</f>
        <v/>
      </c>
      <c r="K1213" s="355" t="str">
        <f>IF(ISBLANK(INDEX('Policy Characteristics'!E:E,MATCH($C1213,'Policy Characteristics'!$C:$C,0))),"",INDEX('Policy Characteristics'!E:E,MATCH($C1213,'Policy Characteristics'!$C:$C,0)))</f>
        <v>GRA fuel subsidy</v>
      </c>
      <c r="L1213" s="355">
        <f>IF(ISBLANK(INDEX('Policy Characteristics'!F:F,MATCH($C1213,'Policy Characteristics'!$C:$C,0))),"",INDEX('Policy Characteristics'!F:F,MATCH($C1213,'Policy Characteristics'!$C:$C,0)))</f>
        <v>0</v>
      </c>
      <c r="M1213" s="355">
        <f>IF(ISBLANK(INDEX('Policy Characteristics'!G:G,MATCH($C1213,'Policy Characteristics'!$C:$C,0))),"",INDEX('Policy Characteristics'!G:G,MATCH($C1213,'Policy Characteristics'!$C:$C,0)))</f>
        <v>10</v>
      </c>
      <c r="N1213" s="355">
        <f>IF(ISBLANK(INDEX('Policy Characteristics'!H:H,MATCH($C1213,'Policy Characteristics'!$C:$C,0))),"",INDEX('Policy Characteristics'!H:H,MATCH($C1213,'Policy Characteristics'!$C:$C,0)))</f>
        <v>1</v>
      </c>
      <c r="O1213" s="355" t="str">
        <f>IF(ISBLANK(INDEX('Policy Characteristics'!I:I,MATCH($C1213,'Policy Characteristics'!$C:$C,0))),"",INDEX('Policy Characteristics'!I:I,MATCH($C1213,'Policy Characteristics'!$C:$C,0)))</f>
        <v>weight</v>
      </c>
      <c r="P1213" s="355"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5" t="str">
        <f>IF(ISBLANK(INDEX('Policy Characteristics'!K:K,MATCH($C1213,'Policy Characteristics'!$C:$C,0))),"",INDEX('Policy Characteristics'!K:K,MATCH($C1213,'Policy Characteristics'!$C:$C,0)))</f>
        <v>io-model.html</v>
      </c>
      <c r="R1213" s="355" t="str">
        <f>IF(ISBLANK(INDEX('Policy Characteristics'!L:L,MATCH($C1213,'Policy Characteristics'!$C:$C,0))),"",INDEX('Policy Characteristics'!L:L,MATCH($C1213,'Policy Characteristics'!$C:$C,0)))</f>
        <v/>
      </c>
    </row>
    <row r="1214" spans="1:18" x14ac:dyDescent="0.35">
      <c r="A1214" s="355" t="str">
        <f>IF(ISBLANK(INDEX('Policy Characteristics'!A:A,MATCH($C1214,'Policy Characteristics'!$C:$C,0))),"",INDEX('Policy Characteristics'!A:A,MATCH($C1214,'Policy Characteristics'!$C:$C,0)))</f>
        <v>Government Revenue Accounting</v>
      </c>
      <c r="B1214" s="355" t="str">
        <f>IF(ISBLANK(INDEX('Policy Characteristics'!B:B,MATCH($C1214,'Policy Characteristics'!$C:$C,0))),"",INDEX('Policy Characteristics'!B:B,MATCH($C1214,'Policy Characteristics'!$C:$C,0)))</f>
        <v>Fuel Subsidy</v>
      </c>
      <c r="C1214" s="365" t="str">
        <f t="shared" si="79"/>
        <v>GRA for Fuel Subsidies</v>
      </c>
      <c r="D1214" s="4" t="s">
        <v>3085</v>
      </c>
      <c r="F1214" s="4" t="s">
        <v>3089</v>
      </c>
      <c r="H1214" s="270">
        <v>577</v>
      </c>
      <c r="I1214" s="5" t="str">
        <f t="shared" si="80"/>
        <v>Yes</v>
      </c>
      <c r="J1214" s="357" t="str">
        <f>IF(ISBLANK(INDEX('Policy Characteristics'!D:D,MATCH($C1214,'Policy Characteristics'!$C:$C,0))),"",INDEX('Policy Characteristics'!D:D,MATCH($C1214,'Policy Characteristics'!$C:$C,0)))</f>
        <v/>
      </c>
      <c r="K1214" s="355" t="str">
        <f>IF(ISBLANK(INDEX('Policy Characteristics'!E:E,MATCH($C1214,'Policy Characteristics'!$C:$C,0))),"",INDEX('Policy Characteristics'!E:E,MATCH($C1214,'Policy Characteristics'!$C:$C,0)))</f>
        <v>GRA fuel subsidy</v>
      </c>
      <c r="L1214" s="355">
        <f>IF(ISBLANK(INDEX('Policy Characteristics'!F:F,MATCH($C1214,'Policy Characteristics'!$C:$C,0))),"",INDEX('Policy Characteristics'!F:F,MATCH($C1214,'Policy Characteristics'!$C:$C,0)))</f>
        <v>0</v>
      </c>
      <c r="M1214" s="355">
        <f>IF(ISBLANK(INDEX('Policy Characteristics'!G:G,MATCH($C1214,'Policy Characteristics'!$C:$C,0))),"",INDEX('Policy Characteristics'!G:G,MATCH($C1214,'Policy Characteristics'!$C:$C,0)))</f>
        <v>10</v>
      </c>
      <c r="N1214" s="355">
        <f>IF(ISBLANK(INDEX('Policy Characteristics'!H:H,MATCH($C1214,'Policy Characteristics'!$C:$C,0))),"",INDEX('Policy Characteristics'!H:H,MATCH($C1214,'Policy Characteristics'!$C:$C,0)))</f>
        <v>1</v>
      </c>
      <c r="O1214" s="355" t="str">
        <f>IF(ISBLANK(INDEX('Policy Characteristics'!I:I,MATCH($C1214,'Policy Characteristics'!$C:$C,0))),"",INDEX('Policy Characteristics'!I:I,MATCH($C1214,'Policy Characteristics'!$C:$C,0)))</f>
        <v>weight</v>
      </c>
      <c r="P1214" s="355"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5" t="str">
        <f>IF(ISBLANK(INDEX('Policy Characteristics'!K:K,MATCH($C1214,'Policy Characteristics'!$C:$C,0))),"",INDEX('Policy Characteristics'!K:K,MATCH($C1214,'Policy Characteristics'!$C:$C,0)))</f>
        <v>io-model.html</v>
      </c>
      <c r="R1214" s="355" t="str">
        <f>IF(ISBLANK(INDEX('Policy Characteristics'!L:L,MATCH($C1214,'Policy Characteristics'!$C:$C,0))),"",INDEX('Policy Characteristics'!L:L,MATCH($C1214,'Policy Characteristics'!$C:$C,0)))</f>
        <v/>
      </c>
    </row>
    <row r="1215" spans="1:18" x14ac:dyDescent="0.35">
      <c r="A1215" s="355" t="str">
        <f>IF(ISBLANK(INDEX('Policy Characteristics'!A:A,MATCH($C1215,'Policy Characteristics'!$C:$C,0))),"",INDEX('Policy Characteristics'!A:A,MATCH($C1215,'Policy Characteristics'!$C:$C,0)))</f>
        <v>Government Revenue Accounting</v>
      </c>
      <c r="B1215" s="355" t="str">
        <f>IF(ISBLANK(INDEX('Policy Characteristics'!B:B,MATCH($C1215,'Policy Characteristics'!$C:$C,0))),"",INDEX('Policy Characteristics'!B:B,MATCH($C1215,'Policy Characteristics'!$C:$C,0)))</f>
        <v>Fuel Subsidy</v>
      </c>
      <c r="C1215" s="365" t="str">
        <f t="shared" si="79"/>
        <v>GRA for Fuel Subsidies</v>
      </c>
      <c r="D1215" s="4" t="s">
        <v>3086</v>
      </c>
      <c r="F1215" s="4" t="s">
        <v>3090</v>
      </c>
      <c r="H1215" s="270">
        <v>578</v>
      </c>
      <c r="I1215" s="5" t="str">
        <f t="shared" si="80"/>
        <v>Yes</v>
      </c>
      <c r="J1215" s="357" t="str">
        <f>IF(ISBLANK(INDEX('Policy Characteristics'!D:D,MATCH($C1215,'Policy Characteristics'!$C:$C,0))),"",INDEX('Policy Characteristics'!D:D,MATCH($C1215,'Policy Characteristics'!$C:$C,0)))</f>
        <v/>
      </c>
      <c r="K1215" s="355" t="str">
        <f>IF(ISBLANK(INDEX('Policy Characteristics'!E:E,MATCH($C1215,'Policy Characteristics'!$C:$C,0))),"",INDEX('Policy Characteristics'!E:E,MATCH($C1215,'Policy Characteristics'!$C:$C,0)))</f>
        <v>GRA fuel subsidy</v>
      </c>
      <c r="L1215" s="355">
        <f>IF(ISBLANK(INDEX('Policy Characteristics'!F:F,MATCH($C1215,'Policy Characteristics'!$C:$C,0))),"",INDEX('Policy Characteristics'!F:F,MATCH($C1215,'Policy Characteristics'!$C:$C,0)))</f>
        <v>0</v>
      </c>
      <c r="M1215" s="355">
        <f>IF(ISBLANK(INDEX('Policy Characteristics'!G:G,MATCH($C1215,'Policy Characteristics'!$C:$C,0))),"",INDEX('Policy Characteristics'!G:G,MATCH($C1215,'Policy Characteristics'!$C:$C,0)))</f>
        <v>10</v>
      </c>
      <c r="N1215" s="355">
        <f>IF(ISBLANK(INDEX('Policy Characteristics'!H:H,MATCH($C1215,'Policy Characteristics'!$C:$C,0))),"",INDEX('Policy Characteristics'!H:H,MATCH($C1215,'Policy Characteristics'!$C:$C,0)))</f>
        <v>1</v>
      </c>
      <c r="O1215" s="355" t="str">
        <f>IF(ISBLANK(INDEX('Policy Characteristics'!I:I,MATCH($C1215,'Policy Characteristics'!$C:$C,0))),"",INDEX('Policy Characteristics'!I:I,MATCH($C1215,'Policy Characteristics'!$C:$C,0)))</f>
        <v>weight</v>
      </c>
      <c r="P1215" s="355"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5" t="str">
        <f>IF(ISBLANK(INDEX('Policy Characteristics'!K:K,MATCH($C1215,'Policy Characteristics'!$C:$C,0))),"",INDEX('Policy Characteristics'!K:K,MATCH($C1215,'Policy Characteristics'!$C:$C,0)))</f>
        <v>io-model.html</v>
      </c>
      <c r="R1215" s="355" t="str">
        <f>IF(ISBLANK(INDEX('Policy Characteristics'!L:L,MATCH($C1215,'Policy Characteristics'!$C:$C,0))),"",INDEX('Policy Characteristics'!L:L,MATCH($C1215,'Policy Characteristics'!$C:$C,0)))</f>
        <v/>
      </c>
    </row>
    <row r="1216" spans="1:18" x14ac:dyDescent="0.35">
      <c r="A1216" s="355" t="str">
        <f>IF(ISBLANK(INDEX('Policy Characteristics'!A:A,MATCH($C1216,'Policy Characteristics'!$C:$C,0))),"",INDEX('Policy Characteristics'!A:A,MATCH($C1216,'Policy Characteristics'!$C:$C,0)))</f>
        <v>Government Revenue Accounting</v>
      </c>
      <c r="B1216" s="355" t="str">
        <f>IF(ISBLANK(INDEX('Policy Characteristics'!B:B,MATCH($C1216,'Policy Characteristics'!$C:$C,0))),"",INDEX('Policy Characteristics'!B:B,MATCH($C1216,'Policy Characteristics'!$C:$C,0)))</f>
        <v>Fuel Subsidy</v>
      </c>
      <c r="C1216" s="365" t="str">
        <f t="shared" si="79"/>
        <v>GRA for Fuel Subsidies</v>
      </c>
      <c r="D1216" s="4" t="s">
        <v>3087</v>
      </c>
      <c r="F1216" s="4" t="s">
        <v>3091</v>
      </c>
      <c r="H1216" s="270">
        <v>579</v>
      </c>
      <c r="I1216" s="5" t="str">
        <f t="shared" si="80"/>
        <v>Yes</v>
      </c>
      <c r="J1216" s="357" t="str">
        <f>IF(ISBLANK(INDEX('Policy Characteristics'!D:D,MATCH($C1216,'Policy Characteristics'!$C:$C,0))),"",INDEX('Policy Characteristics'!D:D,MATCH($C1216,'Policy Characteristics'!$C:$C,0)))</f>
        <v/>
      </c>
      <c r="K1216" s="355" t="str">
        <f>IF(ISBLANK(INDEX('Policy Characteristics'!E:E,MATCH($C1216,'Policy Characteristics'!$C:$C,0))),"",INDEX('Policy Characteristics'!E:E,MATCH($C1216,'Policy Characteristics'!$C:$C,0)))</f>
        <v>GRA fuel subsidy</v>
      </c>
      <c r="L1216" s="355">
        <f>IF(ISBLANK(INDEX('Policy Characteristics'!F:F,MATCH($C1216,'Policy Characteristics'!$C:$C,0))),"",INDEX('Policy Characteristics'!F:F,MATCH($C1216,'Policy Characteristics'!$C:$C,0)))</f>
        <v>0</v>
      </c>
      <c r="M1216" s="355">
        <f>IF(ISBLANK(INDEX('Policy Characteristics'!G:G,MATCH($C1216,'Policy Characteristics'!$C:$C,0))),"",INDEX('Policy Characteristics'!G:G,MATCH($C1216,'Policy Characteristics'!$C:$C,0)))</f>
        <v>10</v>
      </c>
      <c r="N1216" s="355">
        <f>IF(ISBLANK(INDEX('Policy Characteristics'!H:H,MATCH($C1216,'Policy Characteristics'!$C:$C,0))),"",INDEX('Policy Characteristics'!H:H,MATCH($C1216,'Policy Characteristics'!$C:$C,0)))</f>
        <v>1</v>
      </c>
      <c r="O1216" s="355" t="str">
        <f>IF(ISBLANK(INDEX('Policy Characteristics'!I:I,MATCH($C1216,'Policy Characteristics'!$C:$C,0))),"",INDEX('Policy Characteristics'!I:I,MATCH($C1216,'Policy Characteristics'!$C:$C,0)))</f>
        <v>weight</v>
      </c>
      <c r="P1216" s="355"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5" t="str">
        <f>IF(ISBLANK(INDEX('Policy Characteristics'!K:K,MATCH($C1216,'Policy Characteristics'!$C:$C,0))),"",INDEX('Policy Characteristics'!K:K,MATCH($C1216,'Policy Characteristics'!$C:$C,0)))</f>
        <v>io-model.html</v>
      </c>
      <c r="R1216" s="355" t="str">
        <f>IF(ISBLANK(INDEX('Policy Characteristics'!L:L,MATCH($C1216,'Policy Characteristics'!$C:$C,0))),"",INDEX('Policy Characteristics'!L:L,MATCH($C1216,'Policy Characteristics'!$C:$C,0)))</f>
        <v/>
      </c>
    </row>
    <row r="1217" spans="1:18" x14ac:dyDescent="0.35">
      <c r="A1217" s="355" t="str">
        <f>IF(ISBLANK(INDEX('Policy Characteristics'!A:A,MATCH($C1217,'Policy Characteristics'!$C:$C,0))),"",INDEX('Policy Characteristics'!A:A,MATCH($C1217,'Policy Characteristics'!$C:$C,0)))</f>
        <v>Government Revenue Accounting</v>
      </c>
      <c r="B1217" s="355" t="str">
        <f>IF(ISBLANK(INDEX('Policy Characteristics'!B:B,MATCH($C1217,'Policy Characteristics'!$C:$C,0))),"",INDEX('Policy Characteristics'!B:B,MATCH($C1217,'Policy Characteristics'!$C:$C,0)))</f>
        <v>National Debt Interest</v>
      </c>
      <c r="C1217" s="364" t="s">
        <v>3081</v>
      </c>
      <c r="D1217" s="4" t="s">
        <v>3083</v>
      </c>
      <c r="F1217" s="4" t="s">
        <v>3088</v>
      </c>
      <c r="H1217" s="270">
        <v>580</v>
      </c>
      <c r="I1217" s="4" t="s">
        <v>44</v>
      </c>
      <c r="J1217" s="357" t="str">
        <f>IF(ISBLANK(INDEX('Policy Characteristics'!D:D,MATCH($C1217,'Policy Characteristics'!$C:$C,0))),"",INDEX('Policy Characteristics'!D:D,MATCH($C1217,'Policy Characteristics'!$C:$C,0)))</f>
        <v/>
      </c>
      <c r="K1217" s="355" t="str">
        <f>IF(ISBLANK(INDEX('Policy Characteristics'!E:E,MATCH($C1217,'Policy Characteristics'!$C:$C,0))),"",INDEX('Policy Characteristics'!E:E,MATCH($C1217,'Policy Characteristics'!$C:$C,0)))</f>
        <v>GRA national debt interest</v>
      </c>
      <c r="L1217" s="355">
        <f>IF(ISBLANK(INDEX('Policy Characteristics'!F:F,MATCH($C1217,'Policy Characteristics'!$C:$C,0))),"",INDEX('Policy Characteristics'!F:F,MATCH($C1217,'Policy Characteristics'!$C:$C,0)))</f>
        <v>0</v>
      </c>
      <c r="M1217" s="355">
        <f>IF(ISBLANK(INDEX('Policy Characteristics'!G:G,MATCH($C1217,'Policy Characteristics'!$C:$C,0))),"",INDEX('Policy Characteristics'!G:G,MATCH($C1217,'Policy Characteristics'!$C:$C,0)))</f>
        <v>10</v>
      </c>
      <c r="N1217" s="355">
        <f>IF(ISBLANK(INDEX('Policy Characteristics'!H:H,MATCH($C1217,'Policy Characteristics'!$C:$C,0))),"",INDEX('Policy Characteristics'!H:H,MATCH($C1217,'Policy Characteristics'!$C:$C,0)))</f>
        <v>1</v>
      </c>
      <c r="O1217" s="355" t="str">
        <f>IF(ISBLANK(INDEX('Policy Characteristics'!I:I,MATCH($C1217,'Policy Characteristics'!$C:$C,0))),"",INDEX('Policy Characteristics'!I:I,MATCH($C1217,'Policy Characteristics'!$C:$C,0)))</f>
        <v>weight</v>
      </c>
      <c r="P1217" s="355"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5" t="str">
        <f>IF(ISBLANK(INDEX('Policy Characteristics'!K:K,MATCH($C1217,'Policy Characteristics'!$C:$C,0))),"",INDEX('Policy Characteristics'!K:K,MATCH($C1217,'Policy Characteristics'!$C:$C,0)))</f>
        <v>io-model.html</v>
      </c>
      <c r="R1217" s="355" t="str">
        <f>IF(ISBLANK(INDEX('Policy Characteristics'!L:L,MATCH($C1217,'Policy Characteristics'!$C:$C,0))),"",INDEX('Policy Characteristics'!L:L,MATCH($C1217,'Policy Characteristics'!$C:$C,0)))</f>
        <v/>
      </c>
    </row>
    <row r="1218" spans="1:18" x14ac:dyDescent="0.35">
      <c r="A1218" s="355" t="str">
        <f>IF(ISBLANK(INDEX('Policy Characteristics'!A:A,MATCH($C1218,'Policy Characteristics'!$C:$C,0))),"",INDEX('Policy Characteristics'!A:A,MATCH($C1218,'Policy Characteristics'!$C:$C,0)))</f>
        <v>Government Revenue Accounting</v>
      </c>
      <c r="B1218" s="355" t="str">
        <f>IF(ISBLANK(INDEX('Policy Characteristics'!B:B,MATCH($C1218,'Policy Characteristics'!$C:$C,0))),"",INDEX('Policy Characteristics'!B:B,MATCH($C1218,'Policy Characteristics'!$C:$C,0)))</f>
        <v>National Debt Interest</v>
      </c>
      <c r="C1218" s="365" t="str">
        <f t="shared" ref="C1218:C1221" si="81">C$1217</f>
        <v>GRA for National Debt Interest</v>
      </c>
      <c r="D1218" s="4" t="s">
        <v>3084</v>
      </c>
      <c r="F1218" s="4" t="s">
        <v>3111</v>
      </c>
      <c r="H1218" s="270">
        <v>581</v>
      </c>
      <c r="I1218" s="5" t="str">
        <f t="shared" ref="I1218:I1221" si="82">I$1217</f>
        <v>Yes</v>
      </c>
      <c r="J1218" s="357" t="str">
        <f>IF(ISBLANK(INDEX('Policy Characteristics'!D:D,MATCH($C1218,'Policy Characteristics'!$C:$C,0))),"",INDEX('Policy Characteristics'!D:D,MATCH($C1218,'Policy Characteristics'!$C:$C,0)))</f>
        <v/>
      </c>
      <c r="K1218" s="355" t="str">
        <f>IF(ISBLANK(INDEX('Policy Characteristics'!E:E,MATCH($C1218,'Policy Characteristics'!$C:$C,0))),"",INDEX('Policy Characteristics'!E:E,MATCH($C1218,'Policy Characteristics'!$C:$C,0)))</f>
        <v>GRA national debt interest</v>
      </c>
      <c r="L1218" s="355">
        <f>IF(ISBLANK(INDEX('Policy Characteristics'!F:F,MATCH($C1218,'Policy Characteristics'!$C:$C,0))),"",INDEX('Policy Characteristics'!F:F,MATCH($C1218,'Policy Characteristics'!$C:$C,0)))</f>
        <v>0</v>
      </c>
      <c r="M1218" s="355">
        <f>IF(ISBLANK(INDEX('Policy Characteristics'!G:G,MATCH($C1218,'Policy Characteristics'!$C:$C,0))),"",INDEX('Policy Characteristics'!G:G,MATCH($C1218,'Policy Characteristics'!$C:$C,0)))</f>
        <v>10</v>
      </c>
      <c r="N1218" s="355">
        <f>IF(ISBLANK(INDEX('Policy Characteristics'!H:H,MATCH($C1218,'Policy Characteristics'!$C:$C,0))),"",INDEX('Policy Characteristics'!H:H,MATCH($C1218,'Policy Characteristics'!$C:$C,0)))</f>
        <v>1</v>
      </c>
      <c r="O1218" s="355" t="str">
        <f>IF(ISBLANK(INDEX('Policy Characteristics'!I:I,MATCH($C1218,'Policy Characteristics'!$C:$C,0))),"",INDEX('Policy Characteristics'!I:I,MATCH($C1218,'Policy Characteristics'!$C:$C,0)))</f>
        <v>weight</v>
      </c>
      <c r="P1218" s="355"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5" t="str">
        <f>IF(ISBLANK(INDEX('Policy Characteristics'!K:K,MATCH($C1218,'Policy Characteristics'!$C:$C,0))),"",INDEX('Policy Characteristics'!K:K,MATCH($C1218,'Policy Characteristics'!$C:$C,0)))</f>
        <v>io-model.html</v>
      </c>
      <c r="R1218" s="355" t="str">
        <f>IF(ISBLANK(INDEX('Policy Characteristics'!L:L,MATCH($C1218,'Policy Characteristics'!$C:$C,0))),"",INDEX('Policy Characteristics'!L:L,MATCH($C1218,'Policy Characteristics'!$C:$C,0)))</f>
        <v/>
      </c>
    </row>
    <row r="1219" spans="1:18" x14ac:dyDescent="0.35">
      <c r="A1219" s="355" t="str">
        <f>IF(ISBLANK(INDEX('Policy Characteristics'!A:A,MATCH($C1219,'Policy Characteristics'!$C:$C,0))),"",INDEX('Policy Characteristics'!A:A,MATCH($C1219,'Policy Characteristics'!$C:$C,0)))</f>
        <v>Government Revenue Accounting</v>
      </c>
      <c r="B1219" s="355" t="str">
        <f>IF(ISBLANK(INDEX('Policy Characteristics'!B:B,MATCH($C1219,'Policy Characteristics'!$C:$C,0))),"",INDEX('Policy Characteristics'!B:B,MATCH($C1219,'Policy Characteristics'!$C:$C,0)))</f>
        <v>National Debt Interest</v>
      </c>
      <c r="C1219" s="365" t="str">
        <f t="shared" si="81"/>
        <v>GRA for National Debt Interest</v>
      </c>
      <c r="D1219" s="4" t="s">
        <v>3085</v>
      </c>
      <c r="F1219" s="4" t="s">
        <v>3089</v>
      </c>
      <c r="H1219" s="270">
        <v>582</v>
      </c>
      <c r="I1219" s="5" t="str">
        <f t="shared" si="82"/>
        <v>Yes</v>
      </c>
      <c r="J1219" s="357" t="str">
        <f>IF(ISBLANK(INDEX('Policy Characteristics'!D:D,MATCH($C1219,'Policy Characteristics'!$C:$C,0))),"",INDEX('Policy Characteristics'!D:D,MATCH($C1219,'Policy Characteristics'!$C:$C,0)))</f>
        <v/>
      </c>
      <c r="K1219" s="355" t="str">
        <f>IF(ISBLANK(INDEX('Policy Characteristics'!E:E,MATCH($C1219,'Policy Characteristics'!$C:$C,0))),"",INDEX('Policy Characteristics'!E:E,MATCH($C1219,'Policy Characteristics'!$C:$C,0)))</f>
        <v>GRA national debt interest</v>
      </c>
      <c r="L1219" s="355">
        <f>IF(ISBLANK(INDEX('Policy Characteristics'!F:F,MATCH($C1219,'Policy Characteristics'!$C:$C,0))),"",INDEX('Policy Characteristics'!F:F,MATCH($C1219,'Policy Characteristics'!$C:$C,0)))</f>
        <v>0</v>
      </c>
      <c r="M1219" s="355">
        <f>IF(ISBLANK(INDEX('Policy Characteristics'!G:G,MATCH($C1219,'Policy Characteristics'!$C:$C,0))),"",INDEX('Policy Characteristics'!G:G,MATCH($C1219,'Policy Characteristics'!$C:$C,0)))</f>
        <v>10</v>
      </c>
      <c r="N1219" s="355">
        <f>IF(ISBLANK(INDEX('Policy Characteristics'!H:H,MATCH($C1219,'Policy Characteristics'!$C:$C,0))),"",INDEX('Policy Characteristics'!H:H,MATCH($C1219,'Policy Characteristics'!$C:$C,0)))</f>
        <v>1</v>
      </c>
      <c r="O1219" s="355" t="str">
        <f>IF(ISBLANK(INDEX('Policy Characteristics'!I:I,MATCH($C1219,'Policy Characteristics'!$C:$C,0))),"",INDEX('Policy Characteristics'!I:I,MATCH($C1219,'Policy Characteristics'!$C:$C,0)))</f>
        <v>weight</v>
      </c>
      <c r="P1219" s="355"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5" t="str">
        <f>IF(ISBLANK(INDEX('Policy Characteristics'!K:K,MATCH($C1219,'Policy Characteristics'!$C:$C,0))),"",INDEX('Policy Characteristics'!K:K,MATCH($C1219,'Policy Characteristics'!$C:$C,0)))</f>
        <v>io-model.html</v>
      </c>
      <c r="R1219" s="355" t="str">
        <f>IF(ISBLANK(INDEX('Policy Characteristics'!L:L,MATCH($C1219,'Policy Characteristics'!$C:$C,0))),"",INDEX('Policy Characteristics'!L:L,MATCH($C1219,'Policy Characteristics'!$C:$C,0)))</f>
        <v/>
      </c>
    </row>
    <row r="1220" spans="1:18" x14ac:dyDescent="0.35">
      <c r="A1220" s="355" t="str">
        <f>IF(ISBLANK(INDEX('Policy Characteristics'!A:A,MATCH($C1220,'Policy Characteristics'!$C:$C,0))),"",INDEX('Policy Characteristics'!A:A,MATCH($C1220,'Policy Characteristics'!$C:$C,0)))</f>
        <v>Government Revenue Accounting</v>
      </c>
      <c r="B1220" s="355" t="str">
        <f>IF(ISBLANK(INDEX('Policy Characteristics'!B:B,MATCH($C1220,'Policy Characteristics'!$C:$C,0))),"",INDEX('Policy Characteristics'!B:B,MATCH($C1220,'Policy Characteristics'!$C:$C,0)))</f>
        <v>National Debt Interest</v>
      </c>
      <c r="C1220" s="365" t="str">
        <f t="shared" si="81"/>
        <v>GRA for National Debt Interest</v>
      </c>
      <c r="D1220" s="4" t="s">
        <v>3086</v>
      </c>
      <c r="F1220" s="4" t="s">
        <v>3090</v>
      </c>
      <c r="H1220" s="270">
        <v>583</v>
      </c>
      <c r="I1220" s="5" t="str">
        <f t="shared" si="82"/>
        <v>Yes</v>
      </c>
      <c r="J1220" s="357" t="str">
        <f>IF(ISBLANK(INDEX('Policy Characteristics'!D:D,MATCH($C1220,'Policy Characteristics'!$C:$C,0))),"",INDEX('Policy Characteristics'!D:D,MATCH($C1220,'Policy Characteristics'!$C:$C,0)))</f>
        <v/>
      </c>
      <c r="K1220" s="355" t="str">
        <f>IF(ISBLANK(INDEX('Policy Characteristics'!E:E,MATCH($C1220,'Policy Characteristics'!$C:$C,0))),"",INDEX('Policy Characteristics'!E:E,MATCH($C1220,'Policy Characteristics'!$C:$C,0)))</f>
        <v>GRA national debt interest</v>
      </c>
      <c r="L1220" s="355">
        <f>IF(ISBLANK(INDEX('Policy Characteristics'!F:F,MATCH($C1220,'Policy Characteristics'!$C:$C,0))),"",INDEX('Policy Characteristics'!F:F,MATCH($C1220,'Policy Characteristics'!$C:$C,0)))</f>
        <v>0</v>
      </c>
      <c r="M1220" s="355">
        <f>IF(ISBLANK(INDEX('Policy Characteristics'!G:G,MATCH($C1220,'Policy Characteristics'!$C:$C,0))),"",INDEX('Policy Characteristics'!G:G,MATCH($C1220,'Policy Characteristics'!$C:$C,0)))</f>
        <v>10</v>
      </c>
      <c r="N1220" s="355">
        <f>IF(ISBLANK(INDEX('Policy Characteristics'!H:H,MATCH($C1220,'Policy Characteristics'!$C:$C,0))),"",INDEX('Policy Characteristics'!H:H,MATCH($C1220,'Policy Characteristics'!$C:$C,0)))</f>
        <v>1</v>
      </c>
      <c r="O1220" s="355" t="str">
        <f>IF(ISBLANK(INDEX('Policy Characteristics'!I:I,MATCH($C1220,'Policy Characteristics'!$C:$C,0))),"",INDEX('Policy Characteristics'!I:I,MATCH($C1220,'Policy Characteristics'!$C:$C,0)))</f>
        <v>weight</v>
      </c>
      <c r="P1220" s="355"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5" t="str">
        <f>IF(ISBLANK(INDEX('Policy Characteristics'!K:K,MATCH($C1220,'Policy Characteristics'!$C:$C,0))),"",INDEX('Policy Characteristics'!K:K,MATCH($C1220,'Policy Characteristics'!$C:$C,0)))</f>
        <v>io-model.html</v>
      </c>
      <c r="R1220" s="355" t="str">
        <f>IF(ISBLANK(INDEX('Policy Characteristics'!L:L,MATCH($C1220,'Policy Characteristics'!$C:$C,0))),"",INDEX('Policy Characteristics'!L:L,MATCH($C1220,'Policy Characteristics'!$C:$C,0)))</f>
        <v/>
      </c>
    </row>
    <row r="1221" spans="1:18" x14ac:dyDescent="0.35">
      <c r="A1221" s="355" t="str">
        <f>IF(ISBLANK(INDEX('Policy Characteristics'!A:A,MATCH($C1221,'Policy Characteristics'!$C:$C,0))),"",INDEX('Policy Characteristics'!A:A,MATCH($C1221,'Policy Characteristics'!$C:$C,0)))</f>
        <v>Government Revenue Accounting</v>
      </c>
      <c r="B1221" s="355" t="str">
        <f>IF(ISBLANK(INDEX('Policy Characteristics'!B:B,MATCH($C1221,'Policy Characteristics'!$C:$C,0))),"",INDEX('Policy Characteristics'!B:B,MATCH($C1221,'Policy Characteristics'!$C:$C,0)))</f>
        <v>National Debt Interest</v>
      </c>
      <c r="C1221" s="365" t="str">
        <f t="shared" si="81"/>
        <v>GRA for National Debt Interest</v>
      </c>
      <c r="D1221" s="4" t="s">
        <v>3087</v>
      </c>
      <c r="F1221" s="4" t="s">
        <v>3091</v>
      </c>
      <c r="H1221" s="270">
        <v>584</v>
      </c>
      <c r="I1221" s="5" t="str">
        <f t="shared" si="82"/>
        <v>Yes</v>
      </c>
      <c r="J1221" s="357" t="str">
        <f>IF(ISBLANK(INDEX('Policy Characteristics'!D:D,MATCH($C1221,'Policy Characteristics'!$C:$C,0))),"",INDEX('Policy Characteristics'!D:D,MATCH($C1221,'Policy Characteristics'!$C:$C,0)))</f>
        <v/>
      </c>
      <c r="K1221" s="355" t="str">
        <f>IF(ISBLANK(INDEX('Policy Characteristics'!E:E,MATCH($C1221,'Policy Characteristics'!$C:$C,0))),"",INDEX('Policy Characteristics'!E:E,MATCH($C1221,'Policy Characteristics'!$C:$C,0)))</f>
        <v>GRA national debt interest</v>
      </c>
      <c r="L1221" s="355">
        <f>IF(ISBLANK(INDEX('Policy Characteristics'!F:F,MATCH($C1221,'Policy Characteristics'!$C:$C,0))),"",INDEX('Policy Characteristics'!F:F,MATCH($C1221,'Policy Characteristics'!$C:$C,0)))</f>
        <v>0</v>
      </c>
      <c r="M1221" s="355">
        <f>IF(ISBLANK(INDEX('Policy Characteristics'!G:G,MATCH($C1221,'Policy Characteristics'!$C:$C,0))),"",INDEX('Policy Characteristics'!G:G,MATCH($C1221,'Policy Characteristics'!$C:$C,0)))</f>
        <v>10</v>
      </c>
      <c r="N1221" s="355">
        <f>IF(ISBLANK(INDEX('Policy Characteristics'!H:H,MATCH($C1221,'Policy Characteristics'!$C:$C,0))),"",INDEX('Policy Characteristics'!H:H,MATCH($C1221,'Policy Characteristics'!$C:$C,0)))</f>
        <v>1</v>
      </c>
      <c r="O1221" s="355" t="str">
        <f>IF(ISBLANK(INDEX('Policy Characteristics'!I:I,MATCH($C1221,'Policy Characteristics'!$C:$C,0))),"",INDEX('Policy Characteristics'!I:I,MATCH($C1221,'Policy Characteristics'!$C:$C,0)))</f>
        <v>weight</v>
      </c>
      <c r="P1221" s="355"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5" t="str">
        <f>IF(ISBLANK(INDEX('Policy Characteristics'!K:K,MATCH($C1221,'Policy Characteristics'!$C:$C,0))),"",INDEX('Policy Characteristics'!K:K,MATCH($C1221,'Policy Characteristics'!$C:$C,0)))</f>
        <v>io-model.html</v>
      </c>
      <c r="R1221" s="355" t="str">
        <f>IF(ISBLANK(INDEX('Policy Characteristics'!L:L,MATCH($C1221,'Policy Characteristics'!$C:$C,0))),"",INDEX('Policy Characteristics'!L:L,MATCH($C1221,'Policy Characteristics'!$C:$C,0)))</f>
        <v/>
      </c>
    </row>
    <row r="1222" spans="1:18" x14ac:dyDescent="0.35">
      <c r="A1222" s="355" t="str">
        <f>IF(ISBLANK(INDEX('Policy Characteristics'!A:A,MATCH($C1222,'Policy Characteristics'!$C:$C,0))),"",INDEX('Policy Characteristics'!A:A,MATCH($C1222,'Policy Characteristics'!$C:$C,0)))</f>
        <v>Government Revenue Accounting</v>
      </c>
      <c r="B1222" s="355" t="str">
        <f>IF(ISBLANK(INDEX('Policy Characteristics'!B:B,MATCH($C1222,'Policy Characteristics'!$C:$C,0))),"",INDEX('Policy Characteristics'!B:B,MATCH($C1222,'Policy Characteristics'!$C:$C,0)))</f>
        <v>Remaining Government Cash Flows</v>
      </c>
      <c r="C1222" s="364" t="s">
        <v>3082</v>
      </c>
      <c r="D1222" s="4" t="s">
        <v>3083</v>
      </c>
      <c r="F1222" s="4" t="s">
        <v>3088</v>
      </c>
      <c r="H1222" s="270">
        <v>585</v>
      </c>
      <c r="I1222" s="4" t="s">
        <v>44</v>
      </c>
      <c r="J1222" s="357" t="str">
        <f>IF(ISBLANK(INDEX('Policy Characteristics'!D:D,MATCH($C1222,'Policy Characteristics'!$C:$C,0))),"",INDEX('Policy Characteristics'!D:D,MATCH($C1222,'Policy Characteristics'!$C:$C,0)))</f>
        <v/>
      </c>
      <c r="K1222" s="355" t="str">
        <f>IF(ISBLANK(INDEX('Policy Characteristics'!E:E,MATCH($C1222,'Policy Characteristics'!$C:$C,0))),"",INDEX('Policy Characteristics'!E:E,MATCH($C1222,'Policy Characteristics'!$C:$C,0)))</f>
        <v>GRA remaining cash flow changes</v>
      </c>
      <c r="L1222" s="355">
        <f>IF(ISBLANK(INDEX('Policy Characteristics'!F:F,MATCH($C1222,'Policy Characteristics'!$C:$C,0))),"",INDEX('Policy Characteristics'!F:F,MATCH($C1222,'Policy Characteristics'!$C:$C,0)))</f>
        <v>0</v>
      </c>
      <c r="M1222" s="355">
        <f>IF(ISBLANK(INDEX('Policy Characteristics'!G:G,MATCH($C1222,'Policy Characteristics'!$C:$C,0))),"",INDEX('Policy Characteristics'!G:G,MATCH($C1222,'Policy Characteristics'!$C:$C,0)))</f>
        <v>10</v>
      </c>
      <c r="N1222" s="355">
        <f>IF(ISBLANK(INDEX('Policy Characteristics'!H:H,MATCH($C1222,'Policy Characteristics'!$C:$C,0))),"",INDEX('Policy Characteristics'!H:H,MATCH($C1222,'Policy Characteristics'!$C:$C,0)))</f>
        <v>1</v>
      </c>
      <c r="O1222" s="355" t="str">
        <f>IF(ISBLANK(INDEX('Policy Characteristics'!I:I,MATCH($C1222,'Policy Characteristics'!$C:$C,0))),"",INDEX('Policy Characteristics'!I:I,MATCH($C1222,'Policy Characteristics'!$C:$C,0)))</f>
        <v>weight</v>
      </c>
      <c r="P1222" s="355"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5" t="str">
        <f>IF(ISBLANK(INDEX('Policy Characteristics'!K:K,MATCH($C1222,'Policy Characteristics'!$C:$C,0))),"",INDEX('Policy Characteristics'!K:K,MATCH($C1222,'Policy Characteristics'!$C:$C,0)))</f>
        <v>io-model.html</v>
      </c>
      <c r="R1222" s="355" t="str">
        <f>IF(ISBLANK(INDEX('Policy Characteristics'!L:L,MATCH($C1222,'Policy Characteristics'!$C:$C,0))),"",INDEX('Policy Characteristics'!L:L,MATCH($C1222,'Policy Characteristics'!$C:$C,0)))</f>
        <v/>
      </c>
    </row>
    <row r="1223" spans="1:18" x14ac:dyDescent="0.35">
      <c r="A1223" s="355" t="str">
        <f>IF(ISBLANK(INDEX('Policy Characteristics'!A:A,MATCH($C1223,'Policy Characteristics'!$C:$C,0))),"",INDEX('Policy Characteristics'!A:A,MATCH($C1223,'Policy Characteristics'!$C:$C,0)))</f>
        <v>Government Revenue Accounting</v>
      </c>
      <c r="B1223" s="355" t="str">
        <f>IF(ISBLANK(INDEX('Policy Characteristics'!B:B,MATCH($C1223,'Policy Characteristics'!$C:$C,0))),"",INDEX('Policy Characteristics'!B:B,MATCH($C1223,'Policy Characteristics'!$C:$C,0)))</f>
        <v>Remaining Government Cash Flows</v>
      </c>
      <c r="C1223" s="365" t="str">
        <f t="shared" ref="C1223" si="83">C$1222</f>
        <v>GRA for Remaining Government Cash Flow Changes</v>
      </c>
      <c r="D1223" s="4" t="s">
        <v>3084</v>
      </c>
      <c r="F1223" s="4" t="s">
        <v>3111</v>
      </c>
      <c r="H1223" s="270">
        <v>586</v>
      </c>
      <c r="I1223" s="5" t="str">
        <f t="shared" ref="I1223:I1226" si="84">I$1222</f>
        <v>Yes</v>
      </c>
      <c r="J1223" s="357" t="str">
        <f>IF(ISBLANK(INDEX('Policy Characteristics'!D:D,MATCH($C1223,'Policy Characteristics'!$C:$C,0))),"",INDEX('Policy Characteristics'!D:D,MATCH($C1223,'Policy Characteristics'!$C:$C,0)))</f>
        <v/>
      </c>
      <c r="K1223" s="355" t="str">
        <f>IF(ISBLANK(INDEX('Policy Characteristics'!E:E,MATCH($C1223,'Policy Characteristics'!$C:$C,0))),"",INDEX('Policy Characteristics'!E:E,MATCH($C1223,'Policy Characteristics'!$C:$C,0)))</f>
        <v>GRA remaining cash flow changes</v>
      </c>
      <c r="L1223" s="355">
        <f>IF(ISBLANK(INDEX('Policy Characteristics'!F:F,MATCH($C1223,'Policy Characteristics'!$C:$C,0))),"",INDEX('Policy Characteristics'!F:F,MATCH($C1223,'Policy Characteristics'!$C:$C,0)))</f>
        <v>0</v>
      </c>
      <c r="M1223" s="355">
        <f>IF(ISBLANK(INDEX('Policy Characteristics'!G:G,MATCH($C1223,'Policy Characteristics'!$C:$C,0))),"",INDEX('Policy Characteristics'!G:G,MATCH($C1223,'Policy Characteristics'!$C:$C,0)))</f>
        <v>10</v>
      </c>
      <c r="N1223" s="355">
        <f>IF(ISBLANK(INDEX('Policy Characteristics'!H:H,MATCH($C1223,'Policy Characteristics'!$C:$C,0))),"",INDEX('Policy Characteristics'!H:H,MATCH($C1223,'Policy Characteristics'!$C:$C,0)))</f>
        <v>1</v>
      </c>
      <c r="O1223" s="355" t="str">
        <f>IF(ISBLANK(INDEX('Policy Characteristics'!I:I,MATCH($C1223,'Policy Characteristics'!$C:$C,0))),"",INDEX('Policy Characteristics'!I:I,MATCH($C1223,'Policy Characteristics'!$C:$C,0)))</f>
        <v>weight</v>
      </c>
      <c r="P1223" s="355"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5" t="str">
        <f>IF(ISBLANK(INDEX('Policy Characteristics'!K:K,MATCH($C1223,'Policy Characteristics'!$C:$C,0))),"",INDEX('Policy Characteristics'!K:K,MATCH($C1223,'Policy Characteristics'!$C:$C,0)))</f>
        <v>io-model.html</v>
      </c>
      <c r="R1223" s="355" t="str">
        <f>IF(ISBLANK(INDEX('Policy Characteristics'!L:L,MATCH($C1223,'Policy Characteristics'!$C:$C,0))),"",INDEX('Policy Characteristics'!L:L,MATCH($C1223,'Policy Characteristics'!$C:$C,0)))</f>
        <v/>
      </c>
    </row>
    <row r="1224" spans="1:18" x14ac:dyDescent="0.35">
      <c r="A1224" s="355" t="str">
        <f>IF(ISBLANK(INDEX('Policy Characteristics'!A:A,MATCH($C1224,'Policy Characteristics'!$C:$C,0))),"",INDEX('Policy Characteristics'!A:A,MATCH($C1224,'Policy Characteristics'!$C:$C,0)))</f>
        <v>Government Revenue Accounting</v>
      </c>
      <c r="B1224" s="355" t="str">
        <f>IF(ISBLANK(INDEX('Policy Characteristics'!B:B,MATCH($C1224,'Policy Characteristics'!$C:$C,0))),"",INDEX('Policy Characteristics'!B:B,MATCH($C1224,'Policy Characteristics'!$C:$C,0)))</f>
        <v>Remaining Government Cash Flows</v>
      </c>
      <c r="C1224" s="365" t="str">
        <f t="shared" ref="C1224:C1226" si="85">C$1222</f>
        <v>GRA for Remaining Government Cash Flow Changes</v>
      </c>
      <c r="D1224" s="4" t="s">
        <v>3085</v>
      </c>
      <c r="F1224" s="4" t="s">
        <v>3089</v>
      </c>
      <c r="H1224" s="270">
        <v>587</v>
      </c>
      <c r="I1224" s="5" t="str">
        <f t="shared" si="84"/>
        <v>Yes</v>
      </c>
      <c r="J1224" s="357" t="str">
        <f>IF(ISBLANK(INDEX('Policy Characteristics'!D:D,MATCH($C1224,'Policy Characteristics'!$C:$C,0))),"",INDEX('Policy Characteristics'!D:D,MATCH($C1224,'Policy Characteristics'!$C:$C,0)))</f>
        <v/>
      </c>
      <c r="K1224" s="355" t="str">
        <f>IF(ISBLANK(INDEX('Policy Characteristics'!E:E,MATCH($C1224,'Policy Characteristics'!$C:$C,0))),"",INDEX('Policy Characteristics'!E:E,MATCH($C1224,'Policy Characteristics'!$C:$C,0)))</f>
        <v>GRA remaining cash flow changes</v>
      </c>
      <c r="L1224" s="355">
        <f>IF(ISBLANK(INDEX('Policy Characteristics'!F:F,MATCH($C1224,'Policy Characteristics'!$C:$C,0))),"",INDEX('Policy Characteristics'!F:F,MATCH($C1224,'Policy Characteristics'!$C:$C,0)))</f>
        <v>0</v>
      </c>
      <c r="M1224" s="355">
        <f>IF(ISBLANK(INDEX('Policy Characteristics'!G:G,MATCH($C1224,'Policy Characteristics'!$C:$C,0))),"",INDEX('Policy Characteristics'!G:G,MATCH($C1224,'Policy Characteristics'!$C:$C,0)))</f>
        <v>10</v>
      </c>
      <c r="N1224" s="355">
        <f>IF(ISBLANK(INDEX('Policy Characteristics'!H:H,MATCH($C1224,'Policy Characteristics'!$C:$C,0))),"",INDEX('Policy Characteristics'!H:H,MATCH($C1224,'Policy Characteristics'!$C:$C,0)))</f>
        <v>1</v>
      </c>
      <c r="O1224" s="355" t="str">
        <f>IF(ISBLANK(INDEX('Policy Characteristics'!I:I,MATCH($C1224,'Policy Characteristics'!$C:$C,0))),"",INDEX('Policy Characteristics'!I:I,MATCH($C1224,'Policy Characteristics'!$C:$C,0)))</f>
        <v>weight</v>
      </c>
      <c r="P1224" s="355"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5" t="str">
        <f>IF(ISBLANK(INDEX('Policy Characteristics'!K:K,MATCH($C1224,'Policy Characteristics'!$C:$C,0))),"",INDEX('Policy Characteristics'!K:K,MATCH($C1224,'Policy Characteristics'!$C:$C,0)))</f>
        <v>io-model.html</v>
      </c>
      <c r="R1224" s="355" t="str">
        <f>IF(ISBLANK(INDEX('Policy Characteristics'!L:L,MATCH($C1224,'Policy Characteristics'!$C:$C,0))),"",INDEX('Policy Characteristics'!L:L,MATCH($C1224,'Policy Characteristics'!$C:$C,0)))</f>
        <v/>
      </c>
    </row>
    <row r="1225" spans="1:18" x14ac:dyDescent="0.35">
      <c r="A1225" s="355" t="str">
        <f>IF(ISBLANK(INDEX('Policy Characteristics'!A:A,MATCH($C1225,'Policy Characteristics'!$C:$C,0))),"",INDEX('Policy Characteristics'!A:A,MATCH($C1225,'Policy Characteristics'!$C:$C,0)))</f>
        <v>Government Revenue Accounting</v>
      </c>
      <c r="B1225" s="355" t="str">
        <f>IF(ISBLANK(INDEX('Policy Characteristics'!B:B,MATCH($C1225,'Policy Characteristics'!$C:$C,0))),"",INDEX('Policy Characteristics'!B:B,MATCH($C1225,'Policy Characteristics'!$C:$C,0)))</f>
        <v>Remaining Government Cash Flows</v>
      </c>
      <c r="C1225" s="365" t="str">
        <f t="shared" si="85"/>
        <v>GRA for Remaining Government Cash Flow Changes</v>
      </c>
      <c r="D1225" s="4" t="s">
        <v>3086</v>
      </c>
      <c r="F1225" s="4" t="s">
        <v>3090</v>
      </c>
      <c r="H1225" s="270">
        <v>588</v>
      </c>
      <c r="I1225" s="5" t="str">
        <f t="shared" si="84"/>
        <v>Yes</v>
      </c>
      <c r="J1225" s="357" t="str">
        <f>IF(ISBLANK(INDEX('Policy Characteristics'!D:D,MATCH($C1225,'Policy Characteristics'!$C:$C,0))),"",INDEX('Policy Characteristics'!D:D,MATCH($C1225,'Policy Characteristics'!$C:$C,0)))</f>
        <v/>
      </c>
      <c r="K1225" s="355" t="str">
        <f>IF(ISBLANK(INDEX('Policy Characteristics'!E:E,MATCH($C1225,'Policy Characteristics'!$C:$C,0))),"",INDEX('Policy Characteristics'!E:E,MATCH($C1225,'Policy Characteristics'!$C:$C,0)))</f>
        <v>GRA remaining cash flow changes</v>
      </c>
      <c r="L1225" s="355">
        <f>IF(ISBLANK(INDEX('Policy Characteristics'!F:F,MATCH($C1225,'Policy Characteristics'!$C:$C,0))),"",INDEX('Policy Characteristics'!F:F,MATCH($C1225,'Policy Characteristics'!$C:$C,0)))</f>
        <v>0</v>
      </c>
      <c r="M1225" s="355">
        <f>IF(ISBLANK(INDEX('Policy Characteristics'!G:G,MATCH($C1225,'Policy Characteristics'!$C:$C,0))),"",INDEX('Policy Characteristics'!G:G,MATCH($C1225,'Policy Characteristics'!$C:$C,0)))</f>
        <v>10</v>
      </c>
      <c r="N1225" s="355">
        <f>IF(ISBLANK(INDEX('Policy Characteristics'!H:H,MATCH($C1225,'Policy Characteristics'!$C:$C,0))),"",INDEX('Policy Characteristics'!H:H,MATCH($C1225,'Policy Characteristics'!$C:$C,0)))</f>
        <v>1</v>
      </c>
      <c r="O1225" s="355" t="str">
        <f>IF(ISBLANK(INDEX('Policy Characteristics'!I:I,MATCH($C1225,'Policy Characteristics'!$C:$C,0))),"",INDEX('Policy Characteristics'!I:I,MATCH($C1225,'Policy Characteristics'!$C:$C,0)))</f>
        <v>weight</v>
      </c>
      <c r="P1225" s="355"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5" t="str">
        <f>IF(ISBLANK(INDEX('Policy Characteristics'!K:K,MATCH($C1225,'Policy Characteristics'!$C:$C,0))),"",INDEX('Policy Characteristics'!K:K,MATCH($C1225,'Policy Characteristics'!$C:$C,0)))</f>
        <v>io-model.html</v>
      </c>
      <c r="R1225" s="355" t="str">
        <f>IF(ISBLANK(INDEX('Policy Characteristics'!L:L,MATCH($C1225,'Policy Characteristics'!$C:$C,0))),"",INDEX('Policy Characteristics'!L:L,MATCH($C1225,'Policy Characteristics'!$C:$C,0)))</f>
        <v/>
      </c>
    </row>
    <row r="1226" spans="1:18" x14ac:dyDescent="0.35">
      <c r="A1226" s="355" t="str">
        <f>IF(ISBLANK(INDEX('Policy Characteristics'!A:A,MATCH($C1226,'Policy Characteristics'!$C:$C,0))),"",INDEX('Policy Characteristics'!A:A,MATCH($C1226,'Policy Characteristics'!$C:$C,0)))</f>
        <v>Government Revenue Accounting</v>
      </c>
      <c r="B1226" s="355" t="str">
        <f>IF(ISBLANK(INDEX('Policy Characteristics'!B:B,MATCH($C1226,'Policy Characteristics'!$C:$C,0))),"",INDEX('Policy Characteristics'!B:B,MATCH($C1226,'Policy Characteristics'!$C:$C,0)))</f>
        <v>Remaining Government Cash Flows</v>
      </c>
      <c r="C1226" s="365" t="str">
        <f t="shared" si="85"/>
        <v>GRA for Remaining Government Cash Flow Changes</v>
      </c>
      <c r="D1226" s="4" t="s">
        <v>3087</v>
      </c>
      <c r="F1226" s="4" t="s">
        <v>3091</v>
      </c>
      <c r="H1226" s="270">
        <v>589</v>
      </c>
      <c r="I1226" s="5" t="str">
        <f t="shared" si="84"/>
        <v>Yes</v>
      </c>
      <c r="J1226" s="357" t="str">
        <f>IF(ISBLANK(INDEX('Policy Characteristics'!D:D,MATCH($C1226,'Policy Characteristics'!$C:$C,0))),"",INDEX('Policy Characteristics'!D:D,MATCH($C1226,'Policy Characteristics'!$C:$C,0)))</f>
        <v/>
      </c>
      <c r="K1226" s="355" t="str">
        <f>IF(ISBLANK(INDEX('Policy Characteristics'!E:E,MATCH($C1226,'Policy Characteristics'!$C:$C,0))),"",INDEX('Policy Characteristics'!E:E,MATCH($C1226,'Policy Characteristics'!$C:$C,0)))</f>
        <v>GRA remaining cash flow changes</v>
      </c>
      <c r="L1226" s="355">
        <f>IF(ISBLANK(INDEX('Policy Characteristics'!F:F,MATCH($C1226,'Policy Characteristics'!$C:$C,0))),"",INDEX('Policy Characteristics'!F:F,MATCH($C1226,'Policy Characteristics'!$C:$C,0)))</f>
        <v>0</v>
      </c>
      <c r="M1226" s="355">
        <f>IF(ISBLANK(INDEX('Policy Characteristics'!G:G,MATCH($C1226,'Policy Characteristics'!$C:$C,0))),"",INDEX('Policy Characteristics'!G:G,MATCH($C1226,'Policy Characteristics'!$C:$C,0)))</f>
        <v>10</v>
      </c>
      <c r="N1226" s="355">
        <f>IF(ISBLANK(INDEX('Policy Characteristics'!H:H,MATCH($C1226,'Policy Characteristics'!$C:$C,0))),"",INDEX('Policy Characteristics'!H:H,MATCH($C1226,'Policy Characteristics'!$C:$C,0)))</f>
        <v>1</v>
      </c>
      <c r="O1226" s="355" t="str">
        <f>IF(ISBLANK(INDEX('Policy Characteristics'!I:I,MATCH($C1226,'Policy Characteristics'!$C:$C,0))),"",INDEX('Policy Characteristics'!I:I,MATCH($C1226,'Policy Characteristics'!$C:$C,0)))</f>
        <v>weight</v>
      </c>
      <c r="P1226" s="355"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5" t="str">
        <f>IF(ISBLANK(INDEX('Policy Characteristics'!K:K,MATCH($C1226,'Policy Characteristics'!$C:$C,0))),"",INDEX('Policy Characteristics'!K:K,MATCH($C1226,'Policy Characteristics'!$C:$C,0)))</f>
        <v>io-model.html</v>
      </c>
      <c r="R1226" s="355" t="str">
        <f>IF(ISBLANK(INDEX('Policy Characteristics'!L:L,MATCH($C1226,'Policy Characteristics'!$C:$C,0))),"",INDEX('Policy Characteristics'!L:L,MATCH($C1226,'Policy Characteristics'!$C:$C,0)))</f>
        <v/>
      </c>
    </row>
    <row r="1227" spans="1:18" x14ac:dyDescent="0.35">
      <c r="A1227" s="355" t="str">
        <f>IF(ISBLANK(INDEX('Policy Characteristics'!A:A,MATCH($C1227,'Policy Characteristics'!$C:$C,0))),"",INDEX('Policy Characteristics'!A:A,MATCH($C1227,'Policy Characteristics'!$C:$C,0)))</f>
        <v>Control Settings</v>
      </c>
      <c r="B1227" s="355" t="str">
        <f>IF(ISBLANK(INDEX('Policy Characteristics'!B:B,MATCH($C1227,'Policy Characteristics'!$C:$C,0))),"",INDEX('Policy Characteristics'!B:B,MATCH($C1227,'Policy Characteristics'!$C:$C,0)))</f>
        <v>COVID-19 Recession</v>
      </c>
      <c r="C1227" s="364" t="s">
        <v>2941</v>
      </c>
      <c r="H1227" s="258">
        <v>543</v>
      </c>
      <c r="I1227" s="4" t="s">
        <v>45</v>
      </c>
      <c r="J1227" s="357" t="str">
        <f>IF(ISBLANK(INDEX('Policy Characteristics'!D:D,MATCH($C1227,'Policy Characteristics'!$C:$C,0))),"",INDEX('Policy Characteristics'!D:D,MATCH($C1227,'Policy Characteristics'!$C:$C,0)))</f>
        <v/>
      </c>
      <c r="K1227" s="355" t="str">
        <f>IF(ISBLANK(INDEX('Policy Characteristics'!E:E,MATCH($C1227,'Policy Characteristics'!$C:$C,0))),"",INDEX('Policy Characteristics'!E:E,MATCH($C1227,'Policy Characteristics'!$C:$C,0)))</f>
        <v>settings exogenous GDP adjustment</v>
      </c>
      <c r="L1227" s="377">
        <f>IF(ISBLANK(INDEX('Policy Characteristics'!F:F,MATCH($C1227,'Policy Characteristics'!$C:$C,0))),"",INDEX('Policy Characteristics'!F:F,MATCH($C1227,'Policy Characteristics'!$C:$C,0)))</f>
        <v>-0.08</v>
      </c>
      <c r="M1227" s="377">
        <f>IF(ISBLANK(INDEX('Policy Characteristics'!G:G,MATCH($C1227,'Policy Characteristics'!$C:$C,0))),"",INDEX('Policy Characteristics'!G:G,MATCH($C1227,'Policy Characteristics'!$C:$C,0)))</f>
        <v>0.02</v>
      </c>
      <c r="N1227" s="377">
        <f>IF(ISBLANK(INDEX('Policy Characteristics'!H:H,MATCH($C1227,'Policy Characteristics'!$C:$C,0))),"",INDEX('Policy Characteristics'!H:H,MATCH($C1227,'Policy Characteristics'!$C:$C,0)))</f>
        <v>1E-3</v>
      </c>
      <c r="O1227" s="355" t="str">
        <f>IF(ISBLANK(INDEX('Policy Characteristics'!I:I,MATCH($C1227,'Policy Characteristics'!$C:$C,0))),"",INDEX('Policy Characteristics'!I:I,MATCH($C1227,'Policy Characteristics'!$C:$C,0)))</f>
        <v>GDP growth rate (%)</v>
      </c>
      <c r="P1227" s="355"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5" t="str">
        <f>IF(ISBLANK(INDEX('Policy Characteristics'!K:K,MATCH($C1227,'Policy Characteristics'!$C:$C,0))),"",INDEX('Policy Characteristics'!K:K,MATCH($C1227,'Policy Characteristics'!$C:$C,0)))</f>
        <v/>
      </c>
      <c r="R1227" s="355" t="str">
        <f>IF(ISBLANK(INDEX('Policy Characteristics'!L:L,MATCH($C1227,'Policy Characteristics'!$C:$C,0))),"",INDEX('Policy Characteristics'!L:L,MATCH($C1227,'Policy Characteristics'!$C:$C,0)))</f>
        <v/>
      </c>
    </row>
    <row r="1228" spans="1:18" x14ac:dyDescent="0.35">
      <c r="A1228" s="355" t="str">
        <f>IF(ISBLANK(INDEX('Policy Characteristics'!A:A,MATCH($C1228,'Policy Characteristics'!$C:$C,0))),"",INDEX('Policy Characteristics'!A:A,MATCH($C1228,'Policy Characteristics'!$C:$C,0)))</f>
        <v>Control Settings</v>
      </c>
      <c r="B1228" s="355" t="str">
        <f>IF(ISBLANK(INDEX('Policy Characteristics'!B:B,MATCH($C1228,'Policy Characteristics'!$C:$C,0))),"",INDEX('Policy Characteristics'!B:B,MATCH($C1228,'Policy Characteristics'!$C:$C,0)))</f>
        <v>Use 20-Year GWP Values</v>
      </c>
      <c r="C1228" s="364" t="s">
        <v>3460</v>
      </c>
      <c r="H1228" s="295">
        <v>1601</v>
      </c>
      <c r="I1228" s="4" t="s">
        <v>45</v>
      </c>
      <c r="J1228" s="357" t="str">
        <f>IF(ISBLANK(INDEX('Policy Characteristics'!D:D,MATCH($C1228,'Policy Characteristics'!$C:$C,0))),"",INDEX('Policy Characteristics'!D:D,MATCH($C1228,'Policy Characteristics'!$C:$C,0)))</f>
        <v/>
      </c>
      <c r="K1228" s="355" t="str">
        <f>IF(ISBLANK(INDEX('Policy Characteristics'!E:E,MATCH($C1228,'Policy Characteristics'!$C:$C,0))),"",INDEX('Policy Characteristics'!E:E,MATCH($C1228,'Policy Characteristics'!$C:$C,0)))</f>
        <v/>
      </c>
      <c r="L1228" s="377">
        <f>IF(ISBLANK(INDEX('Policy Characteristics'!F:F,MATCH($C1228,'Policy Characteristics'!$C:$C,0))),"",INDEX('Policy Characteristics'!F:F,MATCH($C1228,'Policy Characteristics'!$C:$C,0)))</f>
        <v>0</v>
      </c>
      <c r="M1228" s="377">
        <f>IF(ISBLANK(INDEX('Policy Characteristics'!G:G,MATCH($C1228,'Policy Characteristics'!$C:$C,0))),"",INDEX('Policy Characteristics'!G:G,MATCH($C1228,'Policy Characteristics'!$C:$C,0)))</f>
        <v>1</v>
      </c>
      <c r="N1228" s="377">
        <f>IF(ISBLANK(INDEX('Policy Characteristics'!H:H,MATCH($C1228,'Policy Characteristics'!$C:$C,0))),"",INDEX('Policy Characteristics'!H:H,MATCH($C1228,'Policy Characteristics'!$C:$C,0)))</f>
        <v>1</v>
      </c>
      <c r="O1228" s="355" t="str">
        <f>IF(ISBLANK(INDEX('Policy Characteristics'!I:I,MATCH($C1228,'Policy Characteristics'!$C:$C,0))),"",INDEX('Policy Characteristics'!I:I,MATCH($C1228,'Policy Characteristics'!$C:$C,0)))</f>
        <v>on/off</v>
      </c>
      <c r="P1228" s="355"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5" t="str">
        <f>IF(ISBLANK(INDEX('Policy Characteristics'!K:K,MATCH($C1228,'Policy Characteristics'!$C:$C,0))),"",INDEX('Policy Characteristics'!K:K,MATCH($C1228,'Policy Characteristics'!$C:$C,0)))</f>
        <v/>
      </c>
      <c r="R1228" s="355"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0" t="s">
        <v>2928</v>
      </c>
      <c r="B1" s="460"/>
    </row>
    <row r="2" spans="1:2" x14ac:dyDescent="0.35">
      <c r="A2" s="248" t="s">
        <v>2929</v>
      </c>
      <c r="B2" s="248" t="s">
        <v>2930</v>
      </c>
    </row>
    <row r="3" spans="1:2" x14ac:dyDescent="0.35">
      <c r="A3" s="249" t="s">
        <v>375</v>
      </c>
      <c r="B3" s="194" t="str">
        <f>A3</f>
        <v>million metric tons / year</v>
      </c>
    </row>
    <row r="4" spans="1:2" x14ac:dyDescent="0.35">
      <c r="A4" s="249" t="s">
        <v>3463</v>
      </c>
      <c r="B4" s="194" t="str">
        <f>A4</f>
        <v>g CO2e / 2020 dollar</v>
      </c>
    </row>
    <row r="5" spans="1:2" x14ac:dyDescent="0.35">
      <c r="A5" s="250" t="s">
        <v>2359</v>
      </c>
      <c r="B5" s="194" t="str">
        <f t="shared" ref="B5:B40" si="0">A5</f>
        <v>thousand metric tons / year</v>
      </c>
    </row>
    <row r="6" spans="1:2" x14ac:dyDescent="0.35">
      <c r="A6" s="250" t="s">
        <v>3464</v>
      </c>
      <c r="B6" s="194" t="str">
        <f>A6</f>
        <v>g CO2 / 2020 dollar</v>
      </c>
    </row>
    <row r="7" spans="1:2" ht="29" x14ac:dyDescent="0.35">
      <c r="A7" s="250" t="s">
        <v>3495</v>
      </c>
      <c r="B7" s="194" t="str">
        <f t="shared" si="0"/>
        <v>2020 dollars / metric ton CO2e abated, Annual average abatement (million metric tons CO2e)</v>
      </c>
    </row>
    <row r="8" spans="1:2" x14ac:dyDescent="0.35">
      <c r="A8" s="250" t="s">
        <v>3465</v>
      </c>
      <c r="B8" s="194" t="str">
        <f t="shared" si="0"/>
        <v>billion 2020 dollars / year</v>
      </c>
    </row>
    <row r="9" spans="1:2" x14ac:dyDescent="0.35">
      <c r="A9" s="250" t="s">
        <v>3466</v>
      </c>
      <c r="B9" s="194" t="str">
        <f t="shared" si="0"/>
        <v>billion 2020 dollars</v>
      </c>
    </row>
    <row r="10" spans="1:2" x14ac:dyDescent="0.35">
      <c r="A10" s="250" t="s">
        <v>2975</v>
      </c>
      <c r="B10" s="194" t="str">
        <f t="shared" si="0"/>
        <v>jobs</v>
      </c>
    </row>
    <row r="11" spans="1:2" x14ac:dyDescent="0.35">
      <c r="A11" s="250" t="s">
        <v>3019</v>
      </c>
      <c r="B11" s="194" t="str">
        <f t="shared" si="0"/>
        <v>incidents / year</v>
      </c>
    </row>
    <row r="12" spans="1:2" x14ac:dyDescent="0.35">
      <c r="A12" s="250" t="s">
        <v>2994</v>
      </c>
      <c r="B12" s="194" t="str">
        <f t="shared" si="0"/>
        <v>% change</v>
      </c>
    </row>
    <row r="13" spans="1:2" x14ac:dyDescent="0.35">
      <c r="A13" s="250" t="s">
        <v>3467</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3468</v>
      </c>
      <c r="B17" s="194" t="str">
        <f t="shared" si="0"/>
        <v>2020 dollars / megawatt-hour (MWh)</v>
      </c>
    </row>
    <row r="18" spans="1:2" x14ac:dyDescent="0.35">
      <c r="A18" s="250" t="s">
        <v>2526</v>
      </c>
      <c r="B18" s="194" t="str">
        <f t="shared" si="0"/>
        <v>cubic km / yr</v>
      </c>
    </row>
    <row r="19" spans="1:2" x14ac:dyDescent="0.35">
      <c r="A19" s="250" t="s">
        <v>2435</v>
      </c>
      <c r="B19" s="194" t="str">
        <f t="shared" si="0"/>
        <v>trillion passenger-miles / year</v>
      </c>
    </row>
    <row r="20" spans="1:2" x14ac:dyDescent="0.35">
      <c r="A20" s="250" t="s">
        <v>2436</v>
      </c>
      <c r="B20" s="194" t="str">
        <f t="shared" si="0"/>
        <v>trillion freight ton-miles / year</v>
      </c>
    </row>
    <row r="21" spans="1:2" x14ac:dyDescent="0.35">
      <c r="A21" s="250" t="s">
        <v>506</v>
      </c>
      <c r="B21" s="194" t="str">
        <f t="shared" si="0"/>
        <v>million vehicles / year</v>
      </c>
    </row>
    <row r="22" spans="1:2" x14ac:dyDescent="0.35">
      <c r="A22" s="250" t="s">
        <v>2413</v>
      </c>
      <c r="B22" s="194" t="str">
        <f t="shared" si="0"/>
        <v>thousand vehicles / year</v>
      </c>
    </row>
    <row r="23" spans="1:2" x14ac:dyDescent="0.35">
      <c r="A23" s="250" t="s">
        <v>2412</v>
      </c>
      <c r="B23" s="194" t="str">
        <f t="shared" si="0"/>
        <v>million vehicles</v>
      </c>
    </row>
    <row r="24" spans="1:2" x14ac:dyDescent="0.35">
      <c r="A24" s="250" t="s">
        <v>2445</v>
      </c>
      <c r="B24" s="194" t="str">
        <f t="shared" si="0"/>
        <v>thousand vehicles</v>
      </c>
    </row>
    <row r="25" spans="1:2" x14ac:dyDescent="0.35">
      <c r="A25" s="250" t="s">
        <v>483</v>
      </c>
      <c r="B25" s="194" t="str">
        <f t="shared" si="0"/>
        <v>quads / year</v>
      </c>
    </row>
    <row r="26" spans="1:2" x14ac:dyDescent="0.35">
      <c r="A26" s="250" t="s">
        <v>3469</v>
      </c>
      <c r="B26" s="194" t="str">
        <f>A26</f>
        <v>thousand BTU / 2020 dollar</v>
      </c>
    </row>
    <row r="27" spans="1:2" x14ac:dyDescent="0.35">
      <c r="A27" s="250" t="s">
        <v>2418</v>
      </c>
      <c r="B27" s="194" t="str">
        <f t="shared" si="0"/>
        <v>millions of short tons / year</v>
      </c>
    </row>
    <row r="28" spans="1:2" x14ac:dyDescent="0.35">
      <c r="A28" s="250" t="s">
        <v>2419</v>
      </c>
      <c r="B28" s="194" t="str">
        <f t="shared" si="0"/>
        <v>trillion cubic feet / year</v>
      </c>
    </row>
    <row r="29" spans="1:2" x14ac:dyDescent="0.35">
      <c r="A29" s="250" t="s">
        <v>3497</v>
      </c>
      <c r="B29" s="194" t="str">
        <f t="shared" si="0"/>
        <v>million barrels of oil / year</v>
      </c>
    </row>
    <row r="30" spans="1:2" x14ac:dyDescent="0.35">
      <c r="A30" s="250" t="s">
        <v>2727</v>
      </c>
      <c r="B30" s="194" t="str">
        <f t="shared" si="0"/>
        <v>million gallons / year</v>
      </c>
    </row>
    <row r="31" spans="1:2" x14ac:dyDescent="0.35">
      <c r="A31" s="250" t="s">
        <v>2484</v>
      </c>
      <c r="B31" s="194" t="str">
        <f t="shared" si="0"/>
        <v>trillion BTU / year</v>
      </c>
    </row>
    <row r="32" spans="1:2" x14ac:dyDescent="0.35">
      <c r="A32" s="250" t="s">
        <v>3470</v>
      </c>
      <c r="B32" s="194" t="str">
        <f t="shared" si="0"/>
        <v>2020 dollars / short ton</v>
      </c>
    </row>
    <row r="33" spans="1:2" x14ac:dyDescent="0.35">
      <c r="A33" s="250" t="s">
        <v>3471</v>
      </c>
      <c r="B33" s="194" t="str">
        <f t="shared" si="0"/>
        <v>2020 dollars / thousand cubic feet</v>
      </c>
    </row>
    <row r="34" spans="1:2" x14ac:dyDescent="0.35">
      <c r="A34" s="250" t="s">
        <v>3472</v>
      </c>
      <c r="B34" s="194" t="str">
        <f t="shared" si="0"/>
        <v>2020 dollars / gallon</v>
      </c>
    </row>
    <row r="35" spans="1:2" x14ac:dyDescent="0.35">
      <c r="A35" s="250" t="s">
        <v>3496</v>
      </c>
      <c r="B35" s="194" t="str">
        <f t="shared" si="0"/>
        <v>2020 dollars / barrel of oil</v>
      </c>
    </row>
    <row r="36" spans="1:2" x14ac:dyDescent="0.35">
      <c r="A36" s="250" t="s">
        <v>3473</v>
      </c>
      <c r="B36" s="194" t="str">
        <f t="shared" si="0"/>
        <v>2020 dollars / kg</v>
      </c>
    </row>
    <row r="37" spans="1:2" x14ac:dyDescent="0.35">
      <c r="A37" s="250" t="s">
        <v>3474</v>
      </c>
      <c r="B37" s="194" t="str">
        <f t="shared" si="0"/>
        <v>2020 dollars / kilowatt-hour (kWh)</v>
      </c>
    </row>
    <row r="38" spans="1:2" x14ac:dyDescent="0.35">
      <c r="A38" s="250" t="s">
        <v>3475</v>
      </c>
      <c r="B38" s="194" t="str">
        <f t="shared" si="0"/>
        <v>cost of eqpt. to capture 1 metric ton CO2e/yr (2020 dollars)</v>
      </c>
    </row>
    <row r="39" spans="1:2" x14ac:dyDescent="0.35">
      <c r="A39" s="250" t="s">
        <v>3476</v>
      </c>
      <c r="B39" s="194" t="str">
        <f t="shared" si="0"/>
        <v>million 2020 dollars / megawatt (MW)</v>
      </c>
    </row>
    <row r="40" spans="1:2" x14ac:dyDescent="0.35">
      <c r="A40" s="250" t="s">
        <v>3477</v>
      </c>
      <c r="B40" s="194" t="str">
        <f t="shared" si="0"/>
        <v>cost of eqpt. to produce 1 kg H2/yr (2020 dollars)</v>
      </c>
    </row>
    <row r="42" spans="1:2" x14ac:dyDescent="0.35">
      <c r="A42" s="460" t="s">
        <v>2932</v>
      </c>
      <c r="B42" s="460"/>
    </row>
    <row r="43" spans="1:2" x14ac:dyDescent="0.35">
      <c r="A43" s="248" t="s">
        <v>2929</v>
      </c>
      <c r="B43" s="248" t="s">
        <v>2930</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59" activePane="bottomLeft" state="frozen"/>
      <selection pane="bottomLeft" activeCell="H163" sqref="H163"/>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2350</v>
      </c>
      <c r="B1" s="191" t="s">
        <v>2351</v>
      </c>
      <c r="C1" s="252" t="s">
        <v>2931</v>
      </c>
      <c r="D1" s="191" t="s">
        <v>61</v>
      </c>
      <c r="E1" s="191" t="s">
        <v>63</v>
      </c>
      <c r="F1" s="251" t="s">
        <v>465</v>
      </c>
      <c r="G1" s="191" t="s">
        <v>62</v>
      </c>
      <c r="H1" s="191" t="s">
        <v>2372</v>
      </c>
      <c r="I1" s="192" t="s">
        <v>321</v>
      </c>
      <c r="J1" s="271" t="s">
        <v>3092</v>
      </c>
      <c r="K1" s="271" t="s">
        <v>3093</v>
      </c>
      <c r="L1" s="271" t="s">
        <v>3094</v>
      </c>
      <c r="M1" s="271" t="s">
        <v>3095</v>
      </c>
      <c r="N1" s="271" t="s">
        <v>3096</v>
      </c>
      <c r="O1" s="271" t="s">
        <v>3097</v>
      </c>
      <c r="P1" s="271" t="s">
        <v>3098</v>
      </c>
      <c r="Q1" s="271" t="s">
        <v>3099</v>
      </c>
      <c r="R1" s="271" t="s">
        <v>3100</v>
      </c>
      <c r="S1" s="271" t="s">
        <v>3101</v>
      </c>
    </row>
    <row r="2" spans="1:19" ht="87" x14ac:dyDescent="0.35">
      <c r="A2" s="197" t="s">
        <v>2377</v>
      </c>
      <c r="B2" s="195" t="s">
        <v>2378</v>
      </c>
      <c r="C2" s="246">
        <v>1</v>
      </c>
      <c r="D2" s="195" t="s">
        <v>64</v>
      </c>
      <c r="E2" s="195" t="s">
        <v>65</v>
      </c>
      <c r="F2" s="4" t="str">
        <f>UnitControlCenter!$B$3</f>
        <v>million metric tons / year</v>
      </c>
      <c r="G2" s="195" t="s">
        <v>182</v>
      </c>
      <c r="J2" s="4" t="s">
        <v>3294</v>
      </c>
      <c r="K2" s="4">
        <v>2030</v>
      </c>
      <c r="L2" s="6">
        <f>0.48*'Target Calculations'!B695</f>
        <v>3268.5355517883677</v>
      </c>
      <c r="M2" s="6">
        <f>0.5*'Target Calculations'!B695</f>
        <v>3404.7245331128829</v>
      </c>
      <c r="N2" s="4" t="s">
        <v>3295</v>
      </c>
    </row>
    <row r="3" spans="1:19" x14ac:dyDescent="0.35">
      <c r="A3" s="197" t="s">
        <v>2377</v>
      </c>
      <c r="B3" s="195" t="s">
        <v>2379</v>
      </c>
      <c r="C3" s="199">
        <v>1</v>
      </c>
      <c r="D3" s="196" t="s">
        <v>64</v>
      </c>
      <c r="E3" s="196" t="s">
        <v>65</v>
      </c>
      <c r="F3" s="4" t="str">
        <f>UnitControlCenter!$B$3</f>
        <v>million metric tons / year</v>
      </c>
      <c r="G3" s="195" t="s">
        <v>2349</v>
      </c>
      <c r="I3" s="195"/>
    </row>
    <row r="4" spans="1:19" ht="72.5" x14ac:dyDescent="0.35">
      <c r="A4" s="197" t="s">
        <v>2377</v>
      </c>
      <c r="B4" s="196" t="s">
        <v>2380</v>
      </c>
      <c r="C4" s="246">
        <v>1</v>
      </c>
      <c r="D4" s="195" t="s">
        <v>66</v>
      </c>
      <c r="E4" s="195" t="s">
        <v>67</v>
      </c>
      <c r="F4" s="4" t="str">
        <f>UnitControlCenter!$B$3</f>
        <v>million metric tons / year</v>
      </c>
      <c r="G4" s="195" t="s">
        <v>2907</v>
      </c>
      <c r="H4" s="195" t="s">
        <v>2908</v>
      </c>
      <c r="I4" s="195" t="s">
        <v>2909</v>
      </c>
    </row>
    <row r="5" spans="1:19" ht="29" x14ac:dyDescent="0.35">
      <c r="A5" s="197" t="s">
        <v>2377</v>
      </c>
      <c r="B5" s="196" t="s">
        <v>2381</v>
      </c>
      <c r="C5" s="246">
        <v>1</v>
      </c>
      <c r="D5" s="195" t="s">
        <v>66</v>
      </c>
      <c r="E5" s="195" t="s">
        <v>67</v>
      </c>
      <c r="F5" s="4" t="str">
        <f>UnitControlCenter!$B$3</f>
        <v>million metric tons / year</v>
      </c>
      <c r="G5" s="195" t="s">
        <v>2910</v>
      </c>
      <c r="H5" s="195" t="s">
        <v>2911</v>
      </c>
      <c r="I5" s="195" t="s">
        <v>2912</v>
      </c>
    </row>
    <row r="6" spans="1:19" ht="29" x14ac:dyDescent="0.35">
      <c r="A6" s="197" t="s">
        <v>2377</v>
      </c>
      <c r="B6" s="196" t="s">
        <v>2382</v>
      </c>
      <c r="C6" s="246">
        <v>1</v>
      </c>
      <c r="D6" s="195" t="s">
        <v>66</v>
      </c>
      <c r="E6" s="195" t="s">
        <v>67</v>
      </c>
      <c r="F6" s="4" t="str">
        <f>UnitControlCenter!$B$3</f>
        <v>million metric tons / year</v>
      </c>
      <c r="G6" s="195" t="s">
        <v>2695</v>
      </c>
      <c r="H6" s="68" t="s">
        <v>2696</v>
      </c>
      <c r="I6" s="195" t="s">
        <v>2697</v>
      </c>
    </row>
    <row r="7" spans="1:19" x14ac:dyDescent="0.35">
      <c r="A7" s="197" t="s">
        <v>2377</v>
      </c>
      <c r="B7" s="196" t="s">
        <v>2985</v>
      </c>
      <c r="C7" s="247">
        <v>0</v>
      </c>
      <c r="D7" s="195" t="s">
        <v>64</v>
      </c>
      <c r="E7" s="195" t="s">
        <v>65</v>
      </c>
      <c r="F7" s="1" t="str">
        <f>UnitControlCenter!$B$4</f>
        <v>g CO2e / 2020 dollar</v>
      </c>
      <c r="G7" s="195" t="s">
        <v>2934</v>
      </c>
      <c r="I7" s="195"/>
    </row>
    <row r="8" spans="1:19" x14ac:dyDescent="0.35">
      <c r="A8" s="197" t="s">
        <v>2377</v>
      </c>
      <c r="B8" s="196" t="s">
        <v>136</v>
      </c>
      <c r="C8" s="246">
        <v>1</v>
      </c>
      <c r="D8" s="195" t="s">
        <v>64</v>
      </c>
      <c r="E8" s="195" t="s">
        <v>65</v>
      </c>
      <c r="F8" s="4" t="str">
        <f>UnitControlCenter!$B$3</f>
        <v>million metric tons / year</v>
      </c>
      <c r="G8" s="195" t="s">
        <v>2489</v>
      </c>
      <c r="I8" s="195"/>
    </row>
    <row r="9" spans="1:19" x14ac:dyDescent="0.35">
      <c r="A9" s="197" t="s">
        <v>2377</v>
      </c>
      <c r="B9" s="196" t="s">
        <v>2487</v>
      </c>
      <c r="C9" s="246">
        <v>1</v>
      </c>
      <c r="D9" s="195" t="s">
        <v>64</v>
      </c>
      <c r="E9" s="195" t="s">
        <v>65</v>
      </c>
      <c r="F9" s="4" t="str">
        <f>UnitControlCenter!$B$3</f>
        <v>million metric tons / year</v>
      </c>
      <c r="G9" s="195" t="s">
        <v>2490</v>
      </c>
      <c r="I9" s="195"/>
    </row>
    <row r="10" spans="1:19" x14ac:dyDescent="0.35">
      <c r="A10" s="197" t="s">
        <v>2377</v>
      </c>
      <c r="B10" s="196" t="s">
        <v>2555</v>
      </c>
      <c r="C10" s="246">
        <v>1</v>
      </c>
      <c r="D10" s="195" t="s">
        <v>64</v>
      </c>
      <c r="E10" s="195" t="s">
        <v>65</v>
      </c>
      <c r="F10" s="4" t="str">
        <f>UnitControlCenter!$B$3</f>
        <v>million metric tons / year</v>
      </c>
      <c r="G10" s="195" t="s">
        <v>2566</v>
      </c>
      <c r="I10" s="195"/>
    </row>
    <row r="11" spans="1:19" x14ac:dyDescent="0.35">
      <c r="A11" s="197" t="s">
        <v>2377</v>
      </c>
      <c r="B11" s="196" t="s">
        <v>94</v>
      </c>
      <c r="C11" s="246">
        <v>1</v>
      </c>
      <c r="D11" s="195" t="s">
        <v>64</v>
      </c>
      <c r="E11" s="195" t="s">
        <v>65</v>
      </c>
      <c r="F11" s="4" t="str">
        <f>UnitControlCenter!$B$3</f>
        <v>million metric tons / year</v>
      </c>
      <c r="G11" s="195" t="s">
        <v>2491</v>
      </c>
      <c r="I11" s="195"/>
    </row>
    <row r="12" spans="1:19" x14ac:dyDescent="0.35">
      <c r="A12" s="197" t="s">
        <v>2377</v>
      </c>
      <c r="B12" s="196" t="s">
        <v>9</v>
      </c>
      <c r="C12" s="246">
        <v>1</v>
      </c>
      <c r="D12" s="195" t="s">
        <v>64</v>
      </c>
      <c r="E12" s="195" t="s">
        <v>65</v>
      </c>
      <c r="F12" s="4" t="str">
        <f>UnitControlCenter!$B$3</f>
        <v>million metric tons / year</v>
      </c>
      <c r="G12" s="195" t="s">
        <v>2513</v>
      </c>
      <c r="I12" s="195"/>
    </row>
    <row r="13" spans="1:19" x14ac:dyDescent="0.35">
      <c r="A13" s="197" t="s">
        <v>2377</v>
      </c>
      <c r="B13" s="196" t="s">
        <v>2488</v>
      </c>
      <c r="C13" s="246">
        <v>1</v>
      </c>
      <c r="D13" s="195" t="s">
        <v>64</v>
      </c>
      <c r="E13" s="195" t="s">
        <v>65</v>
      </c>
      <c r="F13" s="4" t="str">
        <f>UnitControlCenter!$B$3</f>
        <v>million metric tons / year</v>
      </c>
      <c r="G13" s="195" t="s">
        <v>2492</v>
      </c>
      <c r="I13" s="195"/>
    </row>
    <row r="14" spans="1:19" x14ac:dyDescent="0.35">
      <c r="A14" s="197" t="s">
        <v>2377</v>
      </c>
      <c r="B14" s="196" t="s">
        <v>4</v>
      </c>
      <c r="C14" s="246">
        <v>1</v>
      </c>
      <c r="D14" s="195" t="s">
        <v>64</v>
      </c>
      <c r="E14" s="195" t="s">
        <v>65</v>
      </c>
      <c r="F14" s="4" t="str">
        <f>UnitControlCenter!$B$3</f>
        <v>million metric tons / year</v>
      </c>
      <c r="G14" s="195" t="s">
        <v>2493</v>
      </c>
      <c r="I14" s="195"/>
    </row>
    <row r="15" spans="1:19" ht="15" thickBot="1" x14ac:dyDescent="0.4">
      <c r="A15" s="244" t="s">
        <v>2377</v>
      </c>
      <c r="B15" s="238" t="s">
        <v>2497</v>
      </c>
      <c r="C15" s="253">
        <v>1</v>
      </c>
      <c r="D15" s="239" t="s">
        <v>64</v>
      </c>
      <c r="E15" s="239" t="s">
        <v>65</v>
      </c>
      <c r="F15" s="242" t="str">
        <f>UnitControlCenter!$B$3</f>
        <v>million metric tons / year</v>
      </c>
      <c r="G15" s="239" t="s">
        <v>2494</v>
      </c>
      <c r="H15" s="240"/>
      <c r="I15" s="239"/>
      <c r="J15" s="240"/>
      <c r="K15" s="240"/>
      <c r="L15" s="240"/>
      <c r="M15" s="240"/>
      <c r="N15" s="240"/>
      <c r="O15" s="240"/>
      <c r="P15" s="240"/>
      <c r="Q15" s="240"/>
      <c r="R15" s="240"/>
      <c r="S15" s="240"/>
    </row>
    <row r="16" spans="1:19" x14ac:dyDescent="0.35">
      <c r="A16" s="196" t="s">
        <v>2383</v>
      </c>
      <c r="B16" s="196" t="s">
        <v>2250</v>
      </c>
      <c r="C16" s="246">
        <v>1</v>
      </c>
      <c r="D16" s="195" t="s">
        <v>64</v>
      </c>
      <c r="E16" s="195" t="s">
        <v>65</v>
      </c>
      <c r="F16" s="4" t="str">
        <f>UnitControlCenter!$B$3</f>
        <v>million metric tons / year</v>
      </c>
      <c r="G16" s="195" t="s">
        <v>2371</v>
      </c>
      <c r="I16" s="195"/>
    </row>
    <row r="17" spans="1:19" x14ac:dyDescent="0.35">
      <c r="A17" s="196" t="s">
        <v>2383</v>
      </c>
      <c r="B17" s="197" t="s">
        <v>2266</v>
      </c>
      <c r="C17" s="246">
        <v>1</v>
      </c>
      <c r="D17" s="195" t="s">
        <v>64</v>
      </c>
      <c r="E17" s="195" t="s">
        <v>65</v>
      </c>
      <c r="F17" s="4" t="str">
        <f>UnitControlCenter!$B$3</f>
        <v>million metric tons / year</v>
      </c>
      <c r="G17" s="195" t="s">
        <v>2362</v>
      </c>
      <c r="I17" s="195"/>
    </row>
    <row r="18" spans="1:19" x14ac:dyDescent="0.35">
      <c r="A18" s="196" t="s">
        <v>2383</v>
      </c>
      <c r="B18" s="197" t="s">
        <v>2268</v>
      </c>
      <c r="C18" s="246">
        <v>1</v>
      </c>
      <c r="D18" s="195" t="s">
        <v>64</v>
      </c>
      <c r="E18" s="195" t="s">
        <v>65</v>
      </c>
      <c r="F18" s="4" t="str">
        <f>UnitControlCenter!$B$3</f>
        <v>million metric tons / year</v>
      </c>
      <c r="G18" s="195" t="s">
        <v>2361</v>
      </c>
      <c r="I18" s="195"/>
    </row>
    <row r="19" spans="1:19" x14ac:dyDescent="0.35">
      <c r="A19" s="196" t="s">
        <v>2383</v>
      </c>
      <c r="B19" s="197" t="s">
        <v>2358</v>
      </c>
      <c r="C19" s="246">
        <v>1</v>
      </c>
      <c r="D19" s="195" t="s">
        <v>64</v>
      </c>
      <c r="E19" s="195" t="s">
        <v>65</v>
      </c>
      <c r="F19" s="4" t="str">
        <f>UnitControlCenter!$B$3</f>
        <v>million metric tons / year</v>
      </c>
      <c r="G19" s="195" t="s">
        <v>2360</v>
      </c>
      <c r="I19" s="195"/>
    </row>
    <row r="20" spans="1:19" x14ac:dyDescent="0.35">
      <c r="A20" s="196" t="s">
        <v>2383</v>
      </c>
      <c r="B20" s="197" t="s">
        <v>2357</v>
      </c>
      <c r="C20" s="246">
        <v>1</v>
      </c>
      <c r="D20" s="195" t="s">
        <v>64</v>
      </c>
      <c r="E20" s="195" t="s">
        <v>65</v>
      </c>
      <c r="F20" s="4" t="str">
        <f>UnitControlCenter!$B$5</f>
        <v>thousand metric tons / year</v>
      </c>
      <c r="G20" s="195" t="s">
        <v>2366</v>
      </c>
      <c r="I20" s="195"/>
    </row>
    <row r="21" spans="1:19" x14ac:dyDescent="0.35">
      <c r="A21" s="196" t="s">
        <v>2383</v>
      </c>
      <c r="B21" s="197" t="s">
        <v>2257</v>
      </c>
      <c r="C21" s="246">
        <v>1</v>
      </c>
      <c r="D21" s="195" t="s">
        <v>64</v>
      </c>
      <c r="E21" s="195" t="s">
        <v>65</v>
      </c>
      <c r="F21" s="4" t="str">
        <f>UnitControlCenter!$B$5</f>
        <v>thousand metric tons / year</v>
      </c>
      <c r="G21" s="195" t="s">
        <v>2367</v>
      </c>
      <c r="I21" s="195"/>
    </row>
    <row r="22" spans="1:19" x14ac:dyDescent="0.35">
      <c r="A22" s="196" t="s">
        <v>2383</v>
      </c>
      <c r="B22" s="197" t="s">
        <v>2262</v>
      </c>
      <c r="C22" s="246">
        <v>1</v>
      </c>
      <c r="D22" s="195" t="s">
        <v>64</v>
      </c>
      <c r="E22" s="195" t="s">
        <v>65</v>
      </c>
      <c r="F22" s="4" t="str">
        <f>UnitControlCenter!$B$5</f>
        <v>thousand metric tons / year</v>
      </c>
      <c r="G22" s="195" t="s">
        <v>2364</v>
      </c>
      <c r="I22" s="195"/>
    </row>
    <row r="23" spans="1:19" x14ac:dyDescent="0.35">
      <c r="A23" s="196" t="s">
        <v>2383</v>
      </c>
      <c r="B23" s="197" t="s">
        <v>2264</v>
      </c>
      <c r="C23" s="246">
        <v>1</v>
      </c>
      <c r="D23" s="195" t="s">
        <v>64</v>
      </c>
      <c r="E23" s="195" t="s">
        <v>65</v>
      </c>
      <c r="F23" s="4" t="str">
        <f>UnitControlCenter!$B$5</f>
        <v>thousand metric tons / year</v>
      </c>
      <c r="G23" s="195" t="s">
        <v>2363</v>
      </c>
      <c r="I23" s="195"/>
    </row>
    <row r="24" spans="1:19" x14ac:dyDescent="0.35">
      <c r="A24" s="196" t="s">
        <v>2383</v>
      </c>
      <c r="B24" s="197" t="s">
        <v>2255</v>
      </c>
      <c r="C24" s="246">
        <v>1</v>
      </c>
      <c r="D24" s="195" t="s">
        <v>64</v>
      </c>
      <c r="E24" s="195" t="s">
        <v>65</v>
      </c>
      <c r="F24" s="4" t="str">
        <f>UnitControlCenter!$B$3</f>
        <v>million metric tons / year</v>
      </c>
      <c r="G24" s="195" t="s">
        <v>2368</v>
      </c>
      <c r="I24" s="195"/>
    </row>
    <row r="25" spans="1:19" x14ac:dyDescent="0.35">
      <c r="A25" s="196" t="s">
        <v>2383</v>
      </c>
      <c r="B25" s="197" t="s">
        <v>2252</v>
      </c>
      <c r="C25" s="246">
        <v>1</v>
      </c>
      <c r="D25" s="195" t="s">
        <v>64</v>
      </c>
      <c r="E25" s="195" t="s">
        <v>65</v>
      </c>
      <c r="F25" s="4" t="str">
        <f>UnitControlCenter!$B$5</f>
        <v>thousand metric tons / year</v>
      </c>
      <c r="G25" s="195" t="s">
        <v>2370</v>
      </c>
      <c r="I25" s="195"/>
    </row>
    <row r="26" spans="1:19" x14ac:dyDescent="0.35">
      <c r="A26" s="196" t="s">
        <v>2383</v>
      </c>
      <c r="B26" s="197" t="s">
        <v>2260</v>
      </c>
      <c r="C26" s="246">
        <v>1</v>
      </c>
      <c r="D26" s="195" t="s">
        <v>64</v>
      </c>
      <c r="E26" s="195" t="s">
        <v>65</v>
      </c>
      <c r="F26" s="4" t="str">
        <f>UnitControlCenter!$B$3</f>
        <v>million metric tons / year</v>
      </c>
      <c r="G26" s="195" t="s">
        <v>2365</v>
      </c>
      <c r="I26" s="195"/>
    </row>
    <row r="27" spans="1:19" ht="15" thickBot="1" x14ac:dyDescent="0.4">
      <c r="A27" s="238" t="s">
        <v>2383</v>
      </c>
      <c r="B27" s="244" t="s">
        <v>515</v>
      </c>
      <c r="C27" s="253">
        <v>1</v>
      </c>
      <c r="D27" s="239" t="s">
        <v>64</v>
      </c>
      <c r="E27" s="239" t="s">
        <v>65</v>
      </c>
      <c r="F27" s="242" t="str">
        <f>UnitControlCenter!$B$3</f>
        <v>million metric tons / year</v>
      </c>
      <c r="G27" s="239" t="s">
        <v>2369</v>
      </c>
      <c r="H27" s="240"/>
      <c r="I27" s="239"/>
      <c r="J27" s="240"/>
      <c r="K27" s="240"/>
      <c r="L27" s="240"/>
      <c r="M27" s="240"/>
      <c r="N27" s="240"/>
      <c r="O27" s="240"/>
      <c r="P27" s="240"/>
      <c r="Q27" s="240"/>
      <c r="R27" s="240"/>
      <c r="S27" s="240"/>
    </row>
    <row r="28" spans="1:19" ht="72.5" x14ac:dyDescent="0.35">
      <c r="A28" s="196" t="s">
        <v>2384</v>
      </c>
      <c r="B28" s="196" t="s">
        <v>2380</v>
      </c>
      <c r="C28" s="246">
        <v>1</v>
      </c>
      <c r="D28" s="195" t="s">
        <v>66</v>
      </c>
      <c r="E28" s="195" t="s">
        <v>67</v>
      </c>
      <c r="F28" s="4" t="str">
        <f>UnitControlCenter!$B$3</f>
        <v>million metric tons / year</v>
      </c>
      <c r="G28" s="195" t="s">
        <v>2997</v>
      </c>
      <c r="H28" s="68" t="s">
        <v>2998</v>
      </c>
      <c r="I28" s="195" t="s">
        <v>2999</v>
      </c>
    </row>
    <row r="29" spans="1:19" ht="87" x14ac:dyDescent="0.35">
      <c r="A29" s="196" t="s">
        <v>2384</v>
      </c>
      <c r="B29" s="196" t="s">
        <v>2567</v>
      </c>
      <c r="C29" s="246">
        <v>1</v>
      </c>
      <c r="D29" s="195" t="s">
        <v>66</v>
      </c>
      <c r="E29" s="195" t="s">
        <v>67</v>
      </c>
      <c r="F29" s="4" t="str">
        <f>UnitControlCenter!$B$3</f>
        <v>million metric tons / year</v>
      </c>
      <c r="G29" s="195" t="s">
        <v>3000</v>
      </c>
      <c r="H29" s="68" t="s">
        <v>3001</v>
      </c>
      <c r="I29" s="195" t="s">
        <v>3002</v>
      </c>
    </row>
    <row r="30" spans="1:19" ht="58" x14ac:dyDescent="0.35">
      <c r="A30" s="196" t="s">
        <v>2384</v>
      </c>
      <c r="B30" s="196" t="s">
        <v>2385</v>
      </c>
      <c r="C30" s="254">
        <v>1</v>
      </c>
      <c r="D30" s="195" t="s">
        <v>66</v>
      </c>
      <c r="E30" s="195" t="s">
        <v>67</v>
      </c>
      <c r="F30" s="7" t="str">
        <f>UnitControlCenter!$B$3</f>
        <v>million metric tons / year</v>
      </c>
      <c r="G30" s="245" t="s">
        <v>3003</v>
      </c>
      <c r="H30" s="245" t="s">
        <v>3004</v>
      </c>
      <c r="I30" s="195" t="s">
        <v>3005</v>
      </c>
    </row>
    <row r="31" spans="1:19" ht="15" thickBot="1" x14ac:dyDescent="0.4">
      <c r="A31" s="238" t="s">
        <v>2384</v>
      </c>
      <c r="B31" s="238" t="s">
        <v>2985</v>
      </c>
      <c r="C31" s="253">
        <v>0</v>
      </c>
      <c r="D31" s="239" t="s">
        <v>64</v>
      </c>
      <c r="E31" s="239" t="s">
        <v>65</v>
      </c>
      <c r="F31" s="256" t="str">
        <f>UnitControlCenter!$B$6</f>
        <v>g CO2 / 2020 dollar</v>
      </c>
      <c r="G31" s="240" t="s">
        <v>2933</v>
      </c>
      <c r="H31" s="240"/>
      <c r="I31" s="239"/>
      <c r="J31" s="240"/>
      <c r="K31" s="240"/>
      <c r="L31" s="240"/>
      <c r="M31" s="240"/>
      <c r="N31" s="240"/>
      <c r="O31" s="240"/>
      <c r="P31" s="240"/>
      <c r="Q31" s="240"/>
      <c r="R31" s="240"/>
      <c r="S31" s="240"/>
    </row>
    <row r="32" spans="1:19" ht="87" x14ac:dyDescent="0.35">
      <c r="A32" s="196" t="s">
        <v>2833</v>
      </c>
      <c r="B32" s="196" t="s">
        <v>2660</v>
      </c>
      <c r="C32" s="246">
        <v>1</v>
      </c>
      <c r="D32" s="195" t="s">
        <v>64</v>
      </c>
      <c r="E32" s="195" t="s">
        <v>3106</v>
      </c>
      <c r="F32" s="4" t="str">
        <f>UnitControlCenter!$B$3</f>
        <v>million metric tons / year</v>
      </c>
      <c r="G32" s="68" t="s">
        <v>3151</v>
      </c>
      <c r="I32" s="195"/>
    </row>
    <row r="33" spans="1:19" x14ac:dyDescent="0.35">
      <c r="A33" s="196" t="s">
        <v>2833</v>
      </c>
      <c r="B33" s="196" t="s">
        <v>136</v>
      </c>
      <c r="C33" s="246">
        <v>1</v>
      </c>
      <c r="D33" s="195" t="s">
        <v>64</v>
      </c>
      <c r="E33" s="195" t="s">
        <v>3106</v>
      </c>
      <c r="F33" s="4" t="str">
        <f>UnitControlCenter!$B$3</f>
        <v>million metric tons / year</v>
      </c>
      <c r="G33" s="195" t="s">
        <v>2489</v>
      </c>
      <c r="I33" s="195"/>
    </row>
    <row r="34" spans="1:19" x14ac:dyDescent="0.35">
      <c r="A34" s="196" t="s">
        <v>2833</v>
      </c>
      <c r="B34" s="196" t="s">
        <v>2487</v>
      </c>
      <c r="C34" s="246">
        <v>1</v>
      </c>
      <c r="D34" s="195" t="s">
        <v>64</v>
      </c>
      <c r="E34" s="195" t="s">
        <v>3106</v>
      </c>
      <c r="F34" s="4" t="str">
        <f>UnitControlCenter!$B$3</f>
        <v>million metric tons / year</v>
      </c>
      <c r="G34" s="195" t="s">
        <v>2490</v>
      </c>
      <c r="I34" s="195"/>
    </row>
    <row r="35" spans="1:19" x14ac:dyDescent="0.35">
      <c r="A35" s="196" t="s">
        <v>2833</v>
      </c>
      <c r="B35" s="196" t="s">
        <v>2555</v>
      </c>
      <c r="C35" s="246">
        <v>1</v>
      </c>
      <c r="D35" s="195" t="s">
        <v>64</v>
      </c>
      <c r="E35" s="195" t="s">
        <v>3106</v>
      </c>
      <c r="F35" s="4" t="str">
        <f>UnitControlCenter!$B$3</f>
        <v>million metric tons / year</v>
      </c>
      <c r="G35" s="195" t="s">
        <v>2566</v>
      </c>
      <c r="I35" s="195"/>
    </row>
    <row r="36" spans="1:19" x14ac:dyDescent="0.35">
      <c r="A36" s="196" t="s">
        <v>2833</v>
      </c>
      <c r="B36" s="196" t="s">
        <v>94</v>
      </c>
      <c r="C36" s="246">
        <v>1</v>
      </c>
      <c r="D36" s="195" t="s">
        <v>64</v>
      </c>
      <c r="E36" s="195" t="s">
        <v>3106</v>
      </c>
      <c r="F36" s="4" t="str">
        <f>UnitControlCenter!$B$3</f>
        <v>million metric tons / year</v>
      </c>
      <c r="G36" s="195" t="s">
        <v>2491</v>
      </c>
      <c r="I36" s="195"/>
    </row>
    <row r="37" spans="1:19" ht="29" x14ac:dyDescent="0.35">
      <c r="A37" s="196" t="s">
        <v>2833</v>
      </c>
      <c r="B37" s="196" t="s">
        <v>9</v>
      </c>
      <c r="C37" s="246">
        <v>1</v>
      </c>
      <c r="D37" s="195" t="s">
        <v>64</v>
      </c>
      <c r="E37" s="195" t="s">
        <v>3106</v>
      </c>
      <c r="F37" s="4" t="str">
        <f>UnitControlCenter!$B$3</f>
        <v>million metric tons / year</v>
      </c>
      <c r="G37" s="195" t="s">
        <v>3152</v>
      </c>
      <c r="I37" s="195"/>
    </row>
    <row r="38" spans="1:19" ht="15" thickBot="1" x14ac:dyDescent="0.4">
      <c r="A38" s="238" t="s">
        <v>2833</v>
      </c>
      <c r="B38" s="238" t="s">
        <v>4</v>
      </c>
      <c r="C38" s="253">
        <v>1</v>
      </c>
      <c r="D38" s="239" t="s">
        <v>64</v>
      </c>
      <c r="E38" s="239" t="s">
        <v>3106</v>
      </c>
      <c r="F38" s="242" t="str">
        <f>UnitControlCenter!$B$3</f>
        <v>million metric tons / year</v>
      </c>
      <c r="G38" s="239" t="s">
        <v>2493</v>
      </c>
      <c r="H38" s="240"/>
      <c r="I38" s="239"/>
      <c r="J38" s="240"/>
      <c r="K38" s="240"/>
      <c r="L38" s="240"/>
      <c r="M38" s="240"/>
      <c r="N38" s="240"/>
      <c r="O38" s="240"/>
      <c r="P38" s="240"/>
      <c r="Q38" s="240"/>
      <c r="R38" s="240"/>
      <c r="S38" s="240"/>
    </row>
    <row r="39" spans="1:19" ht="43.5" x14ac:dyDescent="0.35">
      <c r="A39" s="196" t="s">
        <v>379</v>
      </c>
      <c r="B39" s="196" t="s">
        <v>3061</v>
      </c>
      <c r="C39" s="246">
        <v>1</v>
      </c>
      <c r="D39" s="195" t="s">
        <v>66</v>
      </c>
      <c r="E39" s="195" t="s">
        <v>464</v>
      </c>
      <c r="F39" s="4" t="str">
        <f>UnitControlCenter!$B$7</f>
        <v>2020 dollars / metric ton CO2e abated, Annual average abatement (million metric tons CO2e)</v>
      </c>
      <c r="G39" s="68" t="s">
        <v>3153</v>
      </c>
      <c r="I39" s="195"/>
    </row>
    <row r="40" spans="1:19" ht="44" thickBot="1" x14ac:dyDescent="0.4">
      <c r="A40" s="238" t="s">
        <v>379</v>
      </c>
      <c r="B40" s="238" t="s">
        <v>3062</v>
      </c>
      <c r="C40" s="253">
        <v>1</v>
      </c>
      <c r="D40" s="239" t="s">
        <v>66</v>
      </c>
      <c r="E40" s="239" t="s">
        <v>464</v>
      </c>
      <c r="F40" s="242" t="str">
        <f>UnitControlCenter!$B$7</f>
        <v>2020 dollars / metric ton CO2e abated, Annual average abatement (million metric tons CO2e)</v>
      </c>
      <c r="G40" s="240" t="s">
        <v>3153</v>
      </c>
      <c r="H40" s="240"/>
      <c r="I40" s="239"/>
      <c r="J40" s="240"/>
      <c r="K40" s="240"/>
      <c r="L40" s="240"/>
      <c r="M40" s="240"/>
      <c r="N40" s="240"/>
      <c r="O40" s="240"/>
      <c r="P40" s="240"/>
      <c r="Q40" s="240"/>
      <c r="R40" s="240"/>
      <c r="S40" s="240"/>
    </row>
    <row r="41" spans="1:19" ht="43.5" x14ac:dyDescent="0.35">
      <c r="A41" s="196" t="s">
        <v>2386</v>
      </c>
      <c r="B41" s="196" t="s">
        <v>3065</v>
      </c>
      <c r="C41" s="246">
        <v>1</v>
      </c>
      <c r="D41" s="195" t="s">
        <v>66</v>
      </c>
      <c r="E41" s="195" t="s">
        <v>65</v>
      </c>
      <c r="F41" s="4" t="str">
        <f>UnitControlCenter!$B$8</f>
        <v>billion 2020 dollars / year</v>
      </c>
      <c r="G41" s="68" t="s">
        <v>3063</v>
      </c>
      <c r="H41" s="68" t="s">
        <v>2471</v>
      </c>
      <c r="I41" s="195" t="s">
        <v>2453</v>
      </c>
    </row>
    <row r="42" spans="1:19" x14ac:dyDescent="0.35">
      <c r="A42" s="196" t="s">
        <v>2386</v>
      </c>
      <c r="B42" s="237" t="s">
        <v>2855</v>
      </c>
      <c r="C42" s="246">
        <v>1</v>
      </c>
      <c r="D42" s="195" t="s">
        <v>64</v>
      </c>
      <c r="E42" s="195" t="s">
        <v>65</v>
      </c>
      <c r="F42" s="4" t="str">
        <f>UnitControlCenter!$B$8</f>
        <v>billion 2020 dollars / year</v>
      </c>
      <c r="G42" s="68" t="s">
        <v>2847</v>
      </c>
      <c r="I42" s="195"/>
    </row>
    <row r="43" spans="1:19" ht="58" x14ac:dyDescent="0.35">
      <c r="A43" s="196" t="s">
        <v>2386</v>
      </c>
      <c r="B43" s="196" t="s">
        <v>3051</v>
      </c>
      <c r="C43" s="268">
        <v>1</v>
      </c>
      <c r="D43" s="195" t="s">
        <v>66</v>
      </c>
      <c r="E43" s="195" t="s">
        <v>67</v>
      </c>
      <c r="F43" s="4" t="str">
        <f>UnitControlCenter!$B$8</f>
        <v>billion 2020 dollars / year</v>
      </c>
      <c r="G43" s="4" t="s">
        <v>3052</v>
      </c>
      <c r="H43" s="4" t="s">
        <v>3053</v>
      </c>
      <c r="I43" s="4" t="s">
        <v>3054</v>
      </c>
    </row>
    <row r="44" spans="1:19" ht="29" x14ac:dyDescent="0.35">
      <c r="A44" s="196" t="s">
        <v>2386</v>
      </c>
      <c r="B44" s="237" t="s">
        <v>3056</v>
      </c>
      <c r="C44" s="254">
        <v>1</v>
      </c>
      <c r="D44" s="195" t="s">
        <v>64</v>
      </c>
      <c r="E44" s="195" t="s">
        <v>65</v>
      </c>
      <c r="F44" s="7" t="str">
        <f>UnitControlCenter!$B$9</f>
        <v>billion 2020 dollars</v>
      </c>
      <c r="G44" s="245" t="s">
        <v>3057</v>
      </c>
      <c r="H44" s="245"/>
      <c r="I44" s="195"/>
    </row>
    <row r="45" spans="1:19" s="245" customFormat="1" ht="29" x14ac:dyDescent="0.35">
      <c r="A45" s="196" t="s">
        <v>2386</v>
      </c>
      <c r="B45" s="237" t="s">
        <v>3058</v>
      </c>
      <c r="C45" s="254">
        <v>1</v>
      </c>
      <c r="D45" s="195" t="s">
        <v>64</v>
      </c>
      <c r="E45" s="195" t="s">
        <v>65</v>
      </c>
      <c r="F45" s="7" t="str">
        <f>UnitControlCenter!$B$8</f>
        <v>billion 2020 dollars / year</v>
      </c>
      <c r="G45" s="245" t="s">
        <v>3059</v>
      </c>
      <c r="I45" s="195"/>
    </row>
    <row r="46" spans="1:19" ht="116.5" thickBot="1" x14ac:dyDescent="0.4">
      <c r="A46" s="238" t="s">
        <v>2386</v>
      </c>
      <c r="B46" s="243" t="s">
        <v>3145</v>
      </c>
      <c r="C46" s="253">
        <v>1</v>
      </c>
      <c r="D46" s="239" t="s">
        <v>66</v>
      </c>
      <c r="E46" s="239" t="s">
        <v>65</v>
      </c>
      <c r="F46" s="242" t="str">
        <f>UnitControlCenter!$B$8</f>
        <v>billion 2020 dollars / year</v>
      </c>
      <c r="G46" s="240" t="s">
        <v>3149</v>
      </c>
      <c r="H46" s="240" t="s">
        <v>3146</v>
      </c>
      <c r="I46" s="239" t="s">
        <v>3148</v>
      </c>
      <c r="J46" s="240"/>
      <c r="K46" s="240"/>
      <c r="L46" s="240"/>
      <c r="M46" s="240"/>
      <c r="N46" s="240"/>
      <c r="O46" s="240"/>
      <c r="P46" s="240"/>
      <c r="Q46" s="240"/>
      <c r="R46" s="240"/>
      <c r="S46" s="240"/>
    </row>
    <row r="47" spans="1:19" ht="29" x14ac:dyDescent="0.35">
      <c r="A47" s="196" t="s">
        <v>2972</v>
      </c>
      <c r="B47" s="237" t="s">
        <v>2989</v>
      </c>
      <c r="C47" s="261">
        <v>1</v>
      </c>
      <c r="D47" s="195" t="s">
        <v>66</v>
      </c>
      <c r="E47" s="195" t="s">
        <v>65</v>
      </c>
      <c r="F47" s="7" t="str">
        <f>UnitControlCenter!$B$10</f>
        <v>jobs</v>
      </c>
      <c r="G47" s="245" t="s">
        <v>2980</v>
      </c>
      <c r="H47" s="245" t="s">
        <v>2979</v>
      </c>
      <c r="I47" s="195" t="s">
        <v>2454</v>
      </c>
    </row>
    <row r="48" spans="1:19" ht="29" x14ac:dyDescent="0.35">
      <c r="A48" s="196" t="s">
        <v>2972</v>
      </c>
      <c r="B48" s="237" t="s">
        <v>3443</v>
      </c>
      <c r="C48" s="295">
        <v>0</v>
      </c>
      <c r="D48" s="195" t="s">
        <v>66</v>
      </c>
      <c r="E48" s="195" t="s">
        <v>67</v>
      </c>
      <c r="F48" s="7" t="str">
        <f>UnitControlCenter!$B$10</f>
        <v>jobs</v>
      </c>
      <c r="G48" s="245" t="s">
        <v>3314</v>
      </c>
      <c r="H48" s="245" t="s">
        <v>3315</v>
      </c>
      <c r="I48" s="195" t="s">
        <v>3316</v>
      </c>
    </row>
    <row r="49" spans="1:9" ht="29" x14ac:dyDescent="0.35">
      <c r="A49" s="196" t="s">
        <v>2972</v>
      </c>
      <c r="B49" s="237" t="s">
        <v>3444</v>
      </c>
      <c r="C49" s="295">
        <v>0</v>
      </c>
      <c r="D49" s="195" t="s">
        <v>66</v>
      </c>
      <c r="E49" s="195" t="s">
        <v>65</v>
      </c>
      <c r="F49" s="4" t="str">
        <f>UnitControlCenter!$B$12</f>
        <v>% change</v>
      </c>
      <c r="G49" s="245" t="s">
        <v>3333</v>
      </c>
      <c r="H49" s="245" t="s">
        <v>3315</v>
      </c>
      <c r="I49" s="195" t="s">
        <v>3316</v>
      </c>
    </row>
    <row r="50" spans="1:9" ht="43.5" x14ac:dyDescent="0.35">
      <c r="A50" s="196" t="s">
        <v>2972</v>
      </c>
      <c r="B50" s="237" t="s">
        <v>3298</v>
      </c>
      <c r="C50" s="295">
        <v>0</v>
      </c>
      <c r="D50" s="195" t="s">
        <v>66</v>
      </c>
      <c r="E50" s="195" t="s">
        <v>67</v>
      </c>
      <c r="F50" s="7" t="str">
        <f>UnitControlCenter!$B$10</f>
        <v>jobs</v>
      </c>
      <c r="G50" s="245" t="s">
        <v>3337</v>
      </c>
      <c r="H50" s="245" t="s">
        <v>3317</v>
      </c>
      <c r="I50" s="214" t="s">
        <v>3318</v>
      </c>
    </row>
    <row r="51" spans="1:9" ht="43.5" x14ac:dyDescent="0.35">
      <c r="A51" s="196" t="s">
        <v>2972</v>
      </c>
      <c r="B51" s="237" t="s">
        <v>3330</v>
      </c>
      <c r="C51" s="295">
        <v>0</v>
      </c>
      <c r="D51" s="195" t="s">
        <v>66</v>
      </c>
      <c r="E51" s="195" t="s">
        <v>65</v>
      </c>
      <c r="F51" s="4" t="str">
        <f>UnitControlCenter!$B$12</f>
        <v>% change</v>
      </c>
      <c r="G51" s="245" t="s">
        <v>3336</v>
      </c>
      <c r="H51" s="245" t="s">
        <v>3317</v>
      </c>
      <c r="I51" s="214" t="s">
        <v>3318</v>
      </c>
    </row>
    <row r="52" spans="1:9" ht="29" x14ac:dyDescent="0.35">
      <c r="A52" s="196" t="s">
        <v>2972</v>
      </c>
      <c r="B52" s="237" t="s">
        <v>3303</v>
      </c>
      <c r="C52" s="295">
        <v>0</v>
      </c>
      <c r="D52" s="195" t="s">
        <v>66</v>
      </c>
      <c r="E52" s="195" t="s">
        <v>67</v>
      </c>
      <c r="F52" s="7" t="str">
        <f>UnitControlCenter!$B$10</f>
        <v>jobs</v>
      </c>
      <c r="G52" s="245" t="s">
        <v>3319</v>
      </c>
      <c r="H52" s="245" t="s">
        <v>3320</v>
      </c>
      <c r="I52" s="195" t="s">
        <v>3321</v>
      </c>
    </row>
    <row r="53" spans="1:9" ht="29" x14ac:dyDescent="0.35">
      <c r="A53" s="196" t="s">
        <v>2972</v>
      </c>
      <c r="B53" s="237" t="s">
        <v>3331</v>
      </c>
      <c r="C53" s="295">
        <v>0</v>
      </c>
      <c r="D53" s="195" t="s">
        <v>66</v>
      </c>
      <c r="E53" s="195" t="s">
        <v>65</v>
      </c>
      <c r="F53" s="4" t="str">
        <f>UnitControlCenter!$B$12</f>
        <v>% change</v>
      </c>
      <c r="G53" s="245" t="s">
        <v>3334</v>
      </c>
      <c r="H53" s="245" t="s">
        <v>3320</v>
      </c>
      <c r="I53" s="195" t="s">
        <v>3321</v>
      </c>
    </row>
    <row r="54" spans="1:9" ht="72.5" x14ac:dyDescent="0.35">
      <c r="A54" s="196" t="s">
        <v>2972</v>
      </c>
      <c r="B54" s="237" t="s">
        <v>3306</v>
      </c>
      <c r="C54" s="295">
        <v>0</v>
      </c>
      <c r="D54" s="195" t="s">
        <v>66</v>
      </c>
      <c r="E54" s="195" t="s">
        <v>67</v>
      </c>
      <c r="F54" s="7" t="str">
        <f>UnitControlCenter!$B$10</f>
        <v>jobs</v>
      </c>
      <c r="G54" s="245" t="s">
        <v>3322</v>
      </c>
      <c r="H54" s="245" t="s">
        <v>3323</v>
      </c>
      <c r="I54" s="195" t="s">
        <v>3324</v>
      </c>
    </row>
    <row r="55" spans="1:9" ht="72.5" x14ac:dyDescent="0.35">
      <c r="A55" s="196" t="s">
        <v>2972</v>
      </c>
      <c r="B55" s="237" t="s">
        <v>3332</v>
      </c>
      <c r="C55" s="295">
        <v>0</v>
      </c>
      <c r="D55" s="195" t="s">
        <v>66</v>
      </c>
      <c r="E55" s="195" t="s">
        <v>65</v>
      </c>
      <c r="F55" s="4" t="str">
        <f>UnitControlCenter!$B$12</f>
        <v>% change</v>
      </c>
      <c r="G55" s="245" t="s">
        <v>3335</v>
      </c>
      <c r="H55" s="245" t="s">
        <v>3323</v>
      </c>
      <c r="I55" s="195" t="s">
        <v>3324</v>
      </c>
    </row>
    <row r="56" spans="1:9" ht="29" x14ac:dyDescent="0.35">
      <c r="A56" s="196" t="s">
        <v>2972</v>
      </c>
      <c r="B56" s="237" t="s">
        <v>3386</v>
      </c>
      <c r="C56" s="264">
        <v>1</v>
      </c>
      <c r="D56" s="195" t="s">
        <v>66</v>
      </c>
      <c r="E56" s="195" t="s">
        <v>67</v>
      </c>
      <c r="F56" s="7" t="str">
        <f>UnitControlCenter!$B$10</f>
        <v>jobs</v>
      </c>
      <c r="G56" s="245" t="s">
        <v>3387</v>
      </c>
      <c r="H56" s="245" t="s">
        <v>3388</v>
      </c>
      <c r="I56" s="195" t="s">
        <v>3389</v>
      </c>
    </row>
    <row r="57" spans="1:9" ht="29" x14ac:dyDescent="0.35">
      <c r="A57" s="196" t="s">
        <v>2972</v>
      </c>
      <c r="B57" s="237" t="s">
        <v>3390</v>
      </c>
      <c r="C57" s="295">
        <v>1</v>
      </c>
      <c r="D57" s="195" t="s">
        <v>66</v>
      </c>
      <c r="E57" s="195" t="s">
        <v>65</v>
      </c>
      <c r="F57" s="4" t="str">
        <f>UnitControlCenter!$B$12</f>
        <v>% change</v>
      </c>
      <c r="G57" s="245" t="s">
        <v>3391</v>
      </c>
      <c r="H57" s="245" t="s">
        <v>3388</v>
      </c>
      <c r="I57" s="195" t="s">
        <v>3389</v>
      </c>
    </row>
    <row r="58" spans="1:9" ht="29" x14ac:dyDescent="0.35">
      <c r="A58" s="196" t="s">
        <v>2972</v>
      </c>
      <c r="B58" s="237" t="s">
        <v>3035</v>
      </c>
      <c r="C58" s="266">
        <v>1</v>
      </c>
      <c r="D58" s="195" t="s">
        <v>66</v>
      </c>
      <c r="E58" s="195" t="s">
        <v>65</v>
      </c>
      <c r="F58" s="7" t="str">
        <f>UnitControlCenter!$B$10</f>
        <v>jobs</v>
      </c>
      <c r="G58" s="245" t="s">
        <v>3039</v>
      </c>
      <c r="H58" s="245" t="s">
        <v>3038</v>
      </c>
      <c r="I58" s="195" t="s">
        <v>3050</v>
      </c>
    </row>
    <row r="59" spans="1:9" ht="43.5" x14ac:dyDescent="0.35">
      <c r="A59" s="196" t="s">
        <v>2972</v>
      </c>
      <c r="B59" s="237" t="s">
        <v>3103</v>
      </c>
      <c r="C59" s="272">
        <v>1</v>
      </c>
      <c r="D59" s="195" t="s">
        <v>66</v>
      </c>
      <c r="E59" s="195" t="s">
        <v>65</v>
      </c>
      <c r="F59" s="7" t="str">
        <f>UnitControlCenter!$B$10</f>
        <v>jobs</v>
      </c>
      <c r="G59" s="245" t="s">
        <v>3102</v>
      </c>
      <c r="H59" s="245" t="s">
        <v>2979</v>
      </c>
      <c r="I59" s="195" t="s">
        <v>2454</v>
      </c>
    </row>
    <row r="60" spans="1:9" ht="43.5" x14ac:dyDescent="0.35">
      <c r="A60" s="196" t="s">
        <v>2972</v>
      </c>
      <c r="B60" s="237" t="s">
        <v>2974</v>
      </c>
      <c r="C60" s="261">
        <v>1</v>
      </c>
      <c r="D60" s="195" t="s">
        <v>66</v>
      </c>
      <c r="E60" s="195" t="s">
        <v>65</v>
      </c>
      <c r="F60" s="4" t="str">
        <f>UnitControlCenter!$B$8</f>
        <v>billion 2020 dollars / year</v>
      </c>
      <c r="G60" s="245" t="s">
        <v>2981</v>
      </c>
      <c r="H60" s="245" t="s">
        <v>2983</v>
      </c>
      <c r="I60" s="195" t="s">
        <v>2454</v>
      </c>
    </row>
    <row r="61" spans="1:9" ht="43.5" x14ac:dyDescent="0.35">
      <c r="A61" s="196" t="s">
        <v>2972</v>
      </c>
      <c r="B61" s="237" t="s">
        <v>2993</v>
      </c>
      <c r="C61" s="265">
        <v>1</v>
      </c>
      <c r="D61" s="195" t="s">
        <v>66</v>
      </c>
      <c r="E61" s="195" t="s">
        <v>65</v>
      </c>
      <c r="F61" s="4" t="str">
        <f>UnitControlCenter!$B$12</f>
        <v>% change</v>
      </c>
      <c r="G61" s="245" t="s">
        <v>2995</v>
      </c>
      <c r="H61" s="245" t="s">
        <v>2983</v>
      </c>
      <c r="I61" s="195" t="s">
        <v>2454</v>
      </c>
    </row>
    <row r="62" spans="1:9" ht="29" x14ac:dyDescent="0.35">
      <c r="A62" s="196" t="s">
        <v>2972</v>
      </c>
      <c r="B62" s="237" t="s">
        <v>3036</v>
      </c>
      <c r="C62" s="266">
        <v>1</v>
      </c>
      <c r="D62" s="195" t="s">
        <v>66</v>
      </c>
      <c r="E62" s="195" t="s">
        <v>65</v>
      </c>
      <c r="F62" s="4" t="str">
        <f>UnitControlCenter!$B$8</f>
        <v>billion 2020 dollars / year</v>
      </c>
      <c r="G62" s="245" t="s">
        <v>3040</v>
      </c>
      <c r="H62" s="245" t="s">
        <v>3038</v>
      </c>
      <c r="I62" s="195" t="s">
        <v>3050</v>
      </c>
    </row>
    <row r="63" spans="1:9" ht="43.5" x14ac:dyDescent="0.35">
      <c r="A63" s="196" t="s">
        <v>2972</v>
      </c>
      <c r="B63" s="237" t="s">
        <v>2988</v>
      </c>
      <c r="C63" s="261">
        <v>1</v>
      </c>
      <c r="D63" s="195" t="s">
        <v>66</v>
      </c>
      <c r="E63" s="195" t="s">
        <v>65</v>
      </c>
      <c r="F63" s="4" t="str">
        <f>UnitControlCenter!$B$8</f>
        <v>billion 2020 dollars / year</v>
      </c>
      <c r="G63" s="245" t="s">
        <v>2984</v>
      </c>
      <c r="H63" s="245" t="s">
        <v>2982</v>
      </c>
      <c r="I63" s="195" t="s">
        <v>2454</v>
      </c>
    </row>
    <row r="64" spans="1:9" ht="29" x14ac:dyDescent="0.35">
      <c r="A64" s="196" t="s">
        <v>2972</v>
      </c>
      <c r="B64" s="237" t="s">
        <v>2986</v>
      </c>
      <c r="C64" s="254">
        <v>1</v>
      </c>
      <c r="D64" s="195" t="s">
        <v>64</v>
      </c>
      <c r="E64" s="195" t="s">
        <v>65</v>
      </c>
      <c r="F64" s="7" t="str">
        <f>UnitControlCenter!$B$13</f>
        <v>2020 dollars / employee-year</v>
      </c>
      <c r="G64" s="245" t="s">
        <v>2987</v>
      </c>
      <c r="H64" s="245"/>
      <c r="I64" s="195"/>
    </row>
    <row r="65" spans="1:19" ht="29.5" thickBot="1" x14ac:dyDescent="0.4">
      <c r="A65" s="238" t="s">
        <v>2972</v>
      </c>
      <c r="B65" s="243" t="s">
        <v>3037</v>
      </c>
      <c r="C65" s="253">
        <v>1</v>
      </c>
      <c r="D65" s="239" t="s">
        <v>66</v>
      </c>
      <c r="E65" s="239" t="s">
        <v>65</v>
      </c>
      <c r="F65" s="242" t="str">
        <f>UnitControlCenter!$B$8</f>
        <v>billion 2020 dollars / year</v>
      </c>
      <c r="G65" s="240" t="s">
        <v>3041</v>
      </c>
      <c r="H65" s="240" t="s">
        <v>3038</v>
      </c>
      <c r="I65" s="239" t="s">
        <v>3050</v>
      </c>
      <c r="J65" s="240"/>
      <c r="K65" s="240"/>
      <c r="L65" s="240"/>
      <c r="M65" s="240"/>
      <c r="N65" s="240"/>
      <c r="O65" s="240"/>
      <c r="P65" s="240"/>
      <c r="Q65" s="240"/>
      <c r="R65" s="240"/>
      <c r="S65" s="240"/>
    </row>
    <row r="66" spans="1:19" ht="87" x14ac:dyDescent="0.35">
      <c r="A66" s="196" t="s">
        <v>2973</v>
      </c>
      <c r="B66" s="196" t="s">
        <v>2763</v>
      </c>
      <c r="C66" s="246">
        <v>1</v>
      </c>
      <c r="D66" s="195" t="s">
        <v>66</v>
      </c>
      <c r="E66" s="195" t="s">
        <v>65</v>
      </c>
      <c r="F66" s="4" t="str">
        <f>UnitControlCenter!$B$8</f>
        <v>billion 2020 dollars / year</v>
      </c>
      <c r="G66" s="4" t="s">
        <v>2764</v>
      </c>
      <c r="H66" s="4" t="s">
        <v>2765</v>
      </c>
      <c r="I66" s="4" t="s">
        <v>2740</v>
      </c>
    </row>
    <row r="67" spans="1:19" ht="43.5" x14ac:dyDescent="0.35">
      <c r="A67" s="196" t="s">
        <v>2973</v>
      </c>
      <c r="B67" s="196" t="s">
        <v>2767</v>
      </c>
      <c r="C67" s="246">
        <v>1</v>
      </c>
      <c r="D67" s="195" t="s">
        <v>66</v>
      </c>
      <c r="E67" s="195" t="s">
        <v>65</v>
      </c>
      <c r="F67" s="4" t="str">
        <f>UnitControlCenter!$B$8</f>
        <v>billion 2020 dollars / year</v>
      </c>
      <c r="G67" s="4" t="s">
        <v>2777</v>
      </c>
      <c r="H67" s="4" t="s">
        <v>2778</v>
      </c>
      <c r="I67" s="4" t="s">
        <v>2779</v>
      </c>
    </row>
    <row r="68" spans="1:19" ht="58" x14ac:dyDescent="0.35">
      <c r="A68" s="196" t="s">
        <v>2973</v>
      </c>
      <c r="B68" s="196" t="s">
        <v>2768</v>
      </c>
      <c r="C68" s="246">
        <v>1</v>
      </c>
      <c r="D68" s="195" t="s">
        <v>66</v>
      </c>
      <c r="E68" s="195" t="s">
        <v>65</v>
      </c>
      <c r="F68" s="4" t="str">
        <f>UnitControlCenter!$B$8</f>
        <v>billion 2020 dollars / year</v>
      </c>
      <c r="G68" s="4" t="s">
        <v>2788</v>
      </c>
      <c r="H68" s="4" t="s">
        <v>2786</v>
      </c>
      <c r="I68" s="4" t="s">
        <v>2787</v>
      </c>
    </row>
    <row r="69" spans="1:19" ht="43.5" x14ac:dyDescent="0.35">
      <c r="A69" s="196" t="s">
        <v>2973</v>
      </c>
      <c r="B69" s="196" t="s">
        <v>2769</v>
      </c>
      <c r="C69" s="246">
        <v>1</v>
      </c>
      <c r="D69" s="195" t="s">
        <v>66</v>
      </c>
      <c r="E69" s="195" t="s">
        <v>65</v>
      </c>
      <c r="F69" s="4" t="str">
        <f>UnitControlCenter!$B$8</f>
        <v>billion 2020 dollars / year</v>
      </c>
      <c r="G69" s="4" t="s">
        <v>2782</v>
      </c>
      <c r="H69" s="4" t="s">
        <v>2778</v>
      </c>
      <c r="I69" s="4" t="s">
        <v>2780</v>
      </c>
    </row>
    <row r="70" spans="1:19" ht="43.5" x14ac:dyDescent="0.35">
      <c r="A70" s="196" t="s">
        <v>2973</v>
      </c>
      <c r="B70" s="196" t="s">
        <v>2770</v>
      </c>
      <c r="C70" s="246">
        <v>1</v>
      </c>
      <c r="D70" s="195" t="s">
        <v>66</v>
      </c>
      <c r="E70" s="195" t="s">
        <v>65</v>
      </c>
      <c r="F70" s="4" t="str">
        <f>UnitControlCenter!$B$8</f>
        <v>billion 2020 dollars / year</v>
      </c>
      <c r="G70" s="4" t="s">
        <v>2783</v>
      </c>
      <c r="H70" s="4" t="s">
        <v>2778</v>
      </c>
      <c r="I70" s="4" t="s">
        <v>2781</v>
      </c>
    </row>
    <row r="71" spans="1:19" ht="58" x14ac:dyDescent="0.35">
      <c r="A71" s="196" t="s">
        <v>2973</v>
      </c>
      <c r="B71" s="196" t="s">
        <v>2771</v>
      </c>
      <c r="C71" s="246">
        <v>1</v>
      </c>
      <c r="D71" s="195" t="s">
        <v>66</v>
      </c>
      <c r="E71" s="195" t="s">
        <v>65</v>
      </c>
      <c r="F71" s="4" t="str">
        <f>UnitControlCenter!$B$8</f>
        <v>billion 2020 dollars / year</v>
      </c>
      <c r="G71" s="4" t="s">
        <v>2789</v>
      </c>
      <c r="H71" s="4" t="s">
        <v>2786</v>
      </c>
      <c r="I71" s="4" t="s">
        <v>2787</v>
      </c>
    </row>
    <row r="72" spans="1:19" ht="58" x14ac:dyDescent="0.35">
      <c r="A72" s="196" t="s">
        <v>2973</v>
      </c>
      <c r="B72" s="196" t="s">
        <v>2772</v>
      </c>
      <c r="C72" s="246">
        <v>1</v>
      </c>
      <c r="D72" s="195" t="s">
        <v>66</v>
      </c>
      <c r="E72" s="195" t="s">
        <v>65</v>
      </c>
      <c r="F72" s="4" t="str">
        <f>UnitControlCenter!$B$8</f>
        <v>billion 2020 dollars / year</v>
      </c>
      <c r="G72" s="4" t="s">
        <v>2790</v>
      </c>
      <c r="H72" s="4" t="s">
        <v>2786</v>
      </c>
      <c r="I72" s="4" t="s">
        <v>2787</v>
      </c>
    </row>
    <row r="73" spans="1:19" ht="72.5" x14ac:dyDescent="0.35">
      <c r="A73" s="196" t="s">
        <v>2973</v>
      </c>
      <c r="B73" s="196" t="s">
        <v>2773</v>
      </c>
      <c r="C73" s="246">
        <v>1</v>
      </c>
      <c r="D73" s="195" t="s">
        <v>66</v>
      </c>
      <c r="E73" s="195" t="s">
        <v>65</v>
      </c>
      <c r="F73" s="4" t="str">
        <f>UnitControlCenter!$B$8</f>
        <v>billion 2020 dollars / year</v>
      </c>
      <c r="G73" s="4" t="s">
        <v>2791</v>
      </c>
      <c r="H73" s="4" t="s">
        <v>2786</v>
      </c>
      <c r="I73" s="4" t="s">
        <v>2787</v>
      </c>
    </row>
    <row r="74" spans="1:19" ht="58" x14ac:dyDescent="0.35">
      <c r="A74" s="196" t="s">
        <v>2973</v>
      </c>
      <c r="B74" s="196" t="s">
        <v>2797</v>
      </c>
      <c r="C74" s="246">
        <v>1</v>
      </c>
      <c r="D74" s="195" t="s">
        <v>66</v>
      </c>
      <c r="E74" s="195" t="s">
        <v>65</v>
      </c>
      <c r="F74" s="4" t="str">
        <f>UnitControlCenter!$B$8</f>
        <v>billion 2020 dollars / year</v>
      </c>
      <c r="G74" s="4" t="s">
        <v>2795</v>
      </c>
      <c r="H74" s="4" t="s">
        <v>2786</v>
      </c>
      <c r="I74" s="4" t="s">
        <v>2793</v>
      </c>
    </row>
    <row r="75" spans="1:19" ht="58.5" thickBot="1" x14ac:dyDescent="0.4">
      <c r="A75" s="238" t="s">
        <v>2973</v>
      </c>
      <c r="B75" s="238" t="s">
        <v>2798</v>
      </c>
      <c r="C75" s="253">
        <v>1</v>
      </c>
      <c r="D75" s="239" t="s">
        <v>66</v>
      </c>
      <c r="E75" s="239" t="s">
        <v>65</v>
      </c>
      <c r="F75" s="242" t="str">
        <f>UnitControlCenter!$B$8</f>
        <v>billion 2020 dollars / year</v>
      </c>
      <c r="G75" s="242" t="s">
        <v>2796</v>
      </c>
      <c r="H75" s="242" t="s">
        <v>2786</v>
      </c>
      <c r="I75" s="242" t="s">
        <v>2794</v>
      </c>
      <c r="J75" s="240"/>
      <c r="K75" s="240"/>
      <c r="L75" s="240"/>
      <c r="M75" s="240"/>
      <c r="N75" s="240"/>
      <c r="O75" s="240"/>
      <c r="P75" s="240"/>
      <c r="Q75" s="240"/>
      <c r="R75" s="240"/>
      <c r="S75" s="240"/>
    </row>
    <row r="76" spans="1:19" ht="29" x14ac:dyDescent="0.35">
      <c r="A76" s="196" t="s">
        <v>2387</v>
      </c>
      <c r="B76" s="196" t="s">
        <v>3104</v>
      </c>
      <c r="C76" s="272">
        <v>1</v>
      </c>
      <c r="D76" s="195" t="s">
        <v>64</v>
      </c>
      <c r="E76" s="195" t="s">
        <v>3107</v>
      </c>
      <c r="F76" s="4" t="str">
        <f>UnitControlCenter!$B$11</f>
        <v>incidents / year</v>
      </c>
      <c r="G76" s="195" t="s">
        <v>3020</v>
      </c>
      <c r="I76" s="195"/>
    </row>
    <row r="77" spans="1:19" x14ac:dyDescent="0.35">
      <c r="A77" s="196" t="s">
        <v>2387</v>
      </c>
      <c r="B77" s="196" t="s">
        <v>3343</v>
      </c>
      <c r="C77" s="295">
        <v>1</v>
      </c>
      <c r="D77" s="195" t="s">
        <v>64</v>
      </c>
      <c r="E77" s="195" t="s">
        <v>65</v>
      </c>
      <c r="F77" s="4" t="str">
        <f>UnitControlCenter!$B$12</f>
        <v>% change</v>
      </c>
      <c r="G77" s="195" t="s">
        <v>3344</v>
      </c>
      <c r="I77" s="195"/>
    </row>
    <row r="78" spans="1:19" ht="29" x14ac:dyDescent="0.35">
      <c r="A78" s="196" t="s">
        <v>2387</v>
      </c>
      <c r="B78" s="196" t="s">
        <v>3441</v>
      </c>
      <c r="C78" s="295">
        <v>1</v>
      </c>
      <c r="D78" s="195" t="s">
        <v>66</v>
      </c>
      <c r="E78" s="195" t="s">
        <v>67</v>
      </c>
      <c r="F78" s="4" t="str">
        <f>UnitControlCenter!$B$11</f>
        <v>incidents / year</v>
      </c>
      <c r="G78" s="195" t="s">
        <v>3327</v>
      </c>
      <c r="H78" s="245" t="s">
        <v>3315</v>
      </c>
      <c r="I78" s="195" t="s">
        <v>3316</v>
      </c>
    </row>
    <row r="79" spans="1:19" ht="29" x14ac:dyDescent="0.35">
      <c r="A79" s="196" t="s">
        <v>2387</v>
      </c>
      <c r="B79" s="196" t="s">
        <v>3442</v>
      </c>
      <c r="C79" s="295">
        <v>1</v>
      </c>
      <c r="D79" s="195" t="s">
        <v>66</v>
      </c>
      <c r="E79" s="195" t="s">
        <v>65</v>
      </c>
      <c r="F79" s="4" t="str">
        <f>UnitControlCenter!$B$12</f>
        <v>% change</v>
      </c>
      <c r="G79" s="195" t="s">
        <v>3338</v>
      </c>
      <c r="H79" s="245" t="s">
        <v>3315</v>
      </c>
      <c r="I79" s="195" t="s">
        <v>3316</v>
      </c>
    </row>
    <row r="80" spans="1:19" ht="43.5" x14ac:dyDescent="0.35">
      <c r="A80" s="196" t="s">
        <v>2387</v>
      </c>
      <c r="B80" s="196" t="s">
        <v>3325</v>
      </c>
      <c r="C80" s="295">
        <v>1</v>
      </c>
      <c r="D80" s="195" t="s">
        <v>66</v>
      </c>
      <c r="E80" s="195" t="s">
        <v>67</v>
      </c>
      <c r="F80" s="4" t="str">
        <f>UnitControlCenter!$B$11</f>
        <v>incidents / year</v>
      </c>
      <c r="G80" s="195" t="s">
        <v>3328</v>
      </c>
      <c r="H80" s="245" t="s">
        <v>3317</v>
      </c>
      <c r="I80" s="214" t="s">
        <v>3318</v>
      </c>
    </row>
    <row r="81" spans="1:19" ht="43.5" x14ac:dyDescent="0.35">
      <c r="A81" s="196" t="s">
        <v>2387</v>
      </c>
      <c r="B81" s="196" t="s">
        <v>3341</v>
      </c>
      <c r="C81" s="295">
        <v>1</v>
      </c>
      <c r="D81" s="195" t="s">
        <v>66</v>
      </c>
      <c r="E81" s="195" t="s">
        <v>65</v>
      </c>
      <c r="F81" s="4" t="str">
        <f>UnitControlCenter!$B$12</f>
        <v>% change</v>
      </c>
      <c r="G81" s="195" t="s">
        <v>3339</v>
      </c>
      <c r="H81" s="245" t="s">
        <v>3317</v>
      </c>
      <c r="I81" s="214" t="s">
        <v>3318</v>
      </c>
    </row>
    <row r="82" spans="1:19" ht="29" x14ac:dyDescent="0.35">
      <c r="A82" s="196" t="s">
        <v>2387</v>
      </c>
      <c r="B82" s="196" t="s">
        <v>3326</v>
      </c>
      <c r="C82" s="295">
        <v>1</v>
      </c>
      <c r="D82" s="195" t="s">
        <v>66</v>
      </c>
      <c r="E82" s="195" t="s">
        <v>67</v>
      </c>
      <c r="F82" s="4" t="str">
        <f>UnitControlCenter!$B$11</f>
        <v>incidents / year</v>
      </c>
      <c r="G82" s="68" t="s">
        <v>3329</v>
      </c>
      <c r="H82" s="245" t="s">
        <v>3320</v>
      </c>
      <c r="I82" s="195" t="s">
        <v>3321</v>
      </c>
    </row>
    <row r="83" spans="1:19" ht="29" x14ac:dyDescent="0.35">
      <c r="A83" s="196" t="s">
        <v>2387</v>
      </c>
      <c r="B83" s="196" t="s">
        <v>3342</v>
      </c>
      <c r="C83" s="295">
        <v>1</v>
      </c>
      <c r="D83" s="195" t="s">
        <v>66</v>
      </c>
      <c r="E83" s="195" t="s">
        <v>65</v>
      </c>
      <c r="F83" s="4" t="str">
        <f>UnitControlCenter!$B$12</f>
        <v>% change</v>
      </c>
      <c r="G83" s="68" t="s">
        <v>3340</v>
      </c>
      <c r="H83" s="245" t="s">
        <v>3320</v>
      </c>
      <c r="I83" s="195" t="s">
        <v>3321</v>
      </c>
    </row>
    <row r="84" spans="1:19" x14ac:dyDescent="0.35">
      <c r="A84" s="196" t="s">
        <v>2387</v>
      </c>
      <c r="B84" s="196" t="s">
        <v>3012</v>
      </c>
      <c r="C84" s="246">
        <v>0</v>
      </c>
      <c r="D84" s="195" t="s">
        <v>64</v>
      </c>
      <c r="E84" s="195" t="s">
        <v>65</v>
      </c>
      <c r="F84" s="4" t="str">
        <f>UnitControlCenter!$B$11</f>
        <v>incidents / year</v>
      </c>
      <c r="G84" s="195" t="s">
        <v>3020</v>
      </c>
      <c r="I84" s="195"/>
    </row>
    <row r="85" spans="1:19" ht="29" x14ac:dyDescent="0.35">
      <c r="A85" s="196" t="s">
        <v>2387</v>
      </c>
      <c r="B85" s="196" t="s">
        <v>2388</v>
      </c>
      <c r="C85" s="254">
        <v>1</v>
      </c>
      <c r="D85" s="195" t="s">
        <v>64</v>
      </c>
      <c r="E85" s="195" t="s">
        <v>65</v>
      </c>
      <c r="F85" s="7" t="str">
        <f>UnitControlCenter!$B$8</f>
        <v>billion 2020 dollars / year</v>
      </c>
      <c r="G85" s="195" t="s">
        <v>68</v>
      </c>
      <c r="H85" s="245"/>
      <c r="I85" s="195"/>
    </row>
    <row r="86" spans="1:19" x14ac:dyDescent="0.35">
      <c r="A86" s="196" t="s">
        <v>2387</v>
      </c>
      <c r="B86" s="196" t="s">
        <v>3013</v>
      </c>
      <c r="C86" s="254">
        <v>1</v>
      </c>
      <c r="D86" s="195" t="s">
        <v>64</v>
      </c>
      <c r="E86" s="195" t="s">
        <v>65</v>
      </c>
      <c r="F86" s="4" t="str">
        <f>UnitControlCenter!$B$11</f>
        <v>incidents / year</v>
      </c>
      <c r="G86" s="195" t="s">
        <v>3021</v>
      </c>
      <c r="H86" s="245"/>
      <c r="I86" s="195"/>
    </row>
    <row r="87" spans="1:19" ht="29" x14ac:dyDescent="0.35">
      <c r="A87" s="196" t="s">
        <v>2387</v>
      </c>
      <c r="B87" s="196" t="s">
        <v>3014</v>
      </c>
      <c r="C87" s="254">
        <v>1</v>
      </c>
      <c r="D87" s="195" t="s">
        <v>64</v>
      </c>
      <c r="E87" s="195" t="s">
        <v>65</v>
      </c>
      <c r="F87" s="4" t="str">
        <f>UnitControlCenter!$B$11</f>
        <v>incidents / year</v>
      </c>
      <c r="G87" s="195" t="s">
        <v>3022</v>
      </c>
      <c r="H87" s="245"/>
      <c r="I87" s="195"/>
    </row>
    <row r="88" spans="1:19" x14ac:dyDescent="0.35">
      <c r="A88" s="196" t="s">
        <v>2387</v>
      </c>
      <c r="B88" s="196" t="s">
        <v>3027</v>
      </c>
      <c r="C88" s="254">
        <v>1</v>
      </c>
      <c r="D88" s="195" t="s">
        <v>64</v>
      </c>
      <c r="E88" s="195" t="s">
        <v>65</v>
      </c>
      <c r="F88" s="4" t="str">
        <f>UnitControlCenter!$B$11</f>
        <v>incidents / year</v>
      </c>
      <c r="G88" s="195" t="s">
        <v>3028</v>
      </c>
      <c r="H88" s="245"/>
      <c r="I88" s="195"/>
    </row>
    <row r="89" spans="1:19" x14ac:dyDescent="0.35">
      <c r="A89" s="196" t="s">
        <v>2387</v>
      </c>
      <c r="B89" s="196" t="s">
        <v>3015</v>
      </c>
      <c r="C89" s="254">
        <v>1</v>
      </c>
      <c r="D89" s="195" t="s">
        <v>64</v>
      </c>
      <c r="E89" s="195" t="s">
        <v>65</v>
      </c>
      <c r="F89" s="4" t="str">
        <f>UnitControlCenter!$B$11</f>
        <v>incidents / year</v>
      </c>
      <c r="G89" s="195" t="s">
        <v>3023</v>
      </c>
      <c r="H89" s="245"/>
      <c r="I89" s="195"/>
    </row>
    <row r="90" spans="1:19" x14ac:dyDescent="0.35">
      <c r="A90" s="196" t="s">
        <v>2387</v>
      </c>
      <c r="B90" s="196" t="s">
        <v>3016</v>
      </c>
      <c r="C90" s="254">
        <v>1</v>
      </c>
      <c r="D90" s="195" t="s">
        <v>64</v>
      </c>
      <c r="E90" s="195" t="s">
        <v>65</v>
      </c>
      <c r="F90" s="4" t="str">
        <f>UnitControlCenter!$B$11</f>
        <v>incidents / year</v>
      </c>
      <c r="G90" s="195" t="s">
        <v>3024</v>
      </c>
      <c r="H90" s="245"/>
      <c r="I90" s="195"/>
    </row>
    <row r="91" spans="1:19" x14ac:dyDescent="0.35">
      <c r="A91" s="196" t="s">
        <v>2387</v>
      </c>
      <c r="B91" s="196" t="s">
        <v>3017</v>
      </c>
      <c r="C91" s="254">
        <v>1</v>
      </c>
      <c r="D91" s="195" t="s">
        <v>64</v>
      </c>
      <c r="E91" s="195" t="s">
        <v>65</v>
      </c>
      <c r="F91" s="4" t="str">
        <f>UnitControlCenter!$B$11</f>
        <v>incidents / year</v>
      </c>
      <c r="G91" s="195" t="s">
        <v>3025</v>
      </c>
      <c r="H91" s="245"/>
      <c r="I91" s="195"/>
    </row>
    <row r="92" spans="1:19" ht="29.5" thickBot="1" x14ac:dyDescent="0.4">
      <c r="A92" s="238" t="s">
        <v>2387</v>
      </c>
      <c r="B92" s="238" t="s">
        <v>3018</v>
      </c>
      <c r="C92" s="253">
        <v>1</v>
      </c>
      <c r="D92" s="239" t="s">
        <v>64</v>
      </c>
      <c r="E92" s="239" t="s">
        <v>65</v>
      </c>
      <c r="F92" s="242" t="str">
        <f>UnitControlCenter!$B$11</f>
        <v>incidents / year</v>
      </c>
      <c r="G92" s="239" t="s">
        <v>3026</v>
      </c>
      <c r="H92" s="240"/>
      <c r="I92" s="239"/>
      <c r="J92" s="240"/>
      <c r="K92" s="240"/>
      <c r="L92" s="240"/>
      <c r="M92" s="240"/>
      <c r="N92" s="240"/>
      <c r="O92" s="240"/>
      <c r="P92" s="240"/>
      <c r="Q92" s="240"/>
      <c r="R92" s="240"/>
      <c r="S92" s="240"/>
    </row>
    <row r="93" spans="1:19" ht="130.5" x14ac:dyDescent="0.35">
      <c r="A93" s="196" t="s">
        <v>2530</v>
      </c>
      <c r="B93" s="196" t="s">
        <v>2389</v>
      </c>
      <c r="C93" s="246">
        <v>1</v>
      </c>
      <c r="D93" s="195" t="s">
        <v>66</v>
      </c>
      <c r="E93" s="195" t="s">
        <v>67</v>
      </c>
      <c r="F93" s="4" t="str">
        <f>UnitControlCenter!$B$15</f>
        <v>terawatt-hours (TWh) / year</v>
      </c>
      <c r="G93" s="195" t="s">
        <v>2568</v>
      </c>
      <c r="H93" s="68" t="s">
        <v>2569</v>
      </c>
      <c r="I93" s="195" t="s">
        <v>2576</v>
      </c>
    </row>
    <row r="94" spans="1:19" ht="145" x14ac:dyDescent="0.35">
      <c r="A94" s="196" t="s">
        <v>2530</v>
      </c>
      <c r="B94" s="196" t="s">
        <v>2390</v>
      </c>
      <c r="C94" s="246">
        <v>1</v>
      </c>
      <c r="D94" s="195" t="s">
        <v>66</v>
      </c>
      <c r="E94" s="195" t="s">
        <v>65</v>
      </c>
      <c r="F94" s="4" t="str">
        <f>UnitControlCenter!$B$15</f>
        <v>terawatt-hours (TWh) / year</v>
      </c>
      <c r="G94" s="195" t="s">
        <v>2570</v>
      </c>
      <c r="H94" s="68" t="s">
        <v>2571</v>
      </c>
      <c r="I94" s="195" t="s">
        <v>2577</v>
      </c>
    </row>
    <row r="95" spans="1:19" ht="130.5" x14ac:dyDescent="0.35">
      <c r="A95" s="196" t="s">
        <v>2530</v>
      </c>
      <c r="B95" s="196" t="s">
        <v>2391</v>
      </c>
      <c r="C95" s="246">
        <v>1</v>
      </c>
      <c r="D95" s="195" t="s">
        <v>66</v>
      </c>
      <c r="E95" s="195" t="s">
        <v>67</v>
      </c>
      <c r="F95" s="4" t="str">
        <f>UnitControlCenter!$B$16</f>
        <v>gigawatts (GW) / year</v>
      </c>
      <c r="G95" s="195" t="s">
        <v>2572</v>
      </c>
      <c r="H95" s="68" t="s">
        <v>2573</v>
      </c>
      <c r="I95" s="195" t="s">
        <v>2578</v>
      </c>
    </row>
    <row r="96" spans="1:19" ht="145" x14ac:dyDescent="0.35">
      <c r="A96" s="196" t="s">
        <v>2530</v>
      </c>
      <c r="B96" s="196" t="s">
        <v>2392</v>
      </c>
      <c r="C96" s="246">
        <v>1</v>
      </c>
      <c r="D96" s="195" t="s">
        <v>66</v>
      </c>
      <c r="E96" s="195" t="s">
        <v>65</v>
      </c>
      <c r="F96" s="4" t="str">
        <f>UnitControlCenter!$B$16</f>
        <v>gigawatts (GW) / year</v>
      </c>
      <c r="G96" s="195" t="s">
        <v>2574</v>
      </c>
      <c r="H96" s="68" t="s">
        <v>2575</v>
      </c>
      <c r="I96" s="195" t="s">
        <v>2579</v>
      </c>
    </row>
    <row r="97" spans="1:19" ht="44" thickBot="1" x14ac:dyDescent="0.4">
      <c r="A97" s="238" t="s">
        <v>2530</v>
      </c>
      <c r="B97" s="238" t="s">
        <v>2531</v>
      </c>
      <c r="C97" s="253">
        <v>1</v>
      </c>
      <c r="D97" s="239" t="s">
        <v>66</v>
      </c>
      <c r="E97" s="239" t="s">
        <v>67</v>
      </c>
      <c r="F97" s="242" t="str">
        <f>UnitControlCenter!$B$15</f>
        <v>terawatt-hours (TWh) / year</v>
      </c>
      <c r="G97" s="239" t="s">
        <v>2942</v>
      </c>
      <c r="H97" s="239" t="s">
        <v>2943</v>
      </c>
      <c r="I97" s="239" t="s">
        <v>2580</v>
      </c>
      <c r="J97" s="240"/>
      <c r="K97" s="240"/>
      <c r="L97" s="240"/>
      <c r="M97" s="240"/>
      <c r="N97" s="240"/>
      <c r="O97" s="240"/>
      <c r="P97" s="240"/>
      <c r="Q97" s="240"/>
      <c r="R97" s="240"/>
      <c r="S97" s="240"/>
    </row>
    <row r="98" spans="1:19" ht="116" x14ac:dyDescent="0.35">
      <c r="A98" s="196" t="s">
        <v>3266</v>
      </c>
      <c r="B98" s="196" t="s">
        <v>2393</v>
      </c>
      <c r="C98" s="246">
        <v>1</v>
      </c>
      <c r="D98" s="195" t="s">
        <v>66</v>
      </c>
      <c r="E98" s="195" t="s">
        <v>2410</v>
      </c>
      <c r="F98" s="4" t="str">
        <f>UnitControlCenter!$B$17</f>
        <v>2020 dollars / megawatt-hour (MWh)</v>
      </c>
      <c r="G98" s="195" t="s">
        <v>2581</v>
      </c>
      <c r="H98" s="68" t="s">
        <v>2582</v>
      </c>
      <c r="I98" s="195" t="s">
        <v>2583</v>
      </c>
    </row>
    <row r="99" spans="1:19" ht="29" x14ac:dyDescent="0.35">
      <c r="A99" s="196" t="s">
        <v>3266</v>
      </c>
      <c r="B99" s="196" t="s">
        <v>2394</v>
      </c>
      <c r="C99" s="246">
        <v>1</v>
      </c>
      <c r="D99" s="195" t="s">
        <v>66</v>
      </c>
      <c r="E99" s="195" t="s">
        <v>67</v>
      </c>
      <c r="F99" s="4" t="str">
        <f>UnitControlCenter!$B$15</f>
        <v>terawatt-hours (TWh) / year</v>
      </c>
      <c r="G99" s="195" t="s">
        <v>2876</v>
      </c>
      <c r="H99" s="68" t="s">
        <v>2877</v>
      </c>
      <c r="I99" s="195" t="s">
        <v>2878</v>
      </c>
    </row>
    <row r="100" spans="1:19" ht="58" x14ac:dyDescent="0.35">
      <c r="A100" s="196" t="s">
        <v>3266</v>
      </c>
      <c r="B100" s="196" t="s">
        <v>3267</v>
      </c>
      <c r="C100" s="295">
        <v>1</v>
      </c>
      <c r="D100" s="195" t="s">
        <v>66</v>
      </c>
      <c r="E100" s="195" t="s">
        <v>67</v>
      </c>
      <c r="F100" s="4" t="str">
        <f>UnitControlCenter!$B$3</f>
        <v>million metric tons / year</v>
      </c>
      <c r="G100" s="195" t="s">
        <v>3270</v>
      </c>
      <c r="H100" s="68" t="s">
        <v>3268</v>
      </c>
      <c r="I100" s="195" t="s">
        <v>3269</v>
      </c>
    </row>
    <row r="101" spans="1:19" ht="101.5" x14ac:dyDescent="0.35">
      <c r="A101" s="196" t="s">
        <v>3266</v>
      </c>
      <c r="B101" s="196" t="s">
        <v>2524</v>
      </c>
      <c r="C101" s="246">
        <v>1</v>
      </c>
      <c r="D101" s="195" t="s">
        <v>66</v>
      </c>
      <c r="E101" s="195" t="s">
        <v>67</v>
      </c>
      <c r="F101" s="4" t="str">
        <f>UnitControlCenter!$B$18</f>
        <v>cubic km / yr</v>
      </c>
      <c r="G101" s="195" t="s">
        <v>2584</v>
      </c>
      <c r="H101" s="68" t="s">
        <v>2585</v>
      </c>
      <c r="I101" s="195" t="s">
        <v>2586</v>
      </c>
    </row>
    <row r="102" spans="1:19" ht="102" thickBot="1" x14ac:dyDescent="0.4">
      <c r="A102" s="238" t="s">
        <v>3266</v>
      </c>
      <c r="B102" s="238" t="s">
        <v>2525</v>
      </c>
      <c r="C102" s="253">
        <v>1</v>
      </c>
      <c r="D102" s="239" t="s">
        <v>66</v>
      </c>
      <c r="E102" s="239" t="s">
        <v>67</v>
      </c>
      <c r="F102" s="242" t="str">
        <f>UnitControlCenter!$B$18</f>
        <v>cubic km / yr</v>
      </c>
      <c r="G102" s="239" t="s">
        <v>2587</v>
      </c>
      <c r="H102" s="240" t="s">
        <v>2588</v>
      </c>
      <c r="I102" s="239" t="s">
        <v>2589</v>
      </c>
    </row>
    <row r="103" spans="1:19" ht="72.5" x14ac:dyDescent="0.35">
      <c r="A103" s="196" t="s">
        <v>2848</v>
      </c>
      <c r="B103" s="196" t="s">
        <v>2849</v>
      </c>
      <c r="C103" s="246">
        <v>1</v>
      </c>
      <c r="D103" s="195" t="s">
        <v>66</v>
      </c>
      <c r="E103" s="195" t="s">
        <v>67</v>
      </c>
      <c r="F103" s="4" t="str">
        <f>UnitControlCenter!$B$21</f>
        <v>million vehicles / year</v>
      </c>
      <c r="G103" s="195" t="s">
        <v>2700</v>
      </c>
      <c r="H103" s="195" t="s">
        <v>2701</v>
      </c>
      <c r="I103" s="195" t="s">
        <v>2702</v>
      </c>
    </row>
    <row r="104" spans="1:19" ht="72.5" x14ac:dyDescent="0.35">
      <c r="A104" s="196" t="s">
        <v>2848</v>
      </c>
      <c r="B104" s="196" t="s">
        <v>2850</v>
      </c>
      <c r="C104" s="246">
        <v>1</v>
      </c>
      <c r="D104" s="195" t="s">
        <v>66</v>
      </c>
      <c r="E104" s="195" t="s">
        <v>67</v>
      </c>
      <c r="F104" s="4" t="str">
        <f>UnitControlCenter!$B$22</f>
        <v>thousand vehicles / year</v>
      </c>
      <c r="G104" s="195" t="s">
        <v>2703</v>
      </c>
      <c r="H104" s="195" t="s">
        <v>2704</v>
      </c>
      <c r="I104" s="195" t="s">
        <v>2705</v>
      </c>
    </row>
    <row r="105" spans="1:19" ht="72.5" x14ac:dyDescent="0.35">
      <c r="A105" s="196" t="s">
        <v>2848</v>
      </c>
      <c r="B105" s="196" t="s">
        <v>3271</v>
      </c>
      <c r="C105" s="246">
        <v>1</v>
      </c>
      <c r="D105" s="195" t="s">
        <v>66</v>
      </c>
      <c r="E105" s="195" t="s">
        <v>67</v>
      </c>
      <c r="F105" s="4" t="str">
        <f>UnitControlCenter!$B$22</f>
        <v>thousand vehicles / year</v>
      </c>
      <c r="G105" s="195" t="s">
        <v>2706</v>
      </c>
      <c r="H105" s="195" t="s">
        <v>2701</v>
      </c>
      <c r="I105" s="195" t="s">
        <v>2702</v>
      </c>
    </row>
    <row r="106" spans="1:19" ht="72.5" x14ac:dyDescent="0.35">
      <c r="A106" s="196" t="s">
        <v>2848</v>
      </c>
      <c r="B106" s="196" t="s">
        <v>3274</v>
      </c>
      <c r="C106" s="246">
        <v>1</v>
      </c>
      <c r="D106" s="195" t="s">
        <v>66</v>
      </c>
      <c r="E106" s="195" t="s">
        <v>67</v>
      </c>
      <c r="F106" s="4" t="str">
        <f>UnitControlCenter!$B$22</f>
        <v>thousand vehicles / year</v>
      </c>
      <c r="G106" s="195" t="s">
        <v>2707</v>
      </c>
      <c r="H106" s="195" t="s">
        <v>2704</v>
      </c>
      <c r="I106" s="195" t="s">
        <v>2705</v>
      </c>
    </row>
    <row r="107" spans="1:19" ht="29" x14ac:dyDescent="0.35">
      <c r="A107" s="196" t="s">
        <v>2848</v>
      </c>
      <c r="B107" s="196" t="s">
        <v>2851</v>
      </c>
      <c r="C107" s="246">
        <v>1</v>
      </c>
      <c r="D107" s="195" t="s">
        <v>66</v>
      </c>
      <c r="E107" s="195" t="s">
        <v>67</v>
      </c>
      <c r="F107" s="4" t="str">
        <f>UnitControlCenter!$B$22</f>
        <v>thousand vehicles / year</v>
      </c>
      <c r="G107" s="195" t="s">
        <v>2590</v>
      </c>
      <c r="H107" s="195" t="s">
        <v>2591</v>
      </c>
      <c r="I107" s="195" t="s">
        <v>2691</v>
      </c>
    </row>
    <row r="108" spans="1:19" ht="72.5" x14ac:dyDescent="0.35">
      <c r="A108" s="196" t="s">
        <v>2848</v>
      </c>
      <c r="B108" s="196" t="s">
        <v>2852</v>
      </c>
      <c r="C108" s="246">
        <v>1</v>
      </c>
      <c r="D108" s="195" t="s">
        <v>66</v>
      </c>
      <c r="E108" s="195" t="s">
        <v>67</v>
      </c>
      <c r="F108" s="4" t="str">
        <f>UnitControlCenter!$B$23</f>
        <v>million vehicles</v>
      </c>
      <c r="G108" s="195" t="s">
        <v>2708</v>
      </c>
      <c r="H108" s="195" t="s">
        <v>2701</v>
      </c>
      <c r="I108" s="195" t="s">
        <v>2702</v>
      </c>
    </row>
    <row r="109" spans="1:19" ht="72.5" x14ac:dyDescent="0.35">
      <c r="A109" s="196" t="s">
        <v>2848</v>
      </c>
      <c r="B109" s="196" t="s">
        <v>2853</v>
      </c>
      <c r="C109" s="246">
        <v>1</v>
      </c>
      <c r="D109" s="195" t="s">
        <v>66</v>
      </c>
      <c r="E109" s="195" t="s">
        <v>67</v>
      </c>
      <c r="F109" s="4" t="str">
        <f>UnitControlCenter!$B$24</f>
        <v>thousand vehicles</v>
      </c>
      <c r="G109" s="195" t="s">
        <v>2940</v>
      </c>
      <c r="H109" s="195" t="s">
        <v>2704</v>
      </c>
      <c r="I109" s="195" t="s">
        <v>2705</v>
      </c>
    </row>
    <row r="110" spans="1:19" ht="58" x14ac:dyDescent="0.35">
      <c r="A110" s="196" t="s">
        <v>2848</v>
      </c>
      <c r="B110" s="196" t="s">
        <v>3272</v>
      </c>
      <c r="C110" s="246">
        <v>1</v>
      </c>
      <c r="D110" s="195" t="s">
        <v>66</v>
      </c>
      <c r="E110" s="195" t="s">
        <v>67</v>
      </c>
      <c r="F110" s="4" t="str">
        <f>UnitControlCenter!$B$23</f>
        <v>million vehicles</v>
      </c>
      <c r="G110" s="195" t="s">
        <v>2709</v>
      </c>
      <c r="H110" s="195" t="s">
        <v>2701</v>
      </c>
      <c r="I110" s="195" t="s">
        <v>2702</v>
      </c>
    </row>
    <row r="111" spans="1:19" ht="58" x14ac:dyDescent="0.35">
      <c r="A111" s="196" t="s">
        <v>2848</v>
      </c>
      <c r="B111" s="196" t="s">
        <v>3275</v>
      </c>
      <c r="C111" s="246">
        <v>1</v>
      </c>
      <c r="D111" s="195" t="s">
        <v>66</v>
      </c>
      <c r="E111" s="195" t="s">
        <v>67</v>
      </c>
      <c r="F111" s="4" t="str">
        <f>UnitControlCenter!$B$23</f>
        <v>million vehicles</v>
      </c>
      <c r="G111" s="195" t="s">
        <v>2710</v>
      </c>
      <c r="H111" s="195" t="s">
        <v>2704</v>
      </c>
      <c r="I111" s="195" t="s">
        <v>2705</v>
      </c>
    </row>
    <row r="112" spans="1:19" ht="29.5" thickBot="1" x14ac:dyDescent="0.4">
      <c r="A112" s="238" t="s">
        <v>2848</v>
      </c>
      <c r="B112" s="238" t="s">
        <v>2854</v>
      </c>
      <c r="C112" s="253">
        <v>1</v>
      </c>
      <c r="D112" s="239" t="s">
        <v>66</v>
      </c>
      <c r="E112" s="239" t="s">
        <v>67</v>
      </c>
      <c r="F112" s="242" t="str">
        <f>UnitControlCenter!$B$23</f>
        <v>million vehicles</v>
      </c>
      <c r="G112" s="239" t="s">
        <v>2692</v>
      </c>
      <c r="H112" s="239" t="s">
        <v>2591</v>
      </c>
      <c r="I112" s="239" t="s">
        <v>2691</v>
      </c>
      <c r="J112" s="240"/>
      <c r="K112" s="240"/>
      <c r="L112" s="240"/>
      <c r="M112" s="240"/>
      <c r="N112" s="240"/>
      <c r="O112" s="240"/>
      <c r="P112" s="240"/>
      <c r="Q112" s="240"/>
      <c r="R112" s="240"/>
      <c r="S112" s="240"/>
    </row>
    <row r="113" spans="1:19" ht="130.5" x14ac:dyDescent="0.35">
      <c r="A113" s="196" t="s">
        <v>2969</v>
      </c>
      <c r="B113" s="196" t="s">
        <v>2396</v>
      </c>
      <c r="C113" s="246">
        <v>1</v>
      </c>
      <c r="D113" s="195" t="s">
        <v>66</v>
      </c>
      <c r="E113" s="195" t="s">
        <v>67</v>
      </c>
      <c r="F113" s="4" t="str">
        <f>UnitControlCenter!$B$3</f>
        <v>million metric tons / year</v>
      </c>
      <c r="G113" s="195" t="s">
        <v>3446</v>
      </c>
      <c r="H113" s="195" t="s">
        <v>3445</v>
      </c>
      <c r="I113" s="195" t="s">
        <v>2693</v>
      </c>
    </row>
    <row r="114" spans="1:19" ht="87" x14ac:dyDescent="0.35">
      <c r="A114" s="196" t="s">
        <v>2969</v>
      </c>
      <c r="B114" s="196" t="s">
        <v>2397</v>
      </c>
      <c r="C114" s="246">
        <v>1</v>
      </c>
      <c r="D114" s="195" t="s">
        <v>66</v>
      </c>
      <c r="E114" s="195" t="s">
        <v>67</v>
      </c>
      <c r="F114" s="4" t="str">
        <f>UnitControlCenter!$B$25</f>
        <v>quads / year</v>
      </c>
      <c r="G114" s="195" t="s">
        <v>2875</v>
      </c>
      <c r="H114" s="195" t="s">
        <v>2711</v>
      </c>
      <c r="I114" s="195" t="s">
        <v>2712</v>
      </c>
    </row>
    <row r="115" spans="1:19" ht="116" x14ac:dyDescent="0.35">
      <c r="A115" s="196" t="s">
        <v>2969</v>
      </c>
      <c r="B115" s="196" t="s">
        <v>2452</v>
      </c>
      <c r="C115" s="254">
        <v>1</v>
      </c>
      <c r="D115" s="195" t="s">
        <v>66</v>
      </c>
      <c r="E115" s="195" t="s">
        <v>67</v>
      </c>
      <c r="F115" s="7" t="str">
        <f>UnitControlCenter!$B$25</f>
        <v>quads / year</v>
      </c>
      <c r="G115" s="195" t="s">
        <v>3447</v>
      </c>
      <c r="H115" s="195" t="s">
        <v>3445</v>
      </c>
      <c r="I115" s="195" t="s">
        <v>2693</v>
      </c>
    </row>
    <row r="116" spans="1:19" ht="29" x14ac:dyDescent="0.35">
      <c r="A116" s="196" t="s">
        <v>2969</v>
      </c>
      <c r="B116" s="196" t="s">
        <v>3453</v>
      </c>
      <c r="C116" s="254">
        <v>1</v>
      </c>
      <c r="D116" s="195" t="s">
        <v>64</v>
      </c>
      <c r="E116" s="195" t="s">
        <v>65</v>
      </c>
      <c r="F116" s="7" t="str">
        <f>UnitControlCenter!$B$25</f>
        <v>quads / year</v>
      </c>
      <c r="G116" s="195" t="s">
        <v>3454</v>
      </c>
      <c r="H116" s="195"/>
      <c r="I116" s="195"/>
    </row>
    <row r="117" spans="1:19" ht="43.5" x14ac:dyDescent="0.35">
      <c r="A117" s="196" t="s">
        <v>2969</v>
      </c>
      <c r="B117" s="196" t="s">
        <v>2970</v>
      </c>
      <c r="C117" s="254">
        <v>1</v>
      </c>
      <c r="D117" s="195" t="s">
        <v>66</v>
      </c>
      <c r="E117" s="195" t="s">
        <v>67</v>
      </c>
      <c r="F117" s="7" t="str">
        <f>UnitControlCenter!$B$19</f>
        <v>trillion passenger-miles / year</v>
      </c>
      <c r="G117" s="195" t="s">
        <v>2411</v>
      </c>
      <c r="H117" s="245" t="s">
        <v>2652</v>
      </c>
      <c r="I117" s="195" t="s">
        <v>2653</v>
      </c>
    </row>
    <row r="118" spans="1:19" ht="44" thickBot="1" x14ac:dyDescent="0.4">
      <c r="A118" s="238" t="s">
        <v>2969</v>
      </c>
      <c r="B118" s="238" t="s">
        <v>2971</v>
      </c>
      <c r="C118" s="253">
        <v>1</v>
      </c>
      <c r="D118" s="239" t="s">
        <v>66</v>
      </c>
      <c r="E118" s="239" t="s">
        <v>67</v>
      </c>
      <c r="F118" s="242" t="str">
        <f>UnitControlCenter!$B$20</f>
        <v>trillion freight ton-miles / year</v>
      </c>
      <c r="G118" s="239" t="s">
        <v>2689</v>
      </c>
      <c r="H118" s="240" t="s">
        <v>3279</v>
      </c>
      <c r="I118" s="239" t="s">
        <v>2690</v>
      </c>
      <c r="J118" s="240"/>
      <c r="K118" s="240"/>
      <c r="L118" s="240"/>
      <c r="M118" s="240"/>
      <c r="N118" s="240"/>
      <c r="O118" s="240"/>
      <c r="P118" s="240"/>
      <c r="Q118" s="240"/>
      <c r="R118" s="240"/>
      <c r="S118" s="240"/>
    </row>
    <row r="119" spans="1:19" ht="275.5" x14ac:dyDescent="0.35">
      <c r="A119" s="198" t="s">
        <v>2398</v>
      </c>
      <c r="B119" s="196" t="s">
        <v>2839</v>
      </c>
      <c r="C119" s="246">
        <v>1</v>
      </c>
      <c r="D119" s="195" t="s">
        <v>66</v>
      </c>
      <c r="E119" s="195" t="s">
        <v>67</v>
      </c>
      <c r="F119" s="4" t="str">
        <f>UnitControlCenter!$B$25</f>
        <v>quads / year</v>
      </c>
      <c r="G119" s="195" t="s">
        <v>3201</v>
      </c>
      <c r="H119" s="68" t="s">
        <v>3199</v>
      </c>
      <c r="I119" s="293" t="s">
        <v>3200</v>
      </c>
    </row>
    <row r="120" spans="1:19" ht="101.5" x14ac:dyDescent="0.35">
      <c r="A120" s="63" t="s">
        <v>2398</v>
      </c>
      <c r="B120" s="196" t="s">
        <v>2840</v>
      </c>
      <c r="C120" s="254">
        <v>1</v>
      </c>
      <c r="D120" s="195" t="s">
        <v>66</v>
      </c>
      <c r="E120" s="195" t="s">
        <v>67</v>
      </c>
      <c r="F120" s="7" t="str">
        <f>UnitControlCenter!$B$25</f>
        <v>quads / year</v>
      </c>
      <c r="G120" s="195" t="s">
        <v>2841</v>
      </c>
      <c r="H120" s="245" t="s">
        <v>2835</v>
      </c>
      <c r="I120" s="195" t="s">
        <v>2836</v>
      </c>
      <c r="J120" s="245"/>
      <c r="K120" s="245"/>
      <c r="L120" s="245"/>
      <c r="M120" s="245"/>
      <c r="N120" s="245"/>
      <c r="O120" s="245"/>
      <c r="P120" s="245"/>
      <c r="Q120" s="245"/>
      <c r="R120" s="245"/>
      <c r="S120" s="245"/>
    </row>
    <row r="121" spans="1:19" x14ac:dyDescent="0.35">
      <c r="A121" s="63" t="s">
        <v>2398</v>
      </c>
      <c r="B121" s="196" t="s">
        <v>3455</v>
      </c>
      <c r="C121" s="254">
        <v>1</v>
      </c>
      <c r="D121" s="195" t="s">
        <v>64</v>
      </c>
      <c r="E121" s="195" t="s">
        <v>65</v>
      </c>
      <c r="F121" s="7" t="str">
        <f>UnitControlCenter!$B$25</f>
        <v>quads / year</v>
      </c>
      <c r="G121" s="195" t="s">
        <v>3456</v>
      </c>
      <c r="H121" s="245"/>
      <c r="I121" s="195"/>
      <c r="J121" s="245"/>
      <c r="K121" s="245"/>
      <c r="L121" s="245"/>
      <c r="M121" s="245"/>
      <c r="N121" s="245"/>
      <c r="O121" s="245"/>
      <c r="P121" s="245"/>
      <c r="Q121" s="245"/>
      <c r="R121" s="245"/>
      <c r="S121" s="245"/>
    </row>
    <row r="122" spans="1:19" ht="217.5" x14ac:dyDescent="0.35">
      <c r="A122" s="198" t="s">
        <v>2398</v>
      </c>
      <c r="B122" s="196" t="s">
        <v>2837</v>
      </c>
      <c r="C122" s="246">
        <v>1</v>
      </c>
      <c r="D122" s="195" t="s">
        <v>66</v>
      </c>
      <c r="E122" s="195" t="s">
        <v>67</v>
      </c>
      <c r="F122" s="4" t="str">
        <f>UnitControlCenter!$B$25</f>
        <v>quads / year</v>
      </c>
      <c r="G122" s="195" t="s">
        <v>3198</v>
      </c>
      <c r="H122" s="68" t="s">
        <v>3199</v>
      </c>
      <c r="I122" s="293" t="s">
        <v>3200</v>
      </c>
    </row>
    <row r="123" spans="1:19" s="245" customFormat="1" ht="72.5" x14ac:dyDescent="0.35">
      <c r="A123" s="63" t="s">
        <v>2398</v>
      </c>
      <c r="B123" s="196" t="s">
        <v>2838</v>
      </c>
      <c r="C123" s="254">
        <v>1</v>
      </c>
      <c r="D123" s="195" t="s">
        <v>66</v>
      </c>
      <c r="E123" s="195" t="s">
        <v>67</v>
      </c>
      <c r="F123" s="7" t="str">
        <f>UnitControlCenter!$B$25</f>
        <v>quads / year</v>
      </c>
      <c r="G123" s="195" t="s">
        <v>2834</v>
      </c>
      <c r="H123" s="245" t="s">
        <v>2835</v>
      </c>
      <c r="I123" s="195" t="s">
        <v>2836</v>
      </c>
    </row>
    <row r="124" spans="1:19" s="240" customFormat="1" ht="15" thickBot="1" x14ac:dyDescent="0.4">
      <c r="A124" s="241" t="s">
        <v>2398</v>
      </c>
      <c r="B124" s="238" t="s">
        <v>3457</v>
      </c>
      <c r="C124" s="253">
        <v>1</v>
      </c>
      <c r="D124" s="239" t="s">
        <v>64</v>
      </c>
      <c r="E124" s="239" t="s">
        <v>65</v>
      </c>
      <c r="F124" s="242" t="str">
        <f>UnitControlCenter!$B$25</f>
        <v>quads / year</v>
      </c>
      <c r="G124" s="239" t="s">
        <v>3458</v>
      </c>
      <c r="I124" s="239"/>
    </row>
    <row r="125" spans="1:19" ht="261" x14ac:dyDescent="0.35">
      <c r="A125" s="198" t="s">
        <v>2924</v>
      </c>
      <c r="B125" s="196" t="s">
        <v>2448</v>
      </c>
      <c r="C125" s="246">
        <v>1</v>
      </c>
      <c r="D125" s="195" t="s">
        <v>66</v>
      </c>
      <c r="E125" s="195" t="s">
        <v>67</v>
      </c>
      <c r="F125" s="4" t="str">
        <f>UnitControlCenter!$B$3</f>
        <v>million metric tons / year</v>
      </c>
      <c r="G125" s="195" t="s">
        <v>3202</v>
      </c>
      <c r="H125" s="68" t="s">
        <v>3199</v>
      </c>
      <c r="I125" s="293" t="s">
        <v>3200</v>
      </c>
    </row>
    <row r="126" spans="1:19" ht="43.5" x14ac:dyDescent="0.35">
      <c r="A126" s="198" t="s">
        <v>2924</v>
      </c>
      <c r="B126" s="196" t="s">
        <v>2449</v>
      </c>
      <c r="C126" s="246">
        <v>1</v>
      </c>
      <c r="D126" s="195" t="s">
        <v>66</v>
      </c>
      <c r="E126" s="195" t="s">
        <v>67</v>
      </c>
      <c r="F126" s="4" t="str">
        <f>UnitControlCenter!$B$3</f>
        <v>million metric tons / year</v>
      </c>
      <c r="G126" s="195" t="s">
        <v>2698</v>
      </c>
      <c r="H126" s="68" t="s">
        <v>2696</v>
      </c>
      <c r="I126" s="195" t="s">
        <v>2697</v>
      </c>
    </row>
    <row r="127" spans="1:19" ht="246.5" x14ac:dyDescent="0.35">
      <c r="A127" s="198" t="s">
        <v>2924</v>
      </c>
      <c r="B127" s="196" t="s">
        <v>2450</v>
      </c>
      <c r="C127" s="246">
        <v>1</v>
      </c>
      <c r="D127" s="195" t="s">
        <v>66</v>
      </c>
      <c r="E127" s="195" t="s">
        <v>67</v>
      </c>
      <c r="F127" s="4" t="str">
        <f>UnitControlCenter!$B$3</f>
        <v>million metric tons / year</v>
      </c>
      <c r="G127" s="195" t="s">
        <v>3265</v>
      </c>
      <c r="H127" s="68" t="s">
        <v>3199</v>
      </c>
      <c r="I127" s="293" t="s">
        <v>3200</v>
      </c>
    </row>
    <row r="128" spans="1:19" ht="29" x14ac:dyDescent="0.35">
      <c r="A128" s="198" t="s">
        <v>2924</v>
      </c>
      <c r="B128" s="196" t="s">
        <v>2451</v>
      </c>
      <c r="C128" s="254">
        <v>1</v>
      </c>
      <c r="D128" s="195" t="s">
        <v>66</v>
      </c>
      <c r="E128" s="195" t="s">
        <v>67</v>
      </c>
      <c r="F128" s="7" t="str">
        <f>UnitControlCenter!$B$3</f>
        <v>million metric tons / year</v>
      </c>
      <c r="G128" s="195" t="s">
        <v>2699</v>
      </c>
      <c r="H128" s="245" t="s">
        <v>2696</v>
      </c>
      <c r="I128" s="195" t="s">
        <v>2697</v>
      </c>
    </row>
    <row r="129" spans="1:19" s="245" customFormat="1" ht="304.5" x14ac:dyDescent="0.35">
      <c r="A129" s="198" t="s">
        <v>2924</v>
      </c>
      <c r="B129" s="196" t="s">
        <v>2922</v>
      </c>
      <c r="C129" s="254">
        <v>1</v>
      </c>
      <c r="D129" s="195" t="s">
        <v>66</v>
      </c>
      <c r="E129" s="195" t="s">
        <v>67</v>
      </c>
      <c r="F129" s="7" t="str">
        <f>UnitControlCenter!$B$3</f>
        <v>million metric tons / year</v>
      </c>
      <c r="G129" s="195" t="s">
        <v>3203</v>
      </c>
      <c r="H129" s="68" t="s">
        <v>3199</v>
      </c>
      <c r="I129" s="293" t="s">
        <v>3200</v>
      </c>
    </row>
    <row r="130" spans="1:19" ht="44" thickBot="1" x14ac:dyDescent="0.4">
      <c r="A130" s="241" t="s">
        <v>2924</v>
      </c>
      <c r="B130" s="238" t="s">
        <v>2923</v>
      </c>
      <c r="C130" s="253">
        <v>1</v>
      </c>
      <c r="D130" s="239" t="s">
        <v>66</v>
      </c>
      <c r="E130" s="239" t="s">
        <v>67</v>
      </c>
      <c r="F130" s="242" t="str">
        <f>UnitControlCenter!$B$3</f>
        <v>million metric tons / year</v>
      </c>
      <c r="G130" s="239" t="s">
        <v>2966</v>
      </c>
      <c r="H130" s="240" t="s">
        <v>2925</v>
      </c>
      <c r="I130" s="239" t="s">
        <v>2926</v>
      </c>
      <c r="J130" s="240"/>
      <c r="K130" s="240"/>
      <c r="L130" s="240"/>
      <c r="M130" s="240"/>
      <c r="N130" s="240"/>
      <c r="O130" s="240"/>
      <c r="P130" s="240"/>
      <c r="Q130" s="240"/>
      <c r="R130" s="240"/>
      <c r="S130" s="240"/>
    </row>
    <row r="131" spans="1:19" ht="43.5" x14ac:dyDescent="0.35">
      <c r="A131" s="198" t="s">
        <v>2399</v>
      </c>
      <c r="B131" s="196" t="s">
        <v>2400</v>
      </c>
      <c r="C131" s="254">
        <v>1</v>
      </c>
      <c r="D131" s="195" t="s">
        <v>66</v>
      </c>
      <c r="E131" s="195" t="s">
        <v>67</v>
      </c>
      <c r="F131" s="4" t="str">
        <f>UnitControlCenter!$B$25</f>
        <v>quads / year</v>
      </c>
      <c r="G131" s="195" t="s">
        <v>2414</v>
      </c>
      <c r="H131" s="68" t="s">
        <v>2415</v>
      </c>
      <c r="I131" s="195" t="s">
        <v>2682</v>
      </c>
    </row>
    <row r="132" spans="1:19" ht="29" x14ac:dyDescent="0.35">
      <c r="A132" s="198" t="s">
        <v>2399</v>
      </c>
      <c r="B132" s="196" t="s">
        <v>2401</v>
      </c>
      <c r="C132" s="254">
        <v>1</v>
      </c>
      <c r="D132" s="195" t="s">
        <v>66</v>
      </c>
      <c r="E132" s="195" t="s">
        <v>67</v>
      </c>
      <c r="F132" s="4" t="str">
        <f>UnitControlCenter!$B$25</f>
        <v>quads / year</v>
      </c>
      <c r="G132" s="195" t="s">
        <v>2432</v>
      </c>
      <c r="H132" s="68" t="s">
        <v>2416</v>
      </c>
      <c r="I132" s="195" t="s">
        <v>2417</v>
      </c>
    </row>
    <row r="133" spans="1:19" s="245" customFormat="1" ht="72.5" x14ac:dyDescent="0.35">
      <c r="A133" s="63" t="s">
        <v>2399</v>
      </c>
      <c r="B133" s="196" t="s">
        <v>2402</v>
      </c>
      <c r="C133" s="254">
        <v>1</v>
      </c>
      <c r="D133" s="195" t="s">
        <v>66</v>
      </c>
      <c r="E133" s="195" t="s">
        <v>67</v>
      </c>
      <c r="F133" s="7" t="str">
        <f>UnitControlCenter!$B$25</f>
        <v>quads / year</v>
      </c>
      <c r="G133" s="195" t="s">
        <v>2721</v>
      </c>
      <c r="H133" s="245" t="s">
        <v>2723</v>
      </c>
      <c r="I133" s="195" t="s">
        <v>2722</v>
      </c>
    </row>
    <row r="134" spans="1:19" s="240" customFormat="1" ht="15" thickBot="1" x14ac:dyDescent="0.4">
      <c r="A134" s="241" t="s">
        <v>2399</v>
      </c>
      <c r="B134" s="238" t="s">
        <v>2660</v>
      </c>
      <c r="C134" s="253">
        <v>1</v>
      </c>
      <c r="D134" s="239" t="s">
        <v>64</v>
      </c>
      <c r="E134" s="239" t="s">
        <v>65</v>
      </c>
      <c r="F134" s="242" t="str">
        <f>UnitControlCenter!$B$25</f>
        <v>quads / year</v>
      </c>
      <c r="G134" s="239" t="s">
        <v>3459</v>
      </c>
      <c r="I134" s="239"/>
    </row>
    <row r="135" spans="1:19" ht="101.5" x14ac:dyDescent="0.35">
      <c r="A135" s="196" t="s">
        <v>2472</v>
      </c>
      <c r="B135" s="196" t="s">
        <v>2473</v>
      </c>
      <c r="C135" s="254">
        <v>1</v>
      </c>
      <c r="D135" s="195" t="s">
        <v>66</v>
      </c>
      <c r="E135" s="195" t="s">
        <v>67</v>
      </c>
      <c r="F135" s="4" t="str">
        <f>UnitControlCenter!$B$25</f>
        <v>quads / year</v>
      </c>
      <c r="G135" s="195" t="s">
        <v>2741</v>
      </c>
      <c r="H135" s="195" t="s">
        <v>2742</v>
      </c>
      <c r="I135" s="195" t="s">
        <v>2743</v>
      </c>
    </row>
    <row r="136" spans="1:19" ht="58" x14ac:dyDescent="0.35">
      <c r="A136" s="196" t="s">
        <v>2472</v>
      </c>
      <c r="B136" s="196" t="s">
        <v>2474</v>
      </c>
      <c r="C136" s="254">
        <v>1</v>
      </c>
      <c r="D136" s="195" t="s">
        <v>66</v>
      </c>
      <c r="E136" s="195" t="s">
        <v>67</v>
      </c>
      <c r="F136" s="4" t="str">
        <f>UnitControlCenter!$B$25</f>
        <v>quads / year</v>
      </c>
      <c r="G136" s="195" t="s">
        <v>3450</v>
      </c>
      <c r="H136" s="195" t="s">
        <v>3451</v>
      </c>
      <c r="I136" s="195" t="s">
        <v>3452</v>
      </c>
    </row>
    <row r="137" spans="1:19" x14ac:dyDescent="0.35">
      <c r="A137" s="196" t="s">
        <v>2472</v>
      </c>
      <c r="B137" s="196" t="s">
        <v>2985</v>
      </c>
      <c r="C137" s="254">
        <v>0</v>
      </c>
      <c r="D137" s="195" t="s">
        <v>64</v>
      </c>
      <c r="E137" s="195" t="s">
        <v>65</v>
      </c>
      <c r="F137" s="1" t="str">
        <f>UnitControlCenter!$B$26</f>
        <v>thousand BTU / 2020 dollar</v>
      </c>
      <c r="G137" s="195" t="s">
        <v>2935</v>
      </c>
      <c r="H137" s="195"/>
      <c r="I137" s="195"/>
    </row>
    <row r="138" spans="1:19" x14ac:dyDescent="0.35">
      <c r="A138" s="196" t="s">
        <v>2472</v>
      </c>
      <c r="B138" s="196" t="s">
        <v>2475</v>
      </c>
      <c r="C138" s="254">
        <v>1</v>
      </c>
      <c r="D138" s="195" t="s">
        <v>64</v>
      </c>
      <c r="E138" s="195" t="s">
        <v>65</v>
      </c>
      <c r="F138" s="4" t="str">
        <f>UnitControlCenter!$B$15</f>
        <v>terawatt-hours (TWh) / year</v>
      </c>
      <c r="G138" s="195" t="s">
        <v>2356</v>
      </c>
      <c r="I138" s="195"/>
    </row>
    <row r="139" spans="1:19" x14ac:dyDescent="0.35">
      <c r="A139" s="196" t="s">
        <v>2472</v>
      </c>
      <c r="B139" s="196" t="s">
        <v>2476</v>
      </c>
      <c r="C139" s="254">
        <v>1</v>
      </c>
      <c r="D139" s="195" t="s">
        <v>64</v>
      </c>
      <c r="E139" s="195" t="s">
        <v>65</v>
      </c>
      <c r="F139" s="4" t="str">
        <f>UnitControlCenter!$B$27</f>
        <v>millions of short tons / year</v>
      </c>
      <c r="G139" s="195" t="s">
        <v>2355</v>
      </c>
      <c r="I139" s="195"/>
    </row>
    <row r="140" spans="1:19" x14ac:dyDescent="0.35">
      <c r="A140" s="196" t="s">
        <v>2472</v>
      </c>
      <c r="B140" s="196" t="s">
        <v>2477</v>
      </c>
      <c r="C140" s="254">
        <v>1</v>
      </c>
      <c r="D140" s="195" t="s">
        <v>64</v>
      </c>
      <c r="E140" s="195" t="s">
        <v>65</v>
      </c>
      <c r="F140" s="4" t="str">
        <f>UnitControlCenter!$B$27</f>
        <v>millions of short tons / year</v>
      </c>
      <c r="G140" s="195" t="s">
        <v>2354</v>
      </c>
      <c r="I140" s="195"/>
    </row>
    <row r="141" spans="1:19" x14ac:dyDescent="0.35">
      <c r="A141" s="196" t="s">
        <v>2472</v>
      </c>
      <c r="B141" s="196" t="s">
        <v>2478</v>
      </c>
      <c r="C141" s="254">
        <v>1</v>
      </c>
      <c r="D141" s="195" t="s">
        <v>64</v>
      </c>
      <c r="E141" s="195" t="s">
        <v>65</v>
      </c>
      <c r="F141" s="4" t="str">
        <f>UnitControlCenter!$B$28</f>
        <v>trillion cubic feet / year</v>
      </c>
      <c r="G141" s="195" t="s">
        <v>2353</v>
      </c>
      <c r="I141" s="195"/>
    </row>
    <row r="142" spans="1:19" x14ac:dyDescent="0.35">
      <c r="A142" s="196" t="s">
        <v>2472</v>
      </c>
      <c r="B142" s="196" t="s">
        <v>2479</v>
      </c>
      <c r="C142" s="254">
        <v>1</v>
      </c>
      <c r="D142" s="195" t="s">
        <v>64</v>
      </c>
      <c r="E142" s="195" t="s">
        <v>65</v>
      </c>
      <c r="F142" s="4" t="str">
        <f>UnitControlCenter!$B$29</f>
        <v>million barrels of oil / year</v>
      </c>
      <c r="G142" s="195" t="s">
        <v>2352</v>
      </c>
      <c r="I142" s="195"/>
    </row>
    <row r="143" spans="1:19" x14ac:dyDescent="0.35">
      <c r="A143" s="196" t="s">
        <v>2472</v>
      </c>
      <c r="B143" s="196" t="s">
        <v>2480</v>
      </c>
      <c r="C143" s="254">
        <v>1</v>
      </c>
      <c r="D143" s="195" t="s">
        <v>64</v>
      </c>
      <c r="E143" s="195" t="s">
        <v>65</v>
      </c>
      <c r="F143" s="4" t="str">
        <f>UnitControlCenter!$B$29</f>
        <v>million barrels of oil / year</v>
      </c>
      <c r="G143" s="195" t="s">
        <v>2420</v>
      </c>
      <c r="I143" s="195"/>
    </row>
    <row r="144" spans="1:19" x14ac:dyDescent="0.35">
      <c r="A144" s="196" t="s">
        <v>2472</v>
      </c>
      <c r="B144" s="196" t="s">
        <v>2481</v>
      </c>
      <c r="C144" s="254">
        <v>1</v>
      </c>
      <c r="D144" s="195" t="s">
        <v>64</v>
      </c>
      <c r="E144" s="195" t="s">
        <v>65</v>
      </c>
      <c r="F144" s="4" t="str">
        <f>UnitControlCenter!$B$27</f>
        <v>millions of short tons / year</v>
      </c>
      <c r="G144" s="195" t="s">
        <v>2421</v>
      </c>
      <c r="I144" s="195"/>
    </row>
    <row r="145" spans="1:19" ht="29" x14ac:dyDescent="0.35">
      <c r="A145" s="196" t="s">
        <v>2472</v>
      </c>
      <c r="B145" s="196" t="s">
        <v>2724</v>
      </c>
      <c r="C145" s="254">
        <v>1</v>
      </c>
      <c r="D145" s="195" t="s">
        <v>64</v>
      </c>
      <c r="E145" s="195" t="s">
        <v>65</v>
      </c>
      <c r="F145" s="4" t="str">
        <f>UnitControlCenter!$B$30</f>
        <v>million gallons / year</v>
      </c>
      <c r="G145" s="195" t="s">
        <v>2728</v>
      </c>
      <c r="I145" s="195"/>
    </row>
    <row r="146" spans="1:19" ht="29" x14ac:dyDescent="0.35">
      <c r="A146" s="196" t="s">
        <v>2472</v>
      </c>
      <c r="B146" s="196" t="s">
        <v>2725</v>
      </c>
      <c r="C146" s="254">
        <v>1</v>
      </c>
      <c r="D146" s="195" t="s">
        <v>64</v>
      </c>
      <c r="E146" s="195" t="s">
        <v>65</v>
      </c>
      <c r="F146" s="4" t="str">
        <f>UnitControlCenter!$B$27</f>
        <v>millions of short tons / year</v>
      </c>
      <c r="G146" s="195" t="s">
        <v>2729</v>
      </c>
      <c r="I146" s="195"/>
    </row>
    <row r="147" spans="1:19" ht="15" thickBot="1" x14ac:dyDescent="0.4">
      <c r="A147" s="238" t="s">
        <v>2472</v>
      </c>
      <c r="B147" s="238" t="s">
        <v>2726</v>
      </c>
      <c r="C147" s="253">
        <v>1</v>
      </c>
      <c r="D147" s="239" t="s">
        <v>64</v>
      </c>
      <c r="E147" s="239" t="s">
        <v>65</v>
      </c>
      <c r="F147" s="242" t="str">
        <f>UnitControlCenter!$B$5</f>
        <v>thousand metric tons / year</v>
      </c>
      <c r="G147" s="239" t="s">
        <v>2730</v>
      </c>
      <c r="H147" s="240"/>
      <c r="I147" s="239"/>
      <c r="J147" s="240"/>
      <c r="K147" s="240"/>
      <c r="L147" s="240"/>
      <c r="M147" s="240"/>
      <c r="N147" s="240"/>
      <c r="O147" s="240"/>
      <c r="P147" s="240"/>
      <c r="Q147" s="240"/>
      <c r="R147" s="240"/>
      <c r="S147" s="240"/>
    </row>
    <row r="148" spans="1:19" ht="58" x14ac:dyDescent="0.35">
      <c r="A148" s="196" t="s">
        <v>2860</v>
      </c>
      <c r="B148" s="196" t="s">
        <v>2736</v>
      </c>
      <c r="C148" s="254">
        <v>1</v>
      </c>
      <c r="D148" s="195" t="s">
        <v>66</v>
      </c>
      <c r="E148" s="195" t="s">
        <v>67</v>
      </c>
      <c r="F148" s="4" t="str">
        <f>UnitControlCenter!$B$31</f>
        <v>trillion BTU / year</v>
      </c>
      <c r="G148" s="195" t="s">
        <v>2744</v>
      </c>
      <c r="H148" s="68" t="s">
        <v>2745</v>
      </c>
      <c r="I148" s="195" t="s">
        <v>2746</v>
      </c>
    </row>
    <row r="149" spans="1:19" ht="58" x14ac:dyDescent="0.35">
      <c r="A149" s="196" t="s">
        <v>2860</v>
      </c>
      <c r="B149" s="196" t="s">
        <v>2482</v>
      </c>
      <c r="C149" s="254">
        <v>1</v>
      </c>
      <c r="D149" s="195" t="s">
        <v>66</v>
      </c>
      <c r="E149" s="195" t="s">
        <v>65</v>
      </c>
      <c r="F149" s="4" t="str">
        <f>UnitControlCenter!$B$31</f>
        <v>trillion BTU / year</v>
      </c>
      <c r="G149" s="195" t="s">
        <v>2747</v>
      </c>
      <c r="H149" s="68" t="s">
        <v>2745</v>
      </c>
      <c r="I149" s="195" t="s">
        <v>2746</v>
      </c>
    </row>
    <row r="150" spans="1:19" ht="58" x14ac:dyDescent="0.35">
      <c r="A150" s="196" t="s">
        <v>2860</v>
      </c>
      <c r="B150" s="196" t="s">
        <v>2737</v>
      </c>
      <c r="C150" s="254">
        <v>1</v>
      </c>
      <c r="D150" s="195" t="s">
        <v>66</v>
      </c>
      <c r="E150" s="195" t="s">
        <v>67</v>
      </c>
      <c r="F150" s="4" t="str">
        <f>UnitControlCenter!$B$8</f>
        <v>billion 2020 dollars / year</v>
      </c>
      <c r="G150" s="195" t="s">
        <v>2748</v>
      </c>
      <c r="H150" s="68" t="s">
        <v>2745</v>
      </c>
      <c r="I150" s="195" t="s">
        <v>2746</v>
      </c>
    </row>
    <row r="151" spans="1:19" ht="72.5" x14ac:dyDescent="0.35">
      <c r="A151" s="196" t="s">
        <v>2860</v>
      </c>
      <c r="B151" s="196" t="s">
        <v>2734</v>
      </c>
      <c r="C151" s="254">
        <v>1</v>
      </c>
      <c r="D151" s="195" t="s">
        <v>66</v>
      </c>
      <c r="E151" s="195" t="s">
        <v>65</v>
      </c>
      <c r="F151" s="4" t="str">
        <f>UnitControlCenter!$B$8</f>
        <v>billion 2020 dollars / year</v>
      </c>
      <c r="G151" s="195" t="s">
        <v>2749</v>
      </c>
      <c r="H151" s="68" t="s">
        <v>2745</v>
      </c>
      <c r="I151" s="195" t="s">
        <v>2746</v>
      </c>
    </row>
    <row r="152" spans="1:19" ht="43.5" x14ac:dyDescent="0.35">
      <c r="A152" s="196" t="s">
        <v>2860</v>
      </c>
      <c r="B152" s="196" t="s">
        <v>3006</v>
      </c>
      <c r="C152" s="254">
        <v>1</v>
      </c>
      <c r="D152" s="195" t="s">
        <v>66</v>
      </c>
      <c r="E152" s="195" t="s">
        <v>67</v>
      </c>
      <c r="F152" s="4" t="str">
        <f>UnitControlCenter!B3</f>
        <v>million metric tons / year</v>
      </c>
      <c r="G152" s="195" t="s">
        <v>3010</v>
      </c>
      <c r="H152" s="68" t="s">
        <v>3008</v>
      </c>
      <c r="I152" s="195" t="s">
        <v>3009</v>
      </c>
    </row>
    <row r="153" spans="1:19" ht="58" x14ac:dyDescent="0.35">
      <c r="A153" s="196" t="s">
        <v>2860</v>
      </c>
      <c r="B153" s="196" t="s">
        <v>3007</v>
      </c>
      <c r="C153" s="254">
        <v>1</v>
      </c>
      <c r="D153" s="195" t="s">
        <v>66</v>
      </c>
      <c r="E153" s="195" t="s">
        <v>65</v>
      </c>
      <c r="F153" s="4" t="str">
        <f>UnitControlCenter!B3</f>
        <v>million metric tons / year</v>
      </c>
      <c r="G153" s="195" t="s">
        <v>3011</v>
      </c>
      <c r="H153" s="68" t="s">
        <v>3008</v>
      </c>
      <c r="I153" s="195" t="s">
        <v>3009</v>
      </c>
    </row>
    <row r="154" spans="1:19" ht="58" x14ac:dyDescent="0.35">
      <c r="A154" s="196" t="s">
        <v>2860</v>
      </c>
      <c r="B154" s="196" t="s">
        <v>2738</v>
      </c>
      <c r="C154" s="254">
        <v>1</v>
      </c>
      <c r="D154" s="195" t="s">
        <v>66</v>
      </c>
      <c r="E154" s="195" t="s">
        <v>67</v>
      </c>
      <c r="F154" s="4" t="str">
        <f>UnitControlCenter!$B$31</f>
        <v>trillion BTU / year</v>
      </c>
      <c r="G154" s="195" t="s">
        <v>2829</v>
      </c>
      <c r="H154" s="68" t="s">
        <v>2824</v>
      </c>
      <c r="I154" s="195" t="s">
        <v>2825</v>
      </c>
    </row>
    <row r="155" spans="1:19" ht="72.5" x14ac:dyDescent="0.35">
      <c r="A155" s="196" t="s">
        <v>2860</v>
      </c>
      <c r="B155" s="196" t="s">
        <v>2483</v>
      </c>
      <c r="C155" s="254">
        <v>1</v>
      </c>
      <c r="D155" s="195" t="s">
        <v>66</v>
      </c>
      <c r="E155" s="195" t="s">
        <v>65</v>
      </c>
      <c r="F155" s="4" t="str">
        <f>UnitControlCenter!$B$31</f>
        <v>trillion BTU / year</v>
      </c>
      <c r="G155" s="195" t="s">
        <v>2830</v>
      </c>
      <c r="H155" s="68" t="s">
        <v>2824</v>
      </c>
      <c r="I155" s="195" t="s">
        <v>2826</v>
      </c>
    </row>
    <row r="156" spans="1:19" ht="72.5" x14ac:dyDescent="0.35">
      <c r="A156" s="196" t="s">
        <v>2860</v>
      </c>
      <c r="B156" s="196" t="s">
        <v>2739</v>
      </c>
      <c r="C156" s="254">
        <v>1</v>
      </c>
      <c r="D156" s="195" t="s">
        <v>66</v>
      </c>
      <c r="E156" s="195" t="s">
        <v>67</v>
      </c>
      <c r="F156" s="4" t="str">
        <f>UnitControlCenter!$B$8</f>
        <v>billion 2020 dollars / year</v>
      </c>
      <c r="G156" s="195" t="s">
        <v>2831</v>
      </c>
      <c r="H156" s="68" t="s">
        <v>2824</v>
      </c>
      <c r="I156" s="195" t="s">
        <v>2827</v>
      </c>
    </row>
    <row r="157" spans="1:19" ht="87" x14ac:dyDescent="0.35">
      <c r="A157" s="196" t="s">
        <v>2860</v>
      </c>
      <c r="B157" s="196" t="s">
        <v>2735</v>
      </c>
      <c r="C157" s="254">
        <v>1</v>
      </c>
      <c r="D157" s="195" t="s">
        <v>66</v>
      </c>
      <c r="E157" s="195" t="s">
        <v>65</v>
      </c>
      <c r="F157" s="4" t="str">
        <f>UnitControlCenter!$B$8</f>
        <v>billion 2020 dollars / year</v>
      </c>
      <c r="G157" s="195" t="s">
        <v>2832</v>
      </c>
      <c r="H157" s="68" t="s">
        <v>2824</v>
      </c>
      <c r="I157" s="195" t="s">
        <v>2828</v>
      </c>
    </row>
    <row r="158" spans="1:19" ht="101.5" x14ac:dyDescent="0.35">
      <c r="A158" s="196" t="s">
        <v>2860</v>
      </c>
      <c r="B158" s="196" t="s">
        <v>2861</v>
      </c>
      <c r="C158" s="254">
        <v>1</v>
      </c>
      <c r="D158" s="195" t="s">
        <v>66</v>
      </c>
      <c r="E158" s="195" t="s">
        <v>67</v>
      </c>
      <c r="F158" s="4" t="str">
        <f>UnitControlCenter!$B$25</f>
        <v>quads / year</v>
      </c>
      <c r="G158" s="195" t="s">
        <v>2863</v>
      </c>
      <c r="H158" s="68" t="s">
        <v>2865</v>
      </c>
      <c r="I158" s="195" t="s">
        <v>2866</v>
      </c>
    </row>
    <row r="159" spans="1:19" ht="116.5" thickBot="1" x14ac:dyDescent="0.4">
      <c r="A159" s="238" t="s">
        <v>2860</v>
      </c>
      <c r="B159" s="238" t="s">
        <v>2862</v>
      </c>
      <c r="C159" s="253">
        <v>1</v>
      </c>
      <c r="D159" s="239" t="s">
        <v>66</v>
      </c>
      <c r="E159" s="239" t="s">
        <v>65</v>
      </c>
      <c r="F159" s="242" t="str">
        <f>UnitControlCenter!$B$25</f>
        <v>quads / year</v>
      </c>
      <c r="G159" s="239" t="s">
        <v>2864</v>
      </c>
      <c r="H159" s="240" t="s">
        <v>2865</v>
      </c>
      <c r="I159" s="239" t="s">
        <v>2866</v>
      </c>
      <c r="J159" s="240"/>
      <c r="K159" s="240"/>
      <c r="L159" s="240"/>
      <c r="M159" s="240"/>
      <c r="N159" s="240"/>
      <c r="O159" s="240"/>
      <c r="P159" s="240"/>
      <c r="Q159" s="240"/>
      <c r="R159" s="240"/>
      <c r="S159" s="240"/>
    </row>
    <row r="160" spans="1:19" ht="72.5" x14ac:dyDescent="0.35">
      <c r="A160" s="198" t="s">
        <v>2403</v>
      </c>
      <c r="B160" s="196" t="s">
        <v>94</v>
      </c>
      <c r="C160" s="254">
        <v>1</v>
      </c>
      <c r="D160" s="195" t="s">
        <v>66</v>
      </c>
      <c r="E160" s="195" t="s">
        <v>2410</v>
      </c>
      <c r="F160" s="4" t="str">
        <f>UnitControlCenter!$B$17</f>
        <v>2020 dollars / megawatt-hour (MWh)</v>
      </c>
      <c r="G160" s="195" t="s">
        <v>3499</v>
      </c>
      <c r="H160" s="68" t="s">
        <v>3498</v>
      </c>
      <c r="I160" s="195" t="s">
        <v>2750</v>
      </c>
    </row>
    <row r="161" spans="1:19" ht="43.5" x14ac:dyDescent="0.35">
      <c r="A161" s="198" t="s">
        <v>2403</v>
      </c>
      <c r="B161" s="196" t="s">
        <v>472</v>
      </c>
      <c r="C161" s="254">
        <v>1</v>
      </c>
      <c r="D161" s="195" t="s">
        <v>66</v>
      </c>
      <c r="E161" s="195" t="s">
        <v>2410</v>
      </c>
      <c r="F161" s="4" t="str">
        <f>UnitControlCenter!$B$32</f>
        <v>2020 dollars / short ton</v>
      </c>
      <c r="G161" s="195" t="s">
        <v>2758</v>
      </c>
      <c r="H161" s="68" t="s">
        <v>2759</v>
      </c>
      <c r="I161" s="195" t="s">
        <v>2760</v>
      </c>
    </row>
    <row r="162" spans="1:19" x14ac:dyDescent="0.35">
      <c r="A162" s="198" t="s">
        <v>2403</v>
      </c>
      <c r="B162" s="196" t="s">
        <v>469</v>
      </c>
      <c r="C162" s="254">
        <v>1</v>
      </c>
      <c r="D162" s="195" t="s">
        <v>66</v>
      </c>
      <c r="E162" s="195" t="s">
        <v>2410</v>
      </c>
      <c r="F162" s="4" t="str">
        <f>UnitControlCenter!$B$32</f>
        <v>2020 dollars / short ton</v>
      </c>
      <c r="G162" s="195" t="s">
        <v>2423</v>
      </c>
      <c r="H162" s="68" t="s">
        <v>364</v>
      </c>
      <c r="I162" s="195" t="s">
        <v>2635</v>
      </c>
    </row>
    <row r="163" spans="1:19" ht="87" x14ac:dyDescent="0.35">
      <c r="A163" s="198" t="s">
        <v>2403</v>
      </c>
      <c r="B163" s="196" t="s">
        <v>88</v>
      </c>
      <c r="C163" s="254">
        <v>1</v>
      </c>
      <c r="D163" s="195" t="s">
        <v>66</v>
      </c>
      <c r="E163" s="195" t="s">
        <v>2410</v>
      </c>
      <c r="F163" s="4" t="str">
        <f>UnitControlCenter!$B$33</f>
        <v>2020 dollars / thousand cubic feet</v>
      </c>
      <c r="G163" s="195" t="s">
        <v>3501</v>
      </c>
      <c r="H163" s="68" t="s">
        <v>3500</v>
      </c>
      <c r="I163" s="195" t="s">
        <v>2752</v>
      </c>
    </row>
    <row r="164" spans="1:19" x14ac:dyDescent="0.35">
      <c r="A164" s="198" t="s">
        <v>2403</v>
      </c>
      <c r="B164" s="196" t="s">
        <v>96</v>
      </c>
      <c r="C164" s="254">
        <v>1</v>
      </c>
      <c r="D164" s="195" t="s">
        <v>66</v>
      </c>
      <c r="E164" s="195" t="s">
        <v>2410</v>
      </c>
      <c r="F164" s="4" t="str">
        <f>UnitControlCenter!$B$34</f>
        <v>2020 dollars / gallon</v>
      </c>
      <c r="G164" s="195" t="s">
        <v>2425</v>
      </c>
      <c r="H164" s="68" t="s">
        <v>359</v>
      </c>
      <c r="I164" s="54">
        <v>969696</v>
      </c>
    </row>
    <row r="165" spans="1:19" ht="72.5" x14ac:dyDescent="0.35">
      <c r="A165" s="198" t="s">
        <v>2403</v>
      </c>
      <c r="B165" s="196" t="s">
        <v>97</v>
      </c>
      <c r="C165" s="254">
        <v>1</v>
      </c>
      <c r="D165" s="195" t="s">
        <v>66</v>
      </c>
      <c r="E165" s="195" t="s">
        <v>2410</v>
      </c>
      <c r="F165" s="4" t="str">
        <f>UnitControlCenter!$B$34</f>
        <v>2020 dollars / gallon</v>
      </c>
      <c r="G165" s="195" t="s">
        <v>2753</v>
      </c>
      <c r="H165" s="68" t="s">
        <v>2751</v>
      </c>
      <c r="I165" s="195" t="s">
        <v>2752</v>
      </c>
    </row>
    <row r="166" spans="1:19" ht="58" x14ac:dyDescent="0.35">
      <c r="A166" s="198" t="s">
        <v>2403</v>
      </c>
      <c r="B166" s="196" t="s">
        <v>93</v>
      </c>
      <c r="C166" s="254">
        <v>1</v>
      </c>
      <c r="D166" s="195" t="s">
        <v>66</v>
      </c>
      <c r="E166" s="195" t="s">
        <v>2410</v>
      </c>
      <c r="F166" s="4" t="str">
        <f>UnitControlCenter!$B$32</f>
        <v>2020 dollars / short ton</v>
      </c>
      <c r="G166" s="195" t="s">
        <v>2754</v>
      </c>
      <c r="H166" s="68" t="s">
        <v>2755</v>
      </c>
      <c r="I166" s="195" t="s">
        <v>2756</v>
      </c>
    </row>
    <row r="167" spans="1:19" ht="58" x14ac:dyDescent="0.35">
      <c r="A167" s="198" t="s">
        <v>2403</v>
      </c>
      <c r="B167" s="196" t="s">
        <v>2685</v>
      </c>
      <c r="C167" s="254">
        <v>1</v>
      </c>
      <c r="D167" s="195" t="s">
        <v>66</v>
      </c>
      <c r="E167" s="195" t="s">
        <v>2410</v>
      </c>
      <c r="F167" s="4" t="str">
        <f>UnitControlCenter!$B$35</f>
        <v>2020 dollars / barrel of oil</v>
      </c>
      <c r="G167" s="195" t="s">
        <v>2821</v>
      </c>
      <c r="H167" s="68" t="s">
        <v>2822</v>
      </c>
      <c r="I167" s="195" t="s">
        <v>2823</v>
      </c>
    </row>
    <row r="168" spans="1:19" ht="58" x14ac:dyDescent="0.35">
      <c r="A168" s="198" t="s">
        <v>2403</v>
      </c>
      <c r="B168" s="196" t="s">
        <v>2757</v>
      </c>
      <c r="C168" s="254">
        <v>1</v>
      </c>
      <c r="D168" s="195" t="s">
        <v>66</v>
      </c>
      <c r="E168" s="195" t="s">
        <v>2410</v>
      </c>
      <c r="F168" s="4" t="str">
        <f>UnitControlCenter!$B$34</f>
        <v>2020 dollars / gallon</v>
      </c>
      <c r="G168" s="195" t="s">
        <v>2761</v>
      </c>
      <c r="H168" s="68" t="s">
        <v>2422</v>
      </c>
      <c r="I168" s="195" t="s">
        <v>2681</v>
      </c>
    </row>
    <row r="169" spans="1:19" ht="29.5" thickBot="1" x14ac:dyDescent="0.4">
      <c r="A169" s="241" t="s">
        <v>2403</v>
      </c>
      <c r="B169" s="238" t="s">
        <v>2539</v>
      </c>
      <c r="C169" s="253">
        <v>1</v>
      </c>
      <c r="D169" s="239" t="s">
        <v>66</v>
      </c>
      <c r="E169" s="239" t="s">
        <v>2410</v>
      </c>
      <c r="F169" s="242" t="str">
        <f>UnitControlCenter!$B$36</f>
        <v>2020 dollars / kg</v>
      </c>
      <c r="G169" s="239" t="s">
        <v>2871</v>
      </c>
      <c r="H169" s="240" t="s">
        <v>2872</v>
      </c>
      <c r="I169" s="239" t="s">
        <v>2873</v>
      </c>
      <c r="J169" s="240"/>
      <c r="K169" s="240"/>
      <c r="L169" s="240"/>
      <c r="M169" s="240"/>
      <c r="N169" s="240"/>
      <c r="O169" s="240"/>
      <c r="P169" s="240"/>
      <c r="Q169" s="240"/>
      <c r="R169" s="240"/>
      <c r="S169" s="240"/>
    </row>
    <row r="170" spans="1:19" x14ac:dyDescent="0.35">
      <c r="A170" s="198" t="s">
        <v>2404</v>
      </c>
      <c r="B170" s="196" t="s">
        <v>2405</v>
      </c>
      <c r="C170" s="254">
        <v>1</v>
      </c>
      <c r="D170" s="195" t="s">
        <v>64</v>
      </c>
      <c r="E170" s="195" t="s">
        <v>65</v>
      </c>
      <c r="F170" s="4" t="str">
        <f>UnitControlCenter!$B$37</f>
        <v>2020 dollars / kilowatt-hour (kWh)</v>
      </c>
      <c r="G170" s="195" t="s">
        <v>2426</v>
      </c>
      <c r="I170" s="195"/>
    </row>
    <row r="171" spans="1:19" ht="29" x14ac:dyDescent="0.35">
      <c r="A171" s="198" t="s">
        <v>2404</v>
      </c>
      <c r="B171" s="196" t="s">
        <v>2406</v>
      </c>
      <c r="C171" s="254">
        <v>1</v>
      </c>
      <c r="D171" s="195" t="s">
        <v>66</v>
      </c>
      <c r="E171" s="195" t="s">
        <v>65</v>
      </c>
      <c r="F171" s="4" t="str">
        <f>UnitControlCenter!$B$38</f>
        <v>cost of eqpt. to capture 1 metric ton CO2e/yr (2020 dollars)</v>
      </c>
      <c r="G171" s="195" t="s">
        <v>2430</v>
      </c>
      <c r="H171" s="68" t="s">
        <v>2431</v>
      </c>
      <c r="I171" s="195" t="s">
        <v>2642</v>
      </c>
    </row>
    <row r="172" spans="1:19" x14ac:dyDescent="0.35">
      <c r="A172" s="198" t="s">
        <v>2404</v>
      </c>
      <c r="B172" s="196" t="s">
        <v>2407</v>
      </c>
      <c r="C172" s="254">
        <v>1</v>
      </c>
      <c r="D172" s="195" t="s">
        <v>64</v>
      </c>
      <c r="E172" s="195" t="s">
        <v>65</v>
      </c>
      <c r="F172" s="4" t="str">
        <f>UnitControlCenter!$B$39</f>
        <v>million 2020 dollars / megawatt (MW)</v>
      </c>
      <c r="G172" s="195" t="s">
        <v>2427</v>
      </c>
      <c r="I172" s="195"/>
    </row>
    <row r="173" spans="1:19" x14ac:dyDescent="0.35">
      <c r="A173" s="198" t="s">
        <v>2404</v>
      </c>
      <c r="B173" s="196" t="s">
        <v>2408</v>
      </c>
      <c r="C173" s="254">
        <v>1</v>
      </c>
      <c r="D173" s="195" t="s">
        <v>64</v>
      </c>
      <c r="E173" s="195" t="s">
        <v>65</v>
      </c>
      <c r="F173" s="4" t="str">
        <f>UnitControlCenter!$B$39</f>
        <v>million 2020 dollars / megawatt (MW)</v>
      </c>
      <c r="G173" s="195" t="s">
        <v>2428</v>
      </c>
      <c r="I173" s="195"/>
    </row>
    <row r="174" spans="1:19" x14ac:dyDescent="0.35">
      <c r="A174" s="198" t="s">
        <v>2404</v>
      </c>
      <c r="B174" s="196" t="s">
        <v>2409</v>
      </c>
      <c r="C174" s="254">
        <v>1</v>
      </c>
      <c r="D174" s="195" t="s">
        <v>64</v>
      </c>
      <c r="E174" s="195" t="s">
        <v>65</v>
      </c>
      <c r="F174" s="4" t="str">
        <f>UnitControlCenter!$B$39</f>
        <v>million 2020 dollars / megawatt (MW)</v>
      </c>
      <c r="G174" s="195" t="s">
        <v>2429</v>
      </c>
      <c r="I174" s="195"/>
    </row>
    <row r="175" spans="1:19" ht="29.5" thickBot="1" x14ac:dyDescent="0.4">
      <c r="A175" s="241" t="s">
        <v>2404</v>
      </c>
      <c r="B175" s="238" t="s">
        <v>2556</v>
      </c>
      <c r="C175" s="253">
        <v>1</v>
      </c>
      <c r="D175" s="239" t="s">
        <v>64</v>
      </c>
      <c r="E175" s="239" t="s">
        <v>65</v>
      </c>
      <c r="F175" s="242" t="str">
        <f>UnitControlCenter!$B$40</f>
        <v>cost of eqpt. to produce 1 kg H2/yr (2020 dollars)</v>
      </c>
      <c r="G175" s="239" t="s">
        <v>2557</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2629</v>
      </c>
      <c r="B1" s="212"/>
      <c r="C1" s="184"/>
      <c r="D1" s="184"/>
    </row>
    <row r="2" spans="1:4" x14ac:dyDescent="0.35">
      <c r="A2" s="211" t="s">
        <v>2593</v>
      </c>
      <c r="B2" s="213" t="s">
        <v>2594</v>
      </c>
      <c r="C2" s="211" t="s">
        <v>2595</v>
      </c>
      <c r="D2" s="211" t="s">
        <v>2596</v>
      </c>
    </row>
    <row r="3" spans="1:4" x14ac:dyDescent="0.35">
      <c r="A3" s="194" t="s">
        <v>2603</v>
      </c>
      <c r="B3" s="214" t="s">
        <v>2614</v>
      </c>
      <c r="C3" s="220"/>
      <c r="D3" t="s">
        <v>462</v>
      </c>
    </row>
    <row r="4" spans="1:4" x14ac:dyDescent="0.35">
      <c r="A4" s="194" t="s">
        <v>2611</v>
      </c>
      <c r="B4" s="215" t="s">
        <v>2612</v>
      </c>
      <c r="C4" s="219"/>
      <c r="D4" t="s">
        <v>93</v>
      </c>
    </row>
    <row r="5" spans="1:4" x14ac:dyDescent="0.35">
      <c r="A5" t="s">
        <v>2640</v>
      </c>
      <c r="B5" s="214" t="s">
        <v>2634</v>
      </c>
      <c r="C5" s="230"/>
      <c r="D5" t="s">
        <v>92</v>
      </c>
    </row>
    <row r="6" spans="1:4" x14ac:dyDescent="0.35">
      <c r="A6" s="194" t="s">
        <v>2618</v>
      </c>
      <c r="B6" s="214" t="s">
        <v>2635</v>
      </c>
      <c r="C6" s="224"/>
      <c r="D6" t="s">
        <v>2630</v>
      </c>
    </row>
    <row r="7" spans="1:4" x14ac:dyDescent="0.35">
      <c r="A7" s="194" t="s">
        <v>2641</v>
      </c>
      <c r="B7" s="214" t="s">
        <v>2424</v>
      </c>
      <c r="C7" s="229"/>
      <c r="D7" t="s">
        <v>2631</v>
      </c>
    </row>
    <row r="8" spans="1:4" x14ac:dyDescent="0.35">
      <c r="A8" t="s">
        <v>2639</v>
      </c>
      <c r="B8" s="214" t="s">
        <v>2636</v>
      </c>
      <c r="C8" s="232"/>
      <c r="D8" t="s">
        <v>477</v>
      </c>
    </row>
    <row r="9" spans="1:4" x14ac:dyDescent="0.35">
      <c r="A9" s="194" t="s">
        <v>2619</v>
      </c>
      <c r="B9" s="214" t="s">
        <v>2615</v>
      </c>
      <c r="C9" s="223"/>
      <c r="D9" t="s">
        <v>480</v>
      </c>
    </row>
    <row r="10" spans="1:4" x14ac:dyDescent="0.35">
      <c r="A10" s="194" t="s">
        <v>2592</v>
      </c>
      <c r="B10" s="216" t="s">
        <v>2599</v>
      </c>
      <c r="C10" s="210"/>
      <c r="D10" t="s">
        <v>90</v>
      </c>
    </row>
    <row r="11" spans="1:4" x14ac:dyDescent="0.35">
      <c r="A11" s="194" t="s">
        <v>2620</v>
      </c>
      <c r="B11" s="214" t="s">
        <v>2616</v>
      </c>
      <c r="C11" s="225"/>
      <c r="D11" t="s">
        <v>89</v>
      </c>
    </row>
    <row r="12" spans="1:4" x14ac:dyDescent="0.35">
      <c r="A12" s="194" t="s">
        <v>2602</v>
      </c>
      <c r="B12" s="215" t="s">
        <v>2607</v>
      </c>
      <c r="C12" s="221"/>
      <c r="D12" t="s">
        <v>2632</v>
      </c>
    </row>
    <row r="13" spans="1:4" x14ac:dyDescent="0.35">
      <c r="A13" t="s">
        <v>2643</v>
      </c>
      <c r="B13" s="214" t="s">
        <v>2637</v>
      </c>
      <c r="C13" s="231"/>
      <c r="D13" t="s">
        <v>2538</v>
      </c>
    </row>
    <row r="14" spans="1:4" x14ac:dyDescent="0.35">
      <c r="A14" s="194" t="s">
        <v>2605</v>
      </c>
      <c r="B14" s="215" t="s">
        <v>2606</v>
      </c>
      <c r="C14" s="209"/>
      <c r="D14" t="s">
        <v>331</v>
      </c>
    </row>
    <row r="15" spans="1:4" s="194" customFormat="1" x14ac:dyDescent="0.35">
      <c r="A15" s="194" t="s">
        <v>2686</v>
      </c>
      <c r="B15" s="215" t="s">
        <v>2688</v>
      </c>
      <c r="C15" s="235"/>
      <c r="D15" s="194" t="s">
        <v>2685</v>
      </c>
    </row>
    <row r="16" spans="1:4" s="194" customFormat="1" x14ac:dyDescent="0.35">
      <c r="A16" s="194" t="s">
        <v>2687</v>
      </c>
      <c r="B16" s="215">
        <v>740000</v>
      </c>
      <c r="C16" s="236"/>
      <c r="D16" s="194" t="s">
        <v>2536</v>
      </c>
    </row>
    <row r="17" spans="1:4" x14ac:dyDescent="0.35">
      <c r="A17" s="194" t="s">
        <v>2621</v>
      </c>
      <c r="B17" s="214" t="s">
        <v>2617</v>
      </c>
      <c r="C17" s="226"/>
      <c r="D17" t="s">
        <v>332</v>
      </c>
    </row>
    <row r="18" spans="1:4" x14ac:dyDescent="0.35">
      <c r="A18" s="194" t="s">
        <v>2604</v>
      </c>
      <c r="B18" s="215" t="s">
        <v>2609</v>
      </c>
      <c r="C18" s="218"/>
      <c r="D18" t="s">
        <v>328</v>
      </c>
    </row>
    <row r="19" spans="1:4" x14ac:dyDescent="0.35">
      <c r="A19" s="206" t="s">
        <v>2628</v>
      </c>
      <c r="B19" s="227" t="s">
        <v>2627</v>
      </c>
      <c r="C19" s="228"/>
      <c r="D19" t="s">
        <v>469</v>
      </c>
    </row>
    <row r="20" spans="1:4" x14ac:dyDescent="0.35">
      <c r="A20" s="194" t="s">
        <v>2598</v>
      </c>
      <c r="B20" s="215" t="s">
        <v>2608</v>
      </c>
      <c r="C20" s="217"/>
      <c r="D20" t="s">
        <v>472</v>
      </c>
    </row>
    <row r="21" spans="1:4" x14ac:dyDescent="0.35">
      <c r="A21" t="s">
        <v>2644</v>
      </c>
      <c r="B21" s="214" t="s">
        <v>2638</v>
      </c>
      <c r="C21" s="233"/>
      <c r="D21" t="s">
        <v>2633</v>
      </c>
    </row>
    <row r="23" spans="1:4" s="194" customFormat="1" x14ac:dyDescent="0.35">
      <c r="A23" s="186" t="s">
        <v>2613</v>
      </c>
      <c r="B23" s="212"/>
      <c r="C23" s="184"/>
      <c r="D23" s="184"/>
    </row>
    <row r="24" spans="1:4" s="211" customFormat="1" x14ac:dyDescent="0.35">
      <c r="A24" s="211" t="s">
        <v>2593</v>
      </c>
      <c r="B24" s="213" t="s">
        <v>2594</v>
      </c>
      <c r="C24" s="211" t="s">
        <v>2595</v>
      </c>
      <c r="D24" s="211" t="s">
        <v>2678</v>
      </c>
    </row>
    <row r="25" spans="1:4" x14ac:dyDescent="0.35">
      <c r="A25" t="s">
        <v>2619</v>
      </c>
      <c r="B25" s="214" t="s">
        <v>2615</v>
      </c>
      <c r="C25" s="223"/>
      <c r="D25" t="s">
        <v>2680</v>
      </c>
    </row>
    <row r="26" spans="1:4" s="194" customFormat="1" x14ac:dyDescent="0.35">
      <c r="A26" s="194" t="s">
        <v>2592</v>
      </c>
      <c r="B26" s="216" t="s">
        <v>2599</v>
      </c>
      <c r="C26" s="210"/>
      <c r="D26" s="194" t="s">
        <v>2679</v>
      </c>
    </row>
    <row r="27" spans="1:4" x14ac:dyDescent="0.35">
      <c r="A27" t="s">
        <v>2604</v>
      </c>
      <c r="B27" s="214" t="s">
        <v>2609</v>
      </c>
      <c r="C27" s="218"/>
      <c r="D27" t="s">
        <v>4</v>
      </c>
    </row>
    <row r="28" spans="1:4" x14ac:dyDescent="0.35">
      <c r="A28" t="s">
        <v>2618</v>
      </c>
      <c r="B28" s="214" t="s">
        <v>2635</v>
      </c>
      <c r="C28" s="224"/>
      <c r="D28" t="s">
        <v>94</v>
      </c>
    </row>
    <row r="29" spans="1:4" x14ac:dyDescent="0.35">
      <c r="A29" t="s">
        <v>2598</v>
      </c>
      <c r="B29" s="214">
        <v>969696</v>
      </c>
      <c r="C29" s="217"/>
      <c r="D29" t="s">
        <v>9</v>
      </c>
    </row>
    <row r="30" spans="1:4" x14ac:dyDescent="0.35">
      <c r="A30" t="s">
        <v>2611</v>
      </c>
      <c r="B30" s="214" t="s">
        <v>2612</v>
      </c>
      <c r="C30" s="219"/>
      <c r="D30" t="s">
        <v>2488</v>
      </c>
    </row>
    <row r="31" spans="1:4" x14ac:dyDescent="0.35">
      <c r="A31" t="s">
        <v>2620</v>
      </c>
      <c r="B31" s="214" t="s">
        <v>2616</v>
      </c>
      <c r="C31" s="225"/>
      <c r="D31" t="s">
        <v>136</v>
      </c>
    </row>
    <row r="32" spans="1:4" s="194" customFormat="1" x14ac:dyDescent="0.35">
      <c r="A32" s="194" t="s">
        <v>2621</v>
      </c>
      <c r="B32" s="214" t="s">
        <v>2617</v>
      </c>
      <c r="C32" s="226"/>
      <c r="D32" s="194" t="s">
        <v>2497</v>
      </c>
    </row>
    <row r="33" spans="1:4" x14ac:dyDescent="0.35">
      <c r="A33" t="s">
        <v>2603</v>
      </c>
      <c r="B33" s="214" t="s">
        <v>2614</v>
      </c>
      <c r="C33" s="222"/>
      <c r="D33" t="s">
        <v>2555</v>
      </c>
    </row>
    <row r="34" spans="1:4" s="194" customFormat="1" x14ac:dyDescent="0.35">
      <c r="A34" s="194" t="s">
        <v>2686</v>
      </c>
      <c r="B34" s="215" t="s">
        <v>2688</v>
      </c>
      <c r="C34" s="235"/>
      <c r="D34" s="194" t="s">
        <v>2905</v>
      </c>
    </row>
    <row r="36" spans="1:4" s="194" customFormat="1" x14ac:dyDescent="0.35">
      <c r="A36" s="186" t="s">
        <v>2622</v>
      </c>
      <c r="B36" s="212"/>
      <c r="C36" s="184"/>
      <c r="D36" s="184"/>
    </row>
    <row r="37" spans="1:4" s="194" customFormat="1" x14ac:dyDescent="0.35">
      <c r="A37" s="211" t="s">
        <v>2593</v>
      </c>
      <c r="B37" s="213" t="s">
        <v>2594</v>
      </c>
      <c r="C37" s="211" t="s">
        <v>2595</v>
      </c>
      <c r="D37" s="211" t="s">
        <v>2596</v>
      </c>
    </row>
    <row r="38" spans="1:4" s="194" customFormat="1" x14ac:dyDescent="0.35">
      <c r="A38" s="194" t="s">
        <v>2604</v>
      </c>
      <c r="B38" s="215" t="s">
        <v>2609</v>
      </c>
      <c r="C38" s="218"/>
      <c r="D38" s="194" t="s">
        <v>2623</v>
      </c>
    </row>
    <row r="39" spans="1:4" s="194" customFormat="1" x14ac:dyDescent="0.35">
      <c r="A39" s="194" t="s">
        <v>2598</v>
      </c>
      <c r="B39" s="214">
        <v>969696</v>
      </c>
      <c r="C39" s="217"/>
      <c r="D39" s="194" t="s">
        <v>2624</v>
      </c>
    </row>
    <row r="40" spans="1:4" s="194" customFormat="1" x14ac:dyDescent="0.35">
      <c r="A40" s="194" t="s">
        <v>2611</v>
      </c>
      <c r="B40" s="214" t="s">
        <v>2612</v>
      </c>
      <c r="C40" s="219"/>
      <c r="D40" s="194" t="s">
        <v>2625</v>
      </c>
    </row>
    <row r="41" spans="1:4" s="194" customFormat="1" x14ac:dyDescent="0.35">
      <c r="A41" s="194" t="s">
        <v>2686</v>
      </c>
      <c r="B41" s="215" t="s">
        <v>2688</v>
      </c>
      <c r="C41" s="235"/>
      <c r="D41" s="194" t="s">
        <v>2906</v>
      </c>
    </row>
    <row r="42" spans="1:4" s="206" customFormat="1" x14ac:dyDescent="0.35">
      <c r="B42" s="227"/>
    </row>
    <row r="43" spans="1:4" s="206" customFormat="1" x14ac:dyDescent="0.35">
      <c r="A43" s="186" t="s">
        <v>2626</v>
      </c>
      <c r="B43" s="212"/>
      <c r="C43" s="184"/>
      <c r="D43" s="184"/>
    </row>
    <row r="44" spans="1:4" s="206" customFormat="1" x14ac:dyDescent="0.35">
      <c r="A44" s="211" t="s">
        <v>2593</v>
      </c>
      <c r="B44" s="213" t="s">
        <v>2594</v>
      </c>
      <c r="C44" s="211" t="s">
        <v>2595</v>
      </c>
      <c r="D44" s="211" t="s">
        <v>2596</v>
      </c>
    </row>
    <row r="45" spans="1:4" s="206" customFormat="1" x14ac:dyDescent="0.35">
      <c r="A45" s="194" t="s">
        <v>2611</v>
      </c>
      <c r="B45" s="214" t="s">
        <v>2612</v>
      </c>
      <c r="C45" s="219"/>
      <c r="D45" s="206" t="s">
        <v>2268</v>
      </c>
    </row>
    <row r="46" spans="1:4" s="206" customFormat="1" x14ac:dyDescent="0.35">
      <c r="A46" s="194" t="s">
        <v>2605</v>
      </c>
      <c r="B46" s="215" t="s">
        <v>2606</v>
      </c>
      <c r="C46" s="209"/>
      <c r="D46" s="206" t="s">
        <v>877</v>
      </c>
    </row>
    <row r="47" spans="1:4" s="206" customFormat="1" x14ac:dyDescent="0.35">
      <c r="A47" s="194" t="s">
        <v>2604</v>
      </c>
      <c r="B47" s="215" t="s">
        <v>2609</v>
      </c>
      <c r="C47" s="218"/>
      <c r="D47" s="206" t="s">
        <v>2266</v>
      </c>
    </row>
    <row r="48" spans="1:4" s="206" customFormat="1" x14ac:dyDescent="0.35">
      <c r="A48" s="194" t="s">
        <v>2598</v>
      </c>
      <c r="B48" s="215" t="s">
        <v>2608</v>
      </c>
      <c r="C48" s="217"/>
      <c r="D48" s="206" t="s">
        <v>2250</v>
      </c>
    </row>
    <row r="49" spans="1:4" s="206" customFormat="1" x14ac:dyDescent="0.35">
      <c r="B49" s="234"/>
    </row>
    <row r="50" spans="1:4" s="206" customFormat="1" x14ac:dyDescent="0.35">
      <c r="A50" s="186" t="s">
        <v>2774</v>
      </c>
      <c r="B50" s="212"/>
      <c r="C50" s="184"/>
      <c r="D50" s="184"/>
    </row>
    <row r="51" spans="1:4" s="206" customFormat="1" x14ac:dyDescent="0.35">
      <c r="A51" s="211" t="s">
        <v>2593</v>
      </c>
      <c r="B51" s="213" t="s">
        <v>2594</v>
      </c>
      <c r="C51" s="211" t="s">
        <v>2595</v>
      </c>
      <c r="D51" s="211" t="s">
        <v>2596</v>
      </c>
    </row>
    <row r="52" spans="1:4" s="206" customFormat="1" x14ac:dyDescent="0.35">
      <c r="A52" s="194" t="s">
        <v>2604</v>
      </c>
      <c r="B52" s="215" t="s">
        <v>2609</v>
      </c>
      <c r="C52" s="218"/>
      <c r="D52" s="206" t="s">
        <v>2656</v>
      </c>
    </row>
    <row r="53" spans="1:4" s="206" customFormat="1" x14ac:dyDescent="0.35">
      <c r="A53" s="194" t="s">
        <v>2619</v>
      </c>
      <c r="B53" s="214" t="s">
        <v>2615</v>
      </c>
      <c r="C53" s="223"/>
      <c r="D53" s="206" t="s">
        <v>2657</v>
      </c>
    </row>
    <row r="54" spans="1:4" s="206" customFormat="1" x14ac:dyDescent="0.35">
      <c r="A54" s="194" t="s">
        <v>2618</v>
      </c>
      <c r="B54" s="214" t="s">
        <v>2635</v>
      </c>
      <c r="C54" s="224"/>
      <c r="D54" s="206" t="s">
        <v>2658</v>
      </c>
    </row>
    <row r="55" spans="1:4" s="206" customFormat="1" x14ac:dyDescent="0.35">
      <c r="A55" s="194" t="s">
        <v>2611</v>
      </c>
      <c r="B55" s="215" t="s">
        <v>2612</v>
      </c>
      <c r="C55" s="219"/>
      <c r="D55" s="206" t="s">
        <v>2659</v>
      </c>
    </row>
    <row r="56" spans="1:4" s="206" customFormat="1" x14ac:dyDescent="0.35">
      <c r="A56" s="194" t="s">
        <v>2605</v>
      </c>
      <c r="B56" s="215" t="s">
        <v>2606</v>
      </c>
      <c r="C56" s="209"/>
      <c r="D56" s="206" t="s">
        <v>2660</v>
      </c>
    </row>
    <row r="57" spans="1:4" s="194" customFormat="1" x14ac:dyDescent="0.35">
      <c r="B57" s="214"/>
      <c r="C57" s="206"/>
    </row>
    <row r="58" spans="1:4" s="194" customFormat="1" x14ac:dyDescent="0.35">
      <c r="A58" s="186" t="s">
        <v>3060</v>
      </c>
      <c r="B58" s="212"/>
      <c r="C58" s="184"/>
      <c r="D58" s="184"/>
    </row>
    <row r="59" spans="1:4" s="194" customFormat="1" x14ac:dyDescent="0.35">
      <c r="A59" s="211" t="s">
        <v>2593</v>
      </c>
      <c r="B59" s="213" t="s">
        <v>2594</v>
      </c>
      <c r="C59" s="211" t="s">
        <v>2595</v>
      </c>
      <c r="D59" s="211" t="s">
        <v>2596</v>
      </c>
    </row>
    <row r="60" spans="1:4" s="194" customFormat="1" x14ac:dyDescent="0.35">
      <c r="A60" s="194" t="s">
        <v>2619</v>
      </c>
      <c r="B60" s="214" t="s">
        <v>2615</v>
      </c>
      <c r="C60" s="223"/>
      <c r="D60" s="194" t="s">
        <v>3049</v>
      </c>
    </row>
    <row r="61" spans="1:4" s="194" customFormat="1" x14ac:dyDescent="0.35">
      <c r="A61" s="194" t="s">
        <v>2604</v>
      </c>
      <c r="B61" s="215" t="s">
        <v>2609</v>
      </c>
      <c r="C61" s="218"/>
      <c r="D61" s="206" t="s">
        <v>3048</v>
      </c>
    </row>
    <row r="62" spans="1:4" s="194" customFormat="1" x14ac:dyDescent="0.35">
      <c r="A62" s="194" t="s">
        <v>2603</v>
      </c>
      <c r="B62" s="214" t="s">
        <v>2614</v>
      </c>
      <c r="C62" s="222"/>
      <c r="D62" s="194" t="s">
        <v>3045</v>
      </c>
    </row>
    <row r="63" spans="1:4" s="194" customFormat="1" x14ac:dyDescent="0.35">
      <c r="A63" s="194" t="s">
        <v>2644</v>
      </c>
      <c r="B63" s="214" t="s">
        <v>2638</v>
      </c>
      <c r="C63" s="233"/>
      <c r="D63" s="194" t="s">
        <v>3046</v>
      </c>
    </row>
    <row r="64" spans="1:4" s="194" customFormat="1" x14ac:dyDescent="0.35">
      <c r="A64" s="194" t="s">
        <v>2621</v>
      </c>
      <c r="B64" s="214" t="s">
        <v>2617</v>
      </c>
      <c r="C64" s="226"/>
      <c r="D64" s="206" t="s">
        <v>3047</v>
      </c>
    </row>
    <row r="65" spans="1:4" s="206" customFormat="1" x14ac:dyDescent="0.35">
      <c r="B65" s="227"/>
    </row>
    <row r="66" spans="1:4" s="206" customFormat="1" x14ac:dyDescent="0.35">
      <c r="A66" s="186" t="s">
        <v>3147</v>
      </c>
      <c r="B66" s="212"/>
      <c r="C66" s="184"/>
      <c r="D66" s="184"/>
    </row>
    <row r="67" spans="1:4" s="206" customFormat="1" x14ac:dyDescent="0.35">
      <c r="A67" s="211" t="s">
        <v>2593</v>
      </c>
      <c r="B67" s="213" t="s">
        <v>2594</v>
      </c>
      <c r="C67" s="211" t="s">
        <v>2595</v>
      </c>
      <c r="D67" s="211" t="s">
        <v>2596</v>
      </c>
    </row>
    <row r="68" spans="1:4" s="206" customFormat="1" x14ac:dyDescent="0.35">
      <c r="A68" s="194" t="s">
        <v>2686</v>
      </c>
      <c r="B68" s="215" t="s">
        <v>2688</v>
      </c>
      <c r="C68" s="235"/>
      <c r="D68" s="194" t="s">
        <v>3067</v>
      </c>
    </row>
    <row r="69" spans="1:4" s="206" customFormat="1" x14ac:dyDescent="0.35">
      <c r="A69" s="194" t="s">
        <v>2619</v>
      </c>
      <c r="B69" s="214" t="s">
        <v>2615</v>
      </c>
      <c r="C69" s="223"/>
      <c r="D69" s="194" t="s">
        <v>3068</v>
      </c>
    </row>
    <row r="70" spans="1:4" s="206" customFormat="1" x14ac:dyDescent="0.35">
      <c r="A70" s="194" t="s">
        <v>2621</v>
      </c>
      <c r="B70" s="214" t="s">
        <v>2617</v>
      </c>
      <c r="C70" s="226"/>
      <c r="D70" s="194" t="s">
        <v>484</v>
      </c>
    </row>
    <row r="71" spans="1:4" s="206" customFormat="1" x14ac:dyDescent="0.35">
      <c r="A71" s="194" t="s">
        <v>2620</v>
      </c>
      <c r="B71" s="214" t="s">
        <v>2616</v>
      </c>
      <c r="C71" s="225"/>
      <c r="D71" s="194" t="s">
        <v>3069</v>
      </c>
    </row>
    <row r="72" spans="1:4" s="206" customFormat="1" x14ac:dyDescent="0.35">
      <c r="A72" s="194" t="s">
        <v>2618</v>
      </c>
      <c r="B72" s="214" t="s">
        <v>2635</v>
      </c>
      <c r="C72" s="224"/>
      <c r="D72" s="194" t="s">
        <v>3070</v>
      </c>
    </row>
    <row r="73" spans="1:4" s="206" customFormat="1" x14ac:dyDescent="0.35">
      <c r="A73" s="194" t="s">
        <v>2598</v>
      </c>
      <c r="B73" s="215" t="s">
        <v>2608</v>
      </c>
      <c r="C73" s="217"/>
      <c r="D73" s="194" t="s">
        <v>279</v>
      </c>
    </row>
    <row r="74" spans="1:4" s="206" customFormat="1" x14ac:dyDescent="0.35">
      <c r="A74" s="194" t="s">
        <v>2604</v>
      </c>
      <c r="B74" s="215" t="s">
        <v>2609</v>
      </c>
      <c r="C74" s="218"/>
      <c r="D74" s="194" t="s">
        <v>3071</v>
      </c>
    </row>
    <row r="75" spans="1:4" s="206" customFormat="1" x14ac:dyDescent="0.35">
      <c r="A75" s="194" t="s">
        <v>2611</v>
      </c>
      <c r="B75" s="215" t="s">
        <v>2612</v>
      </c>
      <c r="C75" s="219"/>
      <c r="D75" s="194" t="s">
        <v>3072</v>
      </c>
    </row>
    <row r="76" spans="1:4" s="206" customFormat="1" x14ac:dyDescent="0.35">
      <c r="A76" s="194" t="s">
        <v>2603</v>
      </c>
      <c r="B76" s="214" t="s">
        <v>2614</v>
      </c>
      <c r="C76" s="222"/>
      <c r="D76" s="194" t="s">
        <v>3073</v>
      </c>
    </row>
    <row r="77" spans="1:4" s="206" customFormat="1" x14ac:dyDescent="0.35">
      <c r="A77" s="194" t="s">
        <v>2605</v>
      </c>
      <c r="B77" s="215" t="s">
        <v>2606</v>
      </c>
      <c r="C77" s="209"/>
      <c r="D77" s="206" t="s">
        <v>2660</v>
      </c>
    </row>
    <row r="78" spans="1:4" s="206" customFormat="1" x14ac:dyDescent="0.35">
      <c r="A78" s="194"/>
      <c r="B78" s="215"/>
    </row>
    <row r="79" spans="1:4" s="206" customFormat="1" x14ac:dyDescent="0.35">
      <c r="A79" s="186" t="s">
        <v>3030</v>
      </c>
      <c r="B79" s="212"/>
      <c r="C79" s="184"/>
      <c r="D79" s="184"/>
    </row>
    <row r="80" spans="1:4" s="206" customFormat="1" x14ac:dyDescent="0.35">
      <c r="A80" s="211" t="s">
        <v>2593</v>
      </c>
      <c r="B80" s="213" t="s">
        <v>2594</v>
      </c>
      <c r="C80" s="211" t="s">
        <v>2595</v>
      </c>
      <c r="D80" s="211" t="s">
        <v>2596</v>
      </c>
    </row>
    <row r="81" spans="1:4" s="206" customFormat="1" x14ac:dyDescent="0.35">
      <c r="A81" s="194" t="s">
        <v>2604</v>
      </c>
      <c r="B81" s="215" t="s">
        <v>2609</v>
      </c>
      <c r="C81" s="218"/>
      <c r="D81" s="206" t="s">
        <v>2976</v>
      </c>
    </row>
    <row r="82" spans="1:4" s="206" customFormat="1" x14ac:dyDescent="0.35">
      <c r="A82" s="194" t="s">
        <v>2619</v>
      </c>
      <c r="B82" s="214" t="s">
        <v>2615</v>
      </c>
      <c r="C82" s="223"/>
      <c r="D82" s="206" t="s">
        <v>2977</v>
      </c>
    </row>
    <row r="83" spans="1:4" s="206" customFormat="1" x14ac:dyDescent="0.35">
      <c r="A83" s="194" t="s">
        <v>2618</v>
      </c>
      <c r="B83" s="214" t="s">
        <v>2635</v>
      </c>
      <c r="C83" s="224"/>
      <c r="D83" s="206" t="s">
        <v>2978</v>
      </c>
    </row>
    <row r="84" spans="1:4" s="206" customFormat="1" x14ac:dyDescent="0.35">
      <c r="A84" s="194" t="s">
        <v>2605</v>
      </c>
      <c r="B84" s="215" t="s">
        <v>2606</v>
      </c>
      <c r="C84" s="209"/>
      <c r="D84" s="206" t="s">
        <v>2660</v>
      </c>
    </row>
    <row r="85" spans="1:4" s="194" customFormat="1" x14ac:dyDescent="0.35">
      <c r="B85" s="214"/>
    </row>
    <row r="86" spans="1:4" s="194" customFormat="1" x14ac:dyDescent="0.35">
      <c r="A86" s="186" t="s">
        <v>3443</v>
      </c>
      <c r="B86" s="212"/>
      <c r="C86" s="184"/>
      <c r="D86" s="184"/>
    </row>
    <row r="87" spans="1:4" s="194" customFormat="1" x14ac:dyDescent="0.35">
      <c r="A87" s="211" t="s">
        <v>2593</v>
      </c>
      <c r="B87" s="213" t="s">
        <v>2594</v>
      </c>
      <c r="C87" s="211" t="s">
        <v>2595</v>
      </c>
      <c r="D87" s="211" t="s">
        <v>2596</v>
      </c>
    </row>
    <row r="88" spans="1:4" s="194" customFormat="1" x14ac:dyDescent="0.35">
      <c r="A88" s="194" t="s">
        <v>2640</v>
      </c>
      <c r="B88" s="214" t="s">
        <v>2634</v>
      </c>
      <c r="C88" s="230"/>
      <c r="D88" s="194" t="s">
        <v>3296</v>
      </c>
    </row>
    <row r="89" spans="1:4" s="194" customFormat="1" x14ac:dyDescent="0.35">
      <c r="A89" s="194" t="s">
        <v>2611</v>
      </c>
      <c r="B89" s="215" t="s">
        <v>2612</v>
      </c>
      <c r="C89" s="219"/>
      <c r="D89" s="194" t="s">
        <v>3297</v>
      </c>
    </row>
    <row r="90" spans="1:4" s="194" customFormat="1" x14ac:dyDescent="0.35">
      <c r="B90" s="214"/>
    </row>
    <row r="91" spans="1:4" s="194" customFormat="1" x14ac:dyDescent="0.35">
      <c r="A91" s="186" t="s">
        <v>3298</v>
      </c>
      <c r="B91" s="212"/>
      <c r="C91" s="184"/>
      <c r="D91" s="184"/>
    </row>
    <row r="92" spans="1:4" s="194" customFormat="1" x14ac:dyDescent="0.35">
      <c r="A92" s="211" t="s">
        <v>2593</v>
      </c>
      <c r="B92" s="213" t="s">
        <v>2594</v>
      </c>
      <c r="C92" s="211" t="s">
        <v>2595</v>
      </c>
      <c r="D92" s="211" t="s">
        <v>2596</v>
      </c>
    </row>
    <row r="93" spans="1:4" s="194" customFormat="1" x14ac:dyDescent="0.35">
      <c r="A93" s="194" t="s">
        <v>2604</v>
      </c>
      <c r="B93" s="215" t="s">
        <v>2609</v>
      </c>
      <c r="C93" s="218"/>
      <c r="D93" s="194" t="s">
        <v>3299</v>
      </c>
    </row>
    <row r="94" spans="1:4" s="194" customFormat="1" x14ac:dyDescent="0.35">
      <c r="A94" s="194" t="s">
        <v>2618</v>
      </c>
      <c r="B94" s="214" t="s">
        <v>2635</v>
      </c>
      <c r="C94" s="224"/>
      <c r="D94" s="194" t="s">
        <v>3300</v>
      </c>
    </row>
    <row r="95" spans="1:4" s="194" customFormat="1" x14ac:dyDescent="0.35">
      <c r="A95" s="194" t="s">
        <v>2611</v>
      </c>
      <c r="B95" s="215" t="s">
        <v>2612</v>
      </c>
      <c r="C95" s="219"/>
      <c r="D95" s="194" t="s">
        <v>3301</v>
      </c>
    </row>
    <row r="96" spans="1:4" s="194" customFormat="1" x14ac:dyDescent="0.35">
      <c r="A96" s="194" t="s">
        <v>2619</v>
      </c>
      <c r="B96" s="214" t="s">
        <v>2615</v>
      </c>
      <c r="C96" s="223"/>
      <c r="D96" s="194" t="s">
        <v>3302</v>
      </c>
    </row>
    <row r="97" spans="1:4" s="194" customFormat="1" x14ac:dyDescent="0.35">
      <c r="B97" s="214"/>
    </row>
    <row r="98" spans="1:4" s="194" customFormat="1" x14ac:dyDescent="0.35">
      <c r="A98" s="186" t="s">
        <v>3303</v>
      </c>
      <c r="B98" s="212"/>
      <c r="C98" s="184"/>
      <c r="D98" s="184"/>
    </row>
    <row r="99" spans="1:4" s="194" customFormat="1" x14ac:dyDescent="0.35">
      <c r="A99" s="211" t="s">
        <v>2593</v>
      </c>
      <c r="B99" s="213" t="s">
        <v>2594</v>
      </c>
      <c r="C99" s="211" t="s">
        <v>2595</v>
      </c>
      <c r="D99" s="211" t="s">
        <v>2596</v>
      </c>
    </row>
    <row r="100" spans="1:4" s="194" customFormat="1" x14ac:dyDescent="0.35">
      <c r="A100" s="194" t="s">
        <v>2644</v>
      </c>
      <c r="B100" s="214" t="s">
        <v>2638</v>
      </c>
      <c r="C100" s="233"/>
      <c r="D100" s="194" t="s">
        <v>3304</v>
      </c>
    </row>
    <row r="101" spans="1:4" s="194" customFormat="1" x14ac:dyDescent="0.35">
      <c r="A101" s="194" t="s">
        <v>2620</v>
      </c>
      <c r="B101" s="214" t="s">
        <v>2616</v>
      </c>
      <c r="C101" s="225"/>
      <c r="D101" s="194" t="s">
        <v>3305</v>
      </c>
    </row>
    <row r="102" spans="1:4" s="194" customFormat="1" x14ac:dyDescent="0.35">
      <c r="B102" s="214"/>
    </row>
    <row r="103" spans="1:4" s="194" customFormat="1" x14ac:dyDescent="0.35">
      <c r="A103" s="186" t="s">
        <v>3306</v>
      </c>
      <c r="B103" s="212"/>
      <c r="C103" s="184"/>
      <c r="D103" s="184"/>
    </row>
    <row r="104" spans="1:4" s="194" customFormat="1" x14ac:dyDescent="0.35">
      <c r="A104" s="211" t="s">
        <v>2593</v>
      </c>
      <c r="B104" s="213" t="s">
        <v>2594</v>
      </c>
      <c r="C104" s="211" t="s">
        <v>2595</v>
      </c>
      <c r="D104" s="211" t="s">
        <v>2596</v>
      </c>
    </row>
    <row r="105" spans="1:4" s="194" customFormat="1" x14ac:dyDescent="0.35">
      <c r="A105" s="194" t="s">
        <v>2640</v>
      </c>
      <c r="B105" s="214" t="s">
        <v>2634</v>
      </c>
      <c r="C105" s="230"/>
      <c r="D105" s="194" t="s">
        <v>3307</v>
      </c>
    </row>
    <row r="106" spans="1:4" s="194" customFormat="1" x14ac:dyDescent="0.35">
      <c r="A106" s="194" t="s">
        <v>2619</v>
      </c>
      <c r="B106" s="214" t="s">
        <v>2615</v>
      </c>
      <c r="C106" s="223"/>
      <c r="D106" s="194" t="s">
        <v>3308</v>
      </c>
    </row>
    <row r="107" spans="1:4" s="194" customFormat="1" x14ac:dyDescent="0.35">
      <c r="A107" s="194" t="s">
        <v>2621</v>
      </c>
      <c r="B107" s="214" t="s">
        <v>2617</v>
      </c>
      <c r="C107" s="226"/>
      <c r="D107" s="194" t="s">
        <v>3309</v>
      </c>
    </row>
    <row r="108" spans="1:4" s="194" customFormat="1" x14ac:dyDescent="0.35">
      <c r="A108" s="194" t="s">
        <v>2611</v>
      </c>
      <c r="B108" s="215" t="s">
        <v>2612</v>
      </c>
      <c r="C108" s="219"/>
      <c r="D108" s="194" t="s">
        <v>3310</v>
      </c>
    </row>
    <row r="109" spans="1:4" s="194" customFormat="1" x14ac:dyDescent="0.35">
      <c r="A109" s="194" t="s">
        <v>2618</v>
      </c>
      <c r="B109" s="214" t="s">
        <v>2635</v>
      </c>
      <c r="C109" s="224"/>
      <c r="D109" s="194" t="s">
        <v>3311</v>
      </c>
    </row>
    <row r="110" spans="1:4" s="194" customFormat="1" x14ac:dyDescent="0.35">
      <c r="A110" s="194" t="s">
        <v>2598</v>
      </c>
      <c r="B110" s="215" t="s">
        <v>2608</v>
      </c>
      <c r="C110" s="217"/>
      <c r="D110" s="194" t="s">
        <v>3312</v>
      </c>
    </row>
    <row r="111" spans="1:4" s="194" customFormat="1" x14ac:dyDescent="0.35">
      <c r="A111" s="194" t="s">
        <v>2604</v>
      </c>
      <c r="B111" s="215" t="s">
        <v>2609</v>
      </c>
      <c r="C111" s="218"/>
      <c r="D111" s="194" t="s">
        <v>3313</v>
      </c>
    </row>
    <row r="112" spans="1:4" s="194" customFormat="1" x14ac:dyDescent="0.35">
      <c r="B112" s="214"/>
    </row>
    <row r="113" spans="1:4" s="194" customFormat="1" x14ac:dyDescent="0.35">
      <c r="A113" s="186" t="s">
        <v>2990</v>
      </c>
      <c r="B113" s="212"/>
      <c r="C113" s="184"/>
      <c r="D113" s="184"/>
    </row>
    <row r="114" spans="1:4" s="194" customFormat="1" x14ac:dyDescent="0.35">
      <c r="A114" s="211" t="s">
        <v>2593</v>
      </c>
      <c r="B114" s="213" t="s">
        <v>2594</v>
      </c>
      <c r="C114" s="211" t="s">
        <v>2595</v>
      </c>
      <c r="D114" s="211" t="s">
        <v>2596</v>
      </c>
    </row>
    <row r="115" spans="1:4" s="194" customFormat="1" x14ac:dyDescent="0.35">
      <c r="A115" s="194" t="s">
        <v>2619</v>
      </c>
      <c r="B115" s="214" t="s">
        <v>2615</v>
      </c>
      <c r="C115" s="223"/>
      <c r="D115" s="206" t="s">
        <v>2991</v>
      </c>
    </row>
    <row r="116" spans="1:4" s="194" customFormat="1" x14ac:dyDescent="0.35">
      <c r="A116" s="194" t="s">
        <v>2611</v>
      </c>
      <c r="B116" s="215" t="s">
        <v>2612</v>
      </c>
      <c r="C116" s="219"/>
      <c r="D116" s="206" t="s">
        <v>2992</v>
      </c>
    </row>
    <row r="117" spans="1:4" s="194" customFormat="1" x14ac:dyDescent="0.35">
      <c r="A117" s="194" t="s">
        <v>2605</v>
      </c>
      <c r="B117" s="215" t="s">
        <v>2606</v>
      </c>
      <c r="C117" s="209"/>
      <c r="D117" s="206" t="s">
        <v>2660</v>
      </c>
    </row>
    <row r="118" spans="1:4" s="194" customFormat="1" x14ac:dyDescent="0.35">
      <c r="B118" s="215"/>
      <c r="C118" s="206"/>
      <c r="D118" s="206"/>
    </row>
    <row r="119" spans="1:4" s="194" customFormat="1" x14ac:dyDescent="0.35">
      <c r="A119" s="186" t="s">
        <v>3031</v>
      </c>
      <c r="B119" s="212"/>
      <c r="C119" s="184"/>
      <c r="D119" s="184"/>
    </row>
    <row r="120" spans="1:4" s="194" customFormat="1" x14ac:dyDescent="0.35">
      <c r="A120" s="211" t="s">
        <v>2593</v>
      </c>
      <c r="B120" s="213" t="s">
        <v>2594</v>
      </c>
      <c r="C120" s="211" t="s">
        <v>2595</v>
      </c>
      <c r="D120" s="211" t="s">
        <v>2596</v>
      </c>
    </row>
    <row r="121" spans="1:4" s="194" customFormat="1" x14ac:dyDescent="0.35">
      <c r="A121" s="194" t="s">
        <v>2604</v>
      </c>
      <c r="B121" s="215" t="s">
        <v>2609</v>
      </c>
      <c r="C121" s="218"/>
      <c r="D121" s="206" t="s">
        <v>3032</v>
      </c>
    </row>
    <row r="122" spans="1:4" s="194" customFormat="1" x14ac:dyDescent="0.35">
      <c r="A122" s="194" t="s">
        <v>2644</v>
      </c>
      <c r="B122" s="214" t="s">
        <v>2638</v>
      </c>
      <c r="C122" s="233"/>
      <c r="D122" s="206" t="s">
        <v>3033</v>
      </c>
    </row>
    <row r="123" spans="1:4" s="194" customFormat="1" x14ac:dyDescent="0.35">
      <c r="A123" s="194" t="s">
        <v>2621</v>
      </c>
      <c r="B123" s="214" t="s">
        <v>2617</v>
      </c>
      <c r="C123" s="226"/>
      <c r="D123" s="206" t="s">
        <v>3034</v>
      </c>
    </row>
    <row r="124" spans="1:4" s="194" customFormat="1" x14ac:dyDescent="0.35">
      <c r="A124" s="194" t="s">
        <v>2605</v>
      </c>
      <c r="B124" s="215" t="s">
        <v>2606</v>
      </c>
      <c r="C124" s="209"/>
      <c r="D124" s="206" t="s">
        <v>2660</v>
      </c>
    </row>
    <row r="125" spans="1:4" s="194" customFormat="1" x14ac:dyDescent="0.35">
      <c r="B125" s="214"/>
    </row>
    <row r="126" spans="1:4" s="194" customFormat="1" x14ac:dyDescent="0.35">
      <c r="A126" s="186" t="s">
        <v>2662</v>
      </c>
      <c r="B126" s="212"/>
      <c r="C126" s="184"/>
      <c r="D126" s="184"/>
    </row>
    <row r="127" spans="1:4" s="194" customFormat="1" x14ac:dyDescent="0.35">
      <c r="A127" s="211" t="s">
        <v>2593</v>
      </c>
      <c r="B127" s="213" t="s">
        <v>2594</v>
      </c>
      <c r="C127" s="211" t="s">
        <v>2595</v>
      </c>
      <c r="D127" s="211" t="s">
        <v>2596</v>
      </c>
    </row>
    <row r="128" spans="1:4" s="194" customFormat="1" x14ac:dyDescent="0.35">
      <c r="A128" s="194" t="s">
        <v>2605</v>
      </c>
      <c r="B128" s="215" t="s">
        <v>2606</v>
      </c>
      <c r="C128" s="209"/>
      <c r="D128" s="194" t="s">
        <v>2663</v>
      </c>
    </row>
    <row r="129" spans="1:4" s="194" customFormat="1" x14ac:dyDescent="0.35">
      <c r="A129" s="194" t="s">
        <v>2619</v>
      </c>
      <c r="B129" s="214" t="s">
        <v>2615</v>
      </c>
      <c r="C129" s="223"/>
      <c r="D129" s="194" t="s">
        <v>2664</v>
      </c>
    </row>
    <row r="130" spans="1:4" s="194" customFormat="1" x14ac:dyDescent="0.35">
      <c r="A130" s="194" t="s">
        <v>2621</v>
      </c>
      <c r="B130" s="214" t="s">
        <v>2617</v>
      </c>
      <c r="C130" s="226"/>
      <c r="D130" s="194" t="s">
        <v>2766</v>
      </c>
    </row>
    <row r="131" spans="1:4" s="194" customFormat="1" x14ac:dyDescent="0.35">
      <c r="A131" s="194" t="s">
        <v>2620</v>
      </c>
      <c r="B131" s="214" t="s">
        <v>2616</v>
      </c>
      <c r="C131" s="225"/>
      <c r="D131" s="194" t="s">
        <v>2665</v>
      </c>
    </row>
    <row r="132" spans="1:4" s="194" customFormat="1" x14ac:dyDescent="0.35">
      <c r="A132" s="194" t="s">
        <v>2618</v>
      </c>
      <c r="B132" s="214" t="s">
        <v>2635</v>
      </c>
      <c r="C132" s="224"/>
      <c r="D132" s="194" t="s">
        <v>2666</v>
      </c>
    </row>
    <row r="133" spans="1:4" s="194" customFormat="1" x14ac:dyDescent="0.35">
      <c r="A133" s="194" t="s">
        <v>2598</v>
      </c>
      <c r="B133" s="215" t="s">
        <v>2608</v>
      </c>
      <c r="C133" s="217"/>
      <c r="D133" s="194" t="s">
        <v>2667</v>
      </c>
    </row>
    <row r="134" spans="1:4" s="194" customFormat="1" x14ac:dyDescent="0.35">
      <c r="A134" s="194" t="s">
        <v>2604</v>
      </c>
      <c r="B134" s="215" t="s">
        <v>2609</v>
      </c>
      <c r="C134" s="218"/>
      <c r="D134" s="194" t="s">
        <v>2668</v>
      </c>
    </row>
    <row r="135" spans="1:4" s="194" customFormat="1" x14ac:dyDescent="0.35">
      <c r="A135" s="194" t="s">
        <v>2611</v>
      </c>
      <c r="B135" s="215" t="s">
        <v>2612</v>
      </c>
      <c r="C135" s="219"/>
      <c r="D135" s="194" t="s">
        <v>2669</v>
      </c>
    </row>
    <row r="136" spans="1:4" s="194" customFormat="1" x14ac:dyDescent="0.35">
      <c r="A136" s="194" t="s">
        <v>2603</v>
      </c>
      <c r="B136" s="214" t="s">
        <v>2614</v>
      </c>
      <c r="C136" s="222"/>
      <c r="D136" s="194" t="s">
        <v>2670</v>
      </c>
    </row>
    <row r="137" spans="1:4" s="194" customFormat="1" x14ac:dyDescent="0.35">
      <c r="B137" s="214"/>
      <c r="C137" s="206"/>
    </row>
    <row r="138" spans="1:4" s="194" customFormat="1" x14ac:dyDescent="0.35">
      <c r="A138" s="186" t="s">
        <v>2661</v>
      </c>
      <c r="B138" s="212"/>
      <c r="C138" s="184"/>
      <c r="D138" s="184"/>
    </row>
    <row r="139" spans="1:4" s="194" customFormat="1" x14ac:dyDescent="0.35">
      <c r="A139" s="211" t="s">
        <v>2593</v>
      </c>
      <c r="B139" s="213" t="s">
        <v>2594</v>
      </c>
      <c r="C139" s="211" t="s">
        <v>2595</v>
      </c>
      <c r="D139" s="211" t="s">
        <v>2596</v>
      </c>
    </row>
    <row r="140" spans="1:4" s="194" customFormat="1" x14ac:dyDescent="0.35">
      <c r="A140" s="194" t="s">
        <v>2611</v>
      </c>
      <c r="B140" s="215" t="s">
        <v>2612</v>
      </c>
      <c r="C140" s="219"/>
      <c r="D140" s="194" t="s">
        <v>2784</v>
      </c>
    </row>
    <row r="141" spans="1:4" s="194" customFormat="1" x14ac:dyDescent="0.35">
      <c r="A141" s="194" t="s">
        <v>2618</v>
      </c>
      <c r="B141" s="214" t="s">
        <v>2635</v>
      </c>
      <c r="C141" s="224"/>
      <c r="D141" s="206" t="s">
        <v>2785</v>
      </c>
    </row>
    <row r="142" spans="1:4" s="194" customFormat="1" x14ac:dyDescent="0.35">
      <c r="A142" s="194" t="s">
        <v>2604</v>
      </c>
      <c r="B142" s="215" t="s">
        <v>2609</v>
      </c>
      <c r="C142" s="218"/>
      <c r="D142" s="194" t="s">
        <v>2775</v>
      </c>
    </row>
    <row r="143" spans="1:4" s="194" customFormat="1" x14ac:dyDescent="0.35">
      <c r="A143" s="194" t="s">
        <v>2619</v>
      </c>
      <c r="B143" s="214" t="s">
        <v>2615</v>
      </c>
      <c r="C143" s="223"/>
      <c r="D143" s="194" t="s">
        <v>2776</v>
      </c>
    </row>
    <row r="144" spans="1:4" s="194" customFormat="1" x14ac:dyDescent="0.35">
      <c r="A144" s="194" t="s">
        <v>2605</v>
      </c>
      <c r="B144" s="215" t="s">
        <v>2606</v>
      </c>
      <c r="C144" s="209"/>
      <c r="D144" s="206" t="s">
        <v>2660</v>
      </c>
    </row>
    <row r="145" spans="1:4" s="194" customFormat="1" x14ac:dyDescent="0.35">
      <c r="B145" s="214"/>
      <c r="C145" s="206"/>
    </row>
    <row r="146" spans="1:4" x14ac:dyDescent="0.35">
      <c r="A146" s="186" t="s">
        <v>2597</v>
      </c>
      <c r="B146" s="212"/>
      <c r="C146" s="184"/>
      <c r="D146" s="184"/>
    </row>
    <row r="147" spans="1:4" x14ac:dyDescent="0.35">
      <c r="A147" s="211" t="s">
        <v>2593</v>
      </c>
      <c r="B147" s="213" t="s">
        <v>2594</v>
      </c>
      <c r="C147" s="211" t="s">
        <v>2595</v>
      </c>
      <c r="D147" s="211" t="s">
        <v>2596</v>
      </c>
    </row>
    <row r="148" spans="1:4" x14ac:dyDescent="0.35">
      <c r="A148" s="194" t="s">
        <v>2618</v>
      </c>
      <c r="B148" s="214" t="s">
        <v>2635</v>
      </c>
      <c r="C148" s="224"/>
      <c r="D148" t="s">
        <v>2276</v>
      </c>
    </row>
    <row r="149" spans="1:4" x14ac:dyDescent="0.35">
      <c r="A149" t="s">
        <v>2598</v>
      </c>
      <c r="B149" s="215" t="s">
        <v>2608</v>
      </c>
      <c r="C149" s="217"/>
      <c r="D149" t="s">
        <v>2278</v>
      </c>
    </row>
    <row r="150" spans="1:4" x14ac:dyDescent="0.35">
      <c r="A150" t="s">
        <v>2604</v>
      </c>
      <c r="B150" s="215" t="s">
        <v>2609</v>
      </c>
      <c r="C150" s="218"/>
      <c r="D150" t="s">
        <v>2277</v>
      </c>
    </row>
    <row r="151" spans="1:4" x14ac:dyDescent="0.35">
      <c r="A151" t="s">
        <v>2603</v>
      </c>
      <c r="B151" s="214" t="s">
        <v>2614</v>
      </c>
      <c r="C151" s="220"/>
      <c r="D151" t="s">
        <v>2600</v>
      </c>
    </row>
    <row r="152" spans="1:4" x14ac:dyDescent="0.35">
      <c r="A152" s="194" t="s">
        <v>2619</v>
      </c>
      <c r="B152" s="214" t="s">
        <v>2615</v>
      </c>
      <c r="C152" s="223"/>
      <c r="D152" t="s">
        <v>2601</v>
      </c>
    </row>
    <row r="153" spans="1:4" x14ac:dyDescent="0.35">
      <c r="A153" t="s">
        <v>2605</v>
      </c>
      <c r="B153" s="215" t="s">
        <v>2606</v>
      </c>
      <c r="C153" s="209"/>
      <c r="D153" t="s">
        <v>2279</v>
      </c>
    </row>
    <row r="154" spans="1:4" x14ac:dyDescent="0.35">
      <c r="A154" t="s">
        <v>2611</v>
      </c>
      <c r="B154" s="215" t="s">
        <v>2612</v>
      </c>
      <c r="C154" s="219"/>
      <c r="D154" t="s">
        <v>2610</v>
      </c>
    </row>
    <row r="156" spans="1:4" x14ac:dyDescent="0.35">
      <c r="A156" s="186" t="s">
        <v>2645</v>
      </c>
      <c r="B156" s="212"/>
      <c r="C156" s="184"/>
      <c r="D156" s="184"/>
    </row>
    <row r="157" spans="1:4" x14ac:dyDescent="0.35">
      <c r="A157" s="211" t="s">
        <v>2593</v>
      </c>
      <c r="B157" s="213" t="s">
        <v>2594</v>
      </c>
      <c r="C157" s="211" t="s">
        <v>2595</v>
      </c>
      <c r="D157" s="211" t="s">
        <v>2596</v>
      </c>
    </row>
    <row r="158" spans="1:4" x14ac:dyDescent="0.35">
      <c r="A158" s="194" t="s">
        <v>2604</v>
      </c>
      <c r="B158" s="215" t="s">
        <v>2609</v>
      </c>
      <c r="C158" s="218"/>
      <c r="D158" t="s">
        <v>148</v>
      </c>
    </row>
    <row r="159" spans="1:4" x14ac:dyDescent="0.35">
      <c r="A159" s="194" t="s">
        <v>2592</v>
      </c>
      <c r="B159" s="216" t="s">
        <v>2599</v>
      </c>
      <c r="C159" s="210"/>
      <c r="D159" t="s">
        <v>2647</v>
      </c>
    </row>
    <row r="160" spans="1:4" x14ac:dyDescent="0.35">
      <c r="A160" s="194" t="s">
        <v>2644</v>
      </c>
      <c r="B160" s="214" t="s">
        <v>2638</v>
      </c>
      <c r="C160" s="233"/>
      <c r="D160" t="s">
        <v>2654</v>
      </c>
    </row>
    <row r="161" spans="1:4" x14ac:dyDescent="0.35">
      <c r="A161" s="194" t="s">
        <v>2611</v>
      </c>
      <c r="B161" s="215" t="s">
        <v>2612</v>
      </c>
      <c r="C161" s="219"/>
      <c r="D161" t="s">
        <v>2648</v>
      </c>
    </row>
    <row r="162" spans="1:4" x14ac:dyDescent="0.35">
      <c r="A162" s="194" t="s">
        <v>2620</v>
      </c>
      <c r="B162" s="214" t="s">
        <v>2616</v>
      </c>
      <c r="C162" s="225"/>
      <c r="D162" t="s">
        <v>2649</v>
      </c>
    </row>
    <row r="163" spans="1:4" x14ac:dyDescent="0.35">
      <c r="A163" s="194" t="s">
        <v>2619</v>
      </c>
      <c r="B163" s="214" t="s">
        <v>2615</v>
      </c>
      <c r="C163" s="223"/>
      <c r="D163" t="s">
        <v>2650</v>
      </c>
    </row>
    <row r="164" spans="1:4" x14ac:dyDescent="0.35">
      <c r="A164" s="194" t="s">
        <v>2639</v>
      </c>
      <c r="B164" s="214" t="s">
        <v>2636</v>
      </c>
      <c r="C164" s="232"/>
      <c r="D164" t="s">
        <v>2651</v>
      </c>
    </row>
    <row r="165" spans="1:4" x14ac:dyDescent="0.35">
      <c r="A165" s="194" t="s">
        <v>2605</v>
      </c>
      <c r="B165" s="215" t="s">
        <v>2606</v>
      </c>
      <c r="C165" s="209"/>
      <c r="D165" t="s">
        <v>2655</v>
      </c>
    </row>
    <row r="166" spans="1:4" x14ac:dyDescent="0.35">
      <c r="A166" s="194" t="s">
        <v>2618</v>
      </c>
      <c r="B166" s="214" t="s">
        <v>2635</v>
      </c>
      <c r="C166" s="224"/>
      <c r="D166" t="s">
        <v>2395</v>
      </c>
    </row>
    <row r="167" spans="1:4" x14ac:dyDescent="0.35">
      <c r="A167" s="194" t="s">
        <v>2621</v>
      </c>
      <c r="B167" s="214" t="s">
        <v>2617</v>
      </c>
      <c r="C167" s="226"/>
      <c r="D167" t="s">
        <v>3273</v>
      </c>
    </row>
    <row r="168" spans="1:4" x14ac:dyDescent="0.35">
      <c r="A168" s="194" t="s">
        <v>2598</v>
      </c>
      <c r="B168" s="215" t="s">
        <v>2608</v>
      </c>
      <c r="C168" s="217"/>
      <c r="D168" t="s">
        <v>2646</v>
      </c>
    </row>
    <row r="170" spans="1:4" x14ac:dyDescent="0.35">
      <c r="A170" s="186" t="s">
        <v>2671</v>
      </c>
      <c r="B170" s="212"/>
      <c r="C170" s="184"/>
      <c r="D170" s="184"/>
    </row>
    <row r="171" spans="1:4" x14ac:dyDescent="0.35">
      <c r="A171" s="211" t="s">
        <v>2593</v>
      </c>
      <c r="B171" s="213" t="s">
        <v>2594</v>
      </c>
      <c r="C171" s="211" t="s">
        <v>2595</v>
      </c>
      <c r="D171" s="211" t="s">
        <v>2596</v>
      </c>
    </row>
    <row r="172" spans="1:4" x14ac:dyDescent="0.35">
      <c r="A172" s="194" t="s">
        <v>2598</v>
      </c>
      <c r="B172" s="215" t="s">
        <v>2608</v>
      </c>
      <c r="C172" s="217"/>
      <c r="D172" s="194" t="s">
        <v>2870</v>
      </c>
    </row>
    <row r="173" spans="1:4" x14ac:dyDescent="0.35">
      <c r="A173" s="194" t="s">
        <v>2604</v>
      </c>
      <c r="B173" s="215" t="s">
        <v>2609</v>
      </c>
      <c r="C173" s="218"/>
      <c r="D173" s="194" t="s">
        <v>3170</v>
      </c>
    </row>
    <row r="174" spans="1:4" x14ac:dyDescent="0.35">
      <c r="A174" s="194" t="s">
        <v>2603</v>
      </c>
      <c r="B174" s="214" t="s">
        <v>2614</v>
      </c>
      <c r="C174" s="220"/>
      <c r="D174" s="194" t="s">
        <v>3171</v>
      </c>
    </row>
    <row r="175" spans="1:4" x14ac:dyDescent="0.35">
      <c r="A175" s="194" t="s">
        <v>2640</v>
      </c>
      <c r="B175" s="214" t="s">
        <v>2634</v>
      </c>
      <c r="C175" s="230"/>
      <c r="D175" s="194" t="s">
        <v>3172</v>
      </c>
    </row>
    <row r="176" spans="1:4" x14ac:dyDescent="0.35">
      <c r="A176" s="194" t="s">
        <v>2641</v>
      </c>
      <c r="B176" s="214" t="s">
        <v>2424</v>
      </c>
      <c r="C176" s="229"/>
      <c r="D176" s="194" t="s">
        <v>3173</v>
      </c>
    </row>
    <row r="177" spans="1:4" x14ac:dyDescent="0.35">
      <c r="A177" s="194" t="s">
        <v>2611</v>
      </c>
      <c r="B177" s="215" t="s">
        <v>2612</v>
      </c>
      <c r="C177" s="219"/>
      <c r="D177" s="194" t="s">
        <v>3174</v>
      </c>
    </row>
    <row r="178" spans="1:4" x14ac:dyDescent="0.35">
      <c r="A178" s="194" t="s">
        <v>2620</v>
      </c>
      <c r="B178" s="214" t="s">
        <v>2616</v>
      </c>
      <c r="C178" s="225"/>
      <c r="D178" s="194" t="s">
        <v>3175</v>
      </c>
    </row>
    <row r="179" spans="1:4" x14ac:dyDescent="0.35">
      <c r="A179" s="194" t="s">
        <v>2605</v>
      </c>
      <c r="B179" s="215" t="s">
        <v>2606</v>
      </c>
      <c r="C179" s="209"/>
      <c r="D179" s="194" t="s">
        <v>3176</v>
      </c>
    </row>
    <row r="180" spans="1:4" x14ac:dyDescent="0.35">
      <c r="A180" s="194" t="s">
        <v>2618</v>
      </c>
      <c r="B180" s="214" t="s">
        <v>2635</v>
      </c>
      <c r="C180" s="224"/>
      <c r="D180" s="194" t="s">
        <v>2672</v>
      </c>
    </row>
    <row r="181" spans="1:4" x14ac:dyDescent="0.35">
      <c r="A181" s="194" t="s">
        <v>2643</v>
      </c>
      <c r="B181" s="214" t="s">
        <v>2637</v>
      </c>
      <c r="C181" s="231"/>
      <c r="D181" s="194" t="s">
        <v>3177</v>
      </c>
    </row>
    <row r="182" spans="1:4" x14ac:dyDescent="0.35">
      <c r="A182" s="194" t="s">
        <v>2686</v>
      </c>
      <c r="B182" s="215" t="s">
        <v>2688</v>
      </c>
      <c r="C182" s="235"/>
      <c r="D182" s="194" t="s">
        <v>3178</v>
      </c>
    </row>
    <row r="183" spans="1:4" x14ac:dyDescent="0.35">
      <c r="A183" s="194" t="s">
        <v>2639</v>
      </c>
      <c r="B183" s="214" t="s">
        <v>2636</v>
      </c>
      <c r="C183" s="232"/>
      <c r="D183" s="194" t="s">
        <v>3179</v>
      </c>
    </row>
    <row r="184" spans="1:4" x14ac:dyDescent="0.35">
      <c r="A184" s="194" t="s">
        <v>2592</v>
      </c>
      <c r="B184" s="216" t="s">
        <v>2599</v>
      </c>
      <c r="C184" s="210"/>
      <c r="D184" s="194" t="s">
        <v>2673</v>
      </c>
    </row>
    <row r="185" spans="1:4" x14ac:dyDescent="0.35">
      <c r="A185" s="194" t="s">
        <v>2619</v>
      </c>
      <c r="B185" s="214" t="s">
        <v>2615</v>
      </c>
      <c r="C185" s="223"/>
      <c r="D185" s="194" t="s">
        <v>3180</v>
      </c>
    </row>
    <row r="186" spans="1:4" x14ac:dyDescent="0.35">
      <c r="A186" s="194" t="s">
        <v>2687</v>
      </c>
      <c r="B186" s="215">
        <v>740000</v>
      </c>
      <c r="C186" s="236"/>
      <c r="D186" s="194" t="s">
        <v>3181</v>
      </c>
    </row>
    <row r="187" spans="1:4" x14ac:dyDescent="0.35">
      <c r="A187" s="194" t="s">
        <v>2621</v>
      </c>
      <c r="B187" s="214" t="s">
        <v>2617</v>
      </c>
      <c r="C187" s="226"/>
      <c r="D187" s="194" t="s">
        <v>3182</v>
      </c>
    </row>
    <row r="188" spans="1:4" x14ac:dyDescent="0.35">
      <c r="A188" s="206" t="s">
        <v>2628</v>
      </c>
      <c r="B188" s="227" t="s">
        <v>2627</v>
      </c>
      <c r="C188" s="228"/>
      <c r="D188" s="194" t="s">
        <v>3183</v>
      </c>
    </row>
    <row r="189" spans="1:4" x14ac:dyDescent="0.35">
      <c r="A189" s="194" t="s">
        <v>2644</v>
      </c>
      <c r="B189" s="214" t="s">
        <v>2638</v>
      </c>
      <c r="C189" s="233"/>
      <c r="D189" s="194" t="s">
        <v>3184</v>
      </c>
    </row>
    <row r="190" spans="1:4" x14ac:dyDescent="0.35">
      <c r="A190" s="194" t="s">
        <v>2602</v>
      </c>
      <c r="B190" s="215" t="s">
        <v>2607</v>
      </c>
      <c r="C190" s="221"/>
      <c r="D190" s="194" t="s">
        <v>3185</v>
      </c>
    </row>
    <row r="191" spans="1:4" x14ac:dyDescent="0.35">
      <c r="A191" t="s">
        <v>3197</v>
      </c>
      <c r="B191" s="287" t="s">
        <v>3190</v>
      </c>
      <c r="C191" s="286"/>
      <c r="D191" s="194" t="s">
        <v>3186</v>
      </c>
    </row>
    <row r="192" spans="1:4" x14ac:dyDescent="0.35">
      <c r="A192" s="194" t="s">
        <v>3194</v>
      </c>
      <c r="B192" s="215" t="s">
        <v>3191</v>
      </c>
      <c r="C192" s="288"/>
      <c r="D192" s="194" t="s">
        <v>3187</v>
      </c>
    </row>
    <row r="193" spans="1:4" s="194" customFormat="1" x14ac:dyDescent="0.35">
      <c r="A193" s="194" t="s">
        <v>3195</v>
      </c>
      <c r="B193" s="194" t="s">
        <v>3192</v>
      </c>
      <c r="C193" s="289"/>
      <c r="D193" s="194" t="s">
        <v>3188</v>
      </c>
    </row>
    <row r="194" spans="1:4" s="194" customFormat="1" x14ac:dyDescent="0.35">
      <c r="A194" s="292" t="s">
        <v>3196</v>
      </c>
      <c r="B194" s="291" t="s">
        <v>3193</v>
      </c>
      <c r="C194" s="290"/>
      <c r="D194" s="194" t="s">
        <v>3189</v>
      </c>
    </row>
    <row r="195" spans="1:4" s="194" customFormat="1" x14ac:dyDescent="0.35">
      <c r="B195" s="214"/>
    </row>
    <row r="196" spans="1:4" s="194" customFormat="1" x14ac:dyDescent="0.35">
      <c r="A196" s="186" t="s">
        <v>2674</v>
      </c>
      <c r="B196" s="212"/>
      <c r="C196" s="184"/>
      <c r="D196" s="184"/>
    </row>
    <row r="197" spans="1:4" s="194" customFormat="1" x14ac:dyDescent="0.35">
      <c r="A197" s="211" t="s">
        <v>2593</v>
      </c>
      <c r="B197" s="213" t="s">
        <v>2594</v>
      </c>
      <c r="C197" s="211" t="s">
        <v>2595</v>
      </c>
      <c r="D197" s="211" t="s">
        <v>2596</v>
      </c>
    </row>
    <row r="198" spans="1:4" s="194" customFormat="1" x14ac:dyDescent="0.35">
      <c r="A198" s="194" t="s">
        <v>2605</v>
      </c>
      <c r="B198" s="215" t="s">
        <v>2606</v>
      </c>
      <c r="C198" s="209"/>
      <c r="D198" t="s">
        <v>127</v>
      </c>
    </row>
    <row r="199" spans="1:4" s="194" customFormat="1" x14ac:dyDescent="0.35">
      <c r="A199" s="194" t="s">
        <v>2611</v>
      </c>
      <c r="B199" s="215" t="s">
        <v>2612</v>
      </c>
      <c r="C199" s="219"/>
      <c r="D199" t="s">
        <v>126</v>
      </c>
    </row>
    <row r="200" spans="1:4" s="194" customFormat="1" x14ac:dyDescent="0.35">
      <c r="A200" s="194" t="s">
        <v>2618</v>
      </c>
      <c r="B200" s="214" t="s">
        <v>2635</v>
      </c>
      <c r="C200" s="224"/>
      <c r="D200" t="s">
        <v>125</v>
      </c>
    </row>
    <row r="201" spans="1:4" s="194" customFormat="1" x14ac:dyDescent="0.35">
      <c r="A201" s="194" t="s">
        <v>2619</v>
      </c>
      <c r="B201" s="214" t="s">
        <v>2615</v>
      </c>
      <c r="C201" s="223"/>
      <c r="D201" t="s">
        <v>123</v>
      </c>
    </row>
    <row r="202" spans="1:4" s="194" customFormat="1" x14ac:dyDescent="0.35">
      <c r="A202" s="194" t="s">
        <v>2604</v>
      </c>
      <c r="B202" s="215" t="s">
        <v>2609</v>
      </c>
      <c r="C202" s="218"/>
      <c r="D202" t="s">
        <v>122</v>
      </c>
    </row>
    <row r="203" spans="1:4" s="194" customFormat="1" x14ac:dyDescent="0.35">
      <c r="A203"/>
      <c r="B203" s="214"/>
      <c r="C203"/>
      <c r="D203"/>
    </row>
    <row r="204" spans="1:4" s="194" customFormat="1" x14ac:dyDescent="0.35">
      <c r="A204" s="186" t="s">
        <v>2675</v>
      </c>
      <c r="B204" s="212"/>
      <c r="C204" s="184"/>
      <c r="D204" s="184"/>
    </row>
    <row r="205" spans="1:4" s="194" customFormat="1" x14ac:dyDescent="0.35">
      <c r="A205" s="211" t="s">
        <v>2593</v>
      </c>
      <c r="B205" s="213" t="s">
        <v>2594</v>
      </c>
      <c r="C205" s="211" t="s">
        <v>2595</v>
      </c>
      <c r="D205" s="211" t="s">
        <v>2596</v>
      </c>
    </row>
    <row r="206" spans="1:4" s="194" customFormat="1" x14ac:dyDescent="0.35">
      <c r="A206" s="194" t="s">
        <v>2592</v>
      </c>
      <c r="B206" s="216" t="s">
        <v>2599</v>
      </c>
      <c r="C206" s="210"/>
      <c r="D206" t="s">
        <v>172</v>
      </c>
    </row>
    <row r="207" spans="1:4" s="194" customFormat="1" x14ac:dyDescent="0.35">
      <c r="A207" s="194" t="s">
        <v>2611</v>
      </c>
      <c r="B207" s="215" t="s">
        <v>2612</v>
      </c>
      <c r="C207" s="219"/>
      <c r="D207" t="s">
        <v>296</v>
      </c>
    </row>
    <row r="208" spans="1:4" s="194" customFormat="1" x14ac:dyDescent="0.35">
      <c r="A208" s="194" t="s">
        <v>2598</v>
      </c>
      <c r="B208" s="215" t="s">
        <v>2608</v>
      </c>
      <c r="C208" s="217"/>
      <c r="D208" t="s">
        <v>297</v>
      </c>
    </row>
    <row r="209" spans="1:4" s="194" customFormat="1" x14ac:dyDescent="0.35">
      <c r="A209"/>
      <c r="B209" s="214"/>
      <c r="C209"/>
      <c r="D209"/>
    </row>
    <row r="210" spans="1:4" s="194" customFormat="1" x14ac:dyDescent="0.35">
      <c r="A210" s="186" t="s">
        <v>2714</v>
      </c>
      <c r="B210" s="212"/>
      <c r="C210" s="184"/>
      <c r="D210" s="184"/>
    </row>
    <row r="211" spans="1:4" s="194" customFormat="1" x14ac:dyDescent="0.35">
      <c r="A211" s="211" t="s">
        <v>2593</v>
      </c>
      <c r="B211" s="213" t="s">
        <v>2594</v>
      </c>
      <c r="C211" s="211" t="s">
        <v>2595</v>
      </c>
      <c r="D211" s="211" t="s">
        <v>2596</v>
      </c>
    </row>
    <row r="212" spans="1:4" s="194" customFormat="1" x14ac:dyDescent="0.35">
      <c r="A212" s="194" t="s">
        <v>2603</v>
      </c>
      <c r="B212" s="214" t="s">
        <v>2614</v>
      </c>
      <c r="C212" s="220"/>
      <c r="D212" s="194" t="s">
        <v>2539</v>
      </c>
    </row>
    <row r="213" spans="1:4" s="194" customFormat="1" x14ac:dyDescent="0.35">
      <c r="A213" s="194" t="s">
        <v>2618</v>
      </c>
      <c r="B213" s="214" t="s">
        <v>2635</v>
      </c>
      <c r="C213" s="224"/>
      <c r="D213" s="194" t="s">
        <v>94</v>
      </c>
    </row>
    <row r="214" spans="1:4" s="194" customFormat="1" x14ac:dyDescent="0.35">
      <c r="A214" s="194" t="s">
        <v>2604</v>
      </c>
      <c r="B214" s="215" t="s">
        <v>2609</v>
      </c>
      <c r="C214" s="218"/>
      <c r="D214" s="194" t="s">
        <v>88</v>
      </c>
    </row>
    <row r="215" spans="1:4" s="194" customFormat="1" x14ac:dyDescent="0.35">
      <c r="A215" s="194" t="s">
        <v>2639</v>
      </c>
      <c r="B215" s="214" t="s">
        <v>2636</v>
      </c>
      <c r="C215" s="232"/>
      <c r="D215" s="194" t="s">
        <v>2715</v>
      </c>
    </row>
    <row r="216" spans="1:4" s="194" customFormat="1" x14ac:dyDescent="0.35">
      <c r="A216" s="194" t="s">
        <v>2619</v>
      </c>
      <c r="B216" s="214" t="s">
        <v>2615</v>
      </c>
      <c r="C216" s="223"/>
      <c r="D216" s="194" t="s">
        <v>2716</v>
      </c>
    </row>
    <row r="217" spans="1:4" s="194" customFormat="1" x14ac:dyDescent="0.35">
      <c r="A217" s="194" t="s">
        <v>2611</v>
      </c>
      <c r="B217" s="215" t="s">
        <v>2612</v>
      </c>
      <c r="C217" s="219"/>
      <c r="D217" s="194" t="s">
        <v>99</v>
      </c>
    </row>
    <row r="218" spans="1:4" s="194" customFormat="1" x14ac:dyDescent="0.35">
      <c r="A218" s="194" t="s">
        <v>2620</v>
      </c>
      <c r="B218" s="214" t="s">
        <v>2616</v>
      </c>
      <c r="C218" s="225"/>
      <c r="D218" s="194" t="s">
        <v>98</v>
      </c>
    </row>
    <row r="219" spans="1:4" s="194" customFormat="1" x14ac:dyDescent="0.35">
      <c r="A219" s="194" t="s">
        <v>2605</v>
      </c>
      <c r="B219" s="215" t="s">
        <v>2606</v>
      </c>
      <c r="C219" s="209"/>
      <c r="D219" s="194" t="s">
        <v>97</v>
      </c>
    </row>
    <row r="220" spans="1:4" s="194" customFormat="1" x14ac:dyDescent="0.35">
      <c r="A220" s="194" t="s">
        <v>2598</v>
      </c>
      <c r="B220" s="215" t="s">
        <v>2608</v>
      </c>
      <c r="C220" s="217"/>
      <c r="D220" s="194" t="s">
        <v>96</v>
      </c>
    </row>
    <row r="221" spans="1:4" s="194" customFormat="1" x14ac:dyDescent="0.35">
      <c r="B221" s="214"/>
    </row>
    <row r="222" spans="1:4" s="194" customFormat="1" x14ac:dyDescent="0.35">
      <c r="A222" s="186" t="s">
        <v>2719</v>
      </c>
      <c r="B222" s="212"/>
      <c r="C222" s="184"/>
      <c r="D222" s="184"/>
    </row>
    <row r="223" spans="1:4" s="194" customFormat="1" x14ac:dyDescent="0.35">
      <c r="A223" s="211" t="s">
        <v>2593</v>
      </c>
      <c r="B223" s="213" t="s">
        <v>2594</v>
      </c>
      <c r="C223" s="211" t="s">
        <v>2595</v>
      </c>
      <c r="D223" s="211" t="s">
        <v>2596</v>
      </c>
    </row>
    <row r="224" spans="1:4" s="194" customFormat="1" x14ac:dyDescent="0.35">
      <c r="A224" s="194" t="s">
        <v>2603</v>
      </c>
      <c r="B224" s="214" t="s">
        <v>2614</v>
      </c>
      <c r="C224" s="220"/>
      <c r="D224" s="194" t="s">
        <v>2539</v>
      </c>
    </row>
    <row r="225" spans="1:4" s="194" customFormat="1" x14ac:dyDescent="0.35">
      <c r="A225" s="194" t="s">
        <v>2621</v>
      </c>
      <c r="B225" s="214" t="s">
        <v>2617</v>
      </c>
      <c r="C225" s="226"/>
      <c r="D225" s="194" t="s">
        <v>2677</v>
      </c>
    </row>
    <row r="226" spans="1:4" s="194" customFormat="1" x14ac:dyDescent="0.35">
      <c r="A226" s="194" t="s">
        <v>2611</v>
      </c>
      <c r="B226" s="215" t="s">
        <v>2612</v>
      </c>
      <c r="C226" s="219"/>
      <c r="D226" s="194" t="s">
        <v>93</v>
      </c>
    </row>
    <row r="227" spans="1:4" s="194" customFormat="1" x14ac:dyDescent="0.35">
      <c r="A227" s="194" t="s">
        <v>2618</v>
      </c>
      <c r="B227" s="214" t="s">
        <v>2635</v>
      </c>
      <c r="C227" s="224"/>
      <c r="D227" s="194" t="s">
        <v>94</v>
      </c>
    </row>
    <row r="228" spans="1:4" s="194" customFormat="1" x14ac:dyDescent="0.35">
      <c r="A228" s="194" t="s">
        <v>2604</v>
      </c>
      <c r="B228" s="215" t="s">
        <v>2609</v>
      </c>
      <c r="C228" s="218"/>
      <c r="D228" s="194" t="s">
        <v>88</v>
      </c>
    </row>
    <row r="229" spans="1:4" s="194" customFormat="1" x14ac:dyDescent="0.35">
      <c r="A229" s="194" t="s">
        <v>2619</v>
      </c>
      <c r="B229" s="214" t="s">
        <v>2615</v>
      </c>
      <c r="C229" s="223"/>
      <c r="D229" s="194" t="s">
        <v>2717</v>
      </c>
    </row>
    <row r="230" spans="1:4" s="194" customFormat="1" x14ac:dyDescent="0.35">
      <c r="A230" s="194" t="s">
        <v>2598</v>
      </c>
      <c r="B230" s="215" t="s">
        <v>2608</v>
      </c>
      <c r="C230" s="217"/>
      <c r="D230" s="194" t="s">
        <v>472</v>
      </c>
    </row>
    <row r="231" spans="1:4" x14ac:dyDescent="0.35">
      <c r="A231" s="194" t="s">
        <v>2686</v>
      </c>
      <c r="B231" s="215" t="s">
        <v>2688</v>
      </c>
      <c r="C231" s="235"/>
      <c r="D231" s="194" t="s">
        <v>2685</v>
      </c>
    </row>
    <row r="232" spans="1:4" x14ac:dyDescent="0.35">
      <c r="A232" s="194" t="s">
        <v>2687</v>
      </c>
      <c r="B232" s="215">
        <v>740000</v>
      </c>
      <c r="C232" s="236"/>
      <c r="D232" s="194" t="s">
        <v>2536</v>
      </c>
    </row>
    <row r="233" spans="1:4" x14ac:dyDescent="0.35">
      <c r="A233" s="194" t="s">
        <v>2605</v>
      </c>
      <c r="B233" s="215" t="s">
        <v>2606</v>
      </c>
      <c r="C233" s="209"/>
      <c r="D233" s="194" t="s">
        <v>2718</v>
      </c>
    </row>
    <row r="234" spans="1:4" x14ac:dyDescent="0.35">
      <c r="A234" s="194"/>
      <c r="C234" s="194"/>
      <c r="D234" s="194"/>
    </row>
    <row r="235" spans="1:4" s="194" customFormat="1" x14ac:dyDescent="0.35">
      <c r="A235" s="186" t="s">
        <v>2720</v>
      </c>
      <c r="B235" s="212"/>
      <c r="C235" s="184"/>
      <c r="D235" s="184"/>
    </row>
    <row r="236" spans="1:4" x14ac:dyDescent="0.35">
      <c r="A236" s="211" t="s">
        <v>2593</v>
      </c>
      <c r="B236" s="213" t="s">
        <v>2594</v>
      </c>
      <c r="C236" s="211" t="s">
        <v>2595</v>
      </c>
      <c r="D236" s="211" t="s">
        <v>2596</v>
      </c>
    </row>
    <row r="237" spans="1:4" x14ac:dyDescent="0.35">
      <c r="A237" s="194" t="s">
        <v>2603</v>
      </c>
      <c r="B237" s="214" t="s">
        <v>2614</v>
      </c>
      <c r="C237" s="220"/>
      <c r="D237" s="194" t="s">
        <v>2539</v>
      </c>
    </row>
    <row r="238" spans="1:4" x14ac:dyDescent="0.35">
      <c r="A238" s="194" t="s">
        <v>2598</v>
      </c>
      <c r="B238" s="215" t="s">
        <v>2608</v>
      </c>
      <c r="C238" s="217"/>
      <c r="D238" s="194" t="s">
        <v>472</v>
      </c>
    </row>
    <row r="239" spans="1:4" x14ac:dyDescent="0.35">
      <c r="A239" s="194" t="s">
        <v>2621</v>
      </c>
      <c r="B239" s="214" t="s">
        <v>2617</v>
      </c>
      <c r="C239" s="226"/>
      <c r="D239" s="194" t="s">
        <v>2677</v>
      </c>
    </row>
    <row r="240" spans="1:4" x14ac:dyDescent="0.35">
      <c r="A240" s="194" t="s">
        <v>2611</v>
      </c>
      <c r="B240" s="215" t="s">
        <v>2612</v>
      </c>
      <c r="C240" s="219"/>
      <c r="D240" s="194" t="s">
        <v>93</v>
      </c>
    </row>
    <row r="241" spans="1:4" x14ac:dyDescent="0.35">
      <c r="A241" s="194" t="s">
        <v>2639</v>
      </c>
      <c r="B241" s="214" t="s">
        <v>2636</v>
      </c>
      <c r="C241" s="232"/>
      <c r="D241" s="194" t="s">
        <v>2713</v>
      </c>
    </row>
    <row r="242" spans="1:4" x14ac:dyDescent="0.35">
      <c r="A242" s="194" t="s">
        <v>2686</v>
      </c>
      <c r="B242" s="215" t="s">
        <v>2688</v>
      </c>
      <c r="C242" s="235"/>
      <c r="D242" s="194" t="s">
        <v>2685</v>
      </c>
    </row>
    <row r="243" spans="1:4" x14ac:dyDescent="0.35">
      <c r="A243" s="194" t="s">
        <v>2605</v>
      </c>
      <c r="B243" s="215" t="s">
        <v>2606</v>
      </c>
      <c r="C243" s="209"/>
      <c r="D243" s="194" t="s">
        <v>2718</v>
      </c>
    </row>
    <row r="244" spans="1:4" x14ac:dyDescent="0.35">
      <c r="A244" s="194" t="s">
        <v>2619</v>
      </c>
      <c r="B244" s="214" t="s">
        <v>2615</v>
      </c>
      <c r="C244" s="223"/>
      <c r="D244" s="194" t="s">
        <v>2717</v>
      </c>
    </row>
    <row r="245" spans="1:4" s="194" customFormat="1" x14ac:dyDescent="0.35">
      <c r="A245" s="194" t="s">
        <v>2604</v>
      </c>
      <c r="B245" s="215" t="s">
        <v>2609</v>
      </c>
      <c r="C245" s="218"/>
      <c r="D245" s="194" t="s">
        <v>88</v>
      </c>
    </row>
    <row r="246" spans="1:4" s="194" customFormat="1" x14ac:dyDescent="0.35">
      <c r="A246" s="194" t="s">
        <v>2618</v>
      </c>
      <c r="B246" s="214" t="s">
        <v>2635</v>
      </c>
      <c r="C246" s="224"/>
      <c r="D246" s="194" t="s">
        <v>94</v>
      </c>
    </row>
    <row r="247" spans="1:4" x14ac:dyDescent="0.35">
      <c r="A247" s="194"/>
      <c r="C247" s="194"/>
      <c r="D247" s="194"/>
    </row>
    <row r="248" spans="1:4" x14ac:dyDescent="0.35">
      <c r="A248" s="186" t="s">
        <v>2694</v>
      </c>
      <c r="B248" s="212"/>
      <c r="C248" s="184"/>
      <c r="D248" s="184"/>
    </row>
    <row r="249" spans="1:4" x14ac:dyDescent="0.35">
      <c r="A249" s="211" t="s">
        <v>2593</v>
      </c>
      <c r="B249" s="213" t="s">
        <v>2594</v>
      </c>
      <c r="C249" s="211" t="s">
        <v>2595</v>
      </c>
      <c r="D249" s="211" t="s">
        <v>2596</v>
      </c>
    </row>
    <row r="250" spans="1:4" x14ac:dyDescent="0.35">
      <c r="A250" s="194" t="s">
        <v>2603</v>
      </c>
      <c r="B250" s="214" t="s">
        <v>2614</v>
      </c>
      <c r="C250" s="220"/>
      <c r="D250" s="194" t="s">
        <v>462</v>
      </c>
    </row>
    <row r="251" spans="1:4" s="194" customFormat="1" x14ac:dyDescent="0.35">
      <c r="A251" s="194" t="s">
        <v>2644</v>
      </c>
      <c r="B251" s="214" t="s">
        <v>2638</v>
      </c>
      <c r="C251" s="233"/>
      <c r="D251" t="s">
        <v>2676</v>
      </c>
    </row>
    <row r="252" spans="1:4" x14ac:dyDescent="0.35">
      <c r="A252" s="194" t="s">
        <v>2643</v>
      </c>
      <c r="B252" s="214" t="s">
        <v>2637</v>
      </c>
      <c r="C252" s="231"/>
      <c r="D252" s="194" t="s">
        <v>2538</v>
      </c>
    </row>
    <row r="253" spans="1:4" x14ac:dyDescent="0.35">
      <c r="A253" s="194" t="s">
        <v>2611</v>
      </c>
      <c r="B253" s="215" t="s">
        <v>2612</v>
      </c>
      <c r="C253" s="219"/>
      <c r="D253" t="s">
        <v>93</v>
      </c>
    </row>
    <row r="254" spans="1:4" x14ac:dyDescent="0.35">
      <c r="A254" s="194" t="s">
        <v>2618</v>
      </c>
      <c r="B254" s="214" t="s">
        <v>2635</v>
      </c>
      <c r="C254" s="224"/>
      <c r="D254" t="s">
        <v>2683</v>
      </c>
    </row>
    <row r="255" spans="1:4" x14ac:dyDescent="0.35">
      <c r="A255" s="194" t="s">
        <v>2639</v>
      </c>
      <c r="B255" s="214" t="s">
        <v>2636</v>
      </c>
      <c r="C255" s="232"/>
      <c r="D255" t="s">
        <v>2684</v>
      </c>
    </row>
    <row r="256" spans="1:4" x14ac:dyDescent="0.35">
      <c r="A256" s="194" t="s">
        <v>2592</v>
      </c>
      <c r="B256" s="216" t="s">
        <v>2599</v>
      </c>
      <c r="C256" s="210"/>
      <c r="D256" t="s">
        <v>90</v>
      </c>
    </row>
    <row r="257" spans="1:4" x14ac:dyDescent="0.35">
      <c r="A257" s="194" t="s">
        <v>2620</v>
      </c>
      <c r="B257" s="214" t="s">
        <v>2616</v>
      </c>
      <c r="C257" s="225"/>
      <c r="D257" t="s">
        <v>89</v>
      </c>
    </row>
    <row r="258" spans="1:4" x14ac:dyDescent="0.35">
      <c r="A258" s="194" t="s">
        <v>2605</v>
      </c>
      <c r="B258" s="215" t="s">
        <v>2606</v>
      </c>
      <c r="C258" s="209"/>
      <c r="D258" t="s">
        <v>2731</v>
      </c>
    </row>
    <row r="259" spans="1:4" x14ac:dyDescent="0.35">
      <c r="A259" s="194" t="s">
        <v>2604</v>
      </c>
      <c r="B259" s="215" t="s">
        <v>2609</v>
      </c>
      <c r="C259" s="218"/>
      <c r="D259" t="s">
        <v>88</v>
      </c>
    </row>
    <row r="260" spans="1:4" x14ac:dyDescent="0.35">
      <c r="A260" s="206" t="s">
        <v>2628</v>
      </c>
      <c r="B260" s="227" t="s">
        <v>2627</v>
      </c>
      <c r="C260" s="228"/>
      <c r="D260" t="s">
        <v>469</v>
      </c>
    </row>
    <row r="261" spans="1:4" x14ac:dyDescent="0.35">
      <c r="A261" s="194" t="s">
        <v>2598</v>
      </c>
      <c r="B261" s="215" t="s">
        <v>2608</v>
      </c>
      <c r="C261" s="217"/>
      <c r="D261" t="s">
        <v>472</v>
      </c>
    </row>
    <row r="262" spans="1:4" x14ac:dyDescent="0.35">
      <c r="A262" s="194" t="s">
        <v>2687</v>
      </c>
      <c r="B262" s="215">
        <v>740000</v>
      </c>
      <c r="C262" s="236"/>
      <c r="D262" s="194" t="s">
        <v>2536</v>
      </c>
    </row>
    <row r="263" spans="1:4" x14ac:dyDescent="0.35">
      <c r="A263" s="194"/>
      <c r="B263" s="194"/>
      <c r="C263" s="194"/>
      <c r="D263" s="194"/>
    </row>
    <row r="264" spans="1:4" x14ac:dyDescent="0.35">
      <c r="A264" s="186" t="s">
        <v>2859</v>
      </c>
      <c r="B264" s="212"/>
      <c r="C264" s="184"/>
      <c r="D264" s="184"/>
    </row>
    <row r="265" spans="1:4" x14ac:dyDescent="0.35">
      <c r="A265" s="211" t="s">
        <v>2593</v>
      </c>
      <c r="B265" s="213" t="s">
        <v>2594</v>
      </c>
      <c r="C265" s="211" t="s">
        <v>2595</v>
      </c>
      <c r="D265" s="211" t="s">
        <v>2596</v>
      </c>
    </row>
    <row r="266" spans="1:4" x14ac:dyDescent="0.35">
      <c r="A266" s="194" t="s">
        <v>2603</v>
      </c>
      <c r="B266" s="214" t="s">
        <v>2614</v>
      </c>
      <c r="C266" s="220"/>
      <c r="D266" s="194" t="s">
        <v>2539</v>
      </c>
    </row>
    <row r="267" spans="1:4" x14ac:dyDescent="0.35">
      <c r="A267" s="194" t="s">
        <v>2618</v>
      </c>
      <c r="B267" s="214" t="s">
        <v>2635</v>
      </c>
      <c r="C267" s="224"/>
      <c r="D267" s="194" t="s">
        <v>94</v>
      </c>
    </row>
    <row r="268" spans="1:4" x14ac:dyDescent="0.35">
      <c r="A268" s="194" t="s">
        <v>2621</v>
      </c>
      <c r="B268" s="214" t="s">
        <v>2617</v>
      </c>
      <c r="C268" s="226"/>
      <c r="D268" s="194" t="s">
        <v>2677</v>
      </c>
    </row>
    <row r="269" spans="1:4" x14ac:dyDescent="0.35">
      <c r="A269" s="194" t="s">
        <v>2643</v>
      </c>
      <c r="B269" s="214" t="s">
        <v>2637</v>
      </c>
      <c r="C269" s="231"/>
      <c r="D269" s="194" t="s">
        <v>2538</v>
      </c>
    </row>
    <row r="270" spans="1:4" x14ac:dyDescent="0.35">
      <c r="A270" s="194" t="s">
        <v>2644</v>
      </c>
      <c r="B270" s="214" t="s">
        <v>2638</v>
      </c>
      <c r="C270" s="233"/>
      <c r="D270" s="194" t="s">
        <v>2676</v>
      </c>
    </row>
    <row r="271" spans="1:4" x14ac:dyDescent="0.35">
      <c r="A271" s="194" t="s">
        <v>2611</v>
      </c>
      <c r="B271" s="215" t="s">
        <v>2612</v>
      </c>
      <c r="C271" s="219"/>
      <c r="D271" s="194" t="s">
        <v>93</v>
      </c>
    </row>
    <row r="272" spans="1:4" x14ac:dyDescent="0.35">
      <c r="A272" s="194" t="s">
        <v>2620</v>
      </c>
      <c r="B272" s="214" t="s">
        <v>2616</v>
      </c>
      <c r="C272" s="225"/>
      <c r="D272" s="194" t="s">
        <v>2733</v>
      </c>
    </row>
    <row r="273" spans="1:4" x14ac:dyDescent="0.35">
      <c r="A273" s="194" t="s">
        <v>2598</v>
      </c>
      <c r="B273" s="215" t="s">
        <v>2608</v>
      </c>
      <c r="C273" s="217"/>
      <c r="D273" s="194" t="s">
        <v>2732</v>
      </c>
    </row>
    <row r="274" spans="1:4" x14ac:dyDescent="0.35">
      <c r="A274" s="194" t="s">
        <v>2604</v>
      </c>
      <c r="B274" s="215" t="s">
        <v>2609</v>
      </c>
      <c r="C274" s="218"/>
      <c r="D274" s="194" t="s">
        <v>88</v>
      </c>
    </row>
    <row r="275" spans="1:4" x14ac:dyDescent="0.35">
      <c r="A275" s="194" t="s">
        <v>2605</v>
      </c>
      <c r="B275" s="215" t="s">
        <v>2606</v>
      </c>
      <c r="C275" s="209"/>
      <c r="D275" s="194" t="s">
        <v>2731</v>
      </c>
    </row>
    <row r="276" spans="1:4" x14ac:dyDescent="0.35">
      <c r="A276" s="194" t="s">
        <v>2687</v>
      </c>
      <c r="B276" s="215">
        <v>740000</v>
      </c>
      <c r="C276" s="236"/>
      <c r="D276" s="194" t="s">
        <v>2536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C10" sqref="C10"/>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3044</v>
      </c>
      <c r="C2" s="269" t="s">
        <v>3055</v>
      </c>
    </row>
    <row r="3" spans="1:3" x14ac:dyDescent="0.35">
      <c r="A3" s="8" t="s">
        <v>3536</v>
      </c>
      <c r="B3" s="8" t="s">
        <v>3537</v>
      </c>
    </row>
    <row r="4" spans="1:3" x14ac:dyDescent="0.35">
      <c r="A4" s="8" t="s">
        <v>3538</v>
      </c>
      <c r="B4" s="8" t="s">
        <v>3539</v>
      </c>
    </row>
    <row r="5" spans="1:3" x14ac:dyDescent="0.35">
      <c r="A5" s="8" t="s">
        <v>3540</v>
      </c>
      <c r="B5" s="8" t="s">
        <v>3541</v>
      </c>
    </row>
    <row r="6" spans="1:3" x14ac:dyDescent="0.35">
      <c r="A6" s="8" t="s">
        <v>3542</v>
      </c>
      <c r="B6" s="8" t="s">
        <v>3543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2" t="s">
        <v>507</v>
      </c>
      <c r="B2" s="482"/>
      <c r="C2" s="301"/>
      <c r="D2" s="301"/>
      <c r="E2" s="301"/>
      <c r="F2" s="301"/>
      <c r="G2" s="301"/>
      <c r="H2" s="446" t="s">
        <v>508</v>
      </c>
    </row>
    <row r="3" spans="1:8" ht="15.5" x14ac:dyDescent="0.35">
      <c r="A3" s="301" t="s">
        <v>753</v>
      </c>
      <c r="B3" s="301"/>
      <c r="C3" s="301"/>
      <c r="D3" s="301"/>
      <c r="E3" s="301"/>
      <c r="F3" s="301"/>
      <c r="G3" s="301"/>
      <c r="H3" s="446" t="s">
        <v>3439</v>
      </c>
    </row>
    <row r="4" spans="1:8" x14ac:dyDescent="0.35">
      <c r="A4" s="303"/>
      <c r="B4" s="303"/>
      <c r="C4" s="303"/>
      <c r="D4" s="303"/>
      <c r="E4" s="303"/>
      <c r="F4" s="303"/>
      <c r="G4" s="302"/>
      <c r="H4" s="446" t="s">
        <v>509</v>
      </c>
    </row>
    <row r="5" spans="1:8" x14ac:dyDescent="0.35">
      <c r="A5" s="303"/>
      <c r="B5" s="303"/>
      <c r="C5" s="303"/>
      <c r="D5" s="303"/>
      <c r="E5" s="303"/>
      <c r="F5" s="303"/>
      <c r="G5" s="303"/>
      <c r="H5" s="303"/>
    </row>
    <row r="6" spans="1:8" x14ac:dyDescent="0.35">
      <c r="A6" s="487" t="s">
        <v>510</v>
      </c>
      <c r="B6" s="385" t="s">
        <v>511</v>
      </c>
      <c r="C6" s="385" t="s">
        <v>512</v>
      </c>
      <c r="D6" s="385" t="s">
        <v>513</v>
      </c>
      <c r="E6" s="385" t="s">
        <v>514</v>
      </c>
      <c r="F6" s="385" t="s">
        <v>515</v>
      </c>
      <c r="G6" s="385" t="s">
        <v>516</v>
      </c>
      <c r="H6" s="385" t="s">
        <v>517</v>
      </c>
    </row>
    <row r="7" spans="1:8" ht="15" thickBot="1" x14ac:dyDescent="0.4">
      <c r="A7" s="488"/>
      <c r="B7" s="489" t="s">
        <v>518</v>
      </c>
      <c r="C7" s="490"/>
      <c r="D7" s="490"/>
      <c r="E7" s="490"/>
      <c r="F7" s="490"/>
      <c r="G7" s="490"/>
      <c r="H7" s="491"/>
    </row>
    <row r="8" spans="1:8" ht="15" thickTop="1" x14ac:dyDescent="0.35">
      <c r="A8" s="386" t="s">
        <v>519</v>
      </c>
      <c r="B8" s="387">
        <v>5932599.6289760331</v>
      </c>
      <c r="C8" s="387">
        <v>11733.375501038239</v>
      </c>
      <c r="D8" s="387">
        <v>256.12078517135075</v>
      </c>
      <c r="E8" s="387">
        <v>16601.736021301014</v>
      </c>
      <c r="F8" s="387">
        <v>64984.511311122282</v>
      </c>
      <c r="G8" s="387">
        <v>7190.5073165207414</v>
      </c>
      <c r="H8" s="387">
        <v>12364.091048770906</v>
      </c>
    </row>
    <row r="9" spans="1:8" x14ac:dyDescent="0.35">
      <c r="A9" s="388" t="s">
        <v>520</v>
      </c>
      <c r="B9" s="387">
        <v>5895355.24157112</v>
      </c>
      <c r="C9" s="387">
        <v>471.45668024581687</v>
      </c>
      <c r="D9" s="387">
        <v>256.02211621946361</v>
      </c>
      <c r="E9" s="387">
        <v>16392.841699559172</v>
      </c>
      <c r="F9" s="387">
        <v>64879.039506516223</v>
      </c>
      <c r="G9" s="387">
        <v>6834.5332094970663</v>
      </c>
      <c r="H9" s="387">
        <v>12298.979757295287</v>
      </c>
    </row>
    <row r="10" spans="1:8" x14ac:dyDescent="0.35">
      <c r="A10" s="389" t="s">
        <v>521</v>
      </c>
      <c r="B10" s="387">
        <v>2536779.2265180089</v>
      </c>
      <c r="C10" s="387">
        <v>38.041270916860228</v>
      </c>
      <c r="D10" s="387">
        <v>101.32393509195673</v>
      </c>
      <c r="E10" s="387">
        <v>3546.3367720364731</v>
      </c>
      <c r="F10" s="387">
        <v>794.66570664443441</v>
      </c>
      <c r="G10" s="387">
        <v>197.74109991391563</v>
      </c>
      <c r="H10" s="387">
        <v>9554.1507363760447</v>
      </c>
    </row>
    <row r="11" spans="1:8" x14ac:dyDescent="0.35">
      <c r="A11" s="390" t="s">
        <v>522</v>
      </c>
      <c r="B11" s="387">
        <v>2400057.4856406469</v>
      </c>
      <c r="C11" s="387">
        <v>34.823479419570468</v>
      </c>
      <c r="D11" s="387">
        <v>100.86538569159121</v>
      </c>
      <c r="E11" s="391">
        <v>3434.4290996747714</v>
      </c>
      <c r="F11" s="391">
        <v>581.83867235005948</v>
      </c>
      <c r="G11" s="391">
        <v>43.701395420034459</v>
      </c>
      <c r="H11" s="391">
        <v>9439.0432746602182</v>
      </c>
    </row>
    <row r="12" spans="1:8" x14ac:dyDescent="0.35">
      <c r="A12" s="390" t="s">
        <v>523</v>
      </c>
      <c r="B12" s="387">
        <v>89593.949221728457</v>
      </c>
      <c r="C12" s="387">
        <v>1.65477355037977</v>
      </c>
      <c r="D12" s="387">
        <v>0.25058877413691999</v>
      </c>
      <c r="E12" s="391">
        <v>111.9076723617019</v>
      </c>
      <c r="F12" s="391">
        <v>212.82703429437495</v>
      </c>
      <c r="G12" s="391">
        <v>154.03970449388117</v>
      </c>
      <c r="H12" s="391">
        <v>115.10746171582606</v>
      </c>
    </row>
    <row r="13" spans="1:8" x14ac:dyDescent="0.35">
      <c r="A13" s="390" t="s">
        <v>525</v>
      </c>
      <c r="B13" s="387">
        <v>47127.791655633242</v>
      </c>
      <c r="C13" s="387">
        <v>1.5630179469099901</v>
      </c>
      <c r="D13" s="387">
        <v>0.20796062622860001</v>
      </c>
      <c r="E13" s="391" t="s">
        <v>526</v>
      </c>
      <c r="F13" s="391" t="s">
        <v>526</v>
      </c>
      <c r="G13" s="391" t="s">
        <v>526</v>
      </c>
      <c r="H13" s="391" t="s">
        <v>526</v>
      </c>
    </row>
    <row r="14" spans="1:8" x14ac:dyDescent="0.35">
      <c r="A14" s="392" t="s">
        <v>527</v>
      </c>
      <c r="B14" s="387">
        <v>715881.23822130868</v>
      </c>
      <c r="C14" s="387">
        <v>66.332427151355944</v>
      </c>
      <c r="D14" s="387">
        <v>9.3750160318137894</v>
      </c>
      <c r="E14" s="387">
        <v>1515.3616266750041</v>
      </c>
      <c r="F14" s="387">
        <v>1044.8381666781022</v>
      </c>
      <c r="G14" s="387">
        <v>120.23413844415886</v>
      </c>
      <c r="H14" s="387">
        <v>1574.0871153371656</v>
      </c>
    </row>
    <row r="15" spans="1:8" x14ac:dyDescent="0.35">
      <c r="A15" s="390" t="s">
        <v>528</v>
      </c>
      <c r="B15" s="387">
        <v>14558.872168514019</v>
      </c>
      <c r="C15" s="387">
        <v>0.26506107425178999</v>
      </c>
      <c r="D15" s="387">
        <v>3.4431093875209998E-2</v>
      </c>
      <c r="E15" s="391" t="s">
        <v>526</v>
      </c>
      <c r="F15" s="391" t="s">
        <v>526</v>
      </c>
      <c r="G15" s="391" t="s">
        <v>526</v>
      </c>
      <c r="H15" s="391" t="s">
        <v>526</v>
      </c>
    </row>
    <row r="16" spans="1:8" x14ac:dyDescent="0.35">
      <c r="A16" s="390" t="s">
        <v>529</v>
      </c>
      <c r="B16" s="387">
        <v>4324.0266958123129</v>
      </c>
      <c r="C16" s="387">
        <v>0.21993490848121999</v>
      </c>
      <c r="D16" s="387">
        <v>3.1755858181610003E-2</v>
      </c>
      <c r="E16" s="391" t="s">
        <v>526</v>
      </c>
      <c r="F16" s="391" t="s">
        <v>526</v>
      </c>
      <c r="G16" s="391" t="s">
        <v>526</v>
      </c>
      <c r="H16" s="391" t="s">
        <v>526</v>
      </c>
    </row>
    <row r="17" spans="1:8" x14ac:dyDescent="0.35">
      <c r="A17" s="390" t="s">
        <v>530</v>
      </c>
      <c r="B17" s="387">
        <v>68062.59585493186</v>
      </c>
      <c r="C17" s="387">
        <v>2.1634295884067098</v>
      </c>
      <c r="D17" s="387">
        <v>0.32207738930322999</v>
      </c>
      <c r="E17" s="391" t="s">
        <v>526</v>
      </c>
      <c r="F17" s="391" t="s">
        <v>526</v>
      </c>
      <c r="G17" s="391" t="s">
        <v>526</v>
      </c>
      <c r="H17" s="391" t="s">
        <v>526</v>
      </c>
    </row>
    <row r="18" spans="1:8" x14ac:dyDescent="0.35">
      <c r="A18" s="390" t="s">
        <v>531</v>
      </c>
      <c r="B18" s="387">
        <v>42643.232056364206</v>
      </c>
      <c r="C18" s="387">
        <v>2.9129032519703002</v>
      </c>
      <c r="D18" s="387">
        <v>0.49111046929190999</v>
      </c>
      <c r="E18" s="391" t="s">
        <v>526</v>
      </c>
      <c r="F18" s="391" t="s">
        <v>526</v>
      </c>
      <c r="G18" s="391" t="s">
        <v>526</v>
      </c>
      <c r="H18" s="391" t="s">
        <v>526</v>
      </c>
    </row>
    <row r="19" spans="1:8" x14ac:dyDescent="0.35">
      <c r="A19" s="390" t="s">
        <v>532</v>
      </c>
      <c r="B19" s="387">
        <v>32687.652624332597</v>
      </c>
      <c r="C19" s="387">
        <v>2.1724960612470801</v>
      </c>
      <c r="D19" s="387">
        <v>0.32965613051379999</v>
      </c>
      <c r="E19" s="391" t="s">
        <v>526</v>
      </c>
      <c r="F19" s="391" t="s">
        <v>526</v>
      </c>
      <c r="G19" s="391" t="s">
        <v>526</v>
      </c>
      <c r="H19" s="391" t="s">
        <v>526</v>
      </c>
    </row>
    <row r="20" spans="1:8" x14ac:dyDescent="0.35">
      <c r="A20" s="390" t="s">
        <v>533</v>
      </c>
      <c r="B20" s="387">
        <v>38327.06069611937</v>
      </c>
      <c r="C20" s="387">
        <v>2.7616536525147199</v>
      </c>
      <c r="D20" s="387">
        <v>0.41262766327205003</v>
      </c>
      <c r="E20" s="391" t="s">
        <v>526</v>
      </c>
      <c r="F20" s="391" t="s">
        <v>526</v>
      </c>
      <c r="G20" s="391" t="s">
        <v>526</v>
      </c>
      <c r="H20" s="391" t="s">
        <v>526</v>
      </c>
    </row>
    <row r="21" spans="1:8" x14ac:dyDescent="0.35">
      <c r="A21" s="393" t="s">
        <v>3397</v>
      </c>
      <c r="B21" s="387">
        <v>515277.79812523432</v>
      </c>
      <c r="C21" s="387">
        <v>55.836948614484129</v>
      </c>
      <c r="D21" s="387">
        <v>7.7533574273759802</v>
      </c>
      <c r="E21" s="391">
        <v>1515.3616266750041</v>
      </c>
      <c r="F21" s="391">
        <v>1044.8381666781022</v>
      </c>
      <c r="G21" s="391">
        <v>120.23413844415886</v>
      </c>
      <c r="H21" s="391">
        <v>1574.0871153371656</v>
      </c>
    </row>
    <row r="22" spans="1:8" x14ac:dyDescent="0.35">
      <c r="A22" s="392" t="s">
        <v>534</v>
      </c>
      <c r="B22" s="387">
        <v>1831014.9512207536</v>
      </c>
      <c r="C22" s="387">
        <v>157.60957929075553</v>
      </c>
      <c r="D22" s="387">
        <v>138.66194983315438</v>
      </c>
      <c r="E22" s="387">
        <v>10294.630529494003</v>
      </c>
      <c r="F22" s="387">
        <v>58614.797849139453</v>
      </c>
      <c r="G22" s="387">
        <v>5723.5980346497408</v>
      </c>
      <c r="H22" s="387">
        <v>618.63077203361581</v>
      </c>
    </row>
    <row r="23" spans="1:8" x14ac:dyDescent="0.35">
      <c r="A23" s="390" t="s">
        <v>535</v>
      </c>
      <c r="B23" s="387">
        <v>171223.03700227189</v>
      </c>
      <c r="C23" s="387">
        <v>2.0771880881664</v>
      </c>
      <c r="D23" s="387">
        <v>5.2994341437007098</v>
      </c>
      <c r="E23" s="391">
        <v>40.811932568812999</v>
      </c>
      <c r="F23" s="391">
        <v>207.24271059858924</v>
      </c>
      <c r="G23" s="391">
        <v>20.972782413204179</v>
      </c>
      <c r="H23" s="391">
        <v>7.9863698191035404</v>
      </c>
    </row>
    <row r="24" spans="1:8" x14ac:dyDescent="0.35">
      <c r="A24" s="390" t="s">
        <v>536</v>
      </c>
      <c r="B24" s="387">
        <v>1543321.2357623461</v>
      </c>
      <c r="C24" s="387">
        <v>96.244370350390938</v>
      </c>
      <c r="D24" s="387">
        <v>107.93538834374699</v>
      </c>
      <c r="E24" s="391">
        <v>7564.0039070770663</v>
      </c>
      <c r="F24" s="391">
        <v>38851.488066997837</v>
      </c>
      <c r="G24" s="391">
        <v>3123.5335919534832</v>
      </c>
      <c r="H24" s="391">
        <v>155.69594484037685</v>
      </c>
    </row>
    <row r="25" spans="1:8" x14ac:dyDescent="0.35">
      <c r="A25" s="390" t="s">
        <v>537</v>
      </c>
      <c r="B25" s="387">
        <v>46055.912865416663</v>
      </c>
      <c r="C25" s="387">
        <v>3.5201759225</v>
      </c>
      <c r="D25" s="387">
        <v>1.1264562951999999</v>
      </c>
      <c r="E25" s="391">
        <v>504.06504986911966</v>
      </c>
      <c r="F25" s="391">
        <v>79.731529299018959</v>
      </c>
      <c r="G25" s="391">
        <v>38.628071801561717</v>
      </c>
      <c r="H25" s="391">
        <v>59.549191471448658</v>
      </c>
    </row>
    <row r="26" spans="1:8" x14ac:dyDescent="0.35">
      <c r="A26" s="390" t="s">
        <v>538</v>
      </c>
      <c r="B26" s="387">
        <v>38024.133926124283</v>
      </c>
      <c r="C26" s="387">
        <v>16.188389581899191</v>
      </c>
      <c r="D26" s="387">
        <v>0.73365765457023002</v>
      </c>
      <c r="E26" s="391">
        <v>564.78322714808633</v>
      </c>
      <c r="F26" s="391">
        <v>1625.6330147817607</v>
      </c>
      <c r="G26" s="391">
        <v>797.79002364334588</v>
      </c>
      <c r="H26" s="391">
        <v>168.62503652225149</v>
      </c>
    </row>
    <row r="27" spans="1:8" ht="15" thickBot="1" x14ac:dyDescent="0.4">
      <c r="A27" s="390" t="s">
        <v>539</v>
      </c>
      <c r="B27" s="387">
        <v>32390.631664594664</v>
      </c>
      <c r="C27" s="387">
        <v>39.579455347798998</v>
      </c>
      <c r="D27" s="387">
        <v>23.567013395936449</v>
      </c>
      <c r="E27" s="391">
        <v>1620.9664128309175</v>
      </c>
      <c r="F27" s="391">
        <v>17850.702527462247</v>
      </c>
      <c r="G27" s="391">
        <v>1742.6735648381459</v>
      </c>
      <c r="H27" s="391">
        <v>226.77422938043526</v>
      </c>
    </row>
    <row r="28" spans="1:8" ht="15" thickTop="1" x14ac:dyDescent="0.35">
      <c r="A28" s="394" t="s">
        <v>540</v>
      </c>
      <c r="B28" s="387">
        <v>586319.50932829198</v>
      </c>
      <c r="C28" s="387">
        <v>205.35377590972996</v>
      </c>
      <c r="D28" s="387">
        <v>4.1010308449579398</v>
      </c>
      <c r="E28" s="387">
        <v>908.26373148672474</v>
      </c>
      <c r="F28" s="387">
        <v>3021.6454373622296</v>
      </c>
      <c r="G28" s="387">
        <v>551.67725417600798</v>
      </c>
      <c r="H28" s="387">
        <v>527.57585355553215</v>
      </c>
    </row>
    <row r="29" spans="1:8" x14ac:dyDescent="0.35">
      <c r="A29" s="390" t="s">
        <v>541</v>
      </c>
      <c r="B29" s="387">
        <v>227130.37102570775</v>
      </c>
      <c r="C29" s="387">
        <v>43.127101050750518</v>
      </c>
      <c r="D29" s="387">
        <v>1.16099880972741</v>
      </c>
      <c r="E29" s="391">
        <v>490.17465541376572</v>
      </c>
      <c r="F29" s="391">
        <v>165.62633435353089</v>
      </c>
      <c r="G29" s="391">
        <v>33.353786412534873</v>
      </c>
      <c r="H29" s="391">
        <v>369.97578072655716</v>
      </c>
    </row>
    <row r="30" spans="1:8" x14ac:dyDescent="0.35">
      <c r="A30" s="390" t="s">
        <v>542</v>
      </c>
      <c r="B30" s="387">
        <v>358897.51072027022</v>
      </c>
      <c r="C30" s="387">
        <v>162.20807697148538</v>
      </c>
      <c r="D30" s="387">
        <v>2.9373316220328798</v>
      </c>
      <c r="E30" s="391">
        <v>418.08907607295907</v>
      </c>
      <c r="F30" s="391">
        <v>2856.0191030086989</v>
      </c>
      <c r="G30" s="391">
        <v>518.3234677634731</v>
      </c>
      <c r="H30" s="391">
        <v>157.60007282897502</v>
      </c>
    </row>
    <row r="31" spans="1:8" x14ac:dyDescent="0.35">
      <c r="A31" s="390" t="s">
        <v>543</v>
      </c>
      <c r="B31" s="387">
        <v>291.62758231404649</v>
      </c>
      <c r="C31" s="387">
        <v>1.8597887494070001E-2</v>
      </c>
      <c r="D31" s="387">
        <v>2.7004131976500001E-3</v>
      </c>
      <c r="E31" s="391" t="s">
        <v>526</v>
      </c>
      <c r="F31" s="391" t="s">
        <v>526</v>
      </c>
      <c r="G31" s="391" t="s">
        <v>526</v>
      </c>
      <c r="H31" s="391" t="s">
        <v>526</v>
      </c>
    </row>
    <row r="32" spans="1:8" x14ac:dyDescent="0.35">
      <c r="A32" s="392" t="s">
        <v>3398</v>
      </c>
      <c r="B32" s="387">
        <v>225360.31628275706</v>
      </c>
      <c r="C32" s="387">
        <v>4.1196269771152103</v>
      </c>
      <c r="D32" s="387">
        <v>2.5601844175807398</v>
      </c>
      <c r="E32" s="387">
        <v>128.24903986696705</v>
      </c>
      <c r="F32" s="387">
        <v>1403.092346692003</v>
      </c>
      <c r="G32" s="387">
        <v>241.28268231324299</v>
      </c>
      <c r="H32" s="387">
        <v>24.535279992929539</v>
      </c>
    </row>
    <row r="33" spans="1:8" x14ac:dyDescent="0.35">
      <c r="A33" s="390" t="s">
        <v>544</v>
      </c>
      <c r="B33" s="387">
        <v>197727.56395066719</v>
      </c>
      <c r="C33" s="387">
        <v>3.63136019854521</v>
      </c>
      <c r="D33" s="387">
        <v>1.7785747835824199</v>
      </c>
      <c r="E33" s="391">
        <v>128.24903986696705</v>
      </c>
      <c r="F33" s="391">
        <v>1403.092346692003</v>
      </c>
      <c r="G33" s="391">
        <v>241.28268231324299</v>
      </c>
      <c r="H33" s="391">
        <v>24.535279992929539</v>
      </c>
    </row>
    <row r="34" spans="1:8" x14ac:dyDescent="0.35">
      <c r="A34" s="390" t="s">
        <v>545</v>
      </c>
      <c r="B34" s="387">
        <v>27632.752332089869</v>
      </c>
      <c r="C34" s="387">
        <v>0.48826677857</v>
      </c>
      <c r="D34" s="387">
        <v>0.78160963399831995</v>
      </c>
      <c r="E34" s="391" t="s">
        <v>524</v>
      </c>
      <c r="F34" s="391" t="s">
        <v>524</v>
      </c>
      <c r="G34" s="391" t="s">
        <v>524</v>
      </c>
      <c r="H34" s="391" t="s">
        <v>524</v>
      </c>
    </row>
    <row r="35" spans="1:8" x14ac:dyDescent="0.35">
      <c r="A35" s="395" t="s">
        <v>546</v>
      </c>
      <c r="B35" s="387">
        <v>37244.387404913439</v>
      </c>
      <c r="C35" s="387">
        <v>11261.918820792424</v>
      </c>
      <c r="D35" s="387">
        <v>9.8668951887160003E-2</v>
      </c>
      <c r="E35" s="387">
        <v>208.89432174184356</v>
      </c>
      <c r="F35" s="387">
        <v>105.47180460606191</v>
      </c>
      <c r="G35" s="387">
        <v>355.97410702367489</v>
      </c>
      <c r="H35" s="387">
        <v>65.111291475618813</v>
      </c>
    </row>
    <row r="36" spans="1:8" x14ac:dyDescent="0.35">
      <c r="A36" s="392" t="s">
        <v>548</v>
      </c>
      <c r="B36" s="387" t="s">
        <v>3283</v>
      </c>
      <c r="C36" s="387">
        <v>2828.7193306107342</v>
      </c>
      <c r="D36" s="387" t="s">
        <v>524</v>
      </c>
      <c r="E36" s="387" t="s">
        <v>524</v>
      </c>
      <c r="F36" s="387" t="s">
        <v>524</v>
      </c>
      <c r="G36" s="387" t="s">
        <v>524</v>
      </c>
      <c r="H36" s="387" t="s">
        <v>524</v>
      </c>
    </row>
    <row r="37" spans="1:8" x14ac:dyDescent="0.35">
      <c r="A37" s="390" t="s">
        <v>550</v>
      </c>
      <c r="B37" s="387" t="s">
        <v>551</v>
      </c>
      <c r="C37" s="387">
        <v>2828.7193306107342</v>
      </c>
      <c r="D37" s="391" t="s">
        <v>524</v>
      </c>
      <c r="E37" s="391" t="s">
        <v>524</v>
      </c>
      <c r="F37" s="391" t="s">
        <v>524</v>
      </c>
      <c r="G37" s="391" t="s">
        <v>524</v>
      </c>
      <c r="H37" s="396" t="s">
        <v>196</v>
      </c>
    </row>
    <row r="38" spans="1:8" x14ac:dyDescent="0.35">
      <c r="A38" s="390" t="s">
        <v>552</v>
      </c>
      <c r="B38" s="387" t="s">
        <v>526</v>
      </c>
      <c r="C38" s="387" t="s">
        <v>526</v>
      </c>
      <c r="D38" s="391" t="s">
        <v>524</v>
      </c>
      <c r="E38" s="391" t="s">
        <v>524</v>
      </c>
      <c r="F38" s="391" t="s">
        <v>524</v>
      </c>
      <c r="G38" s="391" t="s">
        <v>524</v>
      </c>
      <c r="H38" s="391" t="s">
        <v>524</v>
      </c>
    </row>
    <row r="39" spans="1:8" x14ac:dyDescent="0.35">
      <c r="A39" s="390" t="s">
        <v>3399</v>
      </c>
      <c r="B39" s="387" t="s">
        <v>553</v>
      </c>
      <c r="C39" s="387" t="s">
        <v>553</v>
      </c>
      <c r="D39" s="391" t="s">
        <v>524</v>
      </c>
      <c r="E39" s="387" t="s">
        <v>524</v>
      </c>
      <c r="F39" s="387" t="s">
        <v>524</v>
      </c>
      <c r="G39" s="387" t="s">
        <v>524</v>
      </c>
      <c r="H39" s="387" t="s">
        <v>524</v>
      </c>
    </row>
    <row r="40" spans="1:8" x14ac:dyDescent="0.35">
      <c r="A40" s="392" t="s">
        <v>554</v>
      </c>
      <c r="B40" s="387">
        <v>37244.387404913439</v>
      </c>
      <c r="C40" s="387">
        <v>8433.1994901816888</v>
      </c>
      <c r="D40" s="387">
        <v>9.8668951887160003E-2</v>
      </c>
      <c r="E40" s="387">
        <v>208.89432174184356</v>
      </c>
      <c r="F40" s="387">
        <v>105.47180460606191</v>
      </c>
      <c r="G40" s="387">
        <v>355.97410702367489</v>
      </c>
      <c r="H40" s="387">
        <v>65.111291475618813</v>
      </c>
    </row>
    <row r="41" spans="1:8" x14ac:dyDescent="0.35">
      <c r="A41" s="390" t="s">
        <v>555</v>
      </c>
      <c r="B41" s="387">
        <v>12063.700405245312</v>
      </c>
      <c r="C41" s="387">
        <v>1817.0207526802458</v>
      </c>
      <c r="D41" s="387">
        <v>3.5386466609699997E-2</v>
      </c>
      <c r="E41" s="391" t="s">
        <v>526</v>
      </c>
      <c r="F41" s="391" t="s">
        <v>526</v>
      </c>
      <c r="G41" s="391" t="s">
        <v>526</v>
      </c>
      <c r="H41" s="391" t="s">
        <v>526</v>
      </c>
    </row>
    <row r="42" spans="1:8" x14ac:dyDescent="0.35">
      <c r="A42" s="390" t="s">
        <v>556</v>
      </c>
      <c r="B42" s="387">
        <v>25180.686999668131</v>
      </c>
      <c r="C42" s="387">
        <v>6616.1787375014428</v>
      </c>
      <c r="D42" s="396" t="s">
        <v>196</v>
      </c>
      <c r="E42" s="396" t="s">
        <v>196</v>
      </c>
      <c r="F42" s="396" t="s">
        <v>196</v>
      </c>
      <c r="G42" s="391" t="s">
        <v>526</v>
      </c>
      <c r="H42" s="391" t="s">
        <v>526</v>
      </c>
    </row>
    <row r="43" spans="1:8" x14ac:dyDescent="0.35">
      <c r="A43" s="390" t="s">
        <v>557</v>
      </c>
      <c r="B43" s="387" t="s">
        <v>526</v>
      </c>
      <c r="C43" s="387" t="s">
        <v>526</v>
      </c>
      <c r="D43" s="387">
        <v>6.3282485277459999E-2</v>
      </c>
      <c r="E43" s="391" t="s">
        <v>526</v>
      </c>
      <c r="F43" s="391" t="s">
        <v>526</v>
      </c>
      <c r="G43" s="391" t="s">
        <v>526</v>
      </c>
      <c r="H43" s="391" t="s">
        <v>526</v>
      </c>
    </row>
    <row r="44" spans="1:8" x14ac:dyDescent="0.35">
      <c r="A44" s="390" t="s">
        <v>3400</v>
      </c>
      <c r="B44" s="387" t="s">
        <v>553</v>
      </c>
      <c r="C44" s="387" t="s">
        <v>553</v>
      </c>
      <c r="D44" s="387" t="s">
        <v>553</v>
      </c>
      <c r="E44" s="387">
        <v>208.89432174184356</v>
      </c>
      <c r="F44" s="387">
        <v>105.47180460606191</v>
      </c>
      <c r="G44" s="387">
        <v>355.97410702367489</v>
      </c>
      <c r="H44" s="387">
        <v>65.111291475618813</v>
      </c>
    </row>
    <row r="45" spans="1:8" x14ac:dyDescent="0.35">
      <c r="A45" s="397" t="s">
        <v>3284</v>
      </c>
      <c r="B45" s="387" t="s">
        <v>558</v>
      </c>
      <c r="C45" s="396" t="s">
        <v>196</v>
      </c>
      <c r="D45" s="396" t="s">
        <v>196</v>
      </c>
      <c r="E45" s="396" t="s">
        <v>196</v>
      </c>
      <c r="F45" s="396" t="s">
        <v>196</v>
      </c>
      <c r="G45" s="396" t="s">
        <v>196</v>
      </c>
      <c r="H45" s="396" t="s">
        <v>196</v>
      </c>
    </row>
    <row r="46" spans="1:8" x14ac:dyDescent="0.35">
      <c r="A46" s="392" t="s">
        <v>3401</v>
      </c>
      <c r="B46" s="387" t="s">
        <v>526</v>
      </c>
      <c r="C46" s="396" t="s">
        <v>196</v>
      </c>
      <c r="D46" s="396" t="s">
        <v>196</v>
      </c>
      <c r="E46" s="396" t="s">
        <v>196</v>
      </c>
      <c r="F46" s="396" t="s">
        <v>196</v>
      </c>
      <c r="G46" s="396" t="s">
        <v>196</v>
      </c>
      <c r="H46" s="396" t="s">
        <v>196</v>
      </c>
    </row>
    <row r="47" spans="1:8" x14ac:dyDescent="0.35">
      <c r="A47" s="392" t="s">
        <v>559</v>
      </c>
      <c r="B47" s="387" t="s">
        <v>526</v>
      </c>
      <c r="C47" s="396" t="s">
        <v>196</v>
      </c>
      <c r="D47" s="396" t="s">
        <v>196</v>
      </c>
      <c r="E47" s="396" t="s">
        <v>196</v>
      </c>
      <c r="F47" s="396" t="s">
        <v>196</v>
      </c>
      <c r="G47" s="396" t="s">
        <v>196</v>
      </c>
      <c r="H47" s="396" t="s">
        <v>196</v>
      </c>
    </row>
    <row r="48" spans="1:8" x14ac:dyDescent="0.35">
      <c r="A48" s="389" t="s">
        <v>560</v>
      </c>
      <c r="B48" s="387" t="s">
        <v>558</v>
      </c>
      <c r="C48" s="396" t="s">
        <v>196</v>
      </c>
      <c r="D48" s="396" t="s">
        <v>196</v>
      </c>
      <c r="E48" s="396" t="s">
        <v>196</v>
      </c>
      <c r="F48" s="396" t="s">
        <v>196</v>
      </c>
      <c r="G48" s="396" t="s">
        <v>196</v>
      </c>
      <c r="H48" s="396" t="s">
        <v>196</v>
      </c>
    </row>
    <row r="49" spans="1:8" x14ac:dyDescent="0.35">
      <c r="A49" s="397" t="s">
        <v>3285</v>
      </c>
      <c r="B49" s="396" t="s">
        <v>196</v>
      </c>
      <c r="C49" s="396" t="s">
        <v>196</v>
      </c>
      <c r="D49" s="396" t="s">
        <v>196</v>
      </c>
      <c r="E49" s="396" t="s">
        <v>196</v>
      </c>
      <c r="F49" s="396" t="s">
        <v>196</v>
      </c>
      <c r="G49" s="396" t="s">
        <v>196</v>
      </c>
      <c r="H49" s="396" t="s">
        <v>196</v>
      </c>
    </row>
    <row r="50" spans="1:8" x14ac:dyDescent="0.35">
      <c r="A50" s="389" t="s">
        <v>561</v>
      </c>
      <c r="B50" s="387">
        <v>113232.30135064154</v>
      </c>
      <c r="C50" s="387">
        <v>5.2928930187330101</v>
      </c>
      <c r="D50" s="387">
        <v>3.2815608782569399</v>
      </c>
      <c r="E50" s="387">
        <v>1704.0134032501867</v>
      </c>
      <c r="F50" s="387">
        <v>132.66675861432418</v>
      </c>
      <c r="G50" s="387">
        <v>53.948263992089871</v>
      </c>
      <c r="H50" s="387" t="s">
        <v>551</v>
      </c>
    </row>
    <row r="51" spans="1:8" x14ac:dyDescent="0.35">
      <c r="A51" s="398" t="s">
        <v>562</v>
      </c>
      <c r="B51" s="387">
        <v>60125.445140869939</v>
      </c>
      <c r="C51" s="387" t="s">
        <v>586</v>
      </c>
      <c r="D51" s="387">
        <v>1.9373340798485601</v>
      </c>
      <c r="E51" s="391">
        <v>242.16675998106996</v>
      </c>
      <c r="F51" s="391">
        <v>100.74137215212509</v>
      </c>
      <c r="G51" s="391">
        <v>15.11120582281877</v>
      </c>
      <c r="H51" s="391" t="s">
        <v>551</v>
      </c>
    </row>
    <row r="52" spans="1:8" x14ac:dyDescent="0.35">
      <c r="A52" s="398" t="s">
        <v>563</v>
      </c>
      <c r="B52" s="387">
        <v>53106.856209771599</v>
      </c>
      <c r="C52" s="387">
        <v>5.2928930187330101</v>
      </c>
      <c r="D52" s="387">
        <v>1.34422679840838</v>
      </c>
      <c r="E52" s="391">
        <v>1461.8466432691168</v>
      </c>
      <c r="F52" s="391">
        <v>31.9253864621991</v>
      </c>
      <c r="G52" s="391">
        <v>38.837058169271103</v>
      </c>
      <c r="H52" s="391" t="s">
        <v>551</v>
      </c>
    </row>
    <row r="53" spans="1:8" x14ac:dyDescent="0.35">
      <c r="A53" s="389" t="s">
        <v>564</v>
      </c>
      <c r="B53" s="387" t="s">
        <v>526</v>
      </c>
      <c r="C53" s="387" t="s">
        <v>526</v>
      </c>
      <c r="D53" s="387" t="s">
        <v>526</v>
      </c>
      <c r="E53" s="391" t="s">
        <v>526</v>
      </c>
      <c r="F53" s="391" t="s">
        <v>526</v>
      </c>
      <c r="G53" s="391" t="s">
        <v>526</v>
      </c>
      <c r="H53" s="391" t="s">
        <v>551</v>
      </c>
    </row>
    <row r="54" spans="1:8" x14ac:dyDescent="0.35">
      <c r="A54" s="399" t="s">
        <v>3286</v>
      </c>
      <c r="B54" s="387">
        <v>230699.51036740557</v>
      </c>
      <c r="C54" s="396" t="s">
        <v>196</v>
      </c>
      <c r="D54" s="396" t="s">
        <v>196</v>
      </c>
      <c r="E54" s="396" t="s">
        <v>196</v>
      </c>
      <c r="F54" s="396" t="s">
        <v>196</v>
      </c>
      <c r="G54" s="396" t="s">
        <v>196</v>
      </c>
      <c r="H54" s="396" t="s">
        <v>196</v>
      </c>
    </row>
    <row r="55" spans="1:8" x14ac:dyDescent="0.35">
      <c r="A55" s="304" t="s">
        <v>3287</v>
      </c>
      <c r="B55" s="387" t="s">
        <v>586</v>
      </c>
      <c r="C55" s="396" t="s">
        <v>196</v>
      </c>
      <c r="D55" s="396" t="s">
        <v>196</v>
      </c>
      <c r="E55" s="396" t="s">
        <v>196</v>
      </c>
      <c r="F55" s="396" t="s">
        <v>196</v>
      </c>
      <c r="G55" s="396" t="s">
        <v>196</v>
      </c>
      <c r="H55" s="396" t="s">
        <v>196</v>
      </c>
    </row>
    <row r="56" spans="1:8" x14ac:dyDescent="0.35">
      <c r="A56" s="400" t="s">
        <v>565</v>
      </c>
      <c r="B56" s="391" t="s">
        <v>524</v>
      </c>
      <c r="C56" s="396" t="s">
        <v>196</v>
      </c>
      <c r="D56" s="396" t="s">
        <v>196</v>
      </c>
      <c r="E56" s="396" t="s">
        <v>196</v>
      </c>
      <c r="F56" s="396" t="s">
        <v>196</v>
      </c>
      <c r="G56" s="396" t="s">
        <v>196</v>
      </c>
      <c r="H56" s="396" t="s">
        <v>196</v>
      </c>
    </row>
    <row r="57" spans="1:8" x14ac:dyDescent="0.35">
      <c r="A57" s="400" t="s">
        <v>566</v>
      </c>
      <c r="B57" s="391" t="s">
        <v>524</v>
      </c>
      <c r="C57" s="396" t="s">
        <v>196</v>
      </c>
      <c r="D57" s="396" t="s">
        <v>196</v>
      </c>
      <c r="E57" s="396" t="s">
        <v>196</v>
      </c>
      <c r="F57" s="396" t="s">
        <v>196</v>
      </c>
      <c r="G57" s="396" t="s">
        <v>196</v>
      </c>
      <c r="H57" s="396"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2487</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3277</v>
      </c>
      <c r="B65" s="72">
        <f>G374</f>
        <v>12713.092056610814</v>
      </c>
      <c r="C65" s="72">
        <f t="shared" ref="C65:D65" si="6">H374</f>
        <v>5.1947039253499999E-3</v>
      </c>
      <c r="D65" s="72">
        <f t="shared" si="6"/>
        <v>1.29867598133739</v>
      </c>
      <c r="E65" s="72"/>
      <c r="F65" s="72"/>
      <c r="G65" s="72"/>
      <c r="H65" s="72"/>
    </row>
    <row r="66" spans="1:10" ht="58" x14ac:dyDescent="0.35">
      <c r="A66" s="4" t="s">
        <v>3278</v>
      </c>
      <c r="B66" s="6"/>
      <c r="C66" s="6"/>
      <c r="D66" s="6"/>
      <c r="E66" s="6"/>
      <c r="F66" s="6"/>
      <c r="G66" s="6"/>
      <c r="H66" s="6"/>
    </row>
    <row r="67" spans="1:10" ht="15" thickBot="1" x14ac:dyDescent="0.4">
      <c r="B67" s="105"/>
      <c r="C67" s="105"/>
      <c r="D67" s="105"/>
      <c r="E67" s="105"/>
      <c r="F67" s="105"/>
      <c r="G67" s="105"/>
      <c r="H67" s="105"/>
    </row>
    <row r="68" spans="1:10" ht="15.5" x14ac:dyDescent="0.35">
      <c r="A68" s="492" t="s">
        <v>568</v>
      </c>
      <c r="B68" s="493"/>
      <c r="C68" s="305"/>
      <c r="D68" s="305"/>
      <c r="E68" s="305"/>
      <c r="F68" s="305"/>
      <c r="G68" s="305"/>
      <c r="H68" s="305"/>
      <c r="I68" s="75"/>
      <c r="J68" s="447" t="s">
        <v>508</v>
      </c>
    </row>
    <row r="69" spans="1:10" ht="15.5" x14ac:dyDescent="0.35">
      <c r="A69" s="306" t="s">
        <v>569</v>
      </c>
      <c r="B69" s="307"/>
      <c r="C69" s="308"/>
      <c r="D69" s="308"/>
      <c r="E69" s="308"/>
      <c r="F69" s="308"/>
      <c r="G69" s="308"/>
      <c r="H69" s="308"/>
      <c r="I69" s="75"/>
      <c r="J69" s="447" t="s">
        <v>3439</v>
      </c>
    </row>
    <row r="70" spans="1:10" ht="15.5" x14ac:dyDescent="0.35">
      <c r="A70" s="69"/>
      <c r="B70" s="73"/>
      <c r="C70" s="74"/>
      <c r="D70" s="74"/>
      <c r="E70" s="74"/>
      <c r="F70" s="74"/>
      <c r="G70" s="74"/>
      <c r="H70" s="70"/>
      <c r="I70" s="75"/>
      <c r="J70" s="447" t="s">
        <v>509</v>
      </c>
    </row>
    <row r="71" spans="1:10" x14ac:dyDescent="0.35">
      <c r="A71" s="494" t="s">
        <v>510</v>
      </c>
      <c r="B71" s="497" t="s">
        <v>570</v>
      </c>
      <c r="C71" s="498"/>
      <c r="D71" s="497" t="s">
        <v>571</v>
      </c>
      <c r="E71" s="499"/>
      <c r="F71" s="500"/>
      <c r="G71" s="497" t="s">
        <v>572</v>
      </c>
      <c r="H71" s="501"/>
      <c r="I71" s="501"/>
      <c r="J71" s="498"/>
    </row>
    <row r="72" spans="1:10" x14ac:dyDescent="0.35">
      <c r="A72" s="495"/>
      <c r="B72" s="502" t="s">
        <v>573</v>
      </c>
      <c r="C72" s="503"/>
      <c r="D72" s="506" t="s">
        <v>574</v>
      </c>
      <c r="E72" s="502" t="s">
        <v>512</v>
      </c>
      <c r="F72" s="503" t="s">
        <v>513</v>
      </c>
      <c r="G72" s="506" t="s">
        <v>575</v>
      </c>
      <c r="H72" s="506" t="s">
        <v>512</v>
      </c>
      <c r="I72" s="506" t="s">
        <v>513</v>
      </c>
      <c r="J72" s="381" t="s">
        <v>511</v>
      </c>
    </row>
    <row r="73" spans="1:10" x14ac:dyDescent="0.35">
      <c r="A73" s="495"/>
      <c r="B73" s="504"/>
      <c r="C73" s="505"/>
      <c r="D73" s="507"/>
      <c r="E73" s="504"/>
      <c r="F73" s="505"/>
      <c r="G73" s="508"/>
      <c r="H73" s="507"/>
      <c r="I73" s="507"/>
      <c r="J73" s="381" t="s">
        <v>576</v>
      </c>
    </row>
    <row r="74" spans="1:10" ht="15" thickBot="1" x14ac:dyDescent="0.4">
      <c r="A74" s="496"/>
      <c r="B74" s="384" t="s">
        <v>577</v>
      </c>
      <c r="C74" s="76" t="s">
        <v>578</v>
      </c>
      <c r="D74" s="76" t="s">
        <v>579</v>
      </c>
      <c r="E74" s="485" t="s">
        <v>580</v>
      </c>
      <c r="F74" s="486"/>
      <c r="G74" s="485" t="s">
        <v>518</v>
      </c>
      <c r="H74" s="483"/>
      <c r="I74" s="483"/>
      <c r="J74" s="484"/>
    </row>
    <row r="75" spans="1:10" ht="15" thickTop="1" x14ac:dyDescent="0.35">
      <c r="A75" s="77" t="s">
        <v>581</v>
      </c>
      <c r="B75" s="401">
        <v>91137862.196821675</v>
      </c>
      <c r="C75" s="401" t="s">
        <v>582</v>
      </c>
      <c r="D75" s="396" t="s">
        <v>196</v>
      </c>
      <c r="E75" s="396" t="s">
        <v>196</v>
      </c>
      <c r="F75" s="396" t="s">
        <v>196</v>
      </c>
      <c r="G75" s="401">
        <v>5895355.24157112</v>
      </c>
      <c r="H75" s="401">
        <v>471.45668024581687</v>
      </c>
      <c r="I75" s="401">
        <v>256.02211621946361</v>
      </c>
      <c r="J75" s="401" t="s">
        <v>586</v>
      </c>
    </row>
    <row r="76" spans="1:10" x14ac:dyDescent="0.35">
      <c r="A76" s="402" t="s">
        <v>583</v>
      </c>
      <c r="B76" s="401">
        <v>41043265.44914683</v>
      </c>
      <c r="C76" s="401" t="s">
        <v>582</v>
      </c>
      <c r="D76" s="401">
        <v>62.84904662471471</v>
      </c>
      <c r="E76" s="401">
        <v>4.4582659657373203</v>
      </c>
      <c r="F76" s="401">
        <v>3.4887046842559699</v>
      </c>
      <c r="G76" s="401">
        <v>2579530.1038439716</v>
      </c>
      <c r="H76" s="401">
        <v>182.9817934746539</v>
      </c>
      <c r="I76" s="401">
        <v>143.18783242959987</v>
      </c>
      <c r="J76" s="401" t="s">
        <v>524</v>
      </c>
    </row>
    <row r="77" spans="1:10" x14ac:dyDescent="0.35">
      <c r="A77" s="402" t="s">
        <v>584</v>
      </c>
      <c r="B77" s="401">
        <v>23547856.46013758</v>
      </c>
      <c r="C77" s="401" t="s">
        <v>582</v>
      </c>
      <c r="D77" s="401">
        <v>90.390222007608685</v>
      </c>
      <c r="E77" s="401">
        <v>1.3293847084140999</v>
      </c>
      <c r="F77" s="401">
        <v>4.0838943275543604</v>
      </c>
      <c r="G77" s="401">
        <v>2128495.9732351382</v>
      </c>
      <c r="H77" s="401">
        <v>31.304160294037182</v>
      </c>
      <c r="I77" s="401">
        <v>96.166957423620119</v>
      </c>
      <c r="J77" s="401" t="s">
        <v>524</v>
      </c>
    </row>
    <row r="78" spans="1:10" x14ac:dyDescent="0.35">
      <c r="A78" s="402" t="s">
        <v>585</v>
      </c>
      <c r="B78" s="401">
        <v>23571618.577340122</v>
      </c>
      <c r="C78" s="401" t="s">
        <v>582</v>
      </c>
      <c r="D78" s="401">
        <v>49.812237156145379</v>
      </c>
      <c r="E78" s="401">
        <v>3.11233754212514</v>
      </c>
      <c r="F78" s="401">
        <v>0.33678108860792</v>
      </c>
      <c r="G78" s="401">
        <v>1174155.0547286684</v>
      </c>
      <c r="H78" s="401">
        <v>73.362833426910115</v>
      </c>
      <c r="I78" s="401">
        <v>7.9384753647272399</v>
      </c>
      <c r="J78" s="401" t="s">
        <v>524</v>
      </c>
    </row>
    <row r="79" spans="1:10" x14ac:dyDescent="0.35">
      <c r="A79" s="402" t="s">
        <v>3402</v>
      </c>
      <c r="B79" s="401">
        <v>354960.13390164654</v>
      </c>
      <c r="C79" s="401" t="s">
        <v>582</v>
      </c>
      <c r="D79" s="401">
        <v>37.1143362454117</v>
      </c>
      <c r="E79" s="401">
        <v>1.46346122542E-2</v>
      </c>
      <c r="F79" s="401">
        <v>3.6586530635500401</v>
      </c>
      <c r="G79" s="401">
        <v>13174.10976334207</v>
      </c>
      <c r="H79" s="401">
        <v>5.1947039253499999E-3</v>
      </c>
      <c r="I79" s="401">
        <v>1.29867598133739</v>
      </c>
      <c r="J79" s="401" t="s">
        <v>586</v>
      </c>
    </row>
    <row r="80" spans="1:10" x14ac:dyDescent="0.35">
      <c r="A80" s="402" t="s">
        <v>3403</v>
      </c>
      <c r="B80" s="401" t="s">
        <v>553</v>
      </c>
      <c r="C80" s="401" t="s">
        <v>582</v>
      </c>
      <c r="D80" s="401" t="s">
        <v>553</v>
      </c>
      <c r="E80" s="401" t="s">
        <v>553</v>
      </c>
      <c r="F80" s="401" t="s">
        <v>553</v>
      </c>
      <c r="G80" s="401" t="s">
        <v>553</v>
      </c>
      <c r="H80" s="401" t="s">
        <v>553</v>
      </c>
      <c r="I80" s="401" t="s">
        <v>553</v>
      </c>
      <c r="J80" s="401" t="s">
        <v>553</v>
      </c>
    </row>
    <row r="81" spans="1:10" x14ac:dyDescent="0.35">
      <c r="A81" s="402" t="s">
        <v>3404</v>
      </c>
      <c r="B81" s="401">
        <v>2620161.5762954974</v>
      </c>
      <c r="C81" s="401" t="s">
        <v>582</v>
      </c>
      <c r="D81" s="401">
        <v>88.047818292785962</v>
      </c>
      <c r="E81" s="401">
        <v>70.149375522924387</v>
      </c>
      <c r="F81" s="401">
        <v>2.8357697812987901</v>
      </c>
      <c r="G81" s="396" t="s">
        <v>196</v>
      </c>
      <c r="H81" s="401">
        <v>183.80269834629033</v>
      </c>
      <c r="I81" s="401">
        <v>7.4301750201789796</v>
      </c>
      <c r="J81" s="401" t="s">
        <v>524</v>
      </c>
    </row>
    <row r="82" spans="1:10" x14ac:dyDescent="0.35">
      <c r="A82" s="403" t="s">
        <v>587</v>
      </c>
      <c r="B82" s="401">
        <v>32389766.968968615</v>
      </c>
      <c r="C82" s="401" t="s">
        <v>582</v>
      </c>
      <c r="D82" s="396" t="s">
        <v>196</v>
      </c>
      <c r="E82" s="396" t="s">
        <v>196</v>
      </c>
      <c r="F82" s="396" t="s">
        <v>196</v>
      </c>
      <c r="G82" s="401">
        <v>2536779.2265180089</v>
      </c>
      <c r="H82" s="401">
        <v>38.041270916860228</v>
      </c>
      <c r="I82" s="401">
        <v>101.32393509195673</v>
      </c>
      <c r="J82" s="401" t="s">
        <v>586</v>
      </c>
    </row>
    <row r="83" spans="1:10" x14ac:dyDescent="0.35">
      <c r="A83" s="404" t="s">
        <v>583</v>
      </c>
      <c r="B83" s="401">
        <v>1341824.3940511984</v>
      </c>
      <c r="C83" s="401" t="s">
        <v>582</v>
      </c>
      <c r="D83" s="401">
        <v>75.791010443823595</v>
      </c>
      <c r="E83" s="401">
        <v>0.72442924400886</v>
      </c>
      <c r="F83" s="401">
        <v>0.32133945451558998</v>
      </c>
      <c r="G83" s="401">
        <v>101698.22666331165</v>
      </c>
      <c r="H83" s="401">
        <v>0.97205683137514998</v>
      </c>
      <c r="I83" s="401">
        <v>0.43118111884012</v>
      </c>
      <c r="J83" s="401" t="s">
        <v>524</v>
      </c>
    </row>
    <row r="84" spans="1:10" x14ac:dyDescent="0.35">
      <c r="A84" s="404" t="s">
        <v>584</v>
      </c>
      <c r="B84" s="401">
        <v>21970021.331539605</v>
      </c>
      <c r="C84" s="401" t="s">
        <v>582</v>
      </c>
      <c r="D84" s="401">
        <v>90.620563081369596</v>
      </c>
      <c r="E84" s="401">
        <v>0.73461217854264005</v>
      </c>
      <c r="F84" s="401">
        <v>4.2883790815637504</v>
      </c>
      <c r="G84" s="401">
        <v>1990935.7039738202</v>
      </c>
      <c r="H84" s="401">
        <v>16.139445232990571</v>
      </c>
      <c r="I84" s="401">
        <v>94.215779899683724</v>
      </c>
      <c r="J84" s="401" t="s">
        <v>524</v>
      </c>
    </row>
    <row r="85" spans="1:10" x14ac:dyDescent="0.35">
      <c r="A85" s="404" t="s">
        <v>585</v>
      </c>
      <c r="B85" s="401">
        <v>8829876.3098276611</v>
      </c>
      <c r="C85" s="401" t="s">
        <v>582</v>
      </c>
      <c r="D85" s="401">
        <v>50.248073994006518</v>
      </c>
      <c r="E85" s="401">
        <v>2.3689668073318502</v>
      </c>
      <c r="F85" s="401">
        <v>0.75481115226358997</v>
      </c>
      <c r="G85" s="401">
        <v>443684.27817414561</v>
      </c>
      <c r="H85" s="401">
        <v>20.9176838908276</v>
      </c>
      <c r="I85" s="401">
        <v>6.6648891117659703</v>
      </c>
      <c r="J85" s="401" t="s">
        <v>524</v>
      </c>
    </row>
    <row r="86" spans="1:10" x14ac:dyDescent="0.35">
      <c r="A86" s="404" t="s">
        <v>3402</v>
      </c>
      <c r="B86" s="401">
        <v>52888.087323471489</v>
      </c>
      <c r="C86" s="401" t="s">
        <v>582</v>
      </c>
      <c r="D86" s="401">
        <v>8.7168534553273496</v>
      </c>
      <c r="E86" s="401" t="s">
        <v>3288</v>
      </c>
      <c r="F86" s="401" t="s">
        <v>3288</v>
      </c>
      <c r="G86" s="401">
        <v>461.01770673125719</v>
      </c>
      <c r="H86" s="401" t="s">
        <v>3288</v>
      </c>
      <c r="I86" s="401" t="s">
        <v>3288</v>
      </c>
      <c r="J86" s="401" t="s">
        <v>586</v>
      </c>
    </row>
    <row r="87" spans="1:10" x14ac:dyDescent="0.35">
      <c r="A87" s="404" t="s">
        <v>3403</v>
      </c>
      <c r="B87" s="401" t="s">
        <v>553</v>
      </c>
      <c r="C87" s="401" t="s">
        <v>582</v>
      </c>
      <c r="D87" s="401" t="s">
        <v>553</v>
      </c>
      <c r="E87" s="401" t="s">
        <v>553</v>
      </c>
      <c r="F87" s="401" t="s">
        <v>553</v>
      </c>
      <c r="G87" s="401" t="s">
        <v>553</v>
      </c>
      <c r="H87" s="401" t="s">
        <v>553</v>
      </c>
      <c r="I87" s="401" t="s">
        <v>553</v>
      </c>
      <c r="J87" s="401" t="s">
        <v>553</v>
      </c>
    </row>
    <row r="88" spans="1:10" x14ac:dyDescent="0.35">
      <c r="A88" s="404" t="s">
        <v>3404</v>
      </c>
      <c r="B88" s="401">
        <v>195156.84622667928</v>
      </c>
      <c r="C88" s="401" t="s">
        <v>582</v>
      </c>
      <c r="D88" s="401">
        <v>97.735736802039924</v>
      </c>
      <c r="E88" s="401">
        <v>6.192435418265E-2</v>
      </c>
      <c r="F88" s="401">
        <v>6.192435418265E-2</v>
      </c>
      <c r="G88" s="401">
        <v>19073.798157926904</v>
      </c>
      <c r="H88" s="401">
        <v>1.2084961666909999E-2</v>
      </c>
      <c r="I88" s="401">
        <v>1.2084961666909999E-2</v>
      </c>
      <c r="J88" s="401" t="s">
        <v>524</v>
      </c>
    </row>
    <row r="89" spans="1:10" x14ac:dyDescent="0.35">
      <c r="A89" s="405" t="s">
        <v>3405</v>
      </c>
      <c r="B89" s="401">
        <v>29762022.261531696</v>
      </c>
      <c r="C89" s="401" t="s">
        <v>582</v>
      </c>
      <c r="D89" s="396" t="s">
        <v>196</v>
      </c>
      <c r="E89" s="396" t="s">
        <v>196</v>
      </c>
      <c r="F89" s="396" t="s">
        <v>196</v>
      </c>
      <c r="G89" s="401">
        <v>2400057.4856406469</v>
      </c>
      <c r="H89" s="401">
        <v>34.823479419570468</v>
      </c>
      <c r="I89" s="401">
        <v>100.86538569159121</v>
      </c>
      <c r="J89" s="401" t="s">
        <v>586</v>
      </c>
    </row>
    <row r="90" spans="1:10" x14ac:dyDescent="0.35">
      <c r="A90" s="404" t="s">
        <v>583</v>
      </c>
      <c r="B90" s="401">
        <v>1289345.7754762077</v>
      </c>
      <c r="C90" s="401" t="s">
        <v>582</v>
      </c>
      <c r="D90" s="401">
        <v>75.981710695644367</v>
      </c>
      <c r="E90" s="401">
        <v>0.66331306705496995</v>
      </c>
      <c r="F90" s="401">
        <v>0.25283307148143003</v>
      </c>
      <c r="G90" s="401">
        <v>97966.697698884454</v>
      </c>
      <c r="H90" s="401">
        <v>0.85523990082548995</v>
      </c>
      <c r="I90" s="401">
        <v>0.32598925261525002</v>
      </c>
      <c r="J90" s="401" t="s">
        <v>524</v>
      </c>
    </row>
    <row r="91" spans="1:10" x14ac:dyDescent="0.35">
      <c r="A91" s="404" t="s">
        <v>584</v>
      </c>
      <c r="B91" s="401">
        <v>21878947.484241422</v>
      </c>
      <c r="C91" s="401" t="s">
        <v>582</v>
      </c>
      <c r="D91" s="401">
        <v>90.624623010701626</v>
      </c>
      <c r="E91" s="401">
        <v>0.69812515865578995</v>
      </c>
      <c r="F91" s="401">
        <v>4.3002982540659396</v>
      </c>
      <c r="G91" s="401">
        <v>1982771.3676303178</v>
      </c>
      <c r="H91" s="401">
        <v>15.27424368365784</v>
      </c>
      <c r="I91" s="401">
        <v>94.085999667283815</v>
      </c>
      <c r="J91" s="401" t="s">
        <v>524</v>
      </c>
    </row>
    <row r="92" spans="1:10" x14ac:dyDescent="0.35">
      <c r="A92" s="404" t="s">
        <v>585</v>
      </c>
      <c r="B92" s="401">
        <v>6345684.0682639154</v>
      </c>
      <c r="C92" s="401" t="s">
        <v>582</v>
      </c>
      <c r="D92" s="401">
        <v>50.248073994006518</v>
      </c>
      <c r="E92" s="401">
        <v>2.9440341927598199</v>
      </c>
      <c r="F92" s="401">
        <v>1.01506972939916</v>
      </c>
      <c r="G92" s="401">
        <v>318858.40260471357</v>
      </c>
      <c r="H92" s="401">
        <v>18.681910873420229</v>
      </c>
      <c r="I92" s="401">
        <v>6.4413118100252298</v>
      </c>
      <c r="J92" s="401" t="s">
        <v>524</v>
      </c>
    </row>
    <row r="93" spans="1:10" x14ac:dyDescent="0.35">
      <c r="A93" s="404" t="s">
        <v>3402</v>
      </c>
      <c r="B93" s="401">
        <v>52888.087323471489</v>
      </c>
      <c r="C93" s="401" t="s">
        <v>582</v>
      </c>
      <c r="D93" s="401">
        <v>8.7168534553273496</v>
      </c>
      <c r="E93" s="401" t="s">
        <v>558</v>
      </c>
      <c r="F93" s="401" t="s">
        <v>558</v>
      </c>
      <c r="G93" s="401">
        <v>461.01770673125719</v>
      </c>
      <c r="H93" s="401" t="s">
        <v>558</v>
      </c>
      <c r="I93" s="401" t="s">
        <v>558</v>
      </c>
      <c r="J93" s="401" t="s">
        <v>524</v>
      </c>
    </row>
    <row r="94" spans="1:10" x14ac:dyDescent="0.35">
      <c r="A94" s="404" t="s">
        <v>3403</v>
      </c>
      <c r="B94" s="401" t="s">
        <v>553</v>
      </c>
      <c r="C94" s="401" t="s">
        <v>582</v>
      </c>
      <c r="D94" s="401" t="s">
        <v>553</v>
      </c>
      <c r="E94" s="401" t="s">
        <v>553</v>
      </c>
      <c r="F94" s="401" t="s">
        <v>553</v>
      </c>
      <c r="G94" s="401" t="s">
        <v>553</v>
      </c>
      <c r="H94" s="401" t="s">
        <v>553</v>
      </c>
      <c r="I94" s="401" t="s">
        <v>553</v>
      </c>
      <c r="J94" s="401" t="s">
        <v>553</v>
      </c>
    </row>
    <row r="95" spans="1:10" x14ac:dyDescent="0.35">
      <c r="A95" s="404" t="s">
        <v>3404</v>
      </c>
      <c r="B95" s="401">
        <v>195156.84622667928</v>
      </c>
      <c r="C95" s="401" t="s">
        <v>582</v>
      </c>
      <c r="D95" s="401">
        <v>97.735736802039924</v>
      </c>
      <c r="E95" s="401">
        <v>6.192435418265E-2</v>
      </c>
      <c r="F95" s="401">
        <v>6.192435418265E-2</v>
      </c>
      <c r="G95" s="401">
        <v>19073.798157926904</v>
      </c>
      <c r="H95" s="401">
        <v>1.2084961666909999E-2</v>
      </c>
      <c r="I95" s="401">
        <v>1.2084961666909999E-2</v>
      </c>
      <c r="J95" s="401" t="s">
        <v>524</v>
      </c>
    </row>
    <row r="96" spans="1:10" x14ac:dyDescent="0.35">
      <c r="A96" s="406" t="s">
        <v>588</v>
      </c>
      <c r="B96" s="401">
        <v>29762022.261531696</v>
      </c>
      <c r="C96" s="401" t="s">
        <v>582</v>
      </c>
      <c r="D96" s="396" t="s">
        <v>196</v>
      </c>
      <c r="E96" s="396" t="s">
        <v>196</v>
      </c>
      <c r="F96" s="396" t="s">
        <v>196</v>
      </c>
      <c r="G96" s="401">
        <v>2400057.4856406469</v>
      </c>
      <c r="H96" s="401">
        <v>34.823479419570468</v>
      </c>
      <c r="I96" s="401">
        <v>100.86538569159121</v>
      </c>
      <c r="J96" s="401" t="s">
        <v>586</v>
      </c>
    </row>
    <row r="97" spans="1:10" x14ac:dyDescent="0.35">
      <c r="A97" s="407" t="s">
        <v>589</v>
      </c>
      <c r="B97" s="391">
        <v>1289345.7754762077</v>
      </c>
      <c r="C97" s="401" t="s">
        <v>582</v>
      </c>
      <c r="D97" s="401">
        <v>75.981710695644367</v>
      </c>
      <c r="E97" s="401">
        <v>0.66331306705496995</v>
      </c>
      <c r="F97" s="401">
        <v>0.25283307148143003</v>
      </c>
      <c r="G97" s="391">
        <v>97966.697698884454</v>
      </c>
      <c r="H97" s="391">
        <v>0.85523990082548995</v>
      </c>
      <c r="I97" s="391">
        <v>0.32598925261525002</v>
      </c>
      <c r="J97" s="391" t="s">
        <v>524</v>
      </c>
    </row>
    <row r="98" spans="1:10" x14ac:dyDescent="0.35">
      <c r="A98" s="407" t="s">
        <v>590</v>
      </c>
      <c r="B98" s="391">
        <v>21878947.484241422</v>
      </c>
      <c r="C98" s="401" t="s">
        <v>582</v>
      </c>
      <c r="D98" s="401">
        <v>90.624623010701626</v>
      </c>
      <c r="E98" s="401">
        <v>0.69812515865578995</v>
      </c>
      <c r="F98" s="401">
        <v>4.3002982540659396</v>
      </c>
      <c r="G98" s="391">
        <v>1982771.3676303178</v>
      </c>
      <c r="H98" s="391">
        <v>15.27424368365784</v>
      </c>
      <c r="I98" s="391">
        <v>94.085999667283815</v>
      </c>
      <c r="J98" s="391" t="s">
        <v>524</v>
      </c>
    </row>
    <row r="99" spans="1:10" x14ac:dyDescent="0.35">
      <c r="A99" s="407" t="s">
        <v>591</v>
      </c>
      <c r="B99" s="391">
        <v>6345684.0682639154</v>
      </c>
      <c r="C99" s="401" t="s">
        <v>582</v>
      </c>
      <c r="D99" s="401">
        <v>50.248073994006518</v>
      </c>
      <c r="E99" s="401">
        <v>2.9440341927598199</v>
      </c>
      <c r="F99" s="401">
        <v>1.01506972939916</v>
      </c>
      <c r="G99" s="391">
        <v>318858.40260471357</v>
      </c>
      <c r="H99" s="391">
        <v>18.681910873420229</v>
      </c>
      <c r="I99" s="391">
        <v>6.4413118100252298</v>
      </c>
      <c r="J99" s="391" t="s">
        <v>524</v>
      </c>
    </row>
    <row r="100" spans="1:10" x14ac:dyDescent="0.35">
      <c r="A100" s="407" t="s">
        <v>592</v>
      </c>
      <c r="B100" s="391">
        <v>52888.087323471489</v>
      </c>
      <c r="C100" s="401" t="s">
        <v>582</v>
      </c>
      <c r="D100" s="401">
        <v>8.7168534553273496</v>
      </c>
      <c r="E100" s="401" t="s">
        <v>524</v>
      </c>
      <c r="F100" s="401" t="s">
        <v>524</v>
      </c>
      <c r="G100" s="391">
        <v>461.01770673125719</v>
      </c>
      <c r="H100" s="391" t="s">
        <v>524</v>
      </c>
      <c r="I100" s="391" t="s">
        <v>524</v>
      </c>
      <c r="J100" s="391" t="s">
        <v>524</v>
      </c>
    </row>
    <row r="101" spans="1:10" x14ac:dyDescent="0.35">
      <c r="A101" s="407" t="s">
        <v>593</v>
      </c>
      <c r="B101" s="391" t="s">
        <v>553</v>
      </c>
      <c r="C101" s="401" t="s">
        <v>582</v>
      </c>
      <c r="D101" s="401" t="s">
        <v>553</v>
      </c>
      <c r="E101" s="401" t="s">
        <v>553</v>
      </c>
      <c r="F101" s="401" t="s">
        <v>553</v>
      </c>
      <c r="G101" s="391" t="s">
        <v>553</v>
      </c>
      <c r="H101" s="391" t="s">
        <v>553</v>
      </c>
      <c r="I101" s="391" t="s">
        <v>553</v>
      </c>
      <c r="J101" s="391" t="s">
        <v>553</v>
      </c>
    </row>
    <row r="102" spans="1:10" x14ac:dyDescent="0.35">
      <c r="A102" s="407" t="s">
        <v>93</v>
      </c>
      <c r="B102" s="391">
        <v>195156.84622667928</v>
      </c>
      <c r="C102" s="401" t="s">
        <v>582</v>
      </c>
      <c r="D102" s="401">
        <v>97.735736802039924</v>
      </c>
      <c r="E102" s="401">
        <v>6.192435418265E-2</v>
      </c>
      <c r="F102" s="401">
        <v>6.192435418265E-2</v>
      </c>
      <c r="G102" s="391">
        <v>19073.798157926904</v>
      </c>
      <c r="H102" s="391">
        <v>1.2084961666909999E-2</v>
      </c>
      <c r="I102" s="391">
        <v>1.2084961666909999E-2</v>
      </c>
      <c r="J102" s="391" t="s">
        <v>524</v>
      </c>
    </row>
    <row r="103" spans="1:10" x14ac:dyDescent="0.35">
      <c r="A103" s="406" t="s">
        <v>594</v>
      </c>
      <c r="B103" s="401" t="s">
        <v>3289</v>
      </c>
      <c r="C103" s="401" t="s">
        <v>582</v>
      </c>
      <c r="D103" s="396" t="s">
        <v>196</v>
      </c>
      <c r="E103" s="396" t="s">
        <v>196</v>
      </c>
      <c r="F103" s="396" t="s">
        <v>196</v>
      </c>
      <c r="G103" s="401" t="s">
        <v>3289</v>
      </c>
      <c r="H103" s="401" t="s">
        <v>598</v>
      </c>
      <c r="I103" s="401" t="s">
        <v>598</v>
      </c>
      <c r="J103" s="401" t="s">
        <v>586</v>
      </c>
    </row>
    <row r="104" spans="1:10" x14ac:dyDescent="0.35">
      <c r="A104" s="407" t="s">
        <v>589</v>
      </c>
      <c r="B104" s="391" t="s">
        <v>526</v>
      </c>
      <c r="C104" s="401" t="s">
        <v>582</v>
      </c>
      <c r="D104" s="401" t="s">
        <v>558</v>
      </c>
      <c r="E104" s="401" t="s">
        <v>526</v>
      </c>
      <c r="F104" s="401" t="s">
        <v>526</v>
      </c>
      <c r="G104" s="391" t="s">
        <v>526</v>
      </c>
      <c r="H104" s="391" t="s">
        <v>526</v>
      </c>
      <c r="I104" s="391" t="s">
        <v>526</v>
      </c>
      <c r="J104" s="391" t="s">
        <v>524</v>
      </c>
    </row>
    <row r="105" spans="1:10" x14ac:dyDescent="0.35">
      <c r="A105" s="407" t="s">
        <v>590</v>
      </c>
      <c r="B105" s="391" t="s">
        <v>526</v>
      </c>
      <c r="C105" s="401" t="s">
        <v>582</v>
      </c>
      <c r="D105" s="401" t="s">
        <v>558</v>
      </c>
      <c r="E105" s="401" t="s">
        <v>526</v>
      </c>
      <c r="F105" s="401" t="s">
        <v>526</v>
      </c>
      <c r="G105" s="391" t="s">
        <v>526</v>
      </c>
      <c r="H105" s="391" t="s">
        <v>526</v>
      </c>
      <c r="I105" s="391" t="s">
        <v>526</v>
      </c>
      <c r="J105" s="391" t="s">
        <v>524</v>
      </c>
    </row>
    <row r="106" spans="1:10" x14ac:dyDescent="0.35">
      <c r="A106" s="407" t="s">
        <v>591</v>
      </c>
      <c r="B106" s="391" t="s">
        <v>526</v>
      </c>
      <c r="C106" s="401" t="s">
        <v>582</v>
      </c>
      <c r="D106" s="401" t="s">
        <v>558</v>
      </c>
      <c r="E106" s="401" t="s">
        <v>526</v>
      </c>
      <c r="F106" s="401" t="s">
        <v>526</v>
      </c>
      <c r="G106" s="391" t="s">
        <v>526</v>
      </c>
      <c r="H106" s="391" t="s">
        <v>526</v>
      </c>
      <c r="I106" s="391" t="s">
        <v>526</v>
      </c>
      <c r="J106" s="391" t="s">
        <v>524</v>
      </c>
    </row>
    <row r="107" spans="1:10" x14ac:dyDescent="0.35">
      <c r="A107" s="407" t="s">
        <v>592</v>
      </c>
      <c r="B107" s="391" t="s">
        <v>526</v>
      </c>
      <c r="C107" s="401" t="s">
        <v>582</v>
      </c>
      <c r="D107" s="401" t="s">
        <v>558</v>
      </c>
      <c r="E107" s="401" t="s">
        <v>526</v>
      </c>
      <c r="F107" s="401" t="s">
        <v>526</v>
      </c>
      <c r="G107" s="391" t="s">
        <v>526</v>
      </c>
      <c r="H107" s="391" t="s">
        <v>526</v>
      </c>
      <c r="I107" s="391" t="s">
        <v>526</v>
      </c>
      <c r="J107" s="391" t="s">
        <v>524</v>
      </c>
    </row>
    <row r="108" spans="1:10" x14ac:dyDescent="0.35">
      <c r="A108" s="407" t="s">
        <v>593</v>
      </c>
      <c r="B108" s="391" t="s">
        <v>553</v>
      </c>
      <c r="C108" s="401" t="s">
        <v>582</v>
      </c>
      <c r="D108" s="401" t="s">
        <v>553</v>
      </c>
      <c r="E108" s="401" t="s">
        <v>553</v>
      </c>
      <c r="F108" s="401" t="s">
        <v>553</v>
      </c>
      <c r="G108" s="391" t="s">
        <v>553</v>
      </c>
      <c r="H108" s="391" t="s">
        <v>553</v>
      </c>
      <c r="I108" s="391" t="s">
        <v>553</v>
      </c>
      <c r="J108" s="391" t="s">
        <v>553</v>
      </c>
    </row>
    <row r="109" spans="1:10" x14ac:dyDescent="0.35">
      <c r="A109" s="407" t="s">
        <v>93</v>
      </c>
      <c r="B109" s="391" t="s">
        <v>526</v>
      </c>
      <c r="C109" s="401" t="s">
        <v>582</v>
      </c>
      <c r="D109" s="401" t="s">
        <v>558</v>
      </c>
      <c r="E109" s="401" t="s">
        <v>526</v>
      </c>
      <c r="F109" s="401" t="s">
        <v>526</v>
      </c>
      <c r="G109" s="391" t="s">
        <v>526</v>
      </c>
      <c r="H109" s="391" t="s">
        <v>526</v>
      </c>
      <c r="I109" s="391" t="s">
        <v>526</v>
      </c>
      <c r="J109" s="391" t="s">
        <v>524</v>
      </c>
    </row>
    <row r="110" spans="1:10" x14ac:dyDescent="0.35">
      <c r="A110" s="406" t="s">
        <v>595</v>
      </c>
      <c r="B110" s="401" t="s">
        <v>3289</v>
      </c>
      <c r="C110" s="401" t="s">
        <v>582</v>
      </c>
      <c r="D110" s="396" t="s">
        <v>196</v>
      </c>
      <c r="E110" s="396" t="s">
        <v>196</v>
      </c>
      <c r="F110" s="396" t="s">
        <v>196</v>
      </c>
      <c r="G110" s="401" t="s">
        <v>598</v>
      </c>
      <c r="H110" s="401" t="s">
        <v>3289</v>
      </c>
      <c r="I110" s="401" t="s">
        <v>598</v>
      </c>
      <c r="J110" s="401" t="s">
        <v>586</v>
      </c>
    </row>
    <row r="111" spans="1:10" x14ac:dyDescent="0.35">
      <c r="A111" s="407" t="s">
        <v>589</v>
      </c>
      <c r="B111" s="391" t="s">
        <v>526</v>
      </c>
      <c r="C111" s="401" t="s">
        <v>582</v>
      </c>
      <c r="D111" s="401" t="s">
        <v>558</v>
      </c>
      <c r="E111" s="401" t="s">
        <v>526</v>
      </c>
      <c r="F111" s="401" t="s">
        <v>526</v>
      </c>
      <c r="G111" s="391" t="s">
        <v>526</v>
      </c>
      <c r="H111" s="391" t="s">
        <v>526</v>
      </c>
      <c r="I111" s="391" t="s">
        <v>526</v>
      </c>
      <c r="J111" s="391" t="s">
        <v>524</v>
      </c>
    </row>
    <row r="112" spans="1:10" x14ac:dyDescent="0.35">
      <c r="A112" s="407" t="s">
        <v>590</v>
      </c>
      <c r="B112" s="391" t="s">
        <v>526</v>
      </c>
      <c r="C112" s="401" t="s">
        <v>582</v>
      </c>
      <c r="D112" s="401" t="s">
        <v>558</v>
      </c>
      <c r="E112" s="401" t="s">
        <v>526</v>
      </c>
      <c r="F112" s="401" t="s">
        <v>526</v>
      </c>
      <c r="G112" s="391" t="s">
        <v>526</v>
      </c>
      <c r="H112" s="391" t="s">
        <v>526</v>
      </c>
      <c r="I112" s="391" t="s">
        <v>526</v>
      </c>
      <c r="J112" s="391" t="s">
        <v>524</v>
      </c>
    </row>
    <row r="113" spans="1:10" x14ac:dyDescent="0.35">
      <c r="A113" s="407" t="s">
        <v>591</v>
      </c>
      <c r="B113" s="391" t="s">
        <v>526</v>
      </c>
      <c r="C113" s="401" t="s">
        <v>582</v>
      </c>
      <c r="D113" s="401" t="s">
        <v>558</v>
      </c>
      <c r="E113" s="401" t="s">
        <v>526</v>
      </c>
      <c r="F113" s="401" t="s">
        <v>526</v>
      </c>
      <c r="G113" s="391" t="s">
        <v>526</v>
      </c>
      <c r="H113" s="391" t="s">
        <v>526</v>
      </c>
      <c r="I113" s="391" t="s">
        <v>526</v>
      </c>
      <c r="J113" s="391" t="s">
        <v>524</v>
      </c>
    </row>
    <row r="114" spans="1:10" x14ac:dyDescent="0.35">
      <c r="A114" s="407" t="s">
        <v>592</v>
      </c>
      <c r="B114" s="391" t="s">
        <v>526</v>
      </c>
      <c r="C114" s="401" t="s">
        <v>582</v>
      </c>
      <c r="D114" s="401" t="s">
        <v>558</v>
      </c>
      <c r="E114" s="401" t="s">
        <v>526</v>
      </c>
      <c r="F114" s="401" t="s">
        <v>526</v>
      </c>
      <c r="G114" s="391" t="s">
        <v>526</v>
      </c>
      <c r="H114" s="391" t="s">
        <v>526</v>
      </c>
      <c r="I114" s="391" t="s">
        <v>526</v>
      </c>
      <c r="J114" s="391" t="s">
        <v>524</v>
      </c>
    </row>
    <row r="115" spans="1:10" x14ac:dyDescent="0.35">
      <c r="A115" s="407" t="s">
        <v>593</v>
      </c>
      <c r="B115" s="391" t="s">
        <v>553</v>
      </c>
      <c r="C115" s="401" t="s">
        <v>582</v>
      </c>
      <c r="D115" s="401" t="s">
        <v>553</v>
      </c>
      <c r="E115" s="401" t="s">
        <v>553</v>
      </c>
      <c r="F115" s="401" t="s">
        <v>553</v>
      </c>
      <c r="G115" s="391" t="s">
        <v>553</v>
      </c>
      <c r="H115" s="391" t="s">
        <v>553</v>
      </c>
      <c r="I115" s="391" t="s">
        <v>553</v>
      </c>
      <c r="J115" s="391" t="s">
        <v>553</v>
      </c>
    </row>
    <row r="116" spans="1:10" x14ac:dyDescent="0.35">
      <c r="A116" s="407" t="s">
        <v>93</v>
      </c>
      <c r="B116" s="391" t="s">
        <v>526</v>
      </c>
      <c r="C116" s="401" t="s">
        <v>582</v>
      </c>
      <c r="D116" s="401" t="s">
        <v>558</v>
      </c>
      <c r="E116" s="401" t="s">
        <v>526</v>
      </c>
      <c r="F116" s="401" t="s">
        <v>526</v>
      </c>
      <c r="G116" s="391" t="s">
        <v>526</v>
      </c>
      <c r="H116" s="391" t="s">
        <v>526</v>
      </c>
      <c r="I116" s="391" t="s">
        <v>526</v>
      </c>
      <c r="J116" s="391" t="s">
        <v>524</v>
      </c>
    </row>
    <row r="117" spans="1:10" x14ac:dyDescent="0.35">
      <c r="A117" s="408" t="s">
        <v>523</v>
      </c>
      <c r="B117" s="401">
        <v>1762804.2815129245</v>
      </c>
      <c r="C117" s="401" t="s">
        <v>582</v>
      </c>
      <c r="D117" s="396" t="s">
        <v>196</v>
      </c>
      <c r="E117" s="396" t="s">
        <v>196</v>
      </c>
      <c r="F117" s="396" t="s">
        <v>196</v>
      </c>
      <c r="G117" s="401">
        <v>89593.949221728457</v>
      </c>
      <c r="H117" s="401">
        <v>1.65477355037977</v>
      </c>
      <c r="I117" s="401">
        <v>0.25058877413691999</v>
      </c>
      <c r="J117" s="401" t="s">
        <v>586</v>
      </c>
    </row>
    <row r="118" spans="1:10" x14ac:dyDescent="0.35">
      <c r="A118" s="404" t="s">
        <v>583</v>
      </c>
      <c r="B118" s="391">
        <v>47606.342155162827</v>
      </c>
      <c r="C118" s="401" t="s">
        <v>582</v>
      </c>
      <c r="D118" s="401">
        <v>71.105701059850205</v>
      </c>
      <c r="E118" s="401">
        <v>2.22599096016092</v>
      </c>
      <c r="F118" s="401">
        <v>2.0044709460968599</v>
      </c>
      <c r="G118" s="391">
        <v>3385.0823338379528</v>
      </c>
      <c r="H118" s="391">
        <v>0.10597128728372</v>
      </c>
      <c r="I118" s="391">
        <v>9.5425529699969994E-2</v>
      </c>
      <c r="J118" s="391" t="s">
        <v>524</v>
      </c>
    </row>
    <row r="119" spans="1:10" x14ac:dyDescent="0.35">
      <c r="A119" s="404" t="s">
        <v>584</v>
      </c>
      <c r="B119" s="391">
        <v>595.8276365188334</v>
      </c>
      <c r="C119" s="401" t="s">
        <v>582</v>
      </c>
      <c r="D119" s="401">
        <v>89.645233903118736</v>
      </c>
      <c r="E119" s="401">
        <v>9.5000000000018208</v>
      </c>
      <c r="F119" s="401">
        <v>1.42500000000111</v>
      </c>
      <c r="G119" s="391">
        <v>53.413107841673231</v>
      </c>
      <c r="H119" s="391">
        <v>5.6603625469299999E-3</v>
      </c>
      <c r="I119" s="391">
        <v>8.4905438204000002E-4</v>
      </c>
      <c r="J119" s="391" t="s">
        <v>524</v>
      </c>
    </row>
    <row r="120" spans="1:10" x14ac:dyDescent="0.35">
      <c r="A120" s="404" t="s">
        <v>585</v>
      </c>
      <c r="B120" s="391">
        <v>1714602.1117212428</v>
      </c>
      <c r="C120" s="401" t="s">
        <v>582</v>
      </c>
      <c r="D120" s="401">
        <v>50.248073994006511</v>
      </c>
      <c r="E120" s="401">
        <v>0.9</v>
      </c>
      <c r="F120" s="401">
        <v>0.09</v>
      </c>
      <c r="G120" s="391">
        <v>86155.453780048832</v>
      </c>
      <c r="H120" s="391">
        <v>1.54314190054912</v>
      </c>
      <c r="I120" s="391">
        <v>0.15431419005491001</v>
      </c>
      <c r="J120" s="391" t="s">
        <v>524</v>
      </c>
    </row>
    <row r="121" spans="1:10" x14ac:dyDescent="0.35">
      <c r="A121" s="404" t="s">
        <v>3402</v>
      </c>
      <c r="B121" s="391" t="s">
        <v>553</v>
      </c>
      <c r="C121" s="401" t="s">
        <v>582</v>
      </c>
      <c r="D121" s="401" t="s">
        <v>553</v>
      </c>
      <c r="E121" s="401" t="s">
        <v>553</v>
      </c>
      <c r="F121" s="401" t="s">
        <v>553</v>
      </c>
      <c r="G121" s="391" t="s">
        <v>553</v>
      </c>
      <c r="H121" s="391" t="s">
        <v>553</v>
      </c>
      <c r="I121" s="391" t="s">
        <v>553</v>
      </c>
      <c r="J121" s="391" t="s">
        <v>553</v>
      </c>
    </row>
    <row r="122" spans="1:10" x14ac:dyDescent="0.35">
      <c r="A122" s="404" t="s">
        <v>3403</v>
      </c>
      <c r="B122" s="391" t="s">
        <v>553</v>
      </c>
      <c r="C122" s="401" t="s">
        <v>582</v>
      </c>
      <c r="D122" s="401" t="s">
        <v>553</v>
      </c>
      <c r="E122" s="401" t="s">
        <v>553</v>
      </c>
      <c r="F122" s="401" t="s">
        <v>553</v>
      </c>
      <c r="G122" s="391" t="s">
        <v>553</v>
      </c>
      <c r="H122" s="391" t="s">
        <v>553</v>
      </c>
      <c r="I122" s="391" t="s">
        <v>553</v>
      </c>
      <c r="J122" s="391" t="s">
        <v>553</v>
      </c>
    </row>
    <row r="123" spans="1:10" x14ac:dyDescent="0.35">
      <c r="A123" s="404" t="s">
        <v>3404</v>
      </c>
      <c r="B123" s="391" t="s">
        <v>526</v>
      </c>
      <c r="C123" s="401" t="s">
        <v>582</v>
      </c>
      <c r="D123" s="401" t="s">
        <v>558</v>
      </c>
      <c r="E123" s="401" t="s">
        <v>526</v>
      </c>
      <c r="F123" s="401" t="s">
        <v>526</v>
      </c>
      <c r="G123" s="391" t="s">
        <v>526</v>
      </c>
      <c r="H123" s="391" t="s">
        <v>526</v>
      </c>
      <c r="I123" s="391" t="s">
        <v>526</v>
      </c>
      <c r="J123" s="391" t="s">
        <v>524</v>
      </c>
    </row>
    <row r="124" spans="1:10" x14ac:dyDescent="0.35">
      <c r="A124" s="409" t="s">
        <v>3406</v>
      </c>
      <c r="B124" s="401">
        <v>864940.42592399509</v>
      </c>
      <c r="C124" s="401" t="s">
        <v>582</v>
      </c>
      <c r="D124" s="396" t="s">
        <v>196</v>
      </c>
      <c r="E124" s="396" t="s">
        <v>196</v>
      </c>
      <c r="F124" s="396" t="s">
        <v>196</v>
      </c>
      <c r="G124" s="401">
        <v>47127.791655633242</v>
      </c>
      <c r="H124" s="401">
        <v>1.5630179469099901</v>
      </c>
      <c r="I124" s="401">
        <v>0.20796062622860001</v>
      </c>
      <c r="J124" s="401" t="s">
        <v>586</v>
      </c>
    </row>
    <row r="125" spans="1:10" x14ac:dyDescent="0.35">
      <c r="A125" s="402" t="s">
        <v>583</v>
      </c>
      <c r="B125" s="401">
        <v>4872.2764198279274</v>
      </c>
      <c r="C125" s="401" t="s">
        <v>582</v>
      </c>
      <c r="D125" s="401">
        <v>71.105701059850205</v>
      </c>
      <c r="E125" s="401">
        <v>2.2259909601604702</v>
      </c>
      <c r="F125" s="401">
        <v>2.0044709460972898</v>
      </c>
      <c r="G125" s="401">
        <v>346.44663058924181</v>
      </c>
      <c r="H125" s="401">
        <v>1.0845643265939999E-2</v>
      </c>
      <c r="I125" s="401">
        <v>9.7663365249000007E-3</v>
      </c>
      <c r="J125" s="401" t="s">
        <v>524</v>
      </c>
    </row>
    <row r="126" spans="1:10" x14ac:dyDescent="0.35">
      <c r="A126" s="402" t="s">
        <v>584</v>
      </c>
      <c r="B126" s="401">
        <v>90478.019661663464</v>
      </c>
      <c r="C126" s="401" t="s">
        <v>582</v>
      </c>
      <c r="D126" s="401">
        <v>89.645233903118736</v>
      </c>
      <c r="E126" s="401">
        <v>9.4999999999999698</v>
      </c>
      <c r="F126" s="401">
        <v>1.425</v>
      </c>
      <c r="G126" s="401">
        <v>8110.9232356607972</v>
      </c>
      <c r="H126" s="401">
        <v>0.85954118678580005</v>
      </c>
      <c r="I126" s="401">
        <v>0.12893117801786999</v>
      </c>
      <c r="J126" s="401" t="s">
        <v>524</v>
      </c>
    </row>
    <row r="127" spans="1:10" x14ac:dyDescent="0.35">
      <c r="A127" s="402" t="s">
        <v>585</v>
      </c>
      <c r="B127" s="401">
        <v>769590.12984250369</v>
      </c>
      <c r="C127" s="401" t="s">
        <v>582</v>
      </c>
      <c r="D127" s="401">
        <v>50.248073994006511</v>
      </c>
      <c r="E127" s="401">
        <v>0.9</v>
      </c>
      <c r="F127" s="401">
        <v>9.0000000000010003E-2</v>
      </c>
      <c r="G127" s="401">
        <v>38670.421789383203</v>
      </c>
      <c r="H127" s="401">
        <v>0.69263111685824996</v>
      </c>
      <c r="I127" s="401">
        <v>6.9263111685830006E-2</v>
      </c>
      <c r="J127" s="401" t="s">
        <v>524</v>
      </c>
    </row>
    <row r="128" spans="1:10" x14ac:dyDescent="0.35">
      <c r="A128" s="402" t="s">
        <v>3402</v>
      </c>
      <c r="B128" s="401" t="s">
        <v>553</v>
      </c>
      <c r="C128" s="401" t="s">
        <v>582</v>
      </c>
      <c r="D128" s="401" t="s">
        <v>553</v>
      </c>
      <c r="E128" s="401" t="s">
        <v>553</v>
      </c>
      <c r="F128" s="401" t="s">
        <v>553</v>
      </c>
      <c r="G128" s="401" t="s">
        <v>553</v>
      </c>
      <c r="H128" s="401" t="s">
        <v>553</v>
      </c>
      <c r="I128" s="401" t="s">
        <v>553</v>
      </c>
      <c r="J128" s="401" t="s">
        <v>553</v>
      </c>
    </row>
    <row r="129" spans="1:10" x14ac:dyDescent="0.35">
      <c r="A129" s="402" t="s">
        <v>3403</v>
      </c>
      <c r="B129" s="401" t="s">
        <v>553</v>
      </c>
      <c r="C129" s="401" t="s">
        <v>582</v>
      </c>
      <c r="D129" s="401" t="s">
        <v>553</v>
      </c>
      <c r="E129" s="401" t="s">
        <v>553</v>
      </c>
      <c r="F129" s="401" t="s">
        <v>553</v>
      </c>
      <c r="G129" s="401" t="s">
        <v>553</v>
      </c>
      <c r="H129" s="401" t="s">
        <v>553</v>
      </c>
      <c r="I129" s="401" t="s">
        <v>553</v>
      </c>
      <c r="J129" s="401" t="s">
        <v>553</v>
      </c>
    </row>
    <row r="130" spans="1:10" x14ac:dyDescent="0.35">
      <c r="A130" s="402" t="s">
        <v>3404</v>
      </c>
      <c r="B130" s="401" t="s">
        <v>526</v>
      </c>
      <c r="C130" s="401" t="s">
        <v>582</v>
      </c>
      <c r="D130" s="401" t="s">
        <v>558</v>
      </c>
      <c r="E130" s="401" t="s">
        <v>526</v>
      </c>
      <c r="F130" s="401" t="s">
        <v>526</v>
      </c>
      <c r="G130" s="401" t="s">
        <v>526</v>
      </c>
      <c r="H130" s="401" t="s">
        <v>526</v>
      </c>
      <c r="I130" s="401" t="s">
        <v>526</v>
      </c>
      <c r="J130" s="401" t="s">
        <v>524</v>
      </c>
    </row>
    <row r="131" spans="1:10" x14ac:dyDescent="0.35">
      <c r="A131" s="406" t="s">
        <v>596</v>
      </c>
      <c r="B131" s="401">
        <v>864940.42592399509</v>
      </c>
      <c r="C131" s="401" t="s">
        <v>582</v>
      </c>
      <c r="D131" s="396" t="s">
        <v>196</v>
      </c>
      <c r="E131" s="396" t="s">
        <v>196</v>
      </c>
      <c r="F131" s="396" t="s">
        <v>196</v>
      </c>
      <c r="G131" s="401">
        <v>47127.791655633242</v>
      </c>
      <c r="H131" s="401">
        <v>1.5630179469099901</v>
      </c>
      <c r="I131" s="401">
        <v>0.20796062622860001</v>
      </c>
      <c r="J131" s="401" t="s">
        <v>586</v>
      </c>
    </row>
    <row r="132" spans="1:10" x14ac:dyDescent="0.35">
      <c r="A132" s="407" t="s">
        <v>589</v>
      </c>
      <c r="B132" s="391">
        <v>4872.2764198279274</v>
      </c>
      <c r="C132" s="401" t="s">
        <v>582</v>
      </c>
      <c r="D132" s="401">
        <v>71.105701059850205</v>
      </c>
      <c r="E132" s="401">
        <v>2.2259909601604702</v>
      </c>
      <c r="F132" s="401">
        <v>2.0044709460972898</v>
      </c>
      <c r="G132" s="391">
        <v>346.44663058924181</v>
      </c>
      <c r="H132" s="391">
        <v>1.0845643265939999E-2</v>
      </c>
      <c r="I132" s="391">
        <v>9.7663365249000007E-3</v>
      </c>
      <c r="J132" s="391" t="s">
        <v>524</v>
      </c>
    </row>
    <row r="133" spans="1:10" x14ac:dyDescent="0.35">
      <c r="A133" s="407" t="s">
        <v>590</v>
      </c>
      <c r="B133" s="391">
        <v>90478.019661663464</v>
      </c>
      <c r="C133" s="401" t="s">
        <v>582</v>
      </c>
      <c r="D133" s="401">
        <v>89.645233903118736</v>
      </c>
      <c r="E133" s="401">
        <v>9.4999999999999698</v>
      </c>
      <c r="F133" s="401">
        <v>1.425</v>
      </c>
      <c r="G133" s="391">
        <v>8110.9232356607972</v>
      </c>
      <c r="H133" s="391">
        <v>0.85954118678580005</v>
      </c>
      <c r="I133" s="391">
        <v>0.12893117801786999</v>
      </c>
      <c r="J133" s="391" t="s">
        <v>524</v>
      </c>
    </row>
    <row r="134" spans="1:10" x14ac:dyDescent="0.35">
      <c r="A134" s="407" t="s">
        <v>591</v>
      </c>
      <c r="B134" s="391">
        <v>769590.12984250369</v>
      </c>
      <c r="C134" s="401" t="s">
        <v>582</v>
      </c>
      <c r="D134" s="401">
        <v>50.248073994006511</v>
      </c>
      <c r="E134" s="401">
        <v>0.9</v>
      </c>
      <c r="F134" s="401">
        <v>9.0000000000010003E-2</v>
      </c>
      <c r="G134" s="391">
        <v>38670.421789383203</v>
      </c>
      <c r="H134" s="391">
        <v>0.69263111685824996</v>
      </c>
      <c r="I134" s="391">
        <v>6.9263111685830006E-2</v>
      </c>
      <c r="J134" s="391" t="s">
        <v>524</v>
      </c>
    </row>
    <row r="135" spans="1:10" x14ac:dyDescent="0.35">
      <c r="A135" s="407" t="s">
        <v>592</v>
      </c>
      <c r="B135" s="391" t="s">
        <v>553</v>
      </c>
      <c r="C135" s="401" t="s">
        <v>582</v>
      </c>
      <c r="D135" s="401" t="s">
        <v>553</v>
      </c>
      <c r="E135" s="401" t="s">
        <v>553</v>
      </c>
      <c r="F135" s="401" t="s">
        <v>553</v>
      </c>
      <c r="G135" s="391" t="s">
        <v>553</v>
      </c>
      <c r="H135" s="391" t="s">
        <v>553</v>
      </c>
      <c r="I135" s="391" t="s">
        <v>553</v>
      </c>
      <c r="J135" s="391" t="s">
        <v>553</v>
      </c>
    </row>
    <row r="136" spans="1:10" x14ac:dyDescent="0.35">
      <c r="A136" s="407" t="s">
        <v>593</v>
      </c>
      <c r="B136" s="391" t="s">
        <v>553</v>
      </c>
      <c r="C136" s="401" t="s">
        <v>582</v>
      </c>
      <c r="D136" s="401" t="s">
        <v>553</v>
      </c>
      <c r="E136" s="401" t="s">
        <v>553</v>
      </c>
      <c r="F136" s="401" t="s">
        <v>553</v>
      </c>
      <c r="G136" s="391" t="s">
        <v>553</v>
      </c>
      <c r="H136" s="391" t="s">
        <v>553</v>
      </c>
      <c r="I136" s="391" t="s">
        <v>553</v>
      </c>
      <c r="J136" s="391" t="s">
        <v>553</v>
      </c>
    </row>
    <row r="137" spans="1:10" x14ac:dyDescent="0.35">
      <c r="A137" s="407" t="s">
        <v>93</v>
      </c>
      <c r="B137" s="391" t="s">
        <v>526</v>
      </c>
      <c r="C137" s="401" t="s">
        <v>582</v>
      </c>
      <c r="D137" s="401" t="s">
        <v>558</v>
      </c>
      <c r="E137" s="401" t="s">
        <v>526</v>
      </c>
      <c r="F137" s="401" t="s">
        <v>526</v>
      </c>
      <c r="G137" s="391" t="s">
        <v>526</v>
      </c>
      <c r="H137" s="391" t="s">
        <v>526</v>
      </c>
      <c r="I137" s="391" t="s">
        <v>526</v>
      </c>
      <c r="J137" s="391" t="s">
        <v>524</v>
      </c>
    </row>
    <row r="138" spans="1:10" x14ac:dyDescent="0.35">
      <c r="A138" s="406" t="s">
        <v>597</v>
      </c>
      <c r="B138" s="401" t="s">
        <v>598</v>
      </c>
      <c r="C138" s="401" t="s">
        <v>582</v>
      </c>
      <c r="D138" s="396" t="s">
        <v>196</v>
      </c>
      <c r="E138" s="396" t="s">
        <v>196</v>
      </c>
      <c r="F138" s="396" t="s">
        <v>196</v>
      </c>
      <c r="G138" s="401" t="s">
        <v>598</v>
      </c>
      <c r="H138" s="401" t="s">
        <v>598</v>
      </c>
      <c r="I138" s="401" t="s">
        <v>598</v>
      </c>
      <c r="J138" s="401" t="s">
        <v>586</v>
      </c>
    </row>
    <row r="139" spans="1:10" x14ac:dyDescent="0.35">
      <c r="A139" s="407" t="s">
        <v>589</v>
      </c>
      <c r="B139" s="391" t="s">
        <v>526</v>
      </c>
      <c r="C139" s="401" t="s">
        <v>582</v>
      </c>
      <c r="D139" s="401" t="s">
        <v>558</v>
      </c>
      <c r="E139" s="401" t="s">
        <v>526</v>
      </c>
      <c r="F139" s="401" t="s">
        <v>526</v>
      </c>
      <c r="G139" s="391" t="s">
        <v>526</v>
      </c>
      <c r="H139" s="391" t="s">
        <v>526</v>
      </c>
      <c r="I139" s="391" t="s">
        <v>526</v>
      </c>
      <c r="J139" s="391" t="s">
        <v>524</v>
      </c>
    </row>
    <row r="140" spans="1:10" x14ac:dyDescent="0.35">
      <c r="A140" s="407" t="s">
        <v>590</v>
      </c>
      <c r="B140" s="391" t="s">
        <v>526</v>
      </c>
      <c r="C140" s="401" t="s">
        <v>582</v>
      </c>
      <c r="D140" s="401" t="s">
        <v>558</v>
      </c>
      <c r="E140" s="401" t="s">
        <v>526</v>
      </c>
      <c r="F140" s="401" t="s">
        <v>526</v>
      </c>
      <c r="G140" s="391" t="s">
        <v>526</v>
      </c>
      <c r="H140" s="391" t="s">
        <v>526</v>
      </c>
      <c r="I140" s="391" t="s">
        <v>526</v>
      </c>
      <c r="J140" s="391" t="s">
        <v>524</v>
      </c>
    </row>
    <row r="141" spans="1:10" x14ac:dyDescent="0.35">
      <c r="A141" s="407" t="s">
        <v>591</v>
      </c>
      <c r="B141" s="391" t="s">
        <v>526</v>
      </c>
      <c r="C141" s="401" t="s">
        <v>582</v>
      </c>
      <c r="D141" s="401" t="s">
        <v>558</v>
      </c>
      <c r="E141" s="401" t="s">
        <v>526</v>
      </c>
      <c r="F141" s="401" t="s">
        <v>526</v>
      </c>
      <c r="G141" s="391" t="s">
        <v>526</v>
      </c>
      <c r="H141" s="391" t="s">
        <v>526</v>
      </c>
      <c r="I141" s="391" t="s">
        <v>526</v>
      </c>
      <c r="J141" s="391" t="s">
        <v>524</v>
      </c>
    </row>
    <row r="142" spans="1:10" x14ac:dyDescent="0.35">
      <c r="A142" s="407" t="s">
        <v>592</v>
      </c>
      <c r="B142" s="391" t="s">
        <v>553</v>
      </c>
      <c r="C142" s="401" t="s">
        <v>582</v>
      </c>
      <c r="D142" s="401" t="s">
        <v>553</v>
      </c>
      <c r="E142" s="401" t="s">
        <v>553</v>
      </c>
      <c r="F142" s="401" t="s">
        <v>553</v>
      </c>
      <c r="G142" s="391" t="s">
        <v>553</v>
      </c>
      <c r="H142" s="391" t="s">
        <v>553</v>
      </c>
      <c r="I142" s="391" t="s">
        <v>553</v>
      </c>
      <c r="J142" s="391" t="s">
        <v>553</v>
      </c>
    </row>
    <row r="143" spans="1:10" x14ac:dyDescent="0.35">
      <c r="A143" s="407" t="s">
        <v>593</v>
      </c>
      <c r="B143" s="391" t="s">
        <v>553</v>
      </c>
      <c r="C143" s="401" t="s">
        <v>582</v>
      </c>
      <c r="D143" s="401" t="s">
        <v>553</v>
      </c>
      <c r="E143" s="401" t="s">
        <v>553</v>
      </c>
      <c r="F143" s="401" t="s">
        <v>553</v>
      </c>
      <c r="G143" s="391" t="s">
        <v>553</v>
      </c>
      <c r="H143" s="391" t="s">
        <v>553</v>
      </c>
      <c r="I143" s="391" t="s">
        <v>553</v>
      </c>
      <c r="J143" s="391" t="s">
        <v>553</v>
      </c>
    </row>
    <row r="144" spans="1:10" x14ac:dyDescent="0.35">
      <c r="A144" s="407" t="s">
        <v>93</v>
      </c>
      <c r="B144" s="391" t="s">
        <v>526</v>
      </c>
      <c r="C144" s="401" t="s">
        <v>582</v>
      </c>
      <c r="D144" s="401" t="s">
        <v>558</v>
      </c>
      <c r="E144" s="401" t="s">
        <v>526</v>
      </c>
      <c r="F144" s="401" t="s">
        <v>526</v>
      </c>
      <c r="G144" s="391" t="s">
        <v>526</v>
      </c>
      <c r="H144" s="391" t="s">
        <v>526</v>
      </c>
      <c r="I144" s="391" t="s">
        <v>526</v>
      </c>
      <c r="J144" s="391" t="s">
        <v>524</v>
      </c>
    </row>
    <row r="145" spans="1:10" x14ac:dyDescent="0.35">
      <c r="A145" s="406" t="s">
        <v>599</v>
      </c>
      <c r="B145" s="401" t="s">
        <v>598</v>
      </c>
      <c r="C145" s="401" t="s">
        <v>582</v>
      </c>
      <c r="D145" s="396" t="s">
        <v>196</v>
      </c>
      <c r="E145" s="396" t="s">
        <v>196</v>
      </c>
      <c r="F145" s="396" t="s">
        <v>196</v>
      </c>
      <c r="G145" s="401" t="s">
        <v>598</v>
      </c>
      <c r="H145" s="401" t="s">
        <v>598</v>
      </c>
      <c r="I145" s="401" t="s">
        <v>598</v>
      </c>
      <c r="J145" s="401" t="s">
        <v>586</v>
      </c>
    </row>
    <row r="146" spans="1:10" x14ac:dyDescent="0.35">
      <c r="A146" s="407" t="s">
        <v>589</v>
      </c>
      <c r="B146" s="391" t="s">
        <v>526</v>
      </c>
      <c r="C146" s="401" t="s">
        <v>582</v>
      </c>
      <c r="D146" s="401" t="s">
        <v>558</v>
      </c>
      <c r="E146" s="401" t="s">
        <v>526</v>
      </c>
      <c r="F146" s="401" t="s">
        <v>526</v>
      </c>
      <c r="G146" s="391" t="s">
        <v>526</v>
      </c>
      <c r="H146" s="391" t="s">
        <v>526</v>
      </c>
      <c r="I146" s="391" t="s">
        <v>526</v>
      </c>
      <c r="J146" s="391" t="s">
        <v>524</v>
      </c>
    </row>
    <row r="147" spans="1:10" x14ac:dyDescent="0.35">
      <c r="A147" s="407" t="s">
        <v>590</v>
      </c>
      <c r="B147" s="391" t="s">
        <v>526</v>
      </c>
      <c r="C147" s="401" t="s">
        <v>582</v>
      </c>
      <c r="D147" s="401" t="s">
        <v>558</v>
      </c>
      <c r="E147" s="401" t="s">
        <v>526</v>
      </c>
      <c r="F147" s="401" t="s">
        <v>526</v>
      </c>
      <c r="G147" s="391" t="s">
        <v>526</v>
      </c>
      <c r="H147" s="391" t="s">
        <v>526</v>
      </c>
      <c r="I147" s="391" t="s">
        <v>526</v>
      </c>
      <c r="J147" s="391" t="s">
        <v>524</v>
      </c>
    </row>
    <row r="148" spans="1:10" x14ac:dyDescent="0.35">
      <c r="A148" s="407" t="s">
        <v>591</v>
      </c>
      <c r="B148" s="391" t="s">
        <v>526</v>
      </c>
      <c r="C148" s="401" t="s">
        <v>582</v>
      </c>
      <c r="D148" s="401" t="s">
        <v>558</v>
      </c>
      <c r="E148" s="401" t="s">
        <v>526</v>
      </c>
      <c r="F148" s="401" t="s">
        <v>526</v>
      </c>
      <c r="G148" s="391" t="s">
        <v>526</v>
      </c>
      <c r="H148" s="391" t="s">
        <v>526</v>
      </c>
      <c r="I148" s="391" t="s">
        <v>526</v>
      </c>
      <c r="J148" s="391" t="s">
        <v>524</v>
      </c>
    </row>
    <row r="149" spans="1:10" x14ac:dyDescent="0.35">
      <c r="A149" s="407" t="s">
        <v>592</v>
      </c>
      <c r="B149" s="391" t="s">
        <v>553</v>
      </c>
      <c r="C149" s="401" t="s">
        <v>582</v>
      </c>
      <c r="D149" s="401" t="s">
        <v>553</v>
      </c>
      <c r="E149" s="401" t="s">
        <v>553</v>
      </c>
      <c r="F149" s="401" t="s">
        <v>553</v>
      </c>
      <c r="G149" s="391" t="s">
        <v>553</v>
      </c>
      <c r="H149" s="391" t="s">
        <v>553</v>
      </c>
      <c r="I149" s="391" t="s">
        <v>553</v>
      </c>
      <c r="J149" s="391" t="s">
        <v>553</v>
      </c>
    </row>
    <row r="150" spans="1:10" x14ac:dyDescent="0.35">
      <c r="A150" s="407" t="s">
        <v>593</v>
      </c>
      <c r="B150" s="391" t="s">
        <v>553</v>
      </c>
      <c r="C150" s="401" t="s">
        <v>582</v>
      </c>
      <c r="D150" s="401" t="s">
        <v>553</v>
      </c>
      <c r="E150" s="401" t="s">
        <v>553</v>
      </c>
      <c r="F150" s="401" t="s">
        <v>553</v>
      </c>
      <c r="G150" s="391" t="s">
        <v>553</v>
      </c>
      <c r="H150" s="391" t="s">
        <v>553</v>
      </c>
      <c r="I150" s="391" t="s">
        <v>553</v>
      </c>
      <c r="J150" s="391" t="s">
        <v>553</v>
      </c>
    </row>
    <row r="151" spans="1:10" x14ac:dyDescent="0.35">
      <c r="A151" s="407" t="s">
        <v>93</v>
      </c>
      <c r="B151" s="391" t="s">
        <v>526</v>
      </c>
      <c r="C151" s="401" t="s">
        <v>582</v>
      </c>
      <c r="D151" s="401" t="s">
        <v>558</v>
      </c>
      <c r="E151" s="401" t="s">
        <v>526</v>
      </c>
      <c r="F151" s="401" t="s">
        <v>526</v>
      </c>
      <c r="G151" s="391" t="s">
        <v>526</v>
      </c>
      <c r="H151" s="391" t="s">
        <v>526</v>
      </c>
      <c r="I151" s="391" t="s">
        <v>526</v>
      </c>
      <c r="J151" s="391" t="s">
        <v>524</v>
      </c>
    </row>
    <row r="152" spans="1:10" x14ac:dyDescent="0.35">
      <c r="A152" s="309" t="s">
        <v>600</v>
      </c>
      <c r="B152" s="401">
        <v>12838276.758914616</v>
      </c>
      <c r="C152" s="401" t="s">
        <v>582</v>
      </c>
      <c r="D152" s="396" t="s">
        <v>196</v>
      </c>
      <c r="E152" s="396" t="s">
        <v>196</v>
      </c>
      <c r="F152" s="396" t="s">
        <v>196</v>
      </c>
      <c r="G152" s="401">
        <v>715881.23822130868</v>
      </c>
      <c r="H152" s="401">
        <v>66.332427151355944</v>
      </c>
      <c r="I152" s="401">
        <v>9.3750160318137894</v>
      </c>
      <c r="J152" s="401" t="s">
        <v>586</v>
      </c>
    </row>
    <row r="153" spans="1:10" x14ac:dyDescent="0.35">
      <c r="A153" s="410" t="s">
        <v>583</v>
      </c>
      <c r="B153" s="401">
        <v>4819311.5680946754</v>
      </c>
      <c r="C153" s="401" t="s">
        <v>582</v>
      </c>
      <c r="D153" s="401">
        <v>71.105701059850205</v>
      </c>
      <c r="E153" s="401">
        <v>1.79440236063714</v>
      </c>
      <c r="F153" s="401">
        <v>0.34189445136586999</v>
      </c>
      <c r="G153" s="401">
        <v>342680.52767521783</v>
      </c>
      <c r="H153" s="401">
        <v>8.6477840544349505</v>
      </c>
      <c r="I153" s="401">
        <v>1.6476958845349201</v>
      </c>
      <c r="J153" s="401" t="s">
        <v>524</v>
      </c>
    </row>
    <row r="154" spans="1:10" x14ac:dyDescent="0.35">
      <c r="A154" s="410" t="s">
        <v>584</v>
      </c>
      <c r="B154" s="401">
        <v>1221823.531590312</v>
      </c>
      <c r="C154" s="401" t="s">
        <v>582</v>
      </c>
      <c r="D154" s="401">
        <v>89.645233903118736</v>
      </c>
      <c r="E154" s="401">
        <v>9.5000000000000107</v>
      </c>
      <c r="F154" s="401">
        <v>1.425</v>
      </c>
      <c r="G154" s="401">
        <v>109530.6562777481</v>
      </c>
      <c r="H154" s="401">
        <v>11.607323550107971</v>
      </c>
      <c r="I154" s="401">
        <v>1.7410985325162001</v>
      </c>
      <c r="J154" s="401" t="s">
        <v>524</v>
      </c>
    </row>
    <row r="155" spans="1:10" x14ac:dyDescent="0.35">
      <c r="A155" s="410" t="s">
        <v>585</v>
      </c>
      <c r="B155" s="401">
        <v>5247366.382635735</v>
      </c>
      <c r="C155" s="401" t="s">
        <v>582</v>
      </c>
      <c r="D155" s="401">
        <v>50.248073994006518</v>
      </c>
      <c r="E155" s="401">
        <v>0.9</v>
      </c>
      <c r="F155" s="401">
        <v>0.09</v>
      </c>
      <c r="G155" s="401">
        <v>263670.05426834273</v>
      </c>
      <c r="H155" s="401">
        <v>4.7226297443721696</v>
      </c>
      <c r="I155" s="401">
        <v>0.47226297443721998</v>
      </c>
      <c r="J155" s="401" t="s">
        <v>524</v>
      </c>
    </row>
    <row r="156" spans="1:10" x14ac:dyDescent="0.35">
      <c r="A156" s="410" t="s">
        <v>3407</v>
      </c>
      <c r="B156" s="401" t="s">
        <v>553</v>
      </c>
      <c r="C156" s="401" t="s">
        <v>582</v>
      </c>
      <c r="D156" s="401" t="s">
        <v>553</v>
      </c>
      <c r="E156" s="401" t="s">
        <v>553</v>
      </c>
      <c r="F156" s="401" t="s">
        <v>553</v>
      </c>
      <c r="G156" s="401" t="s">
        <v>553</v>
      </c>
      <c r="H156" s="401" t="s">
        <v>553</v>
      </c>
      <c r="I156" s="401" t="s">
        <v>553</v>
      </c>
      <c r="J156" s="401" t="s">
        <v>553</v>
      </c>
    </row>
    <row r="157" spans="1:10" x14ac:dyDescent="0.35">
      <c r="A157" s="410" t="s">
        <v>3408</v>
      </c>
      <c r="B157" s="401" t="s">
        <v>553</v>
      </c>
      <c r="C157" s="401" t="s">
        <v>582</v>
      </c>
      <c r="D157" s="401" t="s">
        <v>553</v>
      </c>
      <c r="E157" s="401" t="s">
        <v>553</v>
      </c>
      <c r="F157" s="401" t="s">
        <v>553</v>
      </c>
      <c r="G157" s="401" t="s">
        <v>553</v>
      </c>
      <c r="H157" s="401" t="s">
        <v>553</v>
      </c>
      <c r="I157" s="401" t="s">
        <v>553</v>
      </c>
      <c r="J157" s="401" t="s">
        <v>553</v>
      </c>
    </row>
    <row r="158" spans="1:10" x14ac:dyDescent="0.35">
      <c r="A158" s="410" t="s">
        <v>3409</v>
      </c>
      <c r="B158" s="401">
        <v>1549775.2765938945</v>
      </c>
      <c r="C158" s="401" t="s">
        <v>582</v>
      </c>
      <c r="D158" s="401">
        <v>88.686898270265601</v>
      </c>
      <c r="E158" s="401">
        <v>26.684313801501879</v>
      </c>
      <c r="F158" s="401">
        <v>3.5579085068669198</v>
      </c>
      <c r="G158" s="401">
        <v>137444.76229705545</v>
      </c>
      <c r="H158" s="401">
        <v>41.354689802440859</v>
      </c>
      <c r="I158" s="401">
        <v>5.5139586403254501</v>
      </c>
      <c r="J158" s="401" t="s">
        <v>524</v>
      </c>
    </row>
    <row r="159" spans="1:10" x14ac:dyDescent="0.35">
      <c r="A159" s="411" t="s">
        <v>528</v>
      </c>
      <c r="B159" s="401">
        <v>287888.52852704696</v>
      </c>
      <c r="C159" s="401" t="s">
        <v>582</v>
      </c>
      <c r="D159" s="396" t="s">
        <v>196</v>
      </c>
      <c r="E159" s="396" t="s">
        <v>196</v>
      </c>
      <c r="F159" s="396" t="s">
        <v>196</v>
      </c>
      <c r="G159" s="401">
        <v>14558.872168514019</v>
      </c>
      <c r="H159" s="401">
        <v>0.26506107425178999</v>
      </c>
      <c r="I159" s="401">
        <v>3.4431093875209998E-2</v>
      </c>
      <c r="J159" s="401" t="s">
        <v>586</v>
      </c>
    </row>
    <row r="160" spans="1:10" x14ac:dyDescent="0.35">
      <c r="A160" s="410" t="s">
        <v>583</v>
      </c>
      <c r="B160" s="391">
        <v>4445.4946217248898</v>
      </c>
      <c r="C160" s="401" t="s">
        <v>582</v>
      </c>
      <c r="D160" s="401">
        <v>71.105701059850205</v>
      </c>
      <c r="E160" s="401">
        <v>2.22599096016011</v>
      </c>
      <c r="F160" s="401">
        <v>2.0044709460974501</v>
      </c>
      <c r="G160" s="391">
        <v>316.10001163554188</v>
      </c>
      <c r="H160" s="391">
        <v>9.8956308414000008E-3</v>
      </c>
      <c r="I160" s="391">
        <v>8.9108648102800003E-3</v>
      </c>
      <c r="J160" s="391" t="s">
        <v>524</v>
      </c>
    </row>
    <row r="161" spans="1:10" x14ac:dyDescent="0.35">
      <c r="A161" s="410" t="s">
        <v>584</v>
      </c>
      <c r="B161" s="391">
        <v>7.7573134424458603</v>
      </c>
      <c r="C161" s="401" t="s">
        <v>582</v>
      </c>
      <c r="D161" s="401">
        <v>89.645233903119205</v>
      </c>
      <c r="E161" s="401">
        <v>9.4999999995828901</v>
      </c>
      <c r="F161" s="401">
        <v>1.4250000005819901</v>
      </c>
      <c r="G161" s="391">
        <v>0.69540617800786997</v>
      </c>
      <c r="H161" s="391">
        <v>7.3694477700000002E-5</v>
      </c>
      <c r="I161" s="391">
        <v>1.1054171659999999E-5</v>
      </c>
      <c r="J161" s="391" t="s">
        <v>524</v>
      </c>
    </row>
    <row r="162" spans="1:10" x14ac:dyDescent="0.35">
      <c r="A162" s="410" t="s">
        <v>585</v>
      </c>
      <c r="B162" s="391">
        <v>283435.27659187961</v>
      </c>
      <c r="C162" s="401" t="s">
        <v>582</v>
      </c>
      <c r="D162" s="401">
        <v>50.248073994006511</v>
      </c>
      <c r="E162" s="401">
        <v>0.89999999999999003</v>
      </c>
      <c r="F162" s="401">
        <v>0.09</v>
      </c>
      <c r="G162" s="391">
        <v>14242.076750700469</v>
      </c>
      <c r="H162" s="391">
        <v>0.25509174893268999</v>
      </c>
      <c r="I162" s="391">
        <v>2.5509174893269999E-2</v>
      </c>
      <c r="J162" s="391" t="s">
        <v>524</v>
      </c>
    </row>
    <row r="163" spans="1:10" x14ac:dyDescent="0.35">
      <c r="A163" s="410" t="s">
        <v>3407</v>
      </c>
      <c r="B163" s="391" t="s">
        <v>553</v>
      </c>
      <c r="C163" s="401" t="s">
        <v>582</v>
      </c>
      <c r="D163" s="401" t="s">
        <v>553</v>
      </c>
      <c r="E163" s="401" t="s">
        <v>553</v>
      </c>
      <c r="F163" s="401" t="s">
        <v>553</v>
      </c>
      <c r="G163" s="391" t="s">
        <v>553</v>
      </c>
      <c r="H163" s="391" t="s">
        <v>553</v>
      </c>
      <c r="I163" s="391" t="s">
        <v>553</v>
      </c>
      <c r="J163" s="391" t="s">
        <v>553</v>
      </c>
    </row>
    <row r="164" spans="1:10" x14ac:dyDescent="0.35">
      <c r="A164" s="410" t="s">
        <v>3408</v>
      </c>
      <c r="B164" s="391" t="s">
        <v>553</v>
      </c>
      <c r="C164" s="401" t="s">
        <v>582</v>
      </c>
      <c r="D164" s="401" t="s">
        <v>553</v>
      </c>
      <c r="E164" s="401" t="s">
        <v>553</v>
      </c>
      <c r="F164" s="401" t="s">
        <v>553</v>
      </c>
      <c r="G164" s="391" t="s">
        <v>553</v>
      </c>
      <c r="H164" s="391" t="s">
        <v>553</v>
      </c>
      <c r="I164" s="391" t="s">
        <v>553</v>
      </c>
      <c r="J164" s="391" t="s">
        <v>553</v>
      </c>
    </row>
    <row r="165" spans="1:10" x14ac:dyDescent="0.35">
      <c r="A165" s="410" t="s">
        <v>3409</v>
      </c>
      <c r="B165" s="391" t="s">
        <v>526</v>
      </c>
      <c r="C165" s="401" t="s">
        <v>582</v>
      </c>
      <c r="D165" s="401" t="s">
        <v>558</v>
      </c>
      <c r="E165" s="401" t="s">
        <v>526</v>
      </c>
      <c r="F165" s="401" t="s">
        <v>526</v>
      </c>
      <c r="G165" s="391" t="s">
        <v>526</v>
      </c>
      <c r="H165" s="391" t="s">
        <v>526</v>
      </c>
      <c r="I165" s="391" t="s">
        <v>526</v>
      </c>
      <c r="J165" s="391" t="s">
        <v>524</v>
      </c>
    </row>
    <row r="166" spans="1:10" x14ac:dyDescent="0.35">
      <c r="A166" s="411" t="s">
        <v>529</v>
      </c>
      <c r="B166" s="401">
        <v>71681.084862017902</v>
      </c>
      <c r="C166" s="401" t="s">
        <v>582</v>
      </c>
      <c r="D166" s="396" t="s">
        <v>196</v>
      </c>
      <c r="E166" s="396" t="s">
        <v>196</v>
      </c>
      <c r="F166" s="396" t="s">
        <v>196</v>
      </c>
      <c r="G166" s="401">
        <v>4324.0266958123129</v>
      </c>
      <c r="H166" s="401">
        <v>0.21993490848121999</v>
      </c>
      <c r="I166" s="401">
        <v>3.1755858181610003E-2</v>
      </c>
      <c r="J166" s="401" t="s">
        <v>586</v>
      </c>
    </row>
    <row r="167" spans="1:10" x14ac:dyDescent="0.35">
      <c r="A167" s="410" t="s">
        <v>583</v>
      </c>
      <c r="B167" s="391">
        <v>689.44926062650995</v>
      </c>
      <c r="C167" s="401" t="s">
        <v>582</v>
      </c>
      <c r="D167" s="401">
        <v>71.10570105985019</v>
      </c>
      <c r="E167" s="401">
        <v>2.2259909601547698</v>
      </c>
      <c r="F167" s="401">
        <v>2.0044709460913501</v>
      </c>
      <c r="G167" s="391">
        <v>49.023773022043358</v>
      </c>
      <c r="H167" s="391">
        <v>1.5347078216399999E-3</v>
      </c>
      <c r="I167" s="391">
        <v>1.38198101173E-3</v>
      </c>
      <c r="J167" s="391" t="s">
        <v>524</v>
      </c>
    </row>
    <row r="168" spans="1:10" x14ac:dyDescent="0.35">
      <c r="A168" s="410" t="s">
        <v>584</v>
      </c>
      <c r="B168" s="391">
        <v>17966.014955618604</v>
      </c>
      <c r="C168" s="401" t="s">
        <v>582</v>
      </c>
      <c r="D168" s="401">
        <v>89.645233903118736</v>
      </c>
      <c r="E168" s="401">
        <v>9.5000000000001794</v>
      </c>
      <c r="F168" s="401">
        <v>1.4250000000001899</v>
      </c>
      <c r="G168" s="391">
        <v>1610.5676130033592</v>
      </c>
      <c r="H168" s="391">
        <v>0.17067714207838</v>
      </c>
      <c r="I168" s="391">
        <v>2.560157131176E-2</v>
      </c>
      <c r="J168" s="391" t="s">
        <v>524</v>
      </c>
    </row>
    <row r="169" spans="1:10" x14ac:dyDescent="0.35">
      <c r="A169" s="410" t="s">
        <v>585</v>
      </c>
      <c r="B169" s="391">
        <v>53025.620645772789</v>
      </c>
      <c r="C169" s="401" t="s">
        <v>582</v>
      </c>
      <c r="D169" s="401">
        <v>50.248073994006518</v>
      </c>
      <c r="E169" s="401">
        <v>0.90000000000007996</v>
      </c>
      <c r="F169" s="401">
        <v>9.0000000000010003E-2</v>
      </c>
      <c r="G169" s="391">
        <v>2664.4353097869107</v>
      </c>
      <c r="H169" s="391">
        <v>4.7723058581199997E-2</v>
      </c>
      <c r="I169" s="391">
        <v>4.7723058581199997E-3</v>
      </c>
      <c r="J169" s="391" t="s">
        <v>524</v>
      </c>
    </row>
    <row r="170" spans="1:10" x14ac:dyDescent="0.35">
      <c r="A170" s="410" t="s">
        <v>3407</v>
      </c>
      <c r="B170" s="391" t="s">
        <v>553</v>
      </c>
      <c r="C170" s="401" t="s">
        <v>582</v>
      </c>
      <c r="D170" s="401" t="s">
        <v>553</v>
      </c>
      <c r="E170" s="401" t="s">
        <v>553</v>
      </c>
      <c r="F170" s="401" t="s">
        <v>553</v>
      </c>
      <c r="G170" s="391" t="s">
        <v>553</v>
      </c>
      <c r="H170" s="391" t="s">
        <v>553</v>
      </c>
      <c r="I170" s="391" t="s">
        <v>553</v>
      </c>
      <c r="J170" s="391" t="s">
        <v>553</v>
      </c>
    </row>
    <row r="171" spans="1:10" x14ac:dyDescent="0.35">
      <c r="A171" s="410" t="s">
        <v>3408</v>
      </c>
      <c r="B171" s="391" t="s">
        <v>553</v>
      </c>
      <c r="C171" s="401" t="s">
        <v>582</v>
      </c>
      <c r="D171" s="401" t="s">
        <v>553</v>
      </c>
      <c r="E171" s="401" t="s">
        <v>553</v>
      </c>
      <c r="F171" s="401" t="s">
        <v>553</v>
      </c>
      <c r="G171" s="391" t="s">
        <v>553</v>
      </c>
      <c r="H171" s="391" t="s">
        <v>553</v>
      </c>
      <c r="I171" s="391" t="s">
        <v>553</v>
      </c>
      <c r="J171" s="391" t="s">
        <v>553</v>
      </c>
    </row>
    <row r="172" spans="1:10" x14ac:dyDescent="0.35">
      <c r="A172" s="410" t="s">
        <v>3409</v>
      </c>
      <c r="B172" s="391" t="s">
        <v>526</v>
      </c>
      <c r="C172" s="401" t="s">
        <v>582</v>
      </c>
      <c r="D172" s="401" t="s">
        <v>558</v>
      </c>
      <c r="E172" s="401" t="s">
        <v>526</v>
      </c>
      <c r="F172" s="401" t="s">
        <v>526</v>
      </c>
      <c r="G172" s="391" t="s">
        <v>526</v>
      </c>
      <c r="H172" s="391" t="s">
        <v>526</v>
      </c>
      <c r="I172" s="391" t="s">
        <v>526</v>
      </c>
      <c r="J172" s="391" t="s">
        <v>524</v>
      </c>
    </row>
    <row r="173" spans="1:10" x14ac:dyDescent="0.35">
      <c r="A173" s="411" t="s">
        <v>530</v>
      </c>
      <c r="B173" s="401">
        <v>1251649.8675068016</v>
      </c>
      <c r="C173" s="401" t="s">
        <v>582</v>
      </c>
      <c r="D173" s="396" t="s">
        <v>196</v>
      </c>
      <c r="E173" s="396" t="s">
        <v>196</v>
      </c>
      <c r="F173" s="396" t="s">
        <v>196</v>
      </c>
      <c r="G173" s="401">
        <v>68062.59585493186</v>
      </c>
      <c r="H173" s="401">
        <v>2.1634295884067098</v>
      </c>
      <c r="I173" s="401">
        <v>0.32207738930322999</v>
      </c>
      <c r="J173" s="401" t="s">
        <v>586</v>
      </c>
    </row>
    <row r="174" spans="1:10" x14ac:dyDescent="0.35">
      <c r="A174" s="410" t="s">
        <v>583</v>
      </c>
      <c r="B174" s="391">
        <v>28362.611451098659</v>
      </c>
      <c r="C174" s="401" t="s">
        <v>582</v>
      </c>
      <c r="D174" s="401">
        <v>71.105701059850205</v>
      </c>
      <c r="E174" s="401">
        <v>2.2259909601608401</v>
      </c>
      <c r="F174" s="401">
        <v>2.0044709460968102</v>
      </c>
      <c r="G174" s="391">
        <v>2016.7433711185054</v>
      </c>
      <c r="H174" s="391">
        <v>6.3134916696700003E-2</v>
      </c>
      <c r="I174" s="391">
        <v>5.6852030609159998E-2</v>
      </c>
      <c r="J174" s="391" t="s">
        <v>524</v>
      </c>
    </row>
    <row r="175" spans="1:10" x14ac:dyDescent="0.35">
      <c r="A175" s="410" t="s">
        <v>584</v>
      </c>
      <c r="B175" s="391">
        <v>116201.87689068276</v>
      </c>
      <c r="C175" s="401" t="s">
        <v>582</v>
      </c>
      <c r="D175" s="401">
        <v>89.645233903118736</v>
      </c>
      <c r="E175" s="401">
        <v>9.5000000000000302</v>
      </c>
      <c r="F175" s="401">
        <v>1.4249999999999701</v>
      </c>
      <c r="G175" s="391">
        <v>10416.944433846664</v>
      </c>
      <c r="H175" s="391">
        <v>1.1039178304614901</v>
      </c>
      <c r="I175" s="391">
        <v>0.16558767456921999</v>
      </c>
      <c r="J175" s="391" t="s">
        <v>524</v>
      </c>
    </row>
    <row r="176" spans="1:10" x14ac:dyDescent="0.35">
      <c r="A176" s="410" t="s">
        <v>585</v>
      </c>
      <c r="B176" s="391">
        <v>1107085.3791650203</v>
      </c>
      <c r="C176" s="401" t="s">
        <v>582</v>
      </c>
      <c r="D176" s="401">
        <v>50.248073994006511</v>
      </c>
      <c r="E176" s="401">
        <v>0.9</v>
      </c>
      <c r="F176" s="401">
        <v>0.09</v>
      </c>
      <c r="G176" s="391">
        <v>55628.908049966696</v>
      </c>
      <c r="H176" s="391">
        <v>0.99637684124852</v>
      </c>
      <c r="I176" s="391">
        <v>9.9637684124849996E-2</v>
      </c>
      <c r="J176" s="391" t="s">
        <v>524</v>
      </c>
    </row>
    <row r="177" spans="1:10" x14ac:dyDescent="0.35">
      <c r="A177" s="410" t="s">
        <v>3407</v>
      </c>
      <c r="B177" s="391" t="s">
        <v>553</v>
      </c>
      <c r="C177" s="401" t="s">
        <v>582</v>
      </c>
      <c r="D177" s="401" t="s">
        <v>553</v>
      </c>
      <c r="E177" s="401" t="s">
        <v>553</v>
      </c>
      <c r="F177" s="401" t="s">
        <v>553</v>
      </c>
      <c r="G177" s="391" t="s">
        <v>553</v>
      </c>
      <c r="H177" s="391" t="s">
        <v>553</v>
      </c>
      <c r="I177" s="391" t="s">
        <v>553</v>
      </c>
      <c r="J177" s="391" t="s">
        <v>553</v>
      </c>
    </row>
    <row r="178" spans="1:10" x14ac:dyDescent="0.35">
      <c r="A178" s="410" t="s">
        <v>3408</v>
      </c>
      <c r="B178" s="391" t="s">
        <v>553</v>
      </c>
      <c r="C178" s="401" t="s">
        <v>582</v>
      </c>
      <c r="D178" s="401" t="s">
        <v>553</v>
      </c>
      <c r="E178" s="401" t="s">
        <v>553</v>
      </c>
      <c r="F178" s="401" t="s">
        <v>553</v>
      </c>
      <c r="G178" s="391" t="s">
        <v>553</v>
      </c>
      <c r="H178" s="391" t="s">
        <v>553</v>
      </c>
      <c r="I178" s="391" t="s">
        <v>553</v>
      </c>
      <c r="J178" s="391" t="s">
        <v>553</v>
      </c>
    </row>
    <row r="179" spans="1:10" x14ac:dyDescent="0.35">
      <c r="A179" s="410" t="s">
        <v>3409</v>
      </c>
      <c r="B179" s="391" t="s">
        <v>526</v>
      </c>
      <c r="C179" s="401" t="s">
        <v>582</v>
      </c>
      <c r="D179" s="401" t="s">
        <v>558</v>
      </c>
      <c r="E179" s="401" t="s">
        <v>526</v>
      </c>
      <c r="F179" s="401" t="s">
        <v>526</v>
      </c>
      <c r="G179" s="391" t="s">
        <v>526</v>
      </c>
      <c r="H179" s="391" t="s">
        <v>526</v>
      </c>
      <c r="I179" s="391" t="s">
        <v>526</v>
      </c>
      <c r="J179" s="391" t="s">
        <v>524</v>
      </c>
    </row>
    <row r="180" spans="1:10" x14ac:dyDescent="0.35">
      <c r="A180" s="411" t="s">
        <v>531</v>
      </c>
      <c r="B180" s="401">
        <v>622104.09703608055</v>
      </c>
      <c r="C180" s="401" t="s">
        <v>582</v>
      </c>
      <c r="D180" s="396" t="s">
        <v>196</v>
      </c>
      <c r="E180" s="396" t="s">
        <v>196</v>
      </c>
      <c r="F180" s="396" t="s">
        <v>196</v>
      </c>
      <c r="G180" s="401">
        <v>42643.232056364206</v>
      </c>
      <c r="H180" s="401">
        <v>2.9129032519703002</v>
      </c>
      <c r="I180" s="401">
        <v>0.49111046929190999</v>
      </c>
      <c r="J180" s="401" t="s">
        <v>586</v>
      </c>
    </row>
    <row r="181" spans="1:10" x14ac:dyDescent="0.35">
      <c r="A181" s="410" t="s">
        <v>583</v>
      </c>
      <c r="B181" s="391">
        <v>40884.945191305182</v>
      </c>
      <c r="C181" s="401" t="s">
        <v>582</v>
      </c>
      <c r="D181" s="401">
        <v>71.105701059850205</v>
      </c>
      <c r="E181" s="401">
        <v>2.22599096016092</v>
      </c>
      <c r="F181" s="401">
        <v>2.0044709460967698</v>
      </c>
      <c r="G181" s="391">
        <v>2907.1526906213062</v>
      </c>
      <c r="H181" s="391">
        <v>9.1009518402520001E-2</v>
      </c>
      <c r="I181" s="391">
        <v>8.1952684768729994E-2</v>
      </c>
      <c r="J181" s="391" t="s">
        <v>524</v>
      </c>
    </row>
    <row r="182" spans="1:10" x14ac:dyDescent="0.35">
      <c r="A182" s="410" t="s">
        <v>584</v>
      </c>
      <c r="B182" s="391">
        <v>267301.91824505618</v>
      </c>
      <c r="C182" s="401" t="s">
        <v>582</v>
      </c>
      <c r="D182" s="401">
        <v>89.645233903118736</v>
      </c>
      <c r="E182" s="401">
        <v>9.4999999999999893</v>
      </c>
      <c r="F182" s="401">
        <v>1.42500000000002</v>
      </c>
      <c r="G182" s="391">
        <v>23962.342983830382</v>
      </c>
      <c r="H182" s="391">
        <v>2.5393682233280299</v>
      </c>
      <c r="I182" s="391">
        <v>0.38090523349921002</v>
      </c>
      <c r="J182" s="391" t="s">
        <v>524</v>
      </c>
    </row>
    <row r="183" spans="1:10" x14ac:dyDescent="0.35">
      <c r="A183" s="410" t="s">
        <v>585</v>
      </c>
      <c r="B183" s="391">
        <v>313917.23359971918</v>
      </c>
      <c r="C183" s="401" t="s">
        <v>582</v>
      </c>
      <c r="D183" s="401">
        <v>50.248073994006511</v>
      </c>
      <c r="E183" s="401">
        <v>0.90000000000001001</v>
      </c>
      <c r="F183" s="401">
        <v>8.9999999999979999E-2</v>
      </c>
      <c r="G183" s="391">
        <v>15773.736381912517</v>
      </c>
      <c r="H183" s="391">
        <v>0.28252551023974998</v>
      </c>
      <c r="I183" s="391">
        <v>2.825255102397E-2</v>
      </c>
      <c r="J183" s="391" t="s">
        <v>524</v>
      </c>
    </row>
    <row r="184" spans="1:10" x14ac:dyDescent="0.35">
      <c r="A184" s="410" t="s">
        <v>3407</v>
      </c>
      <c r="B184" s="391" t="s">
        <v>553</v>
      </c>
      <c r="C184" s="401" t="s">
        <v>582</v>
      </c>
      <c r="D184" s="401" t="s">
        <v>553</v>
      </c>
      <c r="E184" s="401" t="s">
        <v>553</v>
      </c>
      <c r="F184" s="401" t="s">
        <v>553</v>
      </c>
      <c r="G184" s="391" t="s">
        <v>553</v>
      </c>
      <c r="H184" s="391" t="s">
        <v>553</v>
      </c>
      <c r="I184" s="391" t="s">
        <v>553</v>
      </c>
      <c r="J184" s="391" t="s">
        <v>553</v>
      </c>
    </row>
    <row r="185" spans="1:10" x14ac:dyDescent="0.35">
      <c r="A185" s="410" t="s">
        <v>3408</v>
      </c>
      <c r="B185" s="391" t="s">
        <v>553</v>
      </c>
      <c r="C185" s="401" t="s">
        <v>582</v>
      </c>
      <c r="D185" s="401" t="s">
        <v>553</v>
      </c>
      <c r="E185" s="401" t="s">
        <v>553</v>
      </c>
      <c r="F185" s="401" t="s">
        <v>553</v>
      </c>
      <c r="G185" s="391" t="s">
        <v>553</v>
      </c>
      <c r="H185" s="391" t="s">
        <v>553</v>
      </c>
      <c r="I185" s="391" t="s">
        <v>553</v>
      </c>
      <c r="J185" s="391" t="s">
        <v>553</v>
      </c>
    </row>
    <row r="186" spans="1:10" x14ac:dyDescent="0.35">
      <c r="A186" s="410" t="s">
        <v>3409</v>
      </c>
      <c r="B186" s="391" t="s">
        <v>526</v>
      </c>
      <c r="C186" s="401" t="s">
        <v>582</v>
      </c>
      <c r="D186" s="401" t="s">
        <v>558</v>
      </c>
      <c r="E186" s="401" t="s">
        <v>526</v>
      </c>
      <c r="F186" s="401" t="s">
        <v>526</v>
      </c>
      <c r="G186" s="391" t="s">
        <v>526</v>
      </c>
      <c r="H186" s="391" t="s">
        <v>526</v>
      </c>
      <c r="I186" s="391" t="s">
        <v>526</v>
      </c>
      <c r="J186" s="391" t="s">
        <v>524</v>
      </c>
    </row>
    <row r="187" spans="1:10" x14ac:dyDescent="0.35">
      <c r="A187" s="411" t="s">
        <v>532</v>
      </c>
      <c r="B187" s="401">
        <v>489761.39814429276</v>
      </c>
      <c r="C187" s="401" t="s">
        <v>582</v>
      </c>
      <c r="D187" s="396" t="s">
        <v>196</v>
      </c>
      <c r="E187" s="396" t="s">
        <v>196</v>
      </c>
      <c r="F187" s="396" t="s">
        <v>196</v>
      </c>
      <c r="G187" s="401">
        <v>32687.652624332597</v>
      </c>
      <c r="H187" s="401">
        <v>2.1724960612470801</v>
      </c>
      <c r="I187" s="401">
        <v>0.32965613051379999</v>
      </c>
      <c r="J187" s="401" t="s">
        <v>586</v>
      </c>
    </row>
    <row r="188" spans="1:10" x14ac:dyDescent="0.35">
      <c r="A188" s="410" t="s">
        <v>583</v>
      </c>
      <c r="B188" s="391">
        <v>9808.8338456088695</v>
      </c>
      <c r="C188" s="401" t="s">
        <v>582</v>
      </c>
      <c r="D188" s="401">
        <v>71.105701059850205</v>
      </c>
      <c r="E188" s="401">
        <v>2.2259909601613499</v>
      </c>
      <c r="F188" s="401">
        <v>2.0044709460963999</v>
      </c>
      <c r="G188" s="391">
        <v>697.46400717160509</v>
      </c>
      <c r="H188" s="391">
        <v>2.1834375470049999E-2</v>
      </c>
      <c r="I188" s="391">
        <v>1.9661522458610001E-2</v>
      </c>
      <c r="J188" s="391" t="s">
        <v>524</v>
      </c>
    </row>
    <row r="189" spans="1:10" x14ac:dyDescent="0.35">
      <c r="A189" s="410" t="s">
        <v>584</v>
      </c>
      <c r="B189" s="391">
        <v>199849.34626839636</v>
      </c>
      <c r="C189" s="401" t="s">
        <v>582</v>
      </c>
      <c r="D189" s="401">
        <v>89.645233903118736</v>
      </c>
      <c r="E189" s="401">
        <v>9.5000000000000195</v>
      </c>
      <c r="F189" s="401">
        <v>1.4249999999999801</v>
      </c>
      <c r="G189" s="391">
        <v>17915.541391615763</v>
      </c>
      <c r="H189" s="391">
        <v>1.89856878954977</v>
      </c>
      <c r="I189" s="391">
        <v>0.28478531843246002</v>
      </c>
      <c r="J189" s="391" t="s">
        <v>524</v>
      </c>
    </row>
    <row r="190" spans="1:10" x14ac:dyDescent="0.35">
      <c r="A190" s="410" t="s">
        <v>585</v>
      </c>
      <c r="B190" s="391">
        <v>280103.21803028753</v>
      </c>
      <c r="C190" s="401" t="s">
        <v>582</v>
      </c>
      <c r="D190" s="401">
        <v>50.248073994006518</v>
      </c>
      <c r="E190" s="401">
        <v>0.9</v>
      </c>
      <c r="F190" s="401">
        <v>9.0000000000010003E-2</v>
      </c>
      <c r="G190" s="391">
        <v>14074.647225545228</v>
      </c>
      <c r="H190" s="391">
        <v>0.25209289622726</v>
      </c>
      <c r="I190" s="391">
        <v>2.5209289622729999E-2</v>
      </c>
      <c r="J190" s="391" t="s">
        <v>524</v>
      </c>
    </row>
    <row r="191" spans="1:10" x14ac:dyDescent="0.35">
      <c r="A191" s="410" t="s">
        <v>3407</v>
      </c>
      <c r="B191" s="391" t="s">
        <v>553</v>
      </c>
      <c r="C191" s="401" t="s">
        <v>582</v>
      </c>
      <c r="D191" s="401" t="s">
        <v>553</v>
      </c>
      <c r="E191" s="401" t="s">
        <v>553</v>
      </c>
      <c r="F191" s="401" t="s">
        <v>553</v>
      </c>
      <c r="G191" s="391" t="s">
        <v>553</v>
      </c>
      <c r="H191" s="391" t="s">
        <v>553</v>
      </c>
      <c r="I191" s="391" t="s">
        <v>553</v>
      </c>
      <c r="J191" s="391" t="s">
        <v>553</v>
      </c>
    </row>
    <row r="192" spans="1:10" x14ac:dyDescent="0.35">
      <c r="A192" s="410" t="s">
        <v>3408</v>
      </c>
      <c r="B192" s="391" t="s">
        <v>553</v>
      </c>
      <c r="C192" s="401" t="s">
        <v>582</v>
      </c>
      <c r="D192" s="401" t="s">
        <v>553</v>
      </c>
      <c r="E192" s="401" t="s">
        <v>553</v>
      </c>
      <c r="F192" s="401" t="s">
        <v>553</v>
      </c>
      <c r="G192" s="391" t="s">
        <v>553</v>
      </c>
      <c r="H192" s="391" t="s">
        <v>553</v>
      </c>
      <c r="I192" s="391" t="s">
        <v>553</v>
      </c>
      <c r="J192" s="391" t="s">
        <v>553</v>
      </c>
    </row>
    <row r="193" spans="1:10" x14ac:dyDescent="0.35">
      <c r="A193" s="410" t="s">
        <v>3409</v>
      </c>
      <c r="B193" s="391" t="s">
        <v>526</v>
      </c>
      <c r="C193" s="401" t="s">
        <v>582</v>
      </c>
      <c r="D193" s="401" t="s">
        <v>558</v>
      </c>
      <c r="E193" s="401" t="s">
        <v>526</v>
      </c>
      <c r="F193" s="401" t="s">
        <v>526</v>
      </c>
      <c r="G193" s="391" t="s">
        <v>526</v>
      </c>
      <c r="H193" s="391" t="s">
        <v>526</v>
      </c>
      <c r="I193" s="391" t="s">
        <v>526</v>
      </c>
      <c r="J193" s="391" t="s">
        <v>524</v>
      </c>
    </row>
    <row r="194" spans="1:10" x14ac:dyDescent="0.35">
      <c r="A194" s="411" t="s">
        <v>533</v>
      </c>
      <c r="B194" s="401">
        <v>554498.53640783543</v>
      </c>
      <c r="C194" s="401" t="s">
        <v>582</v>
      </c>
      <c r="D194" s="396" t="s">
        <v>196</v>
      </c>
      <c r="E194" s="396" t="s">
        <v>196</v>
      </c>
      <c r="F194" s="396" t="s">
        <v>196</v>
      </c>
      <c r="G194" s="401">
        <v>38327.06069611937</v>
      </c>
      <c r="H194" s="401">
        <v>2.7616536525147199</v>
      </c>
      <c r="I194" s="401">
        <v>0.41262766327205003</v>
      </c>
      <c r="J194" s="401" t="s">
        <v>586</v>
      </c>
    </row>
    <row r="195" spans="1:10" x14ac:dyDescent="0.35">
      <c r="A195" s="410" t="s">
        <v>583</v>
      </c>
      <c r="B195" s="391">
        <v>6726.3308789338053</v>
      </c>
      <c r="C195" s="401" t="s">
        <v>582</v>
      </c>
      <c r="D195" s="401">
        <v>71.105701059850205</v>
      </c>
      <c r="E195" s="401">
        <v>2.22599096016123</v>
      </c>
      <c r="F195" s="401">
        <v>2.0044709460973098</v>
      </c>
      <c r="G195" s="391">
        <v>478.28047270710664</v>
      </c>
      <c r="H195" s="391">
        <v>1.4972751731559999E-2</v>
      </c>
      <c r="I195" s="391">
        <v>1.348273482066E-2</v>
      </c>
      <c r="J195" s="391" t="s">
        <v>524</v>
      </c>
    </row>
    <row r="196" spans="1:10" x14ac:dyDescent="0.35">
      <c r="A196" s="410" t="s">
        <v>584</v>
      </c>
      <c r="B196" s="391">
        <v>262056.50183804112</v>
      </c>
      <c r="C196" s="401" t="s">
        <v>582</v>
      </c>
      <c r="D196" s="401">
        <v>89.645233903118736</v>
      </c>
      <c r="E196" s="401">
        <v>9.5</v>
      </c>
      <c r="F196" s="401">
        <v>1.42500000000001</v>
      </c>
      <c r="G196" s="391">
        <v>23492.116403104261</v>
      </c>
      <c r="H196" s="391">
        <v>2.4895367674613902</v>
      </c>
      <c r="I196" s="391">
        <v>0.37343051511920999</v>
      </c>
      <c r="J196" s="391" t="s">
        <v>524</v>
      </c>
    </row>
    <row r="197" spans="1:10" x14ac:dyDescent="0.35">
      <c r="A197" s="410" t="s">
        <v>585</v>
      </c>
      <c r="B197" s="391">
        <v>285715.70369086054</v>
      </c>
      <c r="C197" s="401" t="s">
        <v>582</v>
      </c>
      <c r="D197" s="401">
        <v>50.248073994006511</v>
      </c>
      <c r="E197" s="401">
        <v>0.89999999999998004</v>
      </c>
      <c r="F197" s="401">
        <v>9.0000000000010003E-2</v>
      </c>
      <c r="G197" s="391">
        <v>14356.663820308</v>
      </c>
      <c r="H197" s="391">
        <v>0.25714413332177</v>
      </c>
      <c r="I197" s="391">
        <v>2.5714413332180001E-2</v>
      </c>
      <c r="J197" s="391" t="s">
        <v>524</v>
      </c>
    </row>
    <row r="198" spans="1:10" x14ac:dyDescent="0.35">
      <c r="A198" s="410" t="s">
        <v>3407</v>
      </c>
      <c r="B198" s="391" t="s">
        <v>553</v>
      </c>
      <c r="C198" s="401" t="s">
        <v>582</v>
      </c>
      <c r="D198" s="401" t="s">
        <v>553</v>
      </c>
      <c r="E198" s="401" t="s">
        <v>553</v>
      </c>
      <c r="F198" s="401" t="s">
        <v>553</v>
      </c>
      <c r="G198" s="391" t="s">
        <v>553</v>
      </c>
      <c r="H198" s="391" t="s">
        <v>553</v>
      </c>
      <c r="I198" s="391" t="s">
        <v>553</v>
      </c>
      <c r="J198" s="391" t="s">
        <v>553</v>
      </c>
    </row>
    <row r="199" spans="1:10" x14ac:dyDescent="0.35">
      <c r="A199" s="412" t="s">
        <v>3408</v>
      </c>
      <c r="B199" s="391" t="s">
        <v>553</v>
      </c>
      <c r="C199" s="401" t="s">
        <v>582</v>
      </c>
      <c r="D199" s="401" t="s">
        <v>553</v>
      </c>
      <c r="E199" s="401" t="s">
        <v>553</v>
      </c>
      <c r="F199" s="401" t="s">
        <v>553</v>
      </c>
      <c r="G199" s="391" t="s">
        <v>553</v>
      </c>
      <c r="H199" s="391" t="s">
        <v>553</v>
      </c>
      <c r="I199" s="391" t="s">
        <v>553</v>
      </c>
      <c r="J199" s="391" t="s">
        <v>553</v>
      </c>
    </row>
    <row r="200" spans="1:10" x14ac:dyDescent="0.35">
      <c r="A200" s="410" t="s">
        <v>3409</v>
      </c>
      <c r="B200" s="391" t="s">
        <v>526</v>
      </c>
      <c r="C200" s="401" t="s">
        <v>582</v>
      </c>
      <c r="D200" s="401" t="s">
        <v>558</v>
      </c>
      <c r="E200" s="401" t="s">
        <v>526</v>
      </c>
      <c r="F200" s="401" t="s">
        <v>526</v>
      </c>
      <c r="G200" s="391" t="s">
        <v>526</v>
      </c>
      <c r="H200" s="391" t="s">
        <v>526</v>
      </c>
      <c r="I200" s="391" t="s">
        <v>526</v>
      </c>
      <c r="J200" s="391" t="s">
        <v>524</v>
      </c>
    </row>
    <row r="201" spans="1:10" x14ac:dyDescent="0.35">
      <c r="A201" s="411" t="s">
        <v>3410</v>
      </c>
      <c r="B201" s="401">
        <v>9560693.2464305405</v>
      </c>
      <c r="C201" s="401" t="s">
        <v>582</v>
      </c>
      <c r="D201" s="396" t="s">
        <v>196</v>
      </c>
      <c r="E201" s="396" t="s">
        <v>196</v>
      </c>
      <c r="F201" s="396" t="s">
        <v>196</v>
      </c>
      <c r="G201" s="401">
        <v>515277.79812523432</v>
      </c>
      <c r="H201" s="401">
        <v>55.836948614484129</v>
      </c>
      <c r="I201" s="401">
        <v>7.7533574273759802</v>
      </c>
      <c r="J201" s="401" t="s">
        <v>586</v>
      </c>
    </row>
    <row r="202" spans="1:10" x14ac:dyDescent="0.35">
      <c r="A202" s="406" t="s">
        <v>601</v>
      </c>
      <c r="B202" s="401">
        <v>9560693.2464305405</v>
      </c>
      <c r="C202" s="401" t="s">
        <v>582</v>
      </c>
      <c r="D202" s="396" t="s">
        <v>196</v>
      </c>
      <c r="E202" s="396" t="s">
        <v>196</v>
      </c>
      <c r="F202" s="396" t="s">
        <v>196</v>
      </c>
      <c r="G202" s="401">
        <v>515277.79812523432</v>
      </c>
      <c r="H202" s="401">
        <v>55.836948614484129</v>
      </c>
      <c r="I202" s="401">
        <v>7.7533574273759802</v>
      </c>
      <c r="J202" s="401" t="s">
        <v>586</v>
      </c>
    </row>
    <row r="203" spans="1:10" x14ac:dyDescent="0.35">
      <c r="A203" s="407" t="s">
        <v>602</v>
      </c>
      <c r="B203" s="401">
        <v>9560693.2464305405</v>
      </c>
      <c r="C203" s="401" t="s">
        <v>582</v>
      </c>
      <c r="D203" s="396" t="s">
        <v>196</v>
      </c>
      <c r="E203" s="396" t="s">
        <v>196</v>
      </c>
      <c r="F203" s="396" t="s">
        <v>196</v>
      </c>
      <c r="G203" s="401">
        <v>515277.79812523432</v>
      </c>
      <c r="H203" s="401">
        <v>55.836948614484129</v>
      </c>
      <c r="I203" s="401">
        <v>7.7533574273759802</v>
      </c>
      <c r="J203" s="401" t="s">
        <v>586</v>
      </c>
    </row>
    <row r="204" spans="1:10" x14ac:dyDescent="0.35">
      <c r="A204" s="413" t="s">
        <v>589</v>
      </c>
      <c r="B204" s="391">
        <v>4728393.9028453771</v>
      </c>
      <c r="C204" s="401" t="s">
        <v>582</v>
      </c>
      <c r="D204" s="401">
        <v>71.105701059850205</v>
      </c>
      <c r="E204" s="401">
        <v>1.7861037652529199</v>
      </c>
      <c r="F204" s="401">
        <v>0.30992639280197998</v>
      </c>
      <c r="G204" s="391">
        <v>336215.76334894175</v>
      </c>
      <c r="H204" s="391">
        <v>8.4454021534710808</v>
      </c>
      <c r="I204" s="391">
        <v>1.46545406605575</v>
      </c>
      <c r="J204" s="391" t="s">
        <v>524</v>
      </c>
    </row>
    <row r="205" spans="1:10" x14ac:dyDescent="0.35">
      <c r="A205" s="413" t="s">
        <v>590</v>
      </c>
      <c r="B205" s="391">
        <v>358440.11607907445</v>
      </c>
      <c r="C205" s="401" t="s">
        <v>582</v>
      </c>
      <c r="D205" s="401">
        <v>89.645233903118751</v>
      </c>
      <c r="E205" s="401">
        <v>9.5000000000000107</v>
      </c>
      <c r="F205" s="401">
        <v>1.425</v>
      </c>
      <c r="G205" s="391">
        <v>32132.448046169666</v>
      </c>
      <c r="H205" s="391">
        <v>3.40518110275121</v>
      </c>
      <c r="I205" s="391">
        <v>0.51077716541268003</v>
      </c>
      <c r="J205" s="391" t="s">
        <v>524</v>
      </c>
    </row>
    <row r="206" spans="1:10" x14ac:dyDescent="0.35">
      <c r="A206" s="413" t="s">
        <v>591</v>
      </c>
      <c r="B206" s="391">
        <v>2924083.9509121953</v>
      </c>
      <c r="C206" s="401" t="s">
        <v>582</v>
      </c>
      <c r="D206" s="401">
        <v>50.248073994006518</v>
      </c>
      <c r="E206" s="401">
        <v>0.9</v>
      </c>
      <c r="F206" s="401">
        <v>0.09</v>
      </c>
      <c r="G206" s="391">
        <v>146929.58673012292</v>
      </c>
      <c r="H206" s="391">
        <v>2.6316755558209799</v>
      </c>
      <c r="I206" s="391">
        <v>0.26316755558209998</v>
      </c>
      <c r="J206" s="391" t="s">
        <v>524</v>
      </c>
    </row>
    <row r="207" spans="1:10" x14ac:dyDescent="0.35">
      <c r="A207" s="413" t="s">
        <v>592</v>
      </c>
      <c r="B207" s="391" t="s">
        <v>553</v>
      </c>
      <c r="C207" s="401" t="s">
        <v>582</v>
      </c>
      <c r="D207" s="401" t="s">
        <v>553</v>
      </c>
      <c r="E207" s="401" t="s">
        <v>553</v>
      </c>
      <c r="F207" s="401" t="s">
        <v>553</v>
      </c>
      <c r="G207" s="391" t="s">
        <v>553</v>
      </c>
      <c r="H207" s="391" t="s">
        <v>553</v>
      </c>
      <c r="I207" s="391" t="s">
        <v>553</v>
      </c>
      <c r="J207" s="391" t="s">
        <v>553</v>
      </c>
    </row>
    <row r="208" spans="1:10" x14ac:dyDescent="0.35">
      <c r="A208" s="413" t="s">
        <v>593</v>
      </c>
      <c r="B208" s="391" t="s">
        <v>553</v>
      </c>
      <c r="C208" s="401" t="s">
        <v>582</v>
      </c>
      <c r="D208" s="401" t="s">
        <v>553</v>
      </c>
      <c r="E208" s="401" t="s">
        <v>553</v>
      </c>
      <c r="F208" s="401" t="s">
        <v>553</v>
      </c>
      <c r="G208" s="391" t="s">
        <v>553</v>
      </c>
      <c r="H208" s="391" t="s">
        <v>553</v>
      </c>
      <c r="I208" s="391" t="s">
        <v>553</v>
      </c>
      <c r="J208" s="391" t="s">
        <v>553</v>
      </c>
    </row>
    <row r="209" spans="1:10" x14ac:dyDescent="0.35">
      <c r="A209" s="413" t="s">
        <v>93</v>
      </c>
      <c r="B209" s="391">
        <v>1549775.2765938945</v>
      </c>
      <c r="C209" s="401" t="s">
        <v>582</v>
      </c>
      <c r="D209" s="401">
        <v>88.686898270265601</v>
      </c>
      <c r="E209" s="401">
        <v>26.684313801501879</v>
      </c>
      <c r="F209" s="401">
        <v>3.5579085068669198</v>
      </c>
      <c r="G209" s="391">
        <v>137444.76229705545</v>
      </c>
      <c r="H209" s="391">
        <v>41.354689802440859</v>
      </c>
      <c r="I209" s="391">
        <v>5.5139586403254501</v>
      </c>
      <c r="J209" s="391" t="s">
        <v>524</v>
      </c>
    </row>
    <row r="210" spans="1:10" x14ac:dyDescent="0.35">
      <c r="A210" s="414" t="s">
        <v>603</v>
      </c>
      <c r="B210" s="401">
        <v>27388942.948538449</v>
      </c>
      <c r="C210" s="401" t="s">
        <v>582</v>
      </c>
      <c r="D210" s="396" t="s">
        <v>196</v>
      </c>
      <c r="E210" s="396" t="s">
        <v>196</v>
      </c>
      <c r="F210" s="396" t="s">
        <v>196</v>
      </c>
      <c r="G210" s="401">
        <v>1831014.9512207536</v>
      </c>
      <c r="H210" s="401">
        <v>157.60957929075553</v>
      </c>
      <c r="I210" s="401">
        <v>138.66194983315438</v>
      </c>
    </row>
    <row r="211" spans="1:10" x14ac:dyDescent="0.35">
      <c r="A211" s="402" t="s">
        <v>583</v>
      </c>
      <c r="B211" s="401">
        <v>26385311.519974492</v>
      </c>
      <c r="C211" s="401" t="s">
        <v>582</v>
      </c>
      <c r="D211" s="401">
        <v>68.141663931054126</v>
      </c>
      <c r="E211" s="401">
        <v>5.6085277923062797</v>
      </c>
      <c r="F211" s="401">
        <v>5.2536667140543001</v>
      </c>
      <c r="G211" s="401">
        <v>1797939.0303102729</v>
      </c>
      <c r="H211" s="401">
        <v>147.98275296843602</v>
      </c>
      <c r="I211" s="401">
        <v>138.61963287244333</v>
      </c>
    </row>
    <row r="212" spans="1:10" x14ac:dyDescent="0.35">
      <c r="A212" s="402" t="s">
        <v>584</v>
      </c>
      <c r="B212" s="401" t="s">
        <v>553</v>
      </c>
      <c r="C212" s="401" t="s">
        <v>582</v>
      </c>
      <c r="D212" s="401" t="s">
        <v>553</v>
      </c>
      <c r="E212" s="401" t="s">
        <v>553</v>
      </c>
      <c r="F212" s="401" t="s">
        <v>553</v>
      </c>
      <c r="G212" s="401" t="s">
        <v>553</v>
      </c>
      <c r="H212" s="401" t="s">
        <v>553</v>
      </c>
      <c r="I212" s="401" t="s">
        <v>553</v>
      </c>
    </row>
    <row r="213" spans="1:10" x14ac:dyDescent="0.35">
      <c r="A213" s="402" t="s">
        <v>585</v>
      </c>
      <c r="B213" s="401">
        <v>658252.51161717589</v>
      </c>
      <c r="C213" s="401" t="s">
        <v>582</v>
      </c>
      <c r="D213" s="401">
        <v>50.248073994006511</v>
      </c>
      <c r="E213" s="401">
        <v>14.617518883136251</v>
      </c>
      <c r="F213" s="401">
        <v>5.6615182741230001E-2</v>
      </c>
      <c r="G213" s="401">
        <v>33075.920910480483</v>
      </c>
      <c r="H213" s="401">
        <v>9.6220185184359295</v>
      </c>
      <c r="I213" s="401">
        <v>3.7267086235080002E-2</v>
      </c>
    </row>
    <row r="214" spans="1:10" x14ac:dyDescent="0.35">
      <c r="A214" s="402" t="s">
        <v>3402</v>
      </c>
      <c r="B214" s="401" t="s">
        <v>598</v>
      </c>
      <c r="C214" s="401" t="s">
        <v>582</v>
      </c>
      <c r="D214" s="401" t="s">
        <v>598</v>
      </c>
      <c r="E214" s="401" t="s">
        <v>3288</v>
      </c>
      <c r="F214" s="401" t="s">
        <v>3288</v>
      </c>
      <c r="G214" s="401" t="s">
        <v>598</v>
      </c>
      <c r="H214" s="401" t="s">
        <v>3288</v>
      </c>
      <c r="I214" s="401" t="s">
        <v>3288</v>
      </c>
    </row>
    <row r="215" spans="1:10" x14ac:dyDescent="0.35">
      <c r="A215" s="402" t="s">
        <v>3404</v>
      </c>
      <c r="B215" s="401">
        <v>345378.91694677953</v>
      </c>
      <c r="C215" s="401" t="s">
        <v>582</v>
      </c>
      <c r="D215" s="401">
        <v>65.065035461653977</v>
      </c>
      <c r="E215" s="401">
        <v>1.39203745442E-2</v>
      </c>
      <c r="F215" s="401">
        <v>1.46212586472E-2</v>
      </c>
      <c r="G215" s="401">
        <v>22472.091478849856</v>
      </c>
      <c r="H215" s="401">
        <v>4.8078038835700004E-3</v>
      </c>
      <c r="I215" s="401">
        <v>5.0498744759699997E-3</v>
      </c>
    </row>
    <row r="216" spans="1:10" x14ac:dyDescent="0.35">
      <c r="A216" s="80" t="s">
        <v>3411</v>
      </c>
      <c r="B216" s="401">
        <v>2520593.7655260009</v>
      </c>
      <c r="C216" s="401" t="s">
        <v>582</v>
      </c>
      <c r="D216" s="396" t="s">
        <v>196</v>
      </c>
      <c r="E216" s="396" t="s">
        <v>196</v>
      </c>
      <c r="F216" s="396" t="s">
        <v>196</v>
      </c>
      <c r="G216" s="401">
        <v>171223.03700227189</v>
      </c>
      <c r="H216" s="401">
        <v>2.0771880881664</v>
      </c>
      <c r="I216" s="401">
        <v>5.2994341437007098</v>
      </c>
    </row>
    <row r="217" spans="1:10" x14ac:dyDescent="0.35">
      <c r="A217" s="402" t="s">
        <v>604</v>
      </c>
      <c r="B217" s="391">
        <v>37296.193325856322</v>
      </c>
      <c r="C217" s="401" t="s">
        <v>582</v>
      </c>
      <c r="D217" s="401">
        <v>65.528560814054615</v>
      </c>
      <c r="E217" s="401">
        <v>55.694372613795643</v>
      </c>
      <c r="F217" s="401">
        <v>0.84385413051206004</v>
      </c>
      <c r="G217" s="391">
        <v>2443.9658724861142</v>
      </c>
      <c r="H217" s="391">
        <v>2.0771880881664</v>
      </c>
      <c r="I217" s="391">
        <v>3.1472546790399999E-2</v>
      </c>
    </row>
    <row r="218" spans="1:10" x14ac:dyDescent="0.35">
      <c r="A218" s="402" t="s">
        <v>605</v>
      </c>
      <c r="B218" s="391">
        <v>2483297.5722001446</v>
      </c>
      <c r="C218" s="401" t="s">
        <v>582</v>
      </c>
      <c r="D218" s="401">
        <v>67.965705366615154</v>
      </c>
      <c r="E218" s="401" t="s">
        <v>553</v>
      </c>
      <c r="F218" s="401">
        <v>2.1213573660618601</v>
      </c>
      <c r="G218" s="391">
        <v>168779.07112978576</v>
      </c>
      <c r="H218" s="391" t="s">
        <v>553</v>
      </c>
      <c r="I218" s="391">
        <v>5.2679615969103102</v>
      </c>
    </row>
    <row r="219" spans="1:10" x14ac:dyDescent="0.35">
      <c r="A219" s="402" t="s">
        <v>93</v>
      </c>
      <c r="B219" s="391" t="s">
        <v>553</v>
      </c>
      <c r="C219" s="401" t="s">
        <v>582</v>
      </c>
      <c r="D219" s="401" t="s">
        <v>553</v>
      </c>
      <c r="E219" s="401" t="s">
        <v>553</v>
      </c>
      <c r="F219" s="401" t="s">
        <v>553</v>
      </c>
      <c r="G219" s="391" t="s">
        <v>553</v>
      </c>
      <c r="H219" s="391" t="s">
        <v>553</v>
      </c>
      <c r="I219" s="391" t="s">
        <v>553</v>
      </c>
    </row>
    <row r="220" spans="1:10" x14ac:dyDescent="0.35">
      <c r="A220" s="415" t="s">
        <v>3412</v>
      </c>
      <c r="B220" s="401">
        <v>23026953.430004109</v>
      </c>
      <c r="C220" s="401" t="s">
        <v>582</v>
      </c>
      <c r="D220" s="396" t="s">
        <v>196</v>
      </c>
      <c r="E220" s="396" t="s">
        <v>196</v>
      </c>
      <c r="F220" s="396" t="s">
        <v>196</v>
      </c>
      <c r="G220" s="401">
        <v>1543321.2357623461</v>
      </c>
      <c r="H220" s="401">
        <v>96.244370350390938</v>
      </c>
      <c r="I220" s="401">
        <v>107.93538834374699</v>
      </c>
    </row>
    <row r="221" spans="1:10" x14ac:dyDescent="0.35">
      <c r="A221" s="402" t="s">
        <v>606</v>
      </c>
      <c r="B221" s="401">
        <v>16921811.292189937</v>
      </c>
      <c r="C221" s="401" t="s">
        <v>582</v>
      </c>
      <c r="D221" s="401">
        <v>67.143364802995393</v>
      </c>
      <c r="E221" s="401">
        <v>5.1069523959529004</v>
      </c>
      <c r="F221" s="401">
        <v>6.3151378284608697</v>
      </c>
      <c r="G221" s="401">
        <v>1136187.3487189556</v>
      </c>
      <c r="H221" s="401">
        <v>86.418884722512175</v>
      </c>
      <c r="I221" s="401">
        <v>106.86357061738499</v>
      </c>
    </row>
    <row r="222" spans="1:10" x14ac:dyDescent="0.35">
      <c r="A222" s="402" t="s">
        <v>607</v>
      </c>
      <c r="B222" s="401">
        <v>5716335.5992072523</v>
      </c>
      <c r="C222" s="401" t="s">
        <v>582</v>
      </c>
      <c r="D222" s="401">
        <v>70.79246071620166</v>
      </c>
      <c r="E222" s="401">
        <v>0.18466053735919999</v>
      </c>
      <c r="F222" s="401">
        <v>0.18153493625417999</v>
      </c>
      <c r="G222" s="401">
        <v>404673.4633475045</v>
      </c>
      <c r="H222" s="401">
        <v>1.05558160347511</v>
      </c>
      <c r="I222" s="401">
        <v>1.0377146186096</v>
      </c>
    </row>
    <row r="223" spans="1:10" x14ac:dyDescent="0.35">
      <c r="A223" s="402" t="s">
        <v>608</v>
      </c>
      <c r="B223" s="401">
        <v>29789.5019987257</v>
      </c>
      <c r="C223" s="401" t="s">
        <v>582</v>
      </c>
      <c r="D223" s="401">
        <v>59.589262354098238</v>
      </c>
      <c r="E223" s="401">
        <v>0.36099554498696002</v>
      </c>
      <c r="F223" s="401">
        <v>0.75475590689572003</v>
      </c>
      <c r="G223" s="401">
        <v>1775.1344499999996</v>
      </c>
      <c r="H223" s="401">
        <v>1.075387750892E-2</v>
      </c>
      <c r="I223" s="401">
        <v>2.248380259702E-2</v>
      </c>
    </row>
    <row r="224" spans="1:10" x14ac:dyDescent="0.35">
      <c r="A224" s="402" t="s">
        <v>3413</v>
      </c>
      <c r="B224" s="401" t="s">
        <v>598</v>
      </c>
      <c r="C224" s="401" t="s">
        <v>582</v>
      </c>
      <c r="D224" s="396" t="s">
        <v>196</v>
      </c>
      <c r="E224" s="396" t="s">
        <v>196</v>
      </c>
      <c r="F224" s="396" t="s">
        <v>196</v>
      </c>
      <c r="G224" s="401" t="s">
        <v>598</v>
      </c>
      <c r="H224" s="401">
        <v>1.1155517503383201</v>
      </c>
      <c r="I224" s="401">
        <v>1.5879024829000001E-4</v>
      </c>
    </row>
    <row r="225" spans="1:9" x14ac:dyDescent="0.35">
      <c r="A225" s="402" t="s">
        <v>585</v>
      </c>
      <c r="B225" s="401">
        <v>13638.11966141349</v>
      </c>
      <c r="C225" s="401" t="s">
        <v>582</v>
      </c>
      <c r="D225" s="401">
        <v>50.248073994006518</v>
      </c>
      <c r="E225" s="401">
        <v>560.10584906989629</v>
      </c>
      <c r="F225" s="401">
        <v>0.47005310044812998</v>
      </c>
      <c r="G225" s="401">
        <v>685.28924588582026</v>
      </c>
      <c r="H225" s="401">
        <v>7.6387905926728497</v>
      </c>
      <c r="I225" s="401">
        <v>6.4106404311300002E-3</v>
      </c>
    </row>
    <row r="226" spans="1:9" x14ac:dyDescent="0.35">
      <c r="A226" s="402" t="s">
        <v>3404</v>
      </c>
      <c r="B226" s="401">
        <v>345378.91694677953</v>
      </c>
      <c r="C226" s="401" t="s">
        <v>582</v>
      </c>
      <c r="D226" s="401">
        <v>65.065035461653977</v>
      </c>
      <c r="E226" s="401">
        <v>1.39203745442E-2</v>
      </c>
      <c r="F226" s="401">
        <v>1.46212586472E-2</v>
      </c>
      <c r="G226" s="401">
        <v>22472.091478849856</v>
      </c>
      <c r="H226" s="401">
        <v>4.8078038835700004E-3</v>
      </c>
      <c r="I226" s="401">
        <v>5.0498744759699997E-3</v>
      </c>
    </row>
    <row r="227" spans="1:9" x14ac:dyDescent="0.35">
      <c r="A227" s="402" t="s">
        <v>3414</v>
      </c>
      <c r="B227" s="401" t="s">
        <v>598</v>
      </c>
      <c r="C227" s="401" t="s">
        <v>582</v>
      </c>
      <c r="D227" s="396" t="s">
        <v>196</v>
      </c>
      <c r="E227" s="396" t="s">
        <v>196</v>
      </c>
      <c r="F227" s="396" t="s">
        <v>196</v>
      </c>
      <c r="G227" s="401" t="s">
        <v>598</v>
      </c>
      <c r="H227" s="401" t="s">
        <v>3288</v>
      </c>
      <c r="I227" s="401" t="s">
        <v>3288</v>
      </c>
    </row>
    <row r="228" spans="1:9" x14ac:dyDescent="0.35">
      <c r="A228" s="416" t="s">
        <v>609</v>
      </c>
      <c r="B228" s="401">
        <v>9895321.6583771892</v>
      </c>
      <c r="C228" s="401" t="s">
        <v>582</v>
      </c>
      <c r="D228" s="396" t="s">
        <v>196</v>
      </c>
      <c r="E228" s="396" t="s">
        <v>196</v>
      </c>
      <c r="F228" s="396" t="s">
        <v>196</v>
      </c>
      <c r="G228" s="401">
        <v>641430.12094185001</v>
      </c>
      <c r="H228" s="401">
        <v>50.343844340307363</v>
      </c>
      <c r="I228" s="401">
        <v>58.025883674848693</v>
      </c>
    </row>
    <row r="229" spans="1:9" x14ac:dyDescent="0.35">
      <c r="A229" s="402" t="s">
        <v>606</v>
      </c>
      <c r="B229" s="391">
        <v>9488919.231847588</v>
      </c>
      <c r="C229" s="401" t="s">
        <v>582</v>
      </c>
      <c r="D229" s="401">
        <v>67.143364802995393</v>
      </c>
      <c r="E229" s="401">
        <v>5.3042690950980402</v>
      </c>
      <c r="F229" s="401">
        <v>6.1142015504458396</v>
      </c>
      <c r="G229" s="391">
        <v>637117.9655701014</v>
      </c>
      <c r="H229" s="391">
        <v>50.331781027370582</v>
      </c>
      <c r="I229" s="391">
        <v>58.01716467941791</v>
      </c>
    </row>
    <row r="230" spans="1:9" x14ac:dyDescent="0.35">
      <c r="A230" s="402" t="s">
        <v>607</v>
      </c>
      <c r="B230" s="391">
        <v>60577.355202458217</v>
      </c>
      <c r="C230" s="401" t="s">
        <v>582</v>
      </c>
      <c r="D230" s="401">
        <v>70.79246071620166</v>
      </c>
      <c r="E230" s="401">
        <v>5.053587044051E-2</v>
      </c>
      <c r="F230" s="401">
        <v>0.11107895568716999</v>
      </c>
      <c r="G230" s="391">
        <v>4288.4200384614178</v>
      </c>
      <c r="H230" s="391">
        <v>3.06132937414E-3</v>
      </c>
      <c r="I230" s="391">
        <v>6.7288693541799997E-3</v>
      </c>
    </row>
    <row r="231" spans="1:9" x14ac:dyDescent="0.35">
      <c r="A231" s="402" t="s">
        <v>608</v>
      </c>
      <c r="B231" s="391">
        <v>140.98152388821543</v>
      </c>
      <c r="C231" s="401" t="s">
        <v>582</v>
      </c>
      <c r="D231" s="401">
        <v>59.58926235409826</v>
      </c>
      <c r="E231" s="401">
        <v>0.35312565588008998</v>
      </c>
      <c r="F231" s="401">
        <v>0.42764119791897998</v>
      </c>
      <c r="G231" s="391">
        <v>8.4009850140554398</v>
      </c>
      <c r="H231" s="391">
        <v>4.9784193089999999E-5</v>
      </c>
      <c r="I231" s="391">
        <v>6.0289507759999999E-5</v>
      </c>
    </row>
    <row r="232" spans="1:9" x14ac:dyDescent="0.35">
      <c r="A232" s="402" t="s">
        <v>3413</v>
      </c>
      <c r="B232" s="401" t="s">
        <v>526</v>
      </c>
      <c r="C232" s="401" t="s">
        <v>582</v>
      </c>
      <c r="D232" s="396" t="s">
        <v>196</v>
      </c>
      <c r="E232" s="396" t="s">
        <v>196</v>
      </c>
      <c r="F232" s="396" t="s">
        <v>196</v>
      </c>
      <c r="G232" s="401" t="s">
        <v>526</v>
      </c>
      <c r="H232" s="401" t="s">
        <v>553</v>
      </c>
      <c r="I232" s="401" t="s">
        <v>553</v>
      </c>
    </row>
    <row r="233" spans="1:9" x14ac:dyDescent="0.35">
      <c r="A233" s="413" t="s">
        <v>610</v>
      </c>
      <c r="B233" s="391" t="s">
        <v>526</v>
      </c>
      <c r="C233" s="401" t="s">
        <v>582</v>
      </c>
      <c r="D233" s="401" t="s">
        <v>526</v>
      </c>
      <c r="E233" s="401" t="s">
        <v>553</v>
      </c>
      <c r="F233" s="401" t="s">
        <v>553</v>
      </c>
      <c r="G233" s="391" t="s">
        <v>526</v>
      </c>
      <c r="H233" s="391" t="s">
        <v>553</v>
      </c>
      <c r="I233" s="391" t="s">
        <v>553</v>
      </c>
    </row>
    <row r="234" spans="1:9" x14ac:dyDescent="0.35">
      <c r="A234" s="402" t="s">
        <v>585</v>
      </c>
      <c r="B234" s="391">
        <v>305.17285647552848</v>
      </c>
      <c r="C234" s="401" t="s">
        <v>582</v>
      </c>
      <c r="D234" s="401">
        <v>50.248073994006504</v>
      </c>
      <c r="E234" s="401">
        <v>27.307030076668191</v>
      </c>
      <c r="F234" s="401">
        <v>3.3069279612714402</v>
      </c>
      <c r="G234" s="391">
        <v>15.334348273144681</v>
      </c>
      <c r="H234" s="391">
        <v>8.3333643703600007E-3</v>
      </c>
      <c r="I234" s="391">
        <v>1.0091846521000001E-3</v>
      </c>
    </row>
    <row r="235" spans="1:9" x14ac:dyDescent="0.35">
      <c r="A235" s="402" t="s">
        <v>3404</v>
      </c>
      <c r="B235" s="391">
        <v>345378.91694677953</v>
      </c>
      <c r="C235" s="401" t="s">
        <v>582</v>
      </c>
      <c r="D235" s="401">
        <v>65.065035461653977</v>
      </c>
      <c r="E235" s="401">
        <v>1.79175673101E-3</v>
      </c>
      <c r="F235" s="401">
        <v>2.6656285938899999E-3</v>
      </c>
      <c r="G235" s="391">
        <v>22472.091478849856</v>
      </c>
      <c r="H235" s="391">
        <v>6.1883499919000002E-4</v>
      </c>
      <c r="I235" s="391">
        <v>9.2065191673999997E-4</v>
      </c>
    </row>
    <row r="236" spans="1:9" x14ac:dyDescent="0.35">
      <c r="A236" s="402" t="s">
        <v>3414</v>
      </c>
      <c r="B236" s="401" t="s">
        <v>526</v>
      </c>
      <c r="C236" s="401" t="s">
        <v>582</v>
      </c>
      <c r="D236" s="396" t="s">
        <v>196</v>
      </c>
      <c r="E236" s="396" t="s">
        <v>196</v>
      </c>
      <c r="F236" s="396" t="s">
        <v>196</v>
      </c>
      <c r="G236" s="401" t="s">
        <v>526</v>
      </c>
      <c r="H236" s="401" t="s">
        <v>526</v>
      </c>
      <c r="I236" s="401" t="s">
        <v>526</v>
      </c>
    </row>
    <row r="237" spans="1:9" x14ac:dyDescent="0.35">
      <c r="A237" s="413" t="s">
        <v>88</v>
      </c>
      <c r="B237" s="391" t="s">
        <v>526</v>
      </c>
      <c r="C237" s="401" t="s">
        <v>582</v>
      </c>
      <c r="D237" s="401" t="s">
        <v>526</v>
      </c>
      <c r="E237" s="401" t="s">
        <v>526</v>
      </c>
      <c r="F237" s="401" t="s">
        <v>526</v>
      </c>
      <c r="G237" s="391" t="s">
        <v>526</v>
      </c>
      <c r="H237" s="391" t="s">
        <v>526</v>
      </c>
      <c r="I237" s="391" t="s">
        <v>526</v>
      </c>
    </row>
    <row r="238" spans="1:9" x14ac:dyDescent="0.35">
      <c r="A238" s="416" t="s">
        <v>611</v>
      </c>
      <c r="B238" s="401">
        <v>7275346.9473260604</v>
      </c>
      <c r="C238" s="401" t="s">
        <v>582</v>
      </c>
      <c r="D238" s="396" t="s">
        <v>196</v>
      </c>
      <c r="E238" s="396" t="s">
        <v>196</v>
      </c>
      <c r="F238" s="396" t="s">
        <v>196</v>
      </c>
      <c r="G238" s="401">
        <v>489781.06541885645</v>
      </c>
      <c r="H238" s="401">
        <v>32.091451581375168</v>
      </c>
      <c r="I238" s="401">
        <v>45.787790295064212</v>
      </c>
    </row>
    <row r="239" spans="1:9" x14ac:dyDescent="0.35">
      <c r="A239" s="402" t="s">
        <v>606</v>
      </c>
      <c r="B239" s="391">
        <v>6900391.8089475194</v>
      </c>
      <c r="C239" s="401" t="s">
        <v>582</v>
      </c>
      <c r="D239" s="401">
        <v>67.143364802995379</v>
      </c>
      <c r="E239" s="401">
        <v>4.6393020403151901</v>
      </c>
      <c r="F239" s="401">
        <v>6.6250689680711297</v>
      </c>
      <c r="G239" s="391">
        <v>463315.52451176452</v>
      </c>
      <c r="H239" s="391">
        <v>32.013001798224458</v>
      </c>
      <c r="I239" s="391">
        <v>45.715571640990433</v>
      </c>
    </row>
    <row r="240" spans="1:9" x14ac:dyDescent="0.35">
      <c r="A240" s="402" t="s">
        <v>607</v>
      </c>
      <c r="B240" s="391">
        <v>368504.73200550402</v>
      </c>
      <c r="C240" s="401" t="s">
        <v>582</v>
      </c>
      <c r="D240" s="401">
        <v>70.79246071620166</v>
      </c>
      <c r="E240" s="401">
        <v>0.10451713900717</v>
      </c>
      <c r="F240" s="401">
        <v>0.16265524758309999</v>
      </c>
      <c r="G240" s="391">
        <v>26087.356764234064</v>
      </c>
      <c r="H240" s="391">
        <v>3.8515060299819999E-2</v>
      </c>
      <c r="I240" s="391">
        <v>5.9939228419900001E-2</v>
      </c>
    </row>
    <row r="241" spans="1:9" x14ac:dyDescent="0.35">
      <c r="A241" s="402" t="s">
        <v>608</v>
      </c>
      <c r="B241" s="391">
        <v>5787.6625596214753</v>
      </c>
      <c r="C241" s="401" t="s">
        <v>582</v>
      </c>
      <c r="D241" s="401">
        <v>59.589262354098253</v>
      </c>
      <c r="E241" s="401">
        <v>0.67636171756462005</v>
      </c>
      <c r="F241" s="401">
        <v>0.87181754613039997</v>
      </c>
      <c r="G241" s="391">
        <v>344.88254268227587</v>
      </c>
      <c r="H241" s="391">
        <v>3.9145533895100001E-3</v>
      </c>
      <c r="I241" s="391">
        <v>5.04578577056E-3</v>
      </c>
    </row>
    <row r="242" spans="1:9" x14ac:dyDescent="0.35">
      <c r="A242" s="402" t="s">
        <v>3413</v>
      </c>
      <c r="B242" s="401" t="s">
        <v>526</v>
      </c>
      <c r="C242" s="401" t="s">
        <v>582</v>
      </c>
      <c r="D242" s="396" t="s">
        <v>196</v>
      </c>
      <c r="E242" s="396" t="s">
        <v>196</v>
      </c>
      <c r="F242" s="396" t="s">
        <v>196</v>
      </c>
      <c r="G242" s="401" t="s">
        <v>526</v>
      </c>
      <c r="H242" s="401">
        <v>1.0519629843E-4</v>
      </c>
      <c r="I242" s="401">
        <v>1.355960522E-5</v>
      </c>
    </row>
    <row r="243" spans="1:9" x14ac:dyDescent="0.35">
      <c r="A243" s="413" t="s">
        <v>610</v>
      </c>
      <c r="B243" s="391" t="s">
        <v>526</v>
      </c>
      <c r="C243" s="401" t="s">
        <v>582</v>
      </c>
      <c r="D243" s="401" t="s">
        <v>526</v>
      </c>
      <c r="E243" s="401" t="s">
        <v>526</v>
      </c>
      <c r="F243" s="401" t="s">
        <v>526</v>
      </c>
      <c r="G243" s="391" t="s">
        <v>526</v>
      </c>
      <c r="H243" s="391">
        <v>1.0519629843E-4</v>
      </c>
      <c r="I243" s="391">
        <v>1.355960522E-5</v>
      </c>
    </row>
    <row r="244" spans="1:9" x14ac:dyDescent="0.35">
      <c r="A244" s="402" t="s">
        <v>585</v>
      </c>
      <c r="B244" s="391">
        <v>662.74381341579385</v>
      </c>
      <c r="C244" s="401" t="s">
        <v>582</v>
      </c>
      <c r="D244" s="401">
        <v>50.248073994006518</v>
      </c>
      <c r="E244" s="401">
        <v>51.386358629942983</v>
      </c>
      <c r="F244" s="401">
        <v>6.6236050802272004</v>
      </c>
      <c r="G244" s="391">
        <v>33.301600175586863</v>
      </c>
      <c r="H244" s="391">
        <v>3.4055991275959999E-2</v>
      </c>
      <c r="I244" s="391">
        <v>4.3897532894299996E-3</v>
      </c>
    </row>
    <row r="245" spans="1:9" x14ac:dyDescent="0.35">
      <c r="A245" s="402" t="s">
        <v>3404</v>
      </c>
      <c r="B245" s="391" t="s">
        <v>526</v>
      </c>
      <c r="C245" s="401" t="s">
        <v>582</v>
      </c>
      <c r="D245" s="401" t="s">
        <v>526</v>
      </c>
      <c r="E245" s="401" t="s">
        <v>526</v>
      </c>
      <c r="F245" s="401" t="s">
        <v>526</v>
      </c>
      <c r="G245" s="391" t="s">
        <v>526</v>
      </c>
      <c r="H245" s="391">
        <v>1.8589818869899999E-3</v>
      </c>
      <c r="I245" s="391">
        <v>2.8303269886699998E-3</v>
      </c>
    </row>
    <row r="246" spans="1:9" x14ac:dyDescent="0.35">
      <c r="A246" s="402" t="s">
        <v>3414</v>
      </c>
      <c r="B246" s="401" t="s">
        <v>553</v>
      </c>
      <c r="C246" s="401" t="s">
        <v>582</v>
      </c>
      <c r="D246" s="396" t="s">
        <v>196</v>
      </c>
      <c r="E246" s="396" t="s">
        <v>196</v>
      </c>
      <c r="F246" s="396" t="s">
        <v>196</v>
      </c>
      <c r="G246" s="401" t="s">
        <v>553</v>
      </c>
      <c r="H246" s="401" t="s">
        <v>553</v>
      </c>
      <c r="I246" s="401" t="s">
        <v>553</v>
      </c>
    </row>
    <row r="247" spans="1:9" x14ac:dyDescent="0.35">
      <c r="A247" s="416" t="s">
        <v>612</v>
      </c>
      <c r="B247" s="401">
        <v>5832942.3488303553</v>
      </c>
      <c r="C247" s="401" t="s">
        <v>582</v>
      </c>
      <c r="D247" s="396" t="s">
        <v>196</v>
      </c>
      <c r="E247" s="396" t="s">
        <v>196</v>
      </c>
      <c r="F247" s="396" t="s">
        <v>196</v>
      </c>
      <c r="G247" s="401">
        <v>410542.75705571863</v>
      </c>
      <c r="H247" s="401">
        <v>13.07563880529997</v>
      </c>
      <c r="I247" s="401">
        <v>4.0475349041306403</v>
      </c>
    </row>
    <row r="248" spans="1:9" x14ac:dyDescent="0.35">
      <c r="A248" s="402" t="s">
        <v>606</v>
      </c>
      <c r="B248" s="391">
        <v>509157.77592432662</v>
      </c>
      <c r="C248" s="401" t="s">
        <v>582</v>
      </c>
      <c r="D248" s="401">
        <v>67.143364802995364</v>
      </c>
      <c r="E248" s="401">
        <v>6.5611612578125396</v>
      </c>
      <c r="F248" s="401">
        <v>6.0033548966705403</v>
      </c>
      <c r="G248" s="391">
        <v>34186.566291168834</v>
      </c>
      <c r="H248" s="391">
        <v>3.3406662735086901</v>
      </c>
      <c r="I248" s="391">
        <v>3.0566548272731899</v>
      </c>
    </row>
    <row r="249" spans="1:9" x14ac:dyDescent="0.35">
      <c r="A249" s="402" t="s">
        <v>607</v>
      </c>
      <c r="B249" s="391">
        <v>5287253.5119992904</v>
      </c>
      <c r="C249" s="401" t="s">
        <v>582</v>
      </c>
      <c r="D249" s="401">
        <v>70.79246071620166</v>
      </c>
      <c r="E249" s="401">
        <v>0.19178297607631001</v>
      </c>
      <c r="F249" s="401">
        <v>0.18365802181259999</v>
      </c>
      <c r="G249" s="391">
        <v>374297.68654480902</v>
      </c>
      <c r="H249" s="391">
        <v>1.0140052138011499</v>
      </c>
      <c r="I249" s="391">
        <v>0.97104652083552001</v>
      </c>
    </row>
    <row r="250" spans="1:9" x14ac:dyDescent="0.35">
      <c r="A250" s="402" t="s">
        <v>608</v>
      </c>
      <c r="B250" s="391">
        <v>23860.857915216009</v>
      </c>
      <c r="C250" s="401" t="s">
        <v>582</v>
      </c>
      <c r="D250" s="401">
        <v>59.589262354098238</v>
      </c>
      <c r="E250" s="401">
        <v>0.2845471839464</v>
      </c>
      <c r="F250" s="401">
        <v>0.72829432120368998</v>
      </c>
      <c r="G250" s="391">
        <v>1421.8509223036683</v>
      </c>
      <c r="H250" s="391">
        <v>6.7895399263199997E-3</v>
      </c>
      <c r="I250" s="391">
        <v>1.7377727318699999E-2</v>
      </c>
    </row>
    <row r="251" spans="1:9" x14ac:dyDescent="0.35">
      <c r="A251" s="402" t="s">
        <v>3415</v>
      </c>
      <c r="B251" s="401" t="s">
        <v>526</v>
      </c>
      <c r="C251" s="401" t="s">
        <v>582</v>
      </c>
      <c r="D251" s="396" t="s">
        <v>196</v>
      </c>
      <c r="E251" s="396" t="s">
        <v>196</v>
      </c>
      <c r="F251" s="396" t="s">
        <v>196</v>
      </c>
      <c r="G251" s="401" t="s">
        <v>526</v>
      </c>
      <c r="H251" s="401">
        <v>1.1154465540398899</v>
      </c>
      <c r="I251" s="401">
        <v>1.4523064306999999E-4</v>
      </c>
    </row>
    <row r="252" spans="1:9" x14ac:dyDescent="0.35">
      <c r="A252" s="413" t="s">
        <v>610</v>
      </c>
      <c r="B252" s="391" t="s">
        <v>526</v>
      </c>
      <c r="C252" s="401" t="s">
        <v>582</v>
      </c>
      <c r="D252" s="401" t="s">
        <v>526</v>
      </c>
      <c r="E252" s="401" t="s">
        <v>526</v>
      </c>
      <c r="F252" s="401" t="s">
        <v>526</v>
      </c>
      <c r="G252" s="391" t="s">
        <v>526</v>
      </c>
      <c r="H252" s="391">
        <v>1.1154465540398899</v>
      </c>
      <c r="I252" s="391">
        <v>1.4523064306999999E-4</v>
      </c>
    </row>
    <row r="253" spans="1:9" x14ac:dyDescent="0.35">
      <c r="A253" s="402" t="s">
        <v>585</v>
      </c>
      <c r="B253" s="391">
        <v>12670.202991522168</v>
      </c>
      <c r="C253" s="401" t="s">
        <v>582</v>
      </c>
      <c r="D253" s="401">
        <v>50.248073994006518</v>
      </c>
      <c r="E253" s="401">
        <v>599.54850305945388</v>
      </c>
      <c r="F253" s="401">
        <v>7.984895666446E-2</v>
      </c>
      <c r="G253" s="391">
        <v>636.65329743708867</v>
      </c>
      <c r="H253" s="391">
        <v>7.5964012370265301</v>
      </c>
      <c r="I253" s="391">
        <v>1.0117024896E-3</v>
      </c>
    </row>
    <row r="254" spans="1:9" x14ac:dyDescent="0.35">
      <c r="A254" s="402" t="s">
        <v>3404</v>
      </c>
      <c r="B254" s="391" t="s">
        <v>526</v>
      </c>
      <c r="C254" s="401" t="s">
        <v>582</v>
      </c>
      <c r="D254" s="401" t="s">
        <v>526</v>
      </c>
      <c r="E254" s="401" t="s">
        <v>526</v>
      </c>
      <c r="F254" s="401" t="s">
        <v>526</v>
      </c>
      <c r="G254" s="391" t="s">
        <v>526</v>
      </c>
      <c r="H254" s="391">
        <v>2.3299869973900001E-3</v>
      </c>
      <c r="I254" s="391">
        <v>1.2988955705600001E-3</v>
      </c>
    </row>
    <row r="255" spans="1:9" x14ac:dyDescent="0.35">
      <c r="A255" s="402" t="s">
        <v>3414</v>
      </c>
      <c r="B255" s="401" t="s">
        <v>553</v>
      </c>
      <c r="C255" s="401" t="s">
        <v>582</v>
      </c>
      <c r="D255" s="396" t="s">
        <v>196</v>
      </c>
      <c r="E255" s="396" t="s">
        <v>196</v>
      </c>
      <c r="F255" s="396" t="s">
        <v>196</v>
      </c>
      <c r="G255" s="401" t="s">
        <v>553</v>
      </c>
      <c r="H255" s="401" t="s">
        <v>553</v>
      </c>
      <c r="I255" s="401" t="s">
        <v>553</v>
      </c>
    </row>
    <row r="256" spans="1:9" x14ac:dyDescent="0.35">
      <c r="A256" s="416" t="s">
        <v>613</v>
      </c>
      <c r="B256" s="401">
        <v>23342.475470502937</v>
      </c>
      <c r="C256" s="401" t="s">
        <v>582</v>
      </c>
      <c r="D256" s="396" t="s">
        <v>196</v>
      </c>
      <c r="E256" s="396" t="s">
        <v>196</v>
      </c>
      <c r="F256" s="396" t="s">
        <v>196</v>
      </c>
      <c r="G256" s="401">
        <v>1567.2923459209501</v>
      </c>
      <c r="H256" s="401">
        <v>0.73343562340844004</v>
      </c>
      <c r="I256" s="401">
        <v>7.4179469703459996E-2</v>
      </c>
    </row>
    <row r="257" spans="1:9" x14ac:dyDescent="0.35">
      <c r="A257" s="402" t="s">
        <v>606</v>
      </c>
      <c r="B257" s="391">
        <v>23342.475470502937</v>
      </c>
      <c r="C257" s="401" t="s">
        <v>582</v>
      </c>
      <c r="D257" s="401">
        <v>67.143364802995393</v>
      </c>
      <c r="E257" s="401">
        <v>31.420644495707268</v>
      </c>
      <c r="F257" s="401">
        <v>3.1778750200336701</v>
      </c>
      <c r="G257" s="391">
        <v>1567.2923459209501</v>
      </c>
      <c r="H257" s="391">
        <v>0.73343562340844004</v>
      </c>
      <c r="I257" s="391">
        <v>7.4179469703459996E-2</v>
      </c>
    </row>
    <row r="258" spans="1:9" x14ac:dyDescent="0.35">
      <c r="A258" s="402" t="s">
        <v>607</v>
      </c>
      <c r="B258" s="391" t="s">
        <v>553</v>
      </c>
      <c r="C258" s="401" t="s">
        <v>582</v>
      </c>
      <c r="D258" s="401" t="s">
        <v>553</v>
      </c>
      <c r="E258" s="401" t="s">
        <v>553</v>
      </c>
      <c r="F258" s="401" t="s">
        <v>553</v>
      </c>
      <c r="G258" s="391" t="s">
        <v>553</v>
      </c>
      <c r="H258" s="391" t="s">
        <v>553</v>
      </c>
      <c r="I258" s="391" t="s">
        <v>553</v>
      </c>
    </row>
    <row r="259" spans="1:9" x14ac:dyDescent="0.35">
      <c r="A259" s="402" t="s">
        <v>608</v>
      </c>
      <c r="B259" s="391" t="s">
        <v>553</v>
      </c>
      <c r="C259" s="401" t="s">
        <v>582</v>
      </c>
      <c r="D259" s="401" t="s">
        <v>553</v>
      </c>
      <c r="E259" s="401" t="s">
        <v>553</v>
      </c>
      <c r="F259" s="401" t="s">
        <v>553</v>
      </c>
      <c r="G259" s="391" t="s">
        <v>553</v>
      </c>
      <c r="H259" s="391" t="s">
        <v>553</v>
      </c>
      <c r="I259" s="391" t="s">
        <v>553</v>
      </c>
    </row>
    <row r="260" spans="1:9" x14ac:dyDescent="0.35">
      <c r="A260" s="402" t="s">
        <v>3413</v>
      </c>
      <c r="B260" s="401" t="s">
        <v>553</v>
      </c>
      <c r="C260" s="401" t="s">
        <v>582</v>
      </c>
      <c r="D260" s="396" t="s">
        <v>196</v>
      </c>
      <c r="E260" s="396" t="s">
        <v>196</v>
      </c>
      <c r="F260" s="396" t="s">
        <v>196</v>
      </c>
      <c r="G260" s="401" t="s">
        <v>553</v>
      </c>
      <c r="H260" s="401" t="s">
        <v>553</v>
      </c>
      <c r="I260" s="401" t="s">
        <v>553</v>
      </c>
    </row>
    <row r="261" spans="1:9" x14ac:dyDescent="0.35">
      <c r="A261" s="402" t="s">
        <v>585</v>
      </c>
      <c r="B261" s="391" t="s">
        <v>553</v>
      </c>
      <c r="C261" s="401" t="s">
        <v>582</v>
      </c>
      <c r="D261" s="401" t="s">
        <v>553</v>
      </c>
      <c r="E261" s="401" t="s">
        <v>553</v>
      </c>
      <c r="F261" s="401" t="s">
        <v>553</v>
      </c>
      <c r="G261" s="391" t="s">
        <v>553</v>
      </c>
      <c r="H261" s="391" t="s">
        <v>553</v>
      </c>
      <c r="I261" s="391" t="s">
        <v>553</v>
      </c>
    </row>
    <row r="262" spans="1:9" x14ac:dyDescent="0.35">
      <c r="A262" s="402" t="s">
        <v>3404</v>
      </c>
      <c r="B262" s="391" t="s">
        <v>526</v>
      </c>
      <c r="C262" s="401" t="s">
        <v>582</v>
      </c>
      <c r="D262" s="401" t="s">
        <v>526</v>
      </c>
      <c r="E262" s="401" t="s">
        <v>551</v>
      </c>
      <c r="F262" s="401" t="s">
        <v>551</v>
      </c>
      <c r="G262" s="391" t="s">
        <v>526</v>
      </c>
      <c r="H262" s="391" t="s">
        <v>551</v>
      </c>
      <c r="I262" s="391" t="s">
        <v>551</v>
      </c>
    </row>
    <row r="263" spans="1:9" x14ac:dyDescent="0.35">
      <c r="A263" s="402" t="s">
        <v>3414</v>
      </c>
      <c r="B263" s="401" t="s">
        <v>553</v>
      </c>
      <c r="C263" s="401" t="s">
        <v>582</v>
      </c>
      <c r="D263" s="396" t="s">
        <v>196</v>
      </c>
      <c r="E263" s="396" t="s">
        <v>196</v>
      </c>
      <c r="F263" s="396" t="s">
        <v>196</v>
      </c>
      <c r="G263" s="401" t="s">
        <v>553</v>
      </c>
      <c r="H263" s="401" t="s">
        <v>553</v>
      </c>
      <c r="I263" s="401" t="s">
        <v>553</v>
      </c>
    </row>
    <row r="264" spans="1:9" x14ac:dyDescent="0.35">
      <c r="A264" s="416" t="s">
        <v>614</v>
      </c>
      <c r="B264" s="401" t="s">
        <v>553</v>
      </c>
      <c r="C264" s="401" t="s">
        <v>582</v>
      </c>
      <c r="D264" s="396" t="s">
        <v>196</v>
      </c>
      <c r="E264" s="396" t="s">
        <v>196</v>
      </c>
      <c r="F264" s="396" t="s">
        <v>196</v>
      </c>
      <c r="G264" s="401" t="s">
        <v>553</v>
      </c>
      <c r="H264" s="401" t="s">
        <v>558</v>
      </c>
      <c r="I264" s="401" t="s">
        <v>558</v>
      </c>
    </row>
    <row r="265" spans="1:9" x14ac:dyDescent="0.35">
      <c r="A265" s="407" t="s">
        <v>615</v>
      </c>
      <c r="B265" s="401" t="s">
        <v>553</v>
      </c>
      <c r="C265" s="401" t="s">
        <v>582</v>
      </c>
      <c r="D265" s="396" t="s">
        <v>196</v>
      </c>
      <c r="E265" s="396" t="s">
        <v>196</v>
      </c>
      <c r="F265" s="396" t="s">
        <v>196</v>
      </c>
      <c r="G265" s="401" t="s">
        <v>553</v>
      </c>
      <c r="H265" s="401" t="s">
        <v>558</v>
      </c>
      <c r="I265" s="401" t="s">
        <v>558</v>
      </c>
    </row>
    <row r="266" spans="1:9" x14ac:dyDescent="0.35">
      <c r="A266" s="413" t="s">
        <v>606</v>
      </c>
      <c r="B266" s="391" t="s">
        <v>553</v>
      </c>
      <c r="C266" s="401" t="s">
        <v>582</v>
      </c>
      <c r="D266" s="401" t="s">
        <v>553</v>
      </c>
      <c r="E266" s="401" t="s">
        <v>526</v>
      </c>
      <c r="F266" s="401" t="s">
        <v>526</v>
      </c>
      <c r="G266" s="391" t="s">
        <v>553</v>
      </c>
      <c r="H266" s="391" t="s">
        <v>526</v>
      </c>
      <c r="I266" s="391" t="s">
        <v>526</v>
      </c>
    </row>
    <row r="267" spans="1:9" x14ac:dyDescent="0.35">
      <c r="A267" s="413" t="s">
        <v>616</v>
      </c>
      <c r="B267" s="391" t="s">
        <v>553</v>
      </c>
      <c r="C267" s="401" t="s">
        <v>582</v>
      </c>
      <c r="D267" s="401" t="s">
        <v>553</v>
      </c>
      <c r="E267" s="401" t="s">
        <v>526</v>
      </c>
      <c r="F267" s="401" t="s">
        <v>526</v>
      </c>
      <c r="G267" s="391" t="s">
        <v>553</v>
      </c>
      <c r="H267" s="391" t="s">
        <v>526</v>
      </c>
      <c r="I267" s="391" t="s">
        <v>526</v>
      </c>
    </row>
    <row r="268" spans="1:9" x14ac:dyDescent="0.35">
      <c r="A268" s="413" t="s">
        <v>617</v>
      </c>
      <c r="B268" s="391" t="s">
        <v>553</v>
      </c>
      <c r="C268" s="401" t="s">
        <v>582</v>
      </c>
      <c r="D268" s="401" t="s">
        <v>553</v>
      </c>
      <c r="E268" s="401" t="s">
        <v>526</v>
      </c>
      <c r="F268" s="401" t="s">
        <v>526</v>
      </c>
      <c r="G268" s="391" t="s">
        <v>553</v>
      </c>
      <c r="H268" s="391" t="s">
        <v>526</v>
      </c>
      <c r="I268" s="391" t="s">
        <v>526</v>
      </c>
    </row>
    <row r="269" spans="1:9" x14ac:dyDescent="0.35">
      <c r="A269" s="413" t="s">
        <v>618</v>
      </c>
      <c r="B269" s="401" t="s">
        <v>553</v>
      </c>
      <c r="C269" s="401" t="s">
        <v>582</v>
      </c>
      <c r="D269" s="396" t="s">
        <v>196</v>
      </c>
      <c r="E269" s="396" t="s">
        <v>196</v>
      </c>
      <c r="F269" s="396" t="s">
        <v>196</v>
      </c>
      <c r="G269" s="401" t="s">
        <v>553</v>
      </c>
      <c r="H269" s="401" t="s">
        <v>526</v>
      </c>
      <c r="I269" s="401" t="s">
        <v>526</v>
      </c>
    </row>
    <row r="270" spans="1:9" x14ac:dyDescent="0.35">
      <c r="A270" s="413" t="s">
        <v>591</v>
      </c>
      <c r="B270" s="391" t="s">
        <v>553</v>
      </c>
      <c r="C270" s="401" t="s">
        <v>582</v>
      </c>
      <c r="D270" s="401" t="s">
        <v>553</v>
      </c>
      <c r="E270" s="401" t="s">
        <v>526</v>
      </c>
      <c r="F270" s="401" t="s">
        <v>526</v>
      </c>
      <c r="G270" s="391" t="s">
        <v>553</v>
      </c>
      <c r="H270" s="391" t="s">
        <v>526</v>
      </c>
      <c r="I270" s="391" t="s">
        <v>526</v>
      </c>
    </row>
    <row r="271" spans="1:9" x14ac:dyDescent="0.35">
      <c r="A271" s="413" t="s">
        <v>93</v>
      </c>
      <c r="B271" s="391" t="s">
        <v>553</v>
      </c>
      <c r="C271" s="401" t="s">
        <v>582</v>
      </c>
      <c r="D271" s="401" t="s">
        <v>553</v>
      </c>
      <c r="E271" s="401" t="s">
        <v>526</v>
      </c>
      <c r="F271" s="401" t="s">
        <v>526</v>
      </c>
      <c r="G271" s="391" t="s">
        <v>553</v>
      </c>
      <c r="H271" s="391" t="s">
        <v>526</v>
      </c>
      <c r="I271" s="391" t="s">
        <v>526</v>
      </c>
    </row>
    <row r="272" spans="1:9" x14ac:dyDescent="0.35">
      <c r="A272" s="413" t="s">
        <v>619</v>
      </c>
      <c r="B272" s="401" t="s">
        <v>553</v>
      </c>
      <c r="C272" s="401" t="s">
        <v>582</v>
      </c>
      <c r="D272" s="396" t="s">
        <v>196</v>
      </c>
      <c r="E272" s="396" t="s">
        <v>196</v>
      </c>
      <c r="F272" s="396" t="s">
        <v>196</v>
      </c>
      <c r="G272" s="401" t="s">
        <v>553</v>
      </c>
      <c r="H272" s="401" t="s">
        <v>524</v>
      </c>
      <c r="I272" s="401" t="s">
        <v>524</v>
      </c>
    </row>
    <row r="273" spans="1:10" x14ac:dyDescent="0.35">
      <c r="A273" s="80" t="s">
        <v>537</v>
      </c>
      <c r="B273" s="401">
        <v>650576.52184247703</v>
      </c>
      <c r="C273" s="401" t="s">
        <v>582</v>
      </c>
      <c r="D273" s="396" t="s">
        <v>196</v>
      </c>
      <c r="E273" s="396" t="s">
        <v>196</v>
      </c>
      <c r="F273" s="396" t="s">
        <v>196</v>
      </c>
      <c r="G273" s="401">
        <v>46055.912865416663</v>
      </c>
      <c r="H273" s="401">
        <v>3.5201759225</v>
      </c>
      <c r="I273" s="401">
        <v>1.1264562951999999</v>
      </c>
    </row>
    <row r="274" spans="1:10" x14ac:dyDescent="0.35">
      <c r="A274" s="402" t="s">
        <v>583</v>
      </c>
      <c r="B274" s="391">
        <v>650576.52184247703</v>
      </c>
      <c r="C274" s="401" t="s">
        <v>582</v>
      </c>
      <c r="D274" s="401">
        <v>70.792460716201646</v>
      </c>
      <c r="E274" s="401">
        <v>5.4108560704444502</v>
      </c>
      <c r="F274" s="401">
        <v>1.7314739425422201</v>
      </c>
      <c r="G274" s="391">
        <v>46055.912865416663</v>
      </c>
      <c r="H274" s="391">
        <v>3.5201759225</v>
      </c>
      <c r="I274" s="391">
        <v>1.1264562951999999</v>
      </c>
    </row>
    <row r="275" spans="1:10" x14ac:dyDescent="0.35">
      <c r="A275" s="402" t="s">
        <v>584</v>
      </c>
      <c r="B275" s="391" t="s">
        <v>553</v>
      </c>
      <c r="C275" s="401" t="s">
        <v>582</v>
      </c>
      <c r="D275" s="401" t="s">
        <v>553</v>
      </c>
      <c r="E275" s="401" t="s">
        <v>553</v>
      </c>
      <c r="F275" s="401" t="s">
        <v>553</v>
      </c>
      <c r="G275" s="391" t="s">
        <v>553</v>
      </c>
      <c r="H275" s="391" t="s">
        <v>553</v>
      </c>
      <c r="I275" s="391" t="s">
        <v>553</v>
      </c>
    </row>
    <row r="276" spans="1:10" x14ac:dyDescent="0.35">
      <c r="A276" s="402" t="s">
        <v>585</v>
      </c>
      <c r="B276" s="391" t="s">
        <v>526</v>
      </c>
      <c r="C276" s="401" t="s">
        <v>582</v>
      </c>
      <c r="D276" s="401" t="s">
        <v>526</v>
      </c>
      <c r="E276" s="401" t="s">
        <v>526</v>
      </c>
      <c r="F276" s="401" t="s">
        <v>526</v>
      </c>
      <c r="G276" s="391" t="s">
        <v>526</v>
      </c>
      <c r="H276" s="391" t="s">
        <v>526</v>
      </c>
      <c r="I276" s="391" t="s">
        <v>526</v>
      </c>
    </row>
    <row r="277" spans="1:10" x14ac:dyDescent="0.35">
      <c r="A277" s="402" t="s">
        <v>3404</v>
      </c>
      <c r="B277" s="391" t="s">
        <v>526</v>
      </c>
      <c r="C277" s="401" t="s">
        <v>582</v>
      </c>
      <c r="D277" s="401" t="s">
        <v>526</v>
      </c>
      <c r="E277" s="401" t="s">
        <v>551</v>
      </c>
      <c r="F277" s="401" t="s">
        <v>551</v>
      </c>
      <c r="G277" s="391" t="s">
        <v>526</v>
      </c>
      <c r="H277" s="391" t="s">
        <v>551</v>
      </c>
      <c r="I277" s="391" t="s">
        <v>551</v>
      </c>
    </row>
    <row r="278" spans="1:10" x14ac:dyDescent="0.35">
      <c r="A278" s="402" t="s">
        <v>3416</v>
      </c>
      <c r="B278" s="401" t="s">
        <v>526</v>
      </c>
      <c r="C278" s="401" t="s">
        <v>582</v>
      </c>
      <c r="D278" s="396" t="s">
        <v>196</v>
      </c>
      <c r="E278" s="396" t="s">
        <v>196</v>
      </c>
      <c r="F278" s="396" t="s">
        <v>196</v>
      </c>
      <c r="G278" s="401" t="s">
        <v>526</v>
      </c>
      <c r="H278" s="401" t="s">
        <v>524</v>
      </c>
      <c r="I278" s="401" t="s">
        <v>524</v>
      </c>
    </row>
    <row r="279" spans="1:10" x14ac:dyDescent="0.35">
      <c r="A279" s="80" t="s">
        <v>3417</v>
      </c>
      <c r="B279" s="401">
        <v>546204.83921010012</v>
      </c>
      <c r="C279" s="401" t="s">
        <v>582</v>
      </c>
      <c r="D279" s="396" t="s">
        <v>196</v>
      </c>
      <c r="E279" s="396" t="s">
        <v>196</v>
      </c>
      <c r="F279" s="396" t="s">
        <v>196</v>
      </c>
      <c r="G279" s="401">
        <v>38024.133926124283</v>
      </c>
      <c r="H279" s="401">
        <v>16.188389581899191</v>
      </c>
      <c r="I279" s="401">
        <v>0.73365765457023002</v>
      </c>
    </row>
    <row r="280" spans="1:10" x14ac:dyDescent="0.35">
      <c r="A280" s="402" t="s">
        <v>620</v>
      </c>
      <c r="B280" s="391">
        <v>270555.52902466076</v>
      </c>
      <c r="C280" s="401" t="s">
        <v>582</v>
      </c>
      <c r="D280" s="401">
        <v>71.174746954728036</v>
      </c>
      <c r="E280" s="401">
        <v>7.2747437896637797</v>
      </c>
      <c r="F280" s="401">
        <v>2.07984266172793</v>
      </c>
      <c r="G280" s="391">
        <v>19256.721315532806</v>
      </c>
      <c r="H280" s="391">
        <v>1.9682221545313501</v>
      </c>
      <c r="I280" s="391">
        <v>0.56271293163185998</v>
      </c>
    </row>
    <row r="281" spans="1:10" x14ac:dyDescent="0.35">
      <c r="A281" s="402" t="s">
        <v>621</v>
      </c>
      <c r="B281" s="391">
        <v>275649.31018543936</v>
      </c>
      <c r="C281" s="401" t="s">
        <v>582</v>
      </c>
      <c r="D281" s="401">
        <v>68.084380831448314</v>
      </c>
      <c r="E281" s="401">
        <v>51.587894117353002</v>
      </c>
      <c r="F281" s="401">
        <v>0.62015291394478</v>
      </c>
      <c r="G281" s="391">
        <v>18767.412610591477</v>
      </c>
      <c r="H281" s="391">
        <v>14.220167427367841</v>
      </c>
      <c r="I281" s="391">
        <v>0.17094472293836999</v>
      </c>
    </row>
    <row r="282" spans="1:10" x14ac:dyDescent="0.35">
      <c r="A282" s="402" t="s">
        <v>606</v>
      </c>
      <c r="B282" s="391" t="s">
        <v>526</v>
      </c>
      <c r="C282" s="401" t="s">
        <v>582</v>
      </c>
      <c r="D282" s="401" t="s">
        <v>526</v>
      </c>
      <c r="E282" s="401" t="s">
        <v>526</v>
      </c>
      <c r="F282" s="401" t="s">
        <v>526</v>
      </c>
      <c r="G282" s="391" t="s">
        <v>526</v>
      </c>
      <c r="H282" s="391" t="s">
        <v>526</v>
      </c>
      <c r="I282" s="391" t="s">
        <v>526</v>
      </c>
    </row>
    <row r="283" spans="1:10" x14ac:dyDescent="0.35">
      <c r="A283" s="402" t="s">
        <v>3418</v>
      </c>
      <c r="B283" s="401" t="s">
        <v>553</v>
      </c>
      <c r="C283" s="401" t="s">
        <v>582</v>
      </c>
      <c r="D283" s="396" t="s">
        <v>196</v>
      </c>
      <c r="E283" s="396" t="s">
        <v>196</v>
      </c>
      <c r="F283" s="396" t="s">
        <v>196</v>
      </c>
      <c r="G283" s="401" t="s">
        <v>553</v>
      </c>
      <c r="H283" s="401" t="s">
        <v>524</v>
      </c>
      <c r="I283" s="401" t="s">
        <v>524</v>
      </c>
    </row>
    <row r="284" spans="1:10" x14ac:dyDescent="0.35">
      <c r="A284" s="402" t="s">
        <v>585</v>
      </c>
      <c r="B284" s="391" t="s">
        <v>551</v>
      </c>
      <c r="C284" s="401" t="s">
        <v>582</v>
      </c>
      <c r="D284" s="401" t="s">
        <v>551</v>
      </c>
      <c r="E284" s="401" t="s">
        <v>526</v>
      </c>
      <c r="F284" s="401" t="s">
        <v>526</v>
      </c>
      <c r="G284" s="391" t="s">
        <v>551</v>
      </c>
      <c r="H284" s="391" t="s">
        <v>526</v>
      </c>
      <c r="I284" s="391" t="s">
        <v>526</v>
      </c>
      <c r="J284" s="78" t="s">
        <v>524</v>
      </c>
    </row>
    <row r="285" spans="1:10" x14ac:dyDescent="0.35">
      <c r="A285" s="402" t="s">
        <v>3404</v>
      </c>
      <c r="B285" s="391" t="s">
        <v>526</v>
      </c>
      <c r="C285" s="401" t="s">
        <v>582</v>
      </c>
      <c r="D285" s="401" t="s">
        <v>526</v>
      </c>
      <c r="E285" s="401" t="s">
        <v>551</v>
      </c>
      <c r="F285" s="401" t="s">
        <v>551</v>
      </c>
      <c r="G285" s="391" t="s">
        <v>526</v>
      </c>
      <c r="H285" s="391" t="s">
        <v>551</v>
      </c>
      <c r="I285" s="391" t="s">
        <v>551</v>
      </c>
      <c r="J285" s="78" t="s">
        <v>524</v>
      </c>
    </row>
    <row r="286" spans="1:10" x14ac:dyDescent="0.35">
      <c r="A286" s="402" t="s">
        <v>3419</v>
      </c>
      <c r="B286" s="401" t="s">
        <v>553</v>
      </c>
      <c r="C286" s="401" t="s">
        <v>582</v>
      </c>
      <c r="D286" s="396" t="s">
        <v>196</v>
      </c>
      <c r="E286" s="396" t="s">
        <v>196</v>
      </c>
      <c r="F286" s="396" t="s">
        <v>196</v>
      </c>
      <c r="G286" s="401" t="s">
        <v>553</v>
      </c>
      <c r="H286" s="401" t="s">
        <v>524</v>
      </c>
      <c r="I286" s="401" t="s">
        <v>524</v>
      </c>
      <c r="J286" s="78" t="s">
        <v>524</v>
      </c>
    </row>
    <row r="287" spans="1:10" x14ac:dyDescent="0.35">
      <c r="A287" s="80" t="s">
        <v>3420</v>
      </c>
      <c r="B287" s="401">
        <v>644614.3919557624</v>
      </c>
      <c r="C287" s="401" t="s">
        <v>582</v>
      </c>
      <c r="D287" s="396" t="s">
        <v>196</v>
      </c>
      <c r="E287" s="396" t="s">
        <v>196</v>
      </c>
      <c r="F287" s="396" t="s">
        <v>196</v>
      </c>
      <c r="G287" s="401">
        <v>32390.631664594664</v>
      </c>
      <c r="H287" s="401">
        <v>39.579455347798998</v>
      </c>
      <c r="I287" s="401">
        <v>23.567013395936449</v>
      </c>
      <c r="J287" s="78" t="s">
        <v>524</v>
      </c>
    </row>
    <row r="288" spans="1:10" x14ac:dyDescent="0.35">
      <c r="A288" s="410" t="s">
        <v>583</v>
      </c>
      <c r="B288" s="401" t="s">
        <v>622</v>
      </c>
      <c r="C288" s="401" t="s">
        <v>582</v>
      </c>
      <c r="D288" s="401" t="s">
        <v>622</v>
      </c>
      <c r="E288" s="401" t="s">
        <v>622</v>
      </c>
      <c r="F288" s="401" t="s">
        <v>622</v>
      </c>
      <c r="G288" s="401" t="s">
        <v>622</v>
      </c>
      <c r="H288" s="401">
        <v>37.596227422035923</v>
      </c>
      <c r="I288" s="401">
        <v>23.536156950132501</v>
      </c>
      <c r="J288" s="78" t="s">
        <v>524</v>
      </c>
    </row>
    <row r="289" spans="1:10" x14ac:dyDescent="0.35">
      <c r="A289" s="410" t="s">
        <v>584</v>
      </c>
      <c r="B289" s="401" t="s">
        <v>553</v>
      </c>
      <c r="C289" s="401" t="s">
        <v>582</v>
      </c>
      <c r="D289" s="401" t="s">
        <v>553</v>
      </c>
      <c r="E289" s="401" t="s">
        <v>553</v>
      </c>
      <c r="F289" s="401" t="s">
        <v>553</v>
      </c>
      <c r="G289" s="401" t="s">
        <v>553</v>
      </c>
      <c r="H289" s="401" t="s">
        <v>553</v>
      </c>
      <c r="I289" s="401" t="s">
        <v>553</v>
      </c>
      <c r="J289" s="78" t="s">
        <v>524</v>
      </c>
    </row>
    <row r="290" spans="1:10" x14ac:dyDescent="0.35">
      <c r="A290" s="410" t="s">
        <v>585</v>
      </c>
      <c r="B290" s="401">
        <v>644614.3919557624</v>
      </c>
      <c r="C290" s="401" t="s">
        <v>582</v>
      </c>
      <c r="D290" s="401">
        <v>50.248073994006511</v>
      </c>
      <c r="E290" s="401">
        <v>3.07661130516487</v>
      </c>
      <c r="F290" s="401">
        <v>4.7868068397190003E-2</v>
      </c>
      <c r="G290" s="401">
        <v>32390.631664594664</v>
      </c>
      <c r="H290" s="401">
        <v>1.98322792576308</v>
      </c>
      <c r="I290" s="401">
        <v>3.085644580395E-2</v>
      </c>
      <c r="J290" s="78" t="s">
        <v>524</v>
      </c>
    </row>
    <row r="291" spans="1:10" x14ac:dyDescent="0.35">
      <c r="A291" s="410" t="s">
        <v>3407</v>
      </c>
      <c r="B291" s="401" t="s">
        <v>598</v>
      </c>
      <c r="C291" s="401" t="s">
        <v>582</v>
      </c>
      <c r="D291" s="401" t="s">
        <v>598</v>
      </c>
      <c r="E291" s="401" t="s">
        <v>553</v>
      </c>
      <c r="F291" s="401" t="s">
        <v>553</v>
      </c>
      <c r="G291" s="401" t="s">
        <v>598</v>
      </c>
      <c r="H291" s="401" t="s">
        <v>553</v>
      </c>
      <c r="I291" s="401" t="s">
        <v>553</v>
      </c>
      <c r="J291" s="78" t="s">
        <v>524</v>
      </c>
    </row>
    <row r="292" spans="1:10" x14ac:dyDescent="0.35">
      <c r="A292" s="410" t="s">
        <v>3409</v>
      </c>
      <c r="B292" s="401" t="s">
        <v>526</v>
      </c>
      <c r="C292" s="401" t="s">
        <v>582</v>
      </c>
      <c r="D292" s="401" t="s">
        <v>526</v>
      </c>
      <c r="E292" s="401" t="s">
        <v>623</v>
      </c>
      <c r="F292" s="401" t="s">
        <v>623</v>
      </c>
      <c r="G292" s="401" t="s">
        <v>526</v>
      </c>
      <c r="H292" s="401" t="s">
        <v>623</v>
      </c>
      <c r="I292" s="401" t="s">
        <v>623</v>
      </c>
      <c r="J292" s="78" t="s">
        <v>524</v>
      </c>
    </row>
    <row r="293" spans="1:10" x14ac:dyDescent="0.35">
      <c r="A293" s="417" t="s">
        <v>624</v>
      </c>
      <c r="B293" s="401">
        <v>644614.3919557624</v>
      </c>
      <c r="C293" s="401" t="s">
        <v>582</v>
      </c>
      <c r="D293" s="396" t="s">
        <v>196</v>
      </c>
      <c r="E293" s="396" t="s">
        <v>196</v>
      </c>
      <c r="F293" s="396" t="s">
        <v>196</v>
      </c>
      <c r="G293" s="401">
        <v>32390.631664594664</v>
      </c>
      <c r="H293" s="401" t="s">
        <v>623</v>
      </c>
      <c r="I293" s="401" t="s">
        <v>623</v>
      </c>
      <c r="J293" s="78" t="s">
        <v>524</v>
      </c>
    </row>
    <row r="294" spans="1:10" x14ac:dyDescent="0.35">
      <c r="A294" s="410" t="s">
        <v>583</v>
      </c>
      <c r="B294" s="391" t="s">
        <v>551</v>
      </c>
      <c r="C294" s="401" t="s">
        <v>582</v>
      </c>
      <c r="D294" s="401" t="s">
        <v>551</v>
      </c>
      <c r="E294" s="401" t="s">
        <v>551</v>
      </c>
      <c r="F294" s="401" t="s">
        <v>551</v>
      </c>
      <c r="G294" s="391" t="s">
        <v>551</v>
      </c>
      <c r="H294" s="391" t="s">
        <v>551</v>
      </c>
      <c r="I294" s="391" t="s">
        <v>551</v>
      </c>
      <c r="J294" s="78" t="s">
        <v>524</v>
      </c>
    </row>
    <row r="295" spans="1:10" x14ac:dyDescent="0.35">
      <c r="A295" s="410" t="s">
        <v>584</v>
      </c>
      <c r="B295" s="391" t="s">
        <v>553</v>
      </c>
      <c r="C295" s="401" t="s">
        <v>582</v>
      </c>
      <c r="D295" s="401" t="s">
        <v>553</v>
      </c>
      <c r="E295" s="401" t="s">
        <v>553</v>
      </c>
      <c r="F295" s="401" t="s">
        <v>553</v>
      </c>
      <c r="G295" s="391" t="s">
        <v>553</v>
      </c>
      <c r="H295" s="391" t="s">
        <v>553</v>
      </c>
      <c r="I295" s="391" t="s">
        <v>553</v>
      </c>
      <c r="J295" s="78" t="s">
        <v>524</v>
      </c>
    </row>
    <row r="296" spans="1:10" x14ac:dyDescent="0.35">
      <c r="A296" s="410" t="s">
        <v>585</v>
      </c>
      <c r="B296" s="391">
        <v>644614.3919557624</v>
      </c>
      <c r="C296" s="401" t="s">
        <v>582</v>
      </c>
      <c r="D296" s="401">
        <v>50.248073994006511</v>
      </c>
      <c r="E296" s="401" t="s">
        <v>551</v>
      </c>
      <c r="F296" s="401" t="s">
        <v>551</v>
      </c>
      <c r="G296" s="391">
        <v>32390.631664594664</v>
      </c>
      <c r="H296" s="391" t="s">
        <v>551</v>
      </c>
      <c r="I296" s="391" t="s">
        <v>551</v>
      </c>
      <c r="J296" s="78" t="s">
        <v>524</v>
      </c>
    </row>
    <row r="297" spans="1:10" x14ac:dyDescent="0.35">
      <c r="A297" s="410" t="s">
        <v>3407</v>
      </c>
      <c r="B297" s="391" t="s">
        <v>526</v>
      </c>
      <c r="C297" s="401" t="s">
        <v>582</v>
      </c>
      <c r="D297" s="401" t="s">
        <v>526</v>
      </c>
      <c r="E297" s="401" t="s">
        <v>553</v>
      </c>
      <c r="F297" s="401" t="s">
        <v>553</v>
      </c>
      <c r="G297" s="391" t="s">
        <v>526</v>
      </c>
      <c r="H297" s="391" t="s">
        <v>553</v>
      </c>
      <c r="I297" s="391" t="s">
        <v>553</v>
      </c>
      <c r="J297" s="78" t="s">
        <v>524</v>
      </c>
    </row>
    <row r="298" spans="1:10" x14ac:dyDescent="0.35">
      <c r="A298" s="410" t="s">
        <v>3409</v>
      </c>
      <c r="B298" s="391" t="s">
        <v>526</v>
      </c>
      <c r="C298" s="401" t="s">
        <v>582</v>
      </c>
      <c r="D298" s="401" t="s">
        <v>526</v>
      </c>
      <c r="E298" s="401" t="s">
        <v>553</v>
      </c>
      <c r="F298" s="401" t="s">
        <v>553</v>
      </c>
      <c r="G298" s="391" t="s">
        <v>526</v>
      </c>
      <c r="H298" s="391" t="s">
        <v>553</v>
      </c>
      <c r="I298" s="391" t="s">
        <v>553</v>
      </c>
      <c r="J298" s="78" t="s">
        <v>524</v>
      </c>
    </row>
    <row r="299" spans="1:10" x14ac:dyDescent="0.35">
      <c r="A299" s="417" t="s">
        <v>3421</v>
      </c>
      <c r="B299" s="401" t="s">
        <v>598</v>
      </c>
      <c r="C299" s="401" t="s">
        <v>582</v>
      </c>
      <c r="D299" s="396" t="s">
        <v>196</v>
      </c>
      <c r="E299" s="396" t="s">
        <v>196</v>
      </c>
      <c r="F299" s="396" t="s">
        <v>196</v>
      </c>
      <c r="G299" s="401" t="s">
        <v>598</v>
      </c>
      <c r="H299" s="401">
        <v>39.579455347798998</v>
      </c>
      <c r="I299" s="401">
        <v>23.567013395936449</v>
      </c>
      <c r="J299" s="78" t="s">
        <v>524</v>
      </c>
    </row>
    <row r="300" spans="1:10" x14ac:dyDescent="0.35">
      <c r="A300" s="406" t="s">
        <v>625</v>
      </c>
      <c r="B300" s="401" t="s">
        <v>598</v>
      </c>
      <c r="C300" s="401" t="s">
        <v>582</v>
      </c>
      <c r="D300" s="396" t="s">
        <v>196</v>
      </c>
      <c r="E300" s="396" t="s">
        <v>196</v>
      </c>
      <c r="F300" s="396" t="s">
        <v>196</v>
      </c>
      <c r="G300" s="401" t="s">
        <v>598</v>
      </c>
      <c r="H300" s="401">
        <v>39.579455347798998</v>
      </c>
      <c r="I300" s="401">
        <v>23.567013395936449</v>
      </c>
      <c r="J300" s="78" t="s">
        <v>524</v>
      </c>
    </row>
    <row r="301" spans="1:10" x14ac:dyDescent="0.35">
      <c r="A301" s="407" t="s">
        <v>589</v>
      </c>
      <c r="B301" s="391" t="s">
        <v>526</v>
      </c>
      <c r="C301" s="401" t="s">
        <v>582</v>
      </c>
      <c r="D301" s="401" t="s">
        <v>526</v>
      </c>
      <c r="E301" s="401" t="s">
        <v>526</v>
      </c>
      <c r="F301" s="401" t="s">
        <v>526</v>
      </c>
      <c r="G301" s="391" t="s">
        <v>526</v>
      </c>
      <c r="H301" s="391">
        <v>37.596227422035923</v>
      </c>
      <c r="I301" s="391">
        <v>23.536156950132501</v>
      </c>
      <c r="J301" s="78" t="s">
        <v>524</v>
      </c>
    </row>
    <row r="302" spans="1:10" x14ac:dyDescent="0.35">
      <c r="A302" s="407" t="s">
        <v>590</v>
      </c>
      <c r="B302" s="391" t="s">
        <v>553</v>
      </c>
      <c r="C302" s="401" t="s">
        <v>582</v>
      </c>
      <c r="D302" s="401" t="s">
        <v>553</v>
      </c>
      <c r="E302" s="401" t="s">
        <v>553</v>
      </c>
      <c r="F302" s="401" t="s">
        <v>553</v>
      </c>
      <c r="G302" s="391" t="s">
        <v>553</v>
      </c>
      <c r="H302" s="391" t="s">
        <v>553</v>
      </c>
      <c r="I302" s="391" t="s">
        <v>553</v>
      </c>
      <c r="J302" s="78" t="s">
        <v>524</v>
      </c>
    </row>
    <row r="303" spans="1:10" x14ac:dyDescent="0.35">
      <c r="A303" s="407" t="s">
        <v>591</v>
      </c>
      <c r="B303" s="391" t="s">
        <v>526</v>
      </c>
      <c r="C303" s="401" t="s">
        <v>582</v>
      </c>
      <c r="D303" s="401" t="s">
        <v>526</v>
      </c>
      <c r="E303" s="401" t="s">
        <v>526</v>
      </c>
      <c r="F303" s="401" t="s">
        <v>526</v>
      </c>
      <c r="G303" s="391" t="s">
        <v>526</v>
      </c>
      <c r="H303" s="391">
        <v>1.98322792576308</v>
      </c>
      <c r="I303" s="391">
        <v>3.085644580395E-2</v>
      </c>
      <c r="J303" s="78" t="s">
        <v>524</v>
      </c>
    </row>
    <row r="304" spans="1:10" x14ac:dyDescent="0.35">
      <c r="A304" s="407" t="s">
        <v>592</v>
      </c>
      <c r="B304" s="391" t="s">
        <v>553</v>
      </c>
      <c r="C304" s="401" t="s">
        <v>582</v>
      </c>
      <c r="D304" s="401" t="s">
        <v>553</v>
      </c>
      <c r="E304" s="401" t="s">
        <v>553</v>
      </c>
      <c r="F304" s="401" t="s">
        <v>553</v>
      </c>
      <c r="G304" s="391" t="s">
        <v>553</v>
      </c>
      <c r="H304" s="391" t="s">
        <v>553</v>
      </c>
      <c r="I304" s="391" t="s">
        <v>553</v>
      </c>
      <c r="J304" s="78" t="s">
        <v>524</v>
      </c>
    </row>
    <row r="305" spans="1:10" x14ac:dyDescent="0.35">
      <c r="A305" s="407" t="s">
        <v>93</v>
      </c>
      <c r="B305" s="391" t="s">
        <v>526</v>
      </c>
      <c r="C305" s="401" t="s">
        <v>582</v>
      </c>
      <c r="D305" s="401" t="s">
        <v>526</v>
      </c>
      <c r="E305" s="401" t="s">
        <v>551</v>
      </c>
      <c r="F305" s="401" t="s">
        <v>551</v>
      </c>
      <c r="G305" s="391" t="s">
        <v>526</v>
      </c>
      <c r="H305" s="391" t="s">
        <v>551</v>
      </c>
      <c r="I305" s="391" t="s">
        <v>551</v>
      </c>
      <c r="J305" s="78" t="s">
        <v>524</v>
      </c>
    </row>
    <row r="306" spans="1:10" x14ac:dyDescent="0.35">
      <c r="A306" s="403" t="s">
        <v>626</v>
      </c>
      <c r="B306" s="401">
        <v>11350924.547537155</v>
      </c>
      <c r="C306" s="401" t="s">
        <v>582</v>
      </c>
      <c r="D306" s="396" t="s">
        <v>196</v>
      </c>
      <c r="E306" s="396" t="s">
        <v>196</v>
      </c>
      <c r="F306" s="396" t="s">
        <v>196</v>
      </c>
      <c r="G306" s="401">
        <v>586319.50932829198</v>
      </c>
      <c r="H306" s="401">
        <v>205.35377590972996</v>
      </c>
      <c r="I306" s="401">
        <v>4.1010308449579398</v>
      </c>
      <c r="J306" s="401" t="s">
        <v>586</v>
      </c>
    </row>
    <row r="307" spans="1:10" x14ac:dyDescent="0.35">
      <c r="A307" s="402" t="s">
        <v>583</v>
      </c>
      <c r="B307" s="401">
        <v>2244293.0419910937</v>
      </c>
      <c r="C307" s="401" t="s">
        <v>582</v>
      </c>
      <c r="D307" s="401">
        <v>67.197246675647136</v>
      </c>
      <c r="E307" s="401">
        <v>9.4999325570558</v>
      </c>
      <c r="F307" s="401">
        <v>0.57001330008575002</v>
      </c>
      <c r="G307" s="401">
        <v>150810.31315511401</v>
      </c>
      <c r="H307" s="401">
        <v>21.320632537184999</v>
      </c>
      <c r="I307" s="401">
        <v>1.27927688322483</v>
      </c>
      <c r="J307" s="401" t="s">
        <v>524</v>
      </c>
    </row>
    <row r="308" spans="1:10" x14ac:dyDescent="0.35">
      <c r="A308" s="402" t="s">
        <v>584</v>
      </c>
      <c r="B308" s="401">
        <v>112930.43506429865</v>
      </c>
      <c r="C308" s="401" t="s">
        <v>582</v>
      </c>
      <c r="D308" s="401">
        <v>90.471698466828201</v>
      </c>
      <c r="E308" s="401">
        <v>31.210565701762619</v>
      </c>
      <c r="F308" s="401">
        <v>1.42500000000004</v>
      </c>
      <c r="G308" s="401">
        <v>10217.008268864951</v>
      </c>
      <c r="H308" s="401">
        <v>3.5246227633029301</v>
      </c>
      <c r="I308" s="401">
        <v>0.16092586996663</v>
      </c>
      <c r="J308" s="401" t="s">
        <v>524</v>
      </c>
    </row>
    <row r="309" spans="1:10" x14ac:dyDescent="0.35">
      <c r="A309" s="402" t="s">
        <v>585</v>
      </c>
      <c r="B309" s="401">
        <v>8463850.5339536201</v>
      </c>
      <c r="C309" s="401" t="s">
        <v>582</v>
      </c>
      <c r="D309" s="401">
        <v>50.248073994006518</v>
      </c>
      <c r="E309" s="401">
        <v>4.4988276527558702</v>
      </c>
      <c r="F309" s="401">
        <v>0.09</v>
      </c>
      <c r="G309" s="401">
        <v>425292.18790431303</v>
      </c>
      <c r="H309" s="401">
        <v>38.077404830943053</v>
      </c>
      <c r="I309" s="401">
        <v>0.76174654805582998</v>
      </c>
      <c r="J309" s="401" t="s">
        <v>524</v>
      </c>
    </row>
    <row r="310" spans="1:10" x14ac:dyDescent="0.35">
      <c r="A310" s="402" t="s">
        <v>3402</v>
      </c>
      <c r="B310" s="401" t="s">
        <v>553</v>
      </c>
      <c r="C310" s="401" t="s">
        <v>582</v>
      </c>
      <c r="D310" s="401" t="s">
        <v>553</v>
      </c>
      <c r="E310" s="401" t="s">
        <v>553</v>
      </c>
      <c r="F310" s="401" t="s">
        <v>553</v>
      </c>
      <c r="G310" s="401" t="s">
        <v>553</v>
      </c>
      <c r="H310" s="401" t="s">
        <v>553</v>
      </c>
      <c r="I310" s="401" t="s">
        <v>553</v>
      </c>
      <c r="J310" s="401" t="s">
        <v>553</v>
      </c>
    </row>
    <row r="311" spans="1:10" x14ac:dyDescent="0.35">
      <c r="A311" s="402" t="s">
        <v>3403</v>
      </c>
      <c r="B311" s="401" t="s">
        <v>553</v>
      </c>
      <c r="C311" s="401" t="s">
        <v>582</v>
      </c>
      <c r="D311" s="401" t="s">
        <v>553</v>
      </c>
      <c r="E311" s="401" t="s">
        <v>553</v>
      </c>
      <c r="F311" s="401" t="s">
        <v>553</v>
      </c>
      <c r="G311" s="401" t="s">
        <v>553</v>
      </c>
      <c r="H311" s="401" t="s">
        <v>553</v>
      </c>
      <c r="I311" s="401" t="s">
        <v>553</v>
      </c>
      <c r="J311" s="401" t="s">
        <v>553</v>
      </c>
    </row>
    <row r="312" spans="1:10" x14ac:dyDescent="0.35">
      <c r="A312" s="402" t="s">
        <v>3404</v>
      </c>
      <c r="B312" s="401">
        <v>529850.53652814392</v>
      </c>
      <c r="C312" s="401" t="s">
        <v>582</v>
      </c>
      <c r="D312" s="401">
        <v>97.591405252501346</v>
      </c>
      <c r="E312" s="401">
        <v>268.81376154034245</v>
      </c>
      <c r="F312" s="401">
        <v>3.5841834872045601</v>
      </c>
      <c r="G312" s="401">
        <v>51708.858433573361</v>
      </c>
      <c r="H312" s="401">
        <v>142.43111577829899</v>
      </c>
      <c r="I312" s="401">
        <v>1.8990815437106501</v>
      </c>
      <c r="J312" s="401" t="s">
        <v>524</v>
      </c>
    </row>
    <row r="313" spans="1:10" x14ac:dyDescent="0.35">
      <c r="A313" s="415" t="s">
        <v>3422</v>
      </c>
      <c r="B313" s="401">
        <v>4223549.4038447728</v>
      </c>
      <c r="C313" s="401" t="s">
        <v>582</v>
      </c>
      <c r="D313" s="396" t="s">
        <v>196</v>
      </c>
      <c r="E313" s="396" t="s">
        <v>196</v>
      </c>
      <c r="F313" s="396" t="s">
        <v>196</v>
      </c>
      <c r="G313" s="401">
        <v>227130.37102570775</v>
      </c>
      <c r="H313" s="401">
        <v>43.127101050750518</v>
      </c>
      <c r="I313" s="401">
        <v>1.16099880972741</v>
      </c>
      <c r="J313" s="401" t="s">
        <v>586</v>
      </c>
    </row>
    <row r="314" spans="1:10" x14ac:dyDescent="0.35">
      <c r="A314" s="402" t="s">
        <v>583</v>
      </c>
      <c r="B314" s="401">
        <v>802618.99412951584</v>
      </c>
      <c r="C314" s="401" t="s">
        <v>582</v>
      </c>
      <c r="D314" s="401">
        <v>68.457367855199067</v>
      </c>
      <c r="E314" s="401">
        <v>9.5</v>
      </c>
      <c r="F314" s="401">
        <v>0.56999999999998996</v>
      </c>
      <c r="G314" s="401">
        <v>54945.183728694123</v>
      </c>
      <c r="H314" s="401">
        <v>7.6248804442304001</v>
      </c>
      <c r="I314" s="401">
        <v>0.45749282665382002</v>
      </c>
      <c r="J314" s="401" t="s">
        <v>524</v>
      </c>
    </row>
    <row r="315" spans="1:10" x14ac:dyDescent="0.35">
      <c r="A315" s="402" t="s">
        <v>584</v>
      </c>
      <c r="B315" s="401">
        <v>102339.36264828738</v>
      </c>
      <c r="C315" s="401" t="s">
        <v>582</v>
      </c>
      <c r="D315" s="401">
        <v>90.484267022339296</v>
      </c>
      <c r="E315" s="401">
        <v>9.5</v>
      </c>
      <c r="F315" s="401">
        <v>1.425</v>
      </c>
      <c r="G315" s="401">
        <v>9260.1022167636511</v>
      </c>
      <c r="H315" s="401">
        <v>0.97222394515873001</v>
      </c>
      <c r="I315" s="401">
        <v>0.14583359177381</v>
      </c>
      <c r="J315" s="401" t="s">
        <v>524</v>
      </c>
    </row>
    <row r="316" spans="1:10" x14ac:dyDescent="0.35">
      <c r="A316" s="402" t="s">
        <v>585</v>
      </c>
      <c r="B316" s="401">
        <v>3242414.5271654259</v>
      </c>
      <c r="C316" s="401" t="s">
        <v>582</v>
      </c>
      <c r="D316" s="401">
        <v>50.248073994006511</v>
      </c>
      <c r="E316" s="401">
        <v>4.5</v>
      </c>
      <c r="F316" s="401">
        <v>0.09</v>
      </c>
      <c r="G316" s="401">
        <v>162925.08508024996</v>
      </c>
      <c r="H316" s="401">
        <v>14.590865372244419</v>
      </c>
      <c r="I316" s="401">
        <v>0.29181730744488998</v>
      </c>
      <c r="J316" s="401" t="s">
        <v>524</v>
      </c>
    </row>
    <row r="317" spans="1:10" x14ac:dyDescent="0.35">
      <c r="A317" s="402" t="s">
        <v>3402</v>
      </c>
      <c r="B317" s="401" t="s">
        <v>553</v>
      </c>
      <c r="C317" s="401" t="s">
        <v>582</v>
      </c>
      <c r="D317" s="401" t="s">
        <v>553</v>
      </c>
      <c r="E317" s="401" t="s">
        <v>553</v>
      </c>
      <c r="F317" s="401" t="s">
        <v>553</v>
      </c>
      <c r="G317" s="401" t="s">
        <v>553</v>
      </c>
      <c r="H317" s="401" t="s">
        <v>553</v>
      </c>
      <c r="I317" s="401" t="s">
        <v>553</v>
      </c>
      <c r="J317" s="401" t="s">
        <v>553</v>
      </c>
    </row>
    <row r="318" spans="1:10" x14ac:dyDescent="0.35">
      <c r="A318" s="402" t="s">
        <v>3403</v>
      </c>
      <c r="B318" s="401" t="s">
        <v>553</v>
      </c>
      <c r="C318" s="401" t="s">
        <v>582</v>
      </c>
      <c r="D318" s="401" t="s">
        <v>553</v>
      </c>
      <c r="E318" s="401" t="s">
        <v>553</v>
      </c>
      <c r="F318" s="401" t="s">
        <v>553</v>
      </c>
      <c r="G318" s="401" t="s">
        <v>553</v>
      </c>
      <c r="H318" s="401" t="s">
        <v>553</v>
      </c>
      <c r="I318" s="401" t="s">
        <v>553</v>
      </c>
      <c r="J318" s="401" t="s">
        <v>553</v>
      </c>
    </row>
    <row r="319" spans="1:10" x14ac:dyDescent="0.35">
      <c r="A319" s="402" t="s">
        <v>3404</v>
      </c>
      <c r="B319" s="401">
        <v>76176.519901543914</v>
      </c>
      <c r="C319" s="401" t="s">
        <v>582</v>
      </c>
      <c r="D319" s="401">
        <v>96.731829704947643</v>
      </c>
      <c r="E319" s="401">
        <v>261.74904438910778</v>
      </c>
      <c r="F319" s="401">
        <v>3.4899872585214</v>
      </c>
      <c r="G319" s="401">
        <v>7368.6941506317007</v>
      </c>
      <c r="H319" s="401">
        <v>19.939131289116968</v>
      </c>
      <c r="I319" s="401">
        <v>0.26585508385488998</v>
      </c>
      <c r="J319" s="401" t="s">
        <v>524</v>
      </c>
    </row>
    <row r="320" spans="1:10" x14ac:dyDescent="0.35">
      <c r="A320" s="407" t="s">
        <v>627</v>
      </c>
      <c r="B320" s="401">
        <v>4223549.4038447728</v>
      </c>
      <c r="C320" s="401" t="s">
        <v>582</v>
      </c>
      <c r="D320" s="396" t="s">
        <v>196</v>
      </c>
      <c r="E320" s="396" t="s">
        <v>196</v>
      </c>
      <c r="F320" s="396" t="s">
        <v>196</v>
      </c>
      <c r="G320" s="401">
        <v>227130.37102570775</v>
      </c>
      <c r="H320" s="401">
        <v>43.127101050750518</v>
      </c>
      <c r="I320" s="401">
        <v>1.16099880972741</v>
      </c>
      <c r="J320" s="401" t="s">
        <v>586</v>
      </c>
    </row>
    <row r="321" spans="1:10" x14ac:dyDescent="0.35">
      <c r="A321" s="413" t="s">
        <v>589</v>
      </c>
      <c r="B321" s="391">
        <v>802618.99412951584</v>
      </c>
      <c r="C321" s="401" t="s">
        <v>582</v>
      </c>
      <c r="D321" s="401">
        <v>68.457367855199067</v>
      </c>
      <c r="E321" s="401">
        <v>9.5</v>
      </c>
      <c r="F321" s="401">
        <v>0.56999999999998996</v>
      </c>
      <c r="G321" s="391">
        <v>54945.183728694123</v>
      </c>
      <c r="H321" s="391">
        <v>7.6248804442304001</v>
      </c>
      <c r="I321" s="391">
        <v>0.45749282665382002</v>
      </c>
      <c r="J321" s="391" t="s">
        <v>524</v>
      </c>
    </row>
    <row r="322" spans="1:10" x14ac:dyDescent="0.35">
      <c r="A322" s="413" t="s">
        <v>590</v>
      </c>
      <c r="B322" s="391">
        <v>102339.36264828738</v>
      </c>
      <c r="C322" s="401" t="s">
        <v>582</v>
      </c>
      <c r="D322" s="401">
        <v>90.484267022339296</v>
      </c>
      <c r="E322" s="401">
        <v>9.5</v>
      </c>
      <c r="F322" s="401">
        <v>1.425</v>
      </c>
      <c r="G322" s="391">
        <v>9260.1022167636511</v>
      </c>
      <c r="H322" s="391">
        <v>0.97222394515873001</v>
      </c>
      <c r="I322" s="391">
        <v>0.14583359177381</v>
      </c>
      <c r="J322" s="391" t="s">
        <v>524</v>
      </c>
    </row>
    <row r="323" spans="1:10" x14ac:dyDescent="0.35">
      <c r="A323" s="413" t="s">
        <v>591</v>
      </c>
      <c r="B323" s="391">
        <v>3242414.5271654259</v>
      </c>
      <c r="C323" s="401" t="s">
        <v>582</v>
      </c>
      <c r="D323" s="401">
        <v>50.248073994006511</v>
      </c>
      <c r="E323" s="401">
        <v>4.5</v>
      </c>
      <c r="F323" s="401">
        <v>0.09</v>
      </c>
      <c r="G323" s="391">
        <v>162925.08508024996</v>
      </c>
      <c r="H323" s="391">
        <v>14.590865372244419</v>
      </c>
      <c r="I323" s="391">
        <v>0.29181730744488998</v>
      </c>
      <c r="J323" s="391" t="s">
        <v>524</v>
      </c>
    </row>
    <row r="324" spans="1:10" x14ac:dyDescent="0.35">
      <c r="A324" s="413" t="s">
        <v>592</v>
      </c>
      <c r="B324" s="391" t="s">
        <v>553</v>
      </c>
      <c r="C324" s="401" t="s">
        <v>582</v>
      </c>
      <c r="D324" s="401" t="s">
        <v>553</v>
      </c>
      <c r="E324" s="401" t="s">
        <v>553</v>
      </c>
      <c r="F324" s="401" t="s">
        <v>553</v>
      </c>
      <c r="G324" s="391" t="s">
        <v>553</v>
      </c>
      <c r="H324" s="391" t="s">
        <v>553</v>
      </c>
      <c r="I324" s="391" t="s">
        <v>553</v>
      </c>
      <c r="J324" s="391" t="s">
        <v>553</v>
      </c>
    </row>
    <row r="325" spans="1:10" x14ac:dyDescent="0.35">
      <c r="A325" s="413" t="s">
        <v>593</v>
      </c>
      <c r="B325" s="391" t="s">
        <v>553</v>
      </c>
      <c r="C325" s="401" t="s">
        <v>582</v>
      </c>
      <c r="D325" s="401" t="s">
        <v>553</v>
      </c>
      <c r="E325" s="401" t="s">
        <v>553</v>
      </c>
      <c r="F325" s="401" t="s">
        <v>553</v>
      </c>
      <c r="G325" s="391" t="s">
        <v>553</v>
      </c>
      <c r="H325" s="391" t="s">
        <v>553</v>
      </c>
      <c r="I325" s="391" t="s">
        <v>553</v>
      </c>
      <c r="J325" s="391" t="s">
        <v>553</v>
      </c>
    </row>
    <row r="326" spans="1:10" x14ac:dyDescent="0.35">
      <c r="A326" s="413" t="s">
        <v>93</v>
      </c>
      <c r="B326" s="391">
        <v>76176.519901543914</v>
      </c>
      <c r="C326" s="401" t="s">
        <v>582</v>
      </c>
      <c r="D326" s="401">
        <v>96.731829704947643</v>
      </c>
      <c r="E326" s="401">
        <v>261.74904438910778</v>
      </c>
      <c r="F326" s="401">
        <v>3.4899872585214</v>
      </c>
      <c r="G326" s="391">
        <v>7368.6941506317007</v>
      </c>
      <c r="H326" s="391">
        <v>19.939131289116968</v>
      </c>
      <c r="I326" s="391">
        <v>0.26585508385488998</v>
      </c>
      <c r="J326" s="391" t="s">
        <v>524</v>
      </c>
    </row>
    <row r="327" spans="1:10" x14ac:dyDescent="0.35">
      <c r="A327" s="415" t="s">
        <v>3423</v>
      </c>
      <c r="B327" s="401">
        <v>7122906.3888648106</v>
      </c>
      <c r="C327" s="401" t="s">
        <v>582</v>
      </c>
      <c r="D327" s="396" t="s">
        <v>196</v>
      </c>
      <c r="E327" s="396" t="s">
        <v>196</v>
      </c>
      <c r="F327" s="396" t="s">
        <v>196</v>
      </c>
      <c r="G327" s="401">
        <v>358897.51072027022</v>
      </c>
      <c r="H327" s="401">
        <v>162.20807697148538</v>
      </c>
      <c r="I327" s="401">
        <v>2.9373316220328798</v>
      </c>
      <c r="J327" s="401" t="s">
        <v>586</v>
      </c>
    </row>
    <row r="328" spans="1:10" x14ac:dyDescent="0.35">
      <c r="A328" s="402" t="s">
        <v>583</v>
      </c>
      <c r="B328" s="401">
        <v>1441653.2392910132</v>
      </c>
      <c r="C328" s="401" t="s">
        <v>582</v>
      </c>
      <c r="D328" s="401">
        <v>66.495636541257568</v>
      </c>
      <c r="E328" s="401">
        <v>9.5</v>
      </c>
      <c r="F328" s="401">
        <v>0.56999999999999995</v>
      </c>
      <c r="G328" s="401">
        <v>95863.649818421836</v>
      </c>
      <c r="H328" s="401">
        <v>13.695705773264629</v>
      </c>
      <c r="I328" s="401">
        <v>0.82174234639587995</v>
      </c>
      <c r="J328" s="401" t="s">
        <v>524</v>
      </c>
    </row>
    <row r="329" spans="1:10" x14ac:dyDescent="0.35">
      <c r="A329" s="402" t="s">
        <v>584</v>
      </c>
      <c r="B329" s="401">
        <v>8899.3961168497008</v>
      </c>
      <c r="C329" s="401" t="s">
        <v>582</v>
      </c>
      <c r="D329" s="401">
        <v>90.484267022339282</v>
      </c>
      <c r="E329" s="401">
        <v>284.99999999999949</v>
      </c>
      <c r="F329" s="401">
        <v>1.4249999999999099</v>
      </c>
      <c r="G329" s="401">
        <v>805.25533457459767</v>
      </c>
      <c r="H329" s="401">
        <v>2.5363278933021598</v>
      </c>
      <c r="I329" s="401">
        <v>1.2681639466510001E-2</v>
      </c>
      <c r="J329" s="401" t="s">
        <v>524</v>
      </c>
    </row>
    <row r="330" spans="1:10" x14ac:dyDescent="0.35">
      <c r="A330" s="402" t="s">
        <v>585</v>
      </c>
      <c r="B330" s="401">
        <v>5218679.7368303481</v>
      </c>
      <c r="C330" s="401" t="s">
        <v>582</v>
      </c>
      <c r="D330" s="401">
        <v>50.248073994006518</v>
      </c>
      <c r="E330" s="401">
        <v>4.5</v>
      </c>
      <c r="F330" s="401">
        <v>0.09</v>
      </c>
      <c r="G330" s="401">
        <v>262228.6055672738</v>
      </c>
      <c r="H330" s="401">
        <v>23.484058815736571</v>
      </c>
      <c r="I330" s="401">
        <v>0.46968117631473</v>
      </c>
      <c r="J330" s="401" t="s">
        <v>524</v>
      </c>
    </row>
    <row r="331" spans="1:10" x14ac:dyDescent="0.35">
      <c r="A331" s="402" t="s">
        <v>3402</v>
      </c>
      <c r="B331" s="401" t="s">
        <v>553</v>
      </c>
      <c r="C331" s="401" t="s">
        <v>582</v>
      </c>
      <c r="D331" s="401" t="s">
        <v>553</v>
      </c>
      <c r="E331" s="401" t="s">
        <v>553</v>
      </c>
      <c r="F331" s="401" t="s">
        <v>553</v>
      </c>
      <c r="G331" s="401" t="s">
        <v>553</v>
      </c>
      <c r="H331" s="401" t="s">
        <v>553</v>
      </c>
      <c r="I331" s="401" t="s">
        <v>553</v>
      </c>
      <c r="J331" s="401" t="s">
        <v>553</v>
      </c>
    </row>
    <row r="332" spans="1:10" x14ac:dyDescent="0.35">
      <c r="A332" s="402" t="s">
        <v>3403</v>
      </c>
      <c r="B332" s="401" t="s">
        <v>553</v>
      </c>
      <c r="C332" s="401" t="s">
        <v>582</v>
      </c>
      <c r="D332" s="401" t="s">
        <v>553</v>
      </c>
      <c r="E332" s="401" t="s">
        <v>553</v>
      </c>
      <c r="F332" s="401" t="s">
        <v>553</v>
      </c>
      <c r="G332" s="401" t="s">
        <v>553</v>
      </c>
      <c r="H332" s="401" t="s">
        <v>553</v>
      </c>
      <c r="I332" s="401" t="s">
        <v>553</v>
      </c>
      <c r="J332" s="401" t="s">
        <v>553</v>
      </c>
    </row>
    <row r="333" spans="1:10" x14ac:dyDescent="0.35">
      <c r="A333" s="402" t="s">
        <v>3404</v>
      </c>
      <c r="B333" s="401">
        <v>453674.0166266</v>
      </c>
      <c r="C333" s="401" t="s">
        <v>582</v>
      </c>
      <c r="D333" s="401">
        <v>97.735736802039924</v>
      </c>
      <c r="E333" s="401">
        <v>270.00000000000006</v>
      </c>
      <c r="F333" s="401">
        <v>3.6</v>
      </c>
      <c r="G333" s="401">
        <v>44340.16428294166</v>
      </c>
      <c r="H333" s="401">
        <v>122.49198448918202</v>
      </c>
      <c r="I333" s="401">
        <v>1.63322645985576</v>
      </c>
      <c r="J333" s="401" t="s">
        <v>524</v>
      </c>
    </row>
    <row r="334" spans="1:10" x14ac:dyDescent="0.35">
      <c r="A334" s="406" t="s">
        <v>628</v>
      </c>
      <c r="B334" s="401">
        <v>7122906.3888648106</v>
      </c>
      <c r="C334" s="401" t="s">
        <v>582</v>
      </c>
      <c r="D334" s="396" t="s">
        <v>196</v>
      </c>
      <c r="E334" s="396" t="s">
        <v>196</v>
      </c>
      <c r="F334" s="396" t="s">
        <v>196</v>
      </c>
      <c r="G334" s="401">
        <v>358897.51072027022</v>
      </c>
      <c r="H334" s="401">
        <v>162.20807697148538</v>
      </c>
      <c r="I334" s="401">
        <v>2.9373316220328798</v>
      </c>
      <c r="J334" s="401" t="s">
        <v>586</v>
      </c>
    </row>
    <row r="335" spans="1:10" x14ac:dyDescent="0.35">
      <c r="A335" s="407" t="s">
        <v>629</v>
      </c>
      <c r="B335" s="401">
        <v>7122906.3888648106</v>
      </c>
      <c r="C335" s="401" t="s">
        <v>582</v>
      </c>
      <c r="D335" s="396" t="s">
        <v>196</v>
      </c>
      <c r="E335" s="396" t="s">
        <v>196</v>
      </c>
      <c r="F335" s="396" t="s">
        <v>196</v>
      </c>
      <c r="G335" s="401">
        <v>358897.51072027022</v>
      </c>
      <c r="H335" s="401">
        <v>162.20807697148538</v>
      </c>
      <c r="I335" s="401">
        <v>2.9373316220328798</v>
      </c>
      <c r="J335" s="401" t="s">
        <v>586</v>
      </c>
    </row>
    <row r="336" spans="1:10" x14ac:dyDescent="0.35">
      <c r="A336" s="413" t="s">
        <v>589</v>
      </c>
      <c r="B336" s="391">
        <v>1441653.2392910132</v>
      </c>
      <c r="C336" s="401" t="s">
        <v>582</v>
      </c>
      <c r="D336" s="401">
        <v>66.495636541257568</v>
      </c>
      <c r="E336" s="401">
        <v>9.5</v>
      </c>
      <c r="F336" s="401">
        <v>0.56999999999999995</v>
      </c>
      <c r="G336" s="391">
        <v>95863.649818421836</v>
      </c>
      <c r="H336" s="391">
        <v>13.695705773264629</v>
      </c>
      <c r="I336" s="391">
        <v>0.82174234639587995</v>
      </c>
      <c r="J336" s="391" t="s">
        <v>524</v>
      </c>
    </row>
    <row r="337" spans="1:10" x14ac:dyDescent="0.35">
      <c r="A337" s="413" t="s">
        <v>590</v>
      </c>
      <c r="B337" s="391">
        <v>8899.3961168497008</v>
      </c>
      <c r="C337" s="401" t="s">
        <v>582</v>
      </c>
      <c r="D337" s="401">
        <v>90.484267022339282</v>
      </c>
      <c r="E337" s="401">
        <v>284.99999999999949</v>
      </c>
      <c r="F337" s="401">
        <v>1.4249999999999099</v>
      </c>
      <c r="G337" s="391">
        <v>805.25533457459767</v>
      </c>
      <c r="H337" s="391">
        <v>2.5363278933021598</v>
      </c>
      <c r="I337" s="391">
        <v>1.2681639466510001E-2</v>
      </c>
      <c r="J337" s="391" t="s">
        <v>524</v>
      </c>
    </row>
    <row r="338" spans="1:10" x14ac:dyDescent="0.35">
      <c r="A338" s="413" t="s">
        <v>591</v>
      </c>
      <c r="B338" s="391">
        <v>5218679.7368303481</v>
      </c>
      <c r="C338" s="401" t="s">
        <v>582</v>
      </c>
      <c r="D338" s="401">
        <v>50.248073994006518</v>
      </c>
      <c r="E338" s="401">
        <v>4.5</v>
      </c>
      <c r="F338" s="401">
        <v>0.09</v>
      </c>
      <c r="G338" s="391">
        <v>262228.6055672738</v>
      </c>
      <c r="H338" s="391">
        <v>23.484058815736571</v>
      </c>
      <c r="I338" s="391">
        <v>0.46968117631473</v>
      </c>
      <c r="J338" s="391" t="s">
        <v>524</v>
      </c>
    </row>
    <row r="339" spans="1:10" x14ac:dyDescent="0.35">
      <c r="A339" s="413" t="s">
        <v>592</v>
      </c>
      <c r="B339" s="391" t="s">
        <v>553</v>
      </c>
      <c r="C339" s="401" t="s">
        <v>582</v>
      </c>
      <c r="D339" s="401" t="s">
        <v>553</v>
      </c>
      <c r="E339" s="401" t="s">
        <v>553</v>
      </c>
      <c r="F339" s="401" t="s">
        <v>553</v>
      </c>
      <c r="G339" s="391" t="s">
        <v>553</v>
      </c>
      <c r="H339" s="391" t="s">
        <v>553</v>
      </c>
      <c r="I339" s="391" t="s">
        <v>553</v>
      </c>
      <c r="J339" s="391" t="s">
        <v>553</v>
      </c>
    </row>
    <row r="340" spans="1:10" x14ac:dyDescent="0.35">
      <c r="A340" s="413" t="s">
        <v>593</v>
      </c>
      <c r="B340" s="391" t="s">
        <v>553</v>
      </c>
      <c r="C340" s="401" t="s">
        <v>582</v>
      </c>
      <c r="D340" s="401" t="s">
        <v>553</v>
      </c>
      <c r="E340" s="401" t="s">
        <v>553</v>
      </c>
      <c r="F340" s="401" t="s">
        <v>553</v>
      </c>
      <c r="G340" s="391" t="s">
        <v>553</v>
      </c>
      <c r="H340" s="391" t="s">
        <v>553</v>
      </c>
      <c r="I340" s="391" t="s">
        <v>553</v>
      </c>
      <c r="J340" s="391" t="s">
        <v>553</v>
      </c>
    </row>
    <row r="341" spans="1:10" x14ac:dyDescent="0.35">
      <c r="A341" s="413" t="s">
        <v>93</v>
      </c>
      <c r="B341" s="391">
        <v>453674.0166266</v>
      </c>
      <c r="C341" s="401" t="s">
        <v>582</v>
      </c>
      <c r="D341" s="401">
        <v>97.735736802039924</v>
      </c>
      <c r="E341" s="401">
        <v>270.00000000000006</v>
      </c>
      <c r="F341" s="401">
        <v>3.6</v>
      </c>
      <c r="G341" s="391">
        <v>44340.16428294166</v>
      </c>
      <c r="H341" s="391">
        <v>122.49198448918202</v>
      </c>
      <c r="I341" s="391">
        <v>1.63322645985576</v>
      </c>
      <c r="J341" s="391" t="s">
        <v>524</v>
      </c>
    </row>
    <row r="342" spans="1:10" x14ac:dyDescent="0.35">
      <c r="A342" s="415" t="s">
        <v>543</v>
      </c>
      <c r="B342" s="401">
        <v>4468.7548275720128</v>
      </c>
      <c r="C342" s="401" t="s">
        <v>582</v>
      </c>
      <c r="D342" s="396" t="s">
        <v>196</v>
      </c>
      <c r="E342" s="396" t="s">
        <v>196</v>
      </c>
      <c r="F342" s="396" t="s">
        <v>196</v>
      </c>
      <c r="G342" s="401">
        <v>291.62758231404649</v>
      </c>
      <c r="H342" s="401">
        <v>1.8597887494070001E-2</v>
      </c>
      <c r="I342" s="401">
        <v>2.7004131976500001E-3</v>
      </c>
      <c r="J342" s="401" t="s">
        <v>586</v>
      </c>
    </row>
    <row r="343" spans="1:10" x14ac:dyDescent="0.35">
      <c r="A343" s="402" t="s">
        <v>583</v>
      </c>
      <c r="B343" s="401">
        <v>20.808570564626329</v>
      </c>
      <c r="C343" s="401" t="s">
        <v>582</v>
      </c>
      <c r="D343" s="401">
        <v>71.10570105985029</v>
      </c>
      <c r="E343" s="401">
        <v>2.2259909601258898</v>
      </c>
      <c r="F343" s="401">
        <v>2.0044709462602599</v>
      </c>
      <c r="G343" s="401">
        <v>1.4796079980511201</v>
      </c>
      <c r="H343" s="401">
        <v>4.631968997E-5</v>
      </c>
      <c r="I343" s="401">
        <v>4.1710175129999999E-5</v>
      </c>
      <c r="J343" s="401" t="s">
        <v>524</v>
      </c>
    </row>
    <row r="344" spans="1:10" x14ac:dyDescent="0.35">
      <c r="A344" s="402" t="s">
        <v>584</v>
      </c>
      <c r="B344" s="401">
        <v>1691.6762991615799</v>
      </c>
      <c r="C344" s="401" t="s">
        <v>582</v>
      </c>
      <c r="D344" s="401">
        <v>89.645233903118736</v>
      </c>
      <c r="E344" s="401">
        <v>9.5000000000029505</v>
      </c>
      <c r="F344" s="401">
        <v>1.42500000000281</v>
      </c>
      <c r="G344" s="401">
        <v>151.6507175267021</v>
      </c>
      <c r="H344" s="401">
        <v>1.6070924842040001E-2</v>
      </c>
      <c r="I344" s="401">
        <v>2.4106387263100001E-3</v>
      </c>
      <c r="J344" s="401" t="s">
        <v>524</v>
      </c>
    </row>
    <row r="345" spans="1:10" x14ac:dyDescent="0.35">
      <c r="A345" s="402" t="s">
        <v>585</v>
      </c>
      <c r="B345" s="401">
        <v>2756.2699578458064</v>
      </c>
      <c r="C345" s="401" t="s">
        <v>582</v>
      </c>
      <c r="D345" s="401">
        <v>50.248073994006511</v>
      </c>
      <c r="E345" s="401">
        <v>0.89999999999956004</v>
      </c>
      <c r="F345" s="401">
        <v>9.0000000001409994E-2</v>
      </c>
      <c r="G345" s="401">
        <v>138.49725678929329</v>
      </c>
      <c r="H345" s="401">
        <v>2.4806429620600002E-3</v>
      </c>
      <c r="I345" s="401">
        <v>2.4806429620999998E-4</v>
      </c>
      <c r="J345" s="401" t="s">
        <v>524</v>
      </c>
    </row>
    <row r="346" spans="1:10" x14ac:dyDescent="0.35">
      <c r="A346" s="402" t="s">
        <v>3402</v>
      </c>
      <c r="B346" s="401" t="s">
        <v>553</v>
      </c>
      <c r="C346" s="401" t="s">
        <v>582</v>
      </c>
      <c r="D346" s="401" t="s">
        <v>553</v>
      </c>
      <c r="E346" s="401" t="s">
        <v>553</v>
      </c>
      <c r="F346" s="401" t="s">
        <v>553</v>
      </c>
      <c r="G346" s="401" t="s">
        <v>553</v>
      </c>
      <c r="H346" s="401" t="s">
        <v>553</v>
      </c>
      <c r="I346" s="401" t="s">
        <v>553</v>
      </c>
      <c r="J346" s="401" t="s">
        <v>553</v>
      </c>
    </row>
    <row r="347" spans="1:10" x14ac:dyDescent="0.35">
      <c r="A347" s="402" t="s">
        <v>3403</v>
      </c>
      <c r="B347" s="401" t="s">
        <v>553</v>
      </c>
      <c r="C347" s="401" t="s">
        <v>582</v>
      </c>
      <c r="D347" s="401" t="s">
        <v>553</v>
      </c>
      <c r="E347" s="401" t="s">
        <v>553</v>
      </c>
      <c r="F347" s="401" t="s">
        <v>553</v>
      </c>
      <c r="G347" s="401" t="s">
        <v>553</v>
      </c>
      <c r="H347" s="401" t="s">
        <v>553</v>
      </c>
      <c r="I347" s="401" t="s">
        <v>553</v>
      </c>
      <c r="J347" s="401" t="s">
        <v>553</v>
      </c>
    </row>
    <row r="348" spans="1:10" x14ac:dyDescent="0.35">
      <c r="A348" s="402" t="s">
        <v>3404</v>
      </c>
      <c r="B348" s="401" t="s">
        <v>526</v>
      </c>
      <c r="C348" s="401" t="s">
        <v>582</v>
      </c>
      <c r="D348" s="401" t="s">
        <v>558</v>
      </c>
      <c r="E348" s="401" t="s">
        <v>524</v>
      </c>
      <c r="F348" s="401" t="s">
        <v>524</v>
      </c>
      <c r="G348" s="401" t="s">
        <v>526</v>
      </c>
      <c r="H348" s="401" t="s">
        <v>524</v>
      </c>
      <c r="I348" s="401" t="s">
        <v>524</v>
      </c>
      <c r="J348" s="401" t="s">
        <v>524</v>
      </c>
    </row>
    <row r="349" spans="1:10" x14ac:dyDescent="0.35">
      <c r="A349" s="409" t="s">
        <v>630</v>
      </c>
      <c r="B349" s="401">
        <v>4468.7548275720128</v>
      </c>
      <c r="C349" s="401" t="s">
        <v>582</v>
      </c>
      <c r="D349" s="396" t="s">
        <v>196</v>
      </c>
      <c r="E349" s="396" t="s">
        <v>196</v>
      </c>
      <c r="F349" s="396" t="s">
        <v>196</v>
      </c>
      <c r="G349" s="401">
        <v>291.62758231404649</v>
      </c>
      <c r="H349" s="401">
        <v>1.8597887494070001E-2</v>
      </c>
      <c r="I349" s="401">
        <v>2.7004131976500001E-3</v>
      </c>
      <c r="J349" s="401" t="s">
        <v>586</v>
      </c>
    </row>
    <row r="350" spans="1:10" x14ac:dyDescent="0.35">
      <c r="A350" s="402" t="s">
        <v>583</v>
      </c>
      <c r="B350" s="391">
        <v>20.808570564626329</v>
      </c>
      <c r="C350" s="401" t="s">
        <v>582</v>
      </c>
      <c r="D350" s="401">
        <v>71.10570105985029</v>
      </c>
      <c r="E350" s="401">
        <v>2.2259909601258898</v>
      </c>
      <c r="F350" s="401">
        <v>2.0044709462602599</v>
      </c>
      <c r="G350" s="391">
        <v>1.4796079980511201</v>
      </c>
      <c r="H350" s="391">
        <v>4.631968997E-5</v>
      </c>
      <c r="I350" s="391">
        <v>4.1710175129999999E-5</v>
      </c>
      <c r="J350" s="391" t="s">
        <v>524</v>
      </c>
    </row>
    <row r="351" spans="1:10" x14ac:dyDescent="0.35">
      <c r="A351" s="402" t="s">
        <v>584</v>
      </c>
      <c r="B351" s="391">
        <v>1691.6762991615799</v>
      </c>
      <c r="C351" s="401" t="s">
        <v>582</v>
      </c>
      <c r="D351" s="401">
        <v>89.645233903118736</v>
      </c>
      <c r="E351" s="401">
        <v>9.5000000000029505</v>
      </c>
      <c r="F351" s="401">
        <v>1.42500000000281</v>
      </c>
      <c r="G351" s="391">
        <v>151.6507175267021</v>
      </c>
      <c r="H351" s="391">
        <v>1.6070924842040001E-2</v>
      </c>
      <c r="I351" s="391">
        <v>2.4106387263100001E-3</v>
      </c>
      <c r="J351" s="391" t="s">
        <v>524</v>
      </c>
    </row>
    <row r="352" spans="1:10" x14ac:dyDescent="0.35">
      <c r="A352" s="402" t="s">
        <v>585</v>
      </c>
      <c r="B352" s="391">
        <v>2756.2699578458064</v>
      </c>
      <c r="C352" s="401" t="s">
        <v>582</v>
      </c>
      <c r="D352" s="401">
        <v>50.248073994006511</v>
      </c>
      <c r="E352" s="401">
        <v>0.89999999999956004</v>
      </c>
      <c r="F352" s="401">
        <v>9.0000000001409994E-2</v>
      </c>
      <c r="G352" s="391">
        <v>138.49725678929329</v>
      </c>
      <c r="H352" s="391">
        <v>2.4806429620600002E-3</v>
      </c>
      <c r="I352" s="391">
        <v>2.4806429620999998E-4</v>
      </c>
      <c r="J352" s="391" t="s">
        <v>524</v>
      </c>
    </row>
    <row r="353" spans="1:10" x14ac:dyDescent="0.35">
      <c r="A353" s="402" t="s">
        <v>3402</v>
      </c>
      <c r="B353" s="391" t="s">
        <v>553</v>
      </c>
      <c r="C353" s="401" t="s">
        <v>582</v>
      </c>
      <c r="D353" s="401" t="s">
        <v>553</v>
      </c>
      <c r="E353" s="401" t="s">
        <v>553</v>
      </c>
      <c r="F353" s="401" t="s">
        <v>553</v>
      </c>
      <c r="G353" s="391" t="s">
        <v>553</v>
      </c>
      <c r="H353" s="391" t="s">
        <v>553</v>
      </c>
      <c r="I353" s="391" t="s">
        <v>553</v>
      </c>
      <c r="J353" s="391" t="s">
        <v>553</v>
      </c>
    </row>
    <row r="354" spans="1:10" x14ac:dyDescent="0.35">
      <c r="A354" s="402" t="s">
        <v>3403</v>
      </c>
      <c r="B354" s="391" t="s">
        <v>553</v>
      </c>
      <c r="C354" s="401" t="s">
        <v>582</v>
      </c>
      <c r="D354" s="401" t="s">
        <v>553</v>
      </c>
      <c r="E354" s="401" t="s">
        <v>553</v>
      </c>
      <c r="F354" s="401" t="s">
        <v>553</v>
      </c>
      <c r="G354" s="391" t="s">
        <v>553</v>
      </c>
      <c r="H354" s="391" t="s">
        <v>553</v>
      </c>
      <c r="I354" s="391" t="s">
        <v>553</v>
      </c>
      <c r="J354" s="391" t="s">
        <v>553</v>
      </c>
    </row>
    <row r="355" spans="1:10" x14ac:dyDescent="0.35">
      <c r="A355" s="402" t="s">
        <v>3404</v>
      </c>
      <c r="B355" s="391" t="s">
        <v>526</v>
      </c>
      <c r="C355" s="401" t="s">
        <v>582</v>
      </c>
      <c r="D355" s="401" t="s">
        <v>558</v>
      </c>
      <c r="E355" s="401" t="s">
        <v>524</v>
      </c>
      <c r="F355" s="401" t="s">
        <v>524</v>
      </c>
      <c r="G355" s="391" t="s">
        <v>526</v>
      </c>
      <c r="H355" s="391" t="s">
        <v>524</v>
      </c>
      <c r="I355" s="391" t="s">
        <v>524</v>
      </c>
      <c r="J355" s="391" t="s">
        <v>524</v>
      </c>
    </row>
    <row r="356" spans="1:10" x14ac:dyDescent="0.35">
      <c r="A356" s="409" t="s">
        <v>631</v>
      </c>
      <c r="B356" s="401" t="s">
        <v>598</v>
      </c>
      <c r="C356" s="401" t="s">
        <v>582</v>
      </c>
      <c r="D356" s="396" t="s">
        <v>196</v>
      </c>
      <c r="E356" s="396" t="s">
        <v>196</v>
      </c>
      <c r="F356" s="396" t="s">
        <v>196</v>
      </c>
      <c r="G356" s="401" t="s">
        <v>598</v>
      </c>
      <c r="H356" s="401" t="s">
        <v>3288</v>
      </c>
      <c r="I356" s="401" t="s">
        <v>3288</v>
      </c>
      <c r="J356" s="396" t="s">
        <v>196</v>
      </c>
    </row>
    <row r="357" spans="1:10" x14ac:dyDescent="0.35">
      <c r="A357" s="402" t="s">
        <v>606</v>
      </c>
      <c r="B357" s="391" t="s">
        <v>526</v>
      </c>
      <c r="C357" s="401" t="s">
        <v>582</v>
      </c>
      <c r="D357" s="401" t="s">
        <v>526</v>
      </c>
      <c r="E357" s="401" t="s">
        <v>526</v>
      </c>
      <c r="F357" s="401" t="s">
        <v>526</v>
      </c>
      <c r="G357" s="391" t="s">
        <v>526</v>
      </c>
      <c r="H357" s="391" t="s">
        <v>526</v>
      </c>
      <c r="I357" s="391" t="s">
        <v>526</v>
      </c>
      <c r="J357" s="396" t="s">
        <v>196</v>
      </c>
    </row>
    <row r="358" spans="1:10" x14ac:dyDescent="0.35">
      <c r="A358" s="402" t="s">
        <v>607</v>
      </c>
      <c r="B358" s="391" t="s">
        <v>526</v>
      </c>
      <c r="C358" s="401" t="s">
        <v>582</v>
      </c>
      <c r="D358" s="401" t="s">
        <v>526</v>
      </c>
      <c r="E358" s="401" t="s">
        <v>526</v>
      </c>
      <c r="F358" s="401" t="s">
        <v>526</v>
      </c>
      <c r="G358" s="391" t="s">
        <v>526</v>
      </c>
      <c r="H358" s="391" t="s">
        <v>526</v>
      </c>
      <c r="I358" s="391" t="s">
        <v>526</v>
      </c>
      <c r="J358" s="396" t="s">
        <v>196</v>
      </c>
    </row>
    <row r="359" spans="1:10" x14ac:dyDescent="0.35">
      <c r="A359" s="402" t="s">
        <v>608</v>
      </c>
      <c r="B359" s="391" t="s">
        <v>526</v>
      </c>
      <c r="C359" s="401" t="s">
        <v>582</v>
      </c>
      <c r="D359" s="401" t="s">
        <v>526</v>
      </c>
      <c r="E359" s="401" t="s">
        <v>526</v>
      </c>
      <c r="F359" s="401" t="s">
        <v>526</v>
      </c>
      <c r="G359" s="391" t="s">
        <v>526</v>
      </c>
      <c r="H359" s="391" t="s">
        <v>526</v>
      </c>
      <c r="I359" s="391" t="s">
        <v>526</v>
      </c>
      <c r="J359" s="396" t="s">
        <v>196</v>
      </c>
    </row>
    <row r="360" spans="1:10" x14ac:dyDescent="0.35">
      <c r="A360" s="402" t="s">
        <v>3413</v>
      </c>
      <c r="B360" s="401" t="s">
        <v>526</v>
      </c>
      <c r="C360" s="401" t="s">
        <v>582</v>
      </c>
      <c r="D360" s="396" t="s">
        <v>196</v>
      </c>
      <c r="E360" s="396" t="s">
        <v>196</v>
      </c>
      <c r="F360" s="396" t="s">
        <v>196</v>
      </c>
      <c r="G360" s="401" t="s">
        <v>526</v>
      </c>
      <c r="H360" s="401" t="s">
        <v>553</v>
      </c>
      <c r="I360" s="401" t="s">
        <v>553</v>
      </c>
      <c r="J360" s="396" t="s">
        <v>196</v>
      </c>
    </row>
    <row r="361" spans="1:10" x14ac:dyDescent="0.35">
      <c r="A361" s="402" t="s">
        <v>585</v>
      </c>
      <c r="B361" s="391" t="s">
        <v>526</v>
      </c>
      <c r="C361" s="401" t="s">
        <v>582</v>
      </c>
      <c r="D361" s="401" t="s">
        <v>526</v>
      </c>
      <c r="E361" s="401" t="s">
        <v>526</v>
      </c>
      <c r="F361" s="401" t="s">
        <v>526</v>
      </c>
      <c r="G361" s="391" t="s">
        <v>526</v>
      </c>
      <c r="H361" s="391" t="s">
        <v>526</v>
      </c>
      <c r="I361" s="391" t="s">
        <v>526</v>
      </c>
      <c r="J361" s="396" t="s">
        <v>196</v>
      </c>
    </row>
    <row r="362" spans="1:10" x14ac:dyDescent="0.35">
      <c r="A362" s="402" t="s">
        <v>3404</v>
      </c>
      <c r="B362" s="391" t="s">
        <v>526</v>
      </c>
      <c r="C362" s="401" t="s">
        <v>582</v>
      </c>
      <c r="D362" s="401" t="s">
        <v>526</v>
      </c>
      <c r="E362" s="401" t="s">
        <v>524</v>
      </c>
      <c r="F362" s="401" t="s">
        <v>524</v>
      </c>
      <c r="G362" s="391" t="s">
        <v>526</v>
      </c>
      <c r="H362" s="391" t="s">
        <v>524</v>
      </c>
      <c r="I362" s="391" t="s">
        <v>524</v>
      </c>
      <c r="J362" s="396" t="s">
        <v>196</v>
      </c>
    </row>
    <row r="363" spans="1:10" x14ac:dyDescent="0.35">
      <c r="A363" s="402" t="s">
        <v>3414</v>
      </c>
      <c r="B363" s="401" t="s">
        <v>553</v>
      </c>
      <c r="C363" s="401" t="s">
        <v>582</v>
      </c>
      <c r="D363" s="396" t="s">
        <v>196</v>
      </c>
      <c r="E363" s="396" t="s">
        <v>196</v>
      </c>
      <c r="F363" s="396" t="s">
        <v>196</v>
      </c>
      <c r="G363" s="401" t="s">
        <v>553</v>
      </c>
      <c r="H363" s="401" t="s">
        <v>553</v>
      </c>
      <c r="I363" s="401" t="s">
        <v>553</v>
      </c>
      <c r="J363" s="396" t="s">
        <v>196</v>
      </c>
    </row>
    <row r="364" spans="1:10" x14ac:dyDescent="0.35">
      <c r="A364" s="409" t="s">
        <v>632</v>
      </c>
      <c r="B364" s="401" t="s">
        <v>598</v>
      </c>
      <c r="C364" s="401" t="s">
        <v>582</v>
      </c>
      <c r="D364" s="396" t="s">
        <v>196</v>
      </c>
      <c r="E364" s="396" t="s">
        <v>196</v>
      </c>
      <c r="F364" s="396" t="s">
        <v>196</v>
      </c>
      <c r="G364" s="401" t="s">
        <v>598</v>
      </c>
      <c r="H364" s="401" t="s">
        <v>3288</v>
      </c>
      <c r="I364" s="401" t="s">
        <v>3288</v>
      </c>
      <c r="J364" s="396" t="s">
        <v>196</v>
      </c>
    </row>
    <row r="365" spans="1:10" x14ac:dyDescent="0.35">
      <c r="A365" s="402" t="s">
        <v>620</v>
      </c>
      <c r="B365" s="391" t="s">
        <v>526</v>
      </c>
      <c r="C365" s="401" t="s">
        <v>582</v>
      </c>
      <c r="D365" s="401" t="s">
        <v>526</v>
      </c>
      <c r="E365" s="401" t="s">
        <v>526</v>
      </c>
      <c r="F365" s="401" t="s">
        <v>526</v>
      </c>
      <c r="G365" s="391" t="s">
        <v>526</v>
      </c>
      <c r="H365" s="391" t="s">
        <v>526</v>
      </c>
      <c r="I365" s="391" t="s">
        <v>526</v>
      </c>
      <c r="J365" s="396" t="s">
        <v>196</v>
      </c>
    </row>
    <row r="366" spans="1:10" x14ac:dyDescent="0.35">
      <c r="A366" s="402" t="s">
        <v>621</v>
      </c>
      <c r="B366" s="391" t="s">
        <v>526</v>
      </c>
      <c r="C366" s="401" t="s">
        <v>582</v>
      </c>
      <c r="D366" s="401" t="s">
        <v>526</v>
      </c>
      <c r="E366" s="401" t="s">
        <v>526</v>
      </c>
      <c r="F366" s="401" t="s">
        <v>526</v>
      </c>
      <c r="G366" s="391" t="s">
        <v>526</v>
      </c>
      <c r="H366" s="391" t="s">
        <v>526</v>
      </c>
      <c r="I366" s="391" t="s">
        <v>526</v>
      </c>
      <c r="J366" s="396" t="s">
        <v>196</v>
      </c>
    </row>
    <row r="367" spans="1:10" x14ac:dyDescent="0.35">
      <c r="A367" s="402" t="s">
        <v>606</v>
      </c>
      <c r="B367" s="391" t="s">
        <v>526</v>
      </c>
      <c r="C367" s="401" t="s">
        <v>582</v>
      </c>
      <c r="D367" s="401" t="s">
        <v>526</v>
      </c>
      <c r="E367" s="401" t="s">
        <v>526</v>
      </c>
      <c r="F367" s="401" t="s">
        <v>526</v>
      </c>
      <c r="G367" s="391" t="s">
        <v>526</v>
      </c>
      <c r="H367" s="391" t="s">
        <v>526</v>
      </c>
      <c r="I367" s="391" t="s">
        <v>526</v>
      </c>
      <c r="J367" s="396" t="s">
        <v>196</v>
      </c>
    </row>
    <row r="368" spans="1:10" x14ac:dyDescent="0.35">
      <c r="A368" s="402" t="s">
        <v>3418</v>
      </c>
      <c r="B368" s="401" t="s">
        <v>526</v>
      </c>
      <c r="C368" s="401" t="s">
        <v>582</v>
      </c>
      <c r="D368" s="396" t="s">
        <v>196</v>
      </c>
      <c r="E368" s="396" t="s">
        <v>196</v>
      </c>
      <c r="F368" s="396" t="s">
        <v>196</v>
      </c>
      <c r="G368" s="401" t="s">
        <v>526</v>
      </c>
      <c r="H368" s="401" t="s">
        <v>526</v>
      </c>
      <c r="I368" s="401" t="s">
        <v>526</v>
      </c>
      <c r="J368" s="396" t="s">
        <v>196</v>
      </c>
    </row>
    <row r="369" spans="1:10" x14ac:dyDescent="0.35">
      <c r="A369" s="402" t="s">
        <v>585</v>
      </c>
      <c r="B369" s="391" t="s">
        <v>526</v>
      </c>
      <c r="C369" s="401" t="s">
        <v>582</v>
      </c>
      <c r="D369" s="401" t="s">
        <v>526</v>
      </c>
      <c r="E369" s="401" t="s">
        <v>526</v>
      </c>
      <c r="F369" s="401" t="s">
        <v>526</v>
      </c>
      <c r="G369" s="391" t="s">
        <v>526</v>
      </c>
      <c r="H369" s="391" t="s">
        <v>526</v>
      </c>
      <c r="I369" s="391" t="s">
        <v>526</v>
      </c>
      <c r="J369" s="396" t="s">
        <v>196</v>
      </c>
    </row>
    <row r="370" spans="1:10" x14ac:dyDescent="0.35">
      <c r="A370" s="402" t="s">
        <v>3404</v>
      </c>
      <c r="B370" s="391" t="s">
        <v>526</v>
      </c>
      <c r="C370" s="401" t="s">
        <v>582</v>
      </c>
      <c r="D370" s="401" t="s">
        <v>526</v>
      </c>
      <c r="E370" s="401" t="s">
        <v>524</v>
      </c>
      <c r="F370" s="401" t="s">
        <v>524</v>
      </c>
      <c r="G370" s="391" t="s">
        <v>526</v>
      </c>
      <c r="H370" s="391" t="s">
        <v>524</v>
      </c>
      <c r="I370" s="391" t="s">
        <v>524</v>
      </c>
      <c r="J370" s="396" t="s">
        <v>196</v>
      </c>
    </row>
    <row r="371" spans="1:10" x14ac:dyDescent="0.35">
      <c r="A371" s="402" t="s">
        <v>3419</v>
      </c>
      <c r="B371" s="401" t="s">
        <v>553</v>
      </c>
      <c r="C371" s="401" t="s">
        <v>582</v>
      </c>
      <c r="D371" s="396" t="s">
        <v>196</v>
      </c>
      <c r="E371" s="396" t="s">
        <v>196</v>
      </c>
      <c r="F371" s="396" t="s">
        <v>196</v>
      </c>
      <c r="G371" s="401" t="s">
        <v>553</v>
      </c>
      <c r="H371" s="401" t="s">
        <v>553</v>
      </c>
      <c r="I371" s="401" t="s">
        <v>553</v>
      </c>
      <c r="J371" s="396" t="s">
        <v>196</v>
      </c>
    </row>
    <row r="372" spans="1:10" x14ac:dyDescent="0.35">
      <c r="A372" s="79" t="s">
        <v>633</v>
      </c>
      <c r="B372" s="401">
        <v>7169950.9728628369</v>
      </c>
      <c r="C372" s="401" t="s">
        <v>582</v>
      </c>
      <c r="D372" s="396" t="s">
        <v>196</v>
      </c>
      <c r="E372" s="396" t="s">
        <v>196</v>
      </c>
      <c r="F372" s="396" t="s">
        <v>196</v>
      </c>
      <c r="G372" s="401">
        <v>225360.31628275706</v>
      </c>
      <c r="H372" s="401">
        <v>4.1196269771152103</v>
      </c>
      <c r="I372" s="401">
        <v>2.5601844175807398</v>
      </c>
      <c r="J372" s="401" t="s">
        <v>586</v>
      </c>
    </row>
    <row r="373" spans="1:10" x14ac:dyDescent="0.35">
      <c r="A373" s="80" t="s">
        <v>634</v>
      </c>
      <c r="B373" s="401">
        <v>6787220.0370122474</v>
      </c>
      <c r="C373" s="401" t="s">
        <v>582</v>
      </c>
      <c r="D373" s="396" t="s">
        <v>196</v>
      </c>
      <c r="E373" s="396" t="s">
        <v>196</v>
      </c>
      <c r="F373" s="396" t="s">
        <v>196</v>
      </c>
      <c r="G373" s="401">
        <v>197727.56395066719</v>
      </c>
      <c r="H373" s="401">
        <v>3.63136019854521</v>
      </c>
      <c r="I373" s="401">
        <v>1.7785747835824199</v>
      </c>
      <c r="J373" s="401" t="s">
        <v>586</v>
      </c>
    </row>
    <row r="374" spans="1:10" x14ac:dyDescent="0.35">
      <c r="A374" s="406" t="s">
        <v>635</v>
      </c>
      <c r="B374" s="401">
        <v>302072.04657817504</v>
      </c>
      <c r="C374" s="401" t="s">
        <v>582</v>
      </c>
      <c r="D374" s="396" t="s">
        <v>196</v>
      </c>
      <c r="E374" s="396" t="s">
        <v>196</v>
      </c>
      <c r="F374" s="396" t="s">
        <v>196</v>
      </c>
      <c r="G374" s="401">
        <v>12713.092056610814</v>
      </c>
      <c r="H374" s="401">
        <v>5.1947039253499999E-3</v>
      </c>
      <c r="I374" s="401">
        <v>1.29867598133739</v>
      </c>
      <c r="J374" s="401" t="s">
        <v>586</v>
      </c>
    </row>
    <row r="375" spans="1:10" x14ac:dyDescent="0.35">
      <c r="A375" s="407" t="s">
        <v>589</v>
      </c>
      <c r="B375" s="391" t="s">
        <v>524</v>
      </c>
      <c r="C375" s="401" t="s">
        <v>582</v>
      </c>
      <c r="D375" s="401" t="s">
        <v>524</v>
      </c>
      <c r="E375" s="401" t="s">
        <v>524</v>
      </c>
      <c r="F375" s="401" t="s">
        <v>524</v>
      </c>
      <c r="G375" s="391" t="s">
        <v>524</v>
      </c>
      <c r="H375" s="391" t="s">
        <v>524</v>
      </c>
      <c r="I375" s="391" t="s">
        <v>524</v>
      </c>
      <c r="J375" s="391" t="s">
        <v>524</v>
      </c>
    </row>
    <row r="376" spans="1:10" x14ac:dyDescent="0.35">
      <c r="A376" s="407" t="s">
        <v>590</v>
      </c>
      <c r="B376" s="391" t="s">
        <v>524</v>
      </c>
      <c r="C376" s="401" t="s">
        <v>582</v>
      </c>
      <c r="D376" s="401" t="s">
        <v>524</v>
      </c>
      <c r="E376" s="401" t="s">
        <v>524</v>
      </c>
      <c r="F376" s="401" t="s">
        <v>524</v>
      </c>
      <c r="G376" s="391" t="s">
        <v>524</v>
      </c>
      <c r="H376" s="391" t="s">
        <v>524</v>
      </c>
      <c r="I376" s="391" t="s">
        <v>524</v>
      </c>
      <c r="J376" s="391" t="s">
        <v>524</v>
      </c>
    </row>
    <row r="377" spans="1:10" x14ac:dyDescent="0.35">
      <c r="A377" s="407" t="s">
        <v>591</v>
      </c>
      <c r="B377" s="391" t="s">
        <v>524</v>
      </c>
      <c r="C377" s="401" t="s">
        <v>582</v>
      </c>
      <c r="D377" s="401" t="s">
        <v>524</v>
      </c>
      <c r="E377" s="401" t="s">
        <v>524</v>
      </c>
      <c r="F377" s="401" t="s">
        <v>524</v>
      </c>
      <c r="G377" s="391" t="s">
        <v>524</v>
      </c>
      <c r="H377" s="391" t="s">
        <v>524</v>
      </c>
      <c r="I377" s="391" t="s">
        <v>524</v>
      </c>
      <c r="J377" s="391" t="s">
        <v>524</v>
      </c>
    </row>
    <row r="378" spans="1:10" x14ac:dyDescent="0.35">
      <c r="A378" s="407" t="s">
        <v>592</v>
      </c>
      <c r="B378" s="391">
        <v>302072.04657817504</v>
      </c>
      <c r="C378" s="401" t="s">
        <v>582</v>
      </c>
      <c r="D378" s="401">
        <v>42.08629100448961</v>
      </c>
      <c r="E378" s="401">
        <v>1.7196903798930002E-2</v>
      </c>
      <c r="F378" s="401">
        <v>4.2992259497314897</v>
      </c>
      <c r="G378" s="391">
        <v>12713.092056610814</v>
      </c>
      <c r="H378" s="391">
        <v>5.1947039253499999E-3</v>
      </c>
      <c r="I378" s="391">
        <v>1.29867598133739</v>
      </c>
      <c r="J378" s="391" t="s">
        <v>524</v>
      </c>
    </row>
    <row r="379" spans="1:10" x14ac:dyDescent="0.35">
      <c r="A379" s="407" t="s">
        <v>593</v>
      </c>
      <c r="B379" s="391" t="s">
        <v>553</v>
      </c>
      <c r="C379" s="401" t="s">
        <v>582</v>
      </c>
      <c r="D379" s="401" t="s">
        <v>553</v>
      </c>
      <c r="E379" s="401" t="s">
        <v>553</v>
      </c>
      <c r="F379" s="401" t="s">
        <v>553</v>
      </c>
      <c r="G379" s="391" t="s">
        <v>553</v>
      </c>
      <c r="H379" s="391" t="s">
        <v>553</v>
      </c>
      <c r="I379" s="391" t="s">
        <v>553</v>
      </c>
      <c r="J379" s="391" t="s">
        <v>553</v>
      </c>
    </row>
    <row r="380" spans="1:10" x14ac:dyDescent="0.35">
      <c r="A380" s="407" t="s">
        <v>93</v>
      </c>
      <c r="B380" s="391" t="s">
        <v>524</v>
      </c>
      <c r="C380" s="401" t="s">
        <v>582</v>
      </c>
      <c r="D380" s="401" t="s">
        <v>524</v>
      </c>
      <c r="E380" s="401" t="s">
        <v>524</v>
      </c>
      <c r="F380" s="401" t="s">
        <v>524</v>
      </c>
      <c r="G380" s="391" t="s">
        <v>524</v>
      </c>
      <c r="H380" s="391" t="s">
        <v>524</v>
      </c>
      <c r="I380" s="391" t="s">
        <v>524</v>
      </c>
      <c r="J380" s="391" t="s">
        <v>524</v>
      </c>
    </row>
    <row r="381" spans="1:10" x14ac:dyDescent="0.35">
      <c r="A381" s="406" t="s">
        <v>636</v>
      </c>
      <c r="B381" s="401">
        <v>811798.30166600773</v>
      </c>
      <c r="C381" s="401" t="s">
        <v>582</v>
      </c>
      <c r="D381" s="396" t="s">
        <v>196</v>
      </c>
      <c r="E381" s="396" t="s">
        <v>196</v>
      </c>
      <c r="F381" s="396" t="s">
        <v>196</v>
      </c>
      <c r="G381" s="401">
        <v>63470.2645949777</v>
      </c>
      <c r="H381" s="401">
        <v>3.62616549461986</v>
      </c>
      <c r="I381" s="401">
        <v>0.47989880224503001</v>
      </c>
      <c r="J381" s="401" t="s">
        <v>586</v>
      </c>
    </row>
    <row r="382" spans="1:10" x14ac:dyDescent="0.35">
      <c r="A382" s="407" t="s">
        <v>589</v>
      </c>
      <c r="B382" s="391">
        <v>751642.169400585</v>
      </c>
      <c r="C382" s="401" t="s">
        <v>582</v>
      </c>
      <c r="D382" s="401">
        <v>78.717084539904633</v>
      </c>
      <c r="E382" s="401">
        <v>4.75</v>
      </c>
      <c r="F382" s="401">
        <v>0.56999999999999995</v>
      </c>
      <c r="G382" s="391">
        <v>59167.080192463167</v>
      </c>
      <c r="H382" s="391">
        <v>3.5703003046527799</v>
      </c>
      <c r="I382" s="391">
        <v>0.42843603655833001</v>
      </c>
      <c r="J382" s="391" t="s">
        <v>524</v>
      </c>
    </row>
    <row r="383" spans="1:10" x14ac:dyDescent="0.35">
      <c r="A383" s="407" t="s">
        <v>590</v>
      </c>
      <c r="B383" s="391">
        <v>34493.418563902516</v>
      </c>
      <c r="C383" s="401" t="s">
        <v>582</v>
      </c>
      <c r="D383" s="401">
        <v>87.369782150481583</v>
      </c>
      <c r="E383" s="401">
        <v>0.95000000000008</v>
      </c>
      <c r="F383" s="401">
        <v>1.4249999999999701</v>
      </c>
      <c r="G383" s="391">
        <v>3013.6824655535402</v>
      </c>
      <c r="H383" s="391">
        <v>3.2768747635709999E-2</v>
      </c>
      <c r="I383" s="391">
        <v>4.9153121453560003E-2</v>
      </c>
      <c r="J383" s="391" t="s">
        <v>524</v>
      </c>
    </row>
    <row r="384" spans="1:10" x14ac:dyDescent="0.35">
      <c r="A384" s="407" t="s">
        <v>591</v>
      </c>
      <c r="B384" s="391">
        <v>25662.713701520213</v>
      </c>
      <c r="C384" s="401" t="s">
        <v>582</v>
      </c>
      <c r="D384" s="401">
        <v>50.248073994006532</v>
      </c>
      <c r="E384" s="401">
        <v>0.90000000000006997</v>
      </c>
      <c r="F384" s="401">
        <v>9.0000000000119998E-2</v>
      </c>
      <c r="G384" s="391">
        <v>1289.5019369609929</v>
      </c>
      <c r="H384" s="391">
        <v>2.3096442331369999E-2</v>
      </c>
      <c r="I384" s="391">
        <v>2.3096442331399999E-3</v>
      </c>
      <c r="J384" s="391" t="s">
        <v>524</v>
      </c>
    </row>
    <row r="385" spans="1:10" x14ac:dyDescent="0.35">
      <c r="A385" s="407" t="s">
        <v>592</v>
      </c>
      <c r="B385" s="391" t="s">
        <v>553</v>
      </c>
      <c r="C385" s="401" t="s">
        <v>582</v>
      </c>
      <c r="D385" s="401" t="s">
        <v>553</v>
      </c>
      <c r="E385" s="401" t="s">
        <v>553</v>
      </c>
      <c r="F385" s="401" t="s">
        <v>553</v>
      </c>
      <c r="G385" s="391" t="s">
        <v>553</v>
      </c>
      <c r="H385" s="391" t="s">
        <v>553</v>
      </c>
      <c r="I385" s="391" t="s">
        <v>553</v>
      </c>
      <c r="J385" s="391" t="s">
        <v>553</v>
      </c>
    </row>
    <row r="386" spans="1:10" x14ac:dyDescent="0.35">
      <c r="A386" s="407" t="s">
        <v>593</v>
      </c>
      <c r="B386" s="391" t="s">
        <v>553</v>
      </c>
      <c r="C386" s="401" t="s">
        <v>582</v>
      </c>
      <c r="D386" s="401" t="s">
        <v>553</v>
      </c>
      <c r="E386" s="401" t="s">
        <v>553</v>
      </c>
      <c r="F386" s="401" t="s">
        <v>553</v>
      </c>
      <c r="G386" s="391" t="s">
        <v>553</v>
      </c>
      <c r="H386" s="391" t="s">
        <v>553</v>
      </c>
      <c r="I386" s="391" t="s">
        <v>553</v>
      </c>
      <c r="J386" s="391" t="s">
        <v>553</v>
      </c>
    </row>
    <row r="387" spans="1:10" x14ac:dyDescent="0.35">
      <c r="A387" s="407" t="s">
        <v>93</v>
      </c>
      <c r="B387" s="391" t="s">
        <v>551</v>
      </c>
      <c r="C387" s="401" t="s">
        <v>582</v>
      </c>
      <c r="D387" s="401" t="s">
        <v>547</v>
      </c>
      <c r="E387" s="401" t="s">
        <v>551</v>
      </c>
      <c r="F387" s="401" t="s">
        <v>551</v>
      </c>
      <c r="G387" s="391" t="s">
        <v>551</v>
      </c>
      <c r="H387" s="391" t="s">
        <v>551</v>
      </c>
      <c r="I387" s="391" t="s">
        <v>551</v>
      </c>
      <c r="J387" s="391" t="s">
        <v>524</v>
      </c>
    </row>
    <row r="388" spans="1:10" x14ac:dyDescent="0.35">
      <c r="A388" s="406" t="s">
        <v>637</v>
      </c>
      <c r="B388" s="401">
        <v>5673349.6887680646</v>
      </c>
      <c r="C388" s="401" t="s">
        <v>582</v>
      </c>
      <c r="D388" s="396" t="s">
        <v>196</v>
      </c>
      <c r="E388" s="396" t="s">
        <v>196</v>
      </c>
      <c r="F388" s="396" t="s">
        <v>196</v>
      </c>
      <c r="G388" s="401">
        <v>121544.20729907868</v>
      </c>
      <c r="H388" s="401" t="s">
        <v>586</v>
      </c>
      <c r="I388" s="401" t="s">
        <v>586</v>
      </c>
      <c r="J388" s="401" t="s">
        <v>586</v>
      </c>
    </row>
    <row r="389" spans="1:10" x14ac:dyDescent="0.35">
      <c r="A389" s="407" t="s">
        <v>589</v>
      </c>
      <c r="B389" s="391">
        <v>5118151.8197841924</v>
      </c>
      <c r="C389" s="401" t="s">
        <v>582</v>
      </c>
      <c r="D389" s="401">
        <v>19.46057425074617</v>
      </c>
      <c r="E389" s="401" t="s">
        <v>524</v>
      </c>
      <c r="F389" s="401" t="s">
        <v>524</v>
      </c>
      <c r="G389" s="391">
        <v>99602.173515501912</v>
      </c>
      <c r="H389" s="391" t="s">
        <v>524</v>
      </c>
      <c r="I389" s="391" t="s">
        <v>524</v>
      </c>
      <c r="J389" s="391" t="s">
        <v>524</v>
      </c>
    </row>
    <row r="390" spans="1:10" x14ac:dyDescent="0.35">
      <c r="A390" s="407" t="s">
        <v>590</v>
      </c>
      <c r="B390" s="391">
        <v>208587.74337946158</v>
      </c>
      <c r="C390" s="401" t="s">
        <v>582</v>
      </c>
      <c r="D390" s="401">
        <v>70.948187124442754</v>
      </c>
      <c r="E390" s="401" t="s">
        <v>524</v>
      </c>
      <c r="F390" s="401" t="s">
        <v>524</v>
      </c>
      <c r="G390" s="391">
        <v>14798.922249151285</v>
      </c>
      <c r="H390" s="391" t="s">
        <v>524</v>
      </c>
      <c r="I390" s="391" t="s">
        <v>524</v>
      </c>
      <c r="J390" s="391" t="s">
        <v>524</v>
      </c>
    </row>
    <row r="391" spans="1:10" x14ac:dyDescent="0.35">
      <c r="A391" s="407" t="s">
        <v>591</v>
      </c>
      <c r="B391" s="391">
        <v>346610.12560441019</v>
      </c>
      <c r="C391" s="401" t="s">
        <v>582</v>
      </c>
      <c r="D391" s="401">
        <v>20.608490654938318</v>
      </c>
      <c r="E391" s="401" t="s">
        <v>524</v>
      </c>
      <c r="F391" s="401" t="s">
        <v>524</v>
      </c>
      <c r="G391" s="391">
        <v>7143.1115344254831</v>
      </c>
      <c r="H391" s="391" t="s">
        <v>524</v>
      </c>
      <c r="I391" s="391" t="s">
        <v>524</v>
      </c>
      <c r="J391" s="391" t="s">
        <v>524</v>
      </c>
    </row>
    <row r="392" spans="1:10" x14ac:dyDescent="0.35">
      <c r="A392" s="407" t="s">
        <v>592</v>
      </c>
      <c r="B392" s="391" t="s">
        <v>553</v>
      </c>
      <c r="C392" s="401" t="s">
        <v>582</v>
      </c>
      <c r="D392" s="401" t="s">
        <v>553</v>
      </c>
      <c r="E392" s="401" t="s">
        <v>553</v>
      </c>
      <c r="F392" s="401" t="s">
        <v>553</v>
      </c>
      <c r="G392" s="391" t="s">
        <v>553</v>
      </c>
      <c r="H392" s="391" t="s">
        <v>553</v>
      </c>
      <c r="I392" s="391" t="s">
        <v>553</v>
      </c>
      <c r="J392" s="391" t="s">
        <v>553</v>
      </c>
    </row>
    <row r="393" spans="1:10" x14ac:dyDescent="0.35">
      <c r="A393" s="407" t="s">
        <v>593</v>
      </c>
      <c r="B393" s="391" t="s">
        <v>553</v>
      </c>
      <c r="C393" s="401" t="s">
        <v>582</v>
      </c>
      <c r="D393" s="401" t="s">
        <v>553</v>
      </c>
      <c r="E393" s="401" t="s">
        <v>553</v>
      </c>
      <c r="F393" s="401" t="s">
        <v>553</v>
      </c>
      <c r="G393" s="391" t="s">
        <v>553</v>
      </c>
      <c r="H393" s="391" t="s">
        <v>553</v>
      </c>
      <c r="I393" s="391" t="s">
        <v>553</v>
      </c>
      <c r="J393" s="391" t="s">
        <v>553</v>
      </c>
    </row>
    <row r="394" spans="1:10" x14ac:dyDescent="0.35">
      <c r="A394" s="407" t="s">
        <v>93</v>
      </c>
      <c r="B394" s="391" t="s">
        <v>524</v>
      </c>
      <c r="C394" s="401" t="s">
        <v>582</v>
      </c>
      <c r="D394" s="401" t="s">
        <v>524</v>
      </c>
      <c r="E394" s="401" t="s">
        <v>524</v>
      </c>
      <c r="F394" s="401" t="s">
        <v>524</v>
      </c>
      <c r="G394" s="391" t="s">
        <v>524</v>
      </c>
      <c r="H394" s="391" t="s">
        <v>524</v>
      </c>
      <c r="I394" s="391" t="s">
        <v>524</v>
      </c>
      <c r="J394" s="391" t="s">
        <v>524</v>
      </c>
    </row>
    <row r="395" spans="1:10" x14ac:dyDescent="0.35">
      <c r="A395" s="80" t="s">
        <v>638</v>
      </c>
      <c r="B395" s="401">
        <v>382730.93585058965</v>
      </c>
      <c r="C395" s="401" t="s">
        <v>582</v>
      </c>
      <c r="D395" s="396" t="s">
        <v>196</v>
      </c>
      <c r="E395" s="396" t="s">
        <v>196</v>
      </c>
      <c r="F395" s="396" t="s">
        <v>196</v>
      </c>
      <c r="G395" s="401">
        <v>27632.752332089869</v>
      </c>
      <c r="H395" s="401">
        <v>0.48826677857</v>
      </c>
      <c r="I395" s="401">
        <v>0.78160963399831995</v>
      </c>
      <c r="J395" s="396" t="s">
        <v>196</v>
      </c>
    </row>
    <row r="396" spans="1:10" x14ac:dyDescent="0.35">
      <c r="A396" s="406" t="s">
        <v>639</v>
      </c>
      <c r="B396" s="401">
        <v>382730.93585058965</v>
      </c>
      <c r="C396" s="401" t="s">
        <v>582</v>
      </c>
      <c r="D396" s="396" t="s">
        <v>196</v>
      </c>
      <c r="E396" s="396" t="s">
        <v>196</v>
      </c>
      <c r="F396" s="396" t="s">
        <v>196</v>
      </c>
      <c r="G396" s="401">
        <v>27632.752332089869</v>
      </c>
      <c r="H396" s="401">
        <v>0.48826677857</v>
      </c>
      <c r="I396" s="401">
        <v>0.78160963399831995</v>
      </c>
      <c r="J396" s="396" t="s">
        <v>196</v>
      </c>
    </row>
    <row r="397" spans="1:10" x14ac:dyDescent="0.35">
      <c r="A397" s="407" t="s">
        <v>589</v>
      </c>
      <c r="B397" s="391">
        <v>382730.93585058965</v>
      </c>
      <c r="C397" s="401" t="s">
        <v>582</v>
      </c>
      <c r="D397" s="401">
        <v>72.198899393063783</v>
      </c>
      <c r="E397" s="401">
        <v>1.27574421828449</v>
      </c>
      <c r="F397" s="401">
        <v>2.0421908991005702</v>
      </c>
      <c r="G397" s="391">
        <v>27632.752332089869</v>
      </c>
      <c r="H397" s="391">
        <v>0.48826677857</v>
      </c>
      <c r="I397" s="391">
        <v>0.78160963399831995</v>
      </c>
      <c r="J397" s="396" t="s">
        <v>196</v>
      </c>
    </row>
    <row r="398" spans="1:10" x14ac:dyDescent="0.35">
      <c r="A398" s="407" t="s">
        <v>590</v>
      </c>
      <c r="B398" s="391" t="s">
        <v>524</v>
      </c>
      <c r="C398" s="401" t="s">
        <v>582</v>
      </c>
      <c r="D398" s="401" t="s">
        <v>524</v>
      </c>
      <c r="E398" s="401" t="s">
        <v>524</v>
      </c>
      <c r="F398" s="401" t="s">
        <v>524</v>
      </c>
      <c r="G398" s="391" t="s">
        <v>524</v>
      </c>
      <c r="H398" s="391" t="s">
        <v>524</v>
      </c>
      <c r="I398" s="391" t="s">
        <v>524</v>
      </c>
      <c r="J398" s="396" t="s">
        <v>196</v>
      </c>
    </row>
    <row r="399" spans="1:10" x14ac:dyDescent="0.35">
      <c r="A399" s="407" t="s">
        <v>591</v>
      </c>
      <c r="B399" s="391" t="s">
        <v>524</v>
      </c>
      <c r="C399" s="401" t="s">
        <v>582</v>
      </c>
      <c r="D399" s="401" t="s">
        <v>524</v>
      </c>
      <c r="E399" s="401" t="s">
        <v>524</v>
      </c>
      <c r="F399" s="401" t="s">
        <v>524</v>
      </c>
      <c r="G399" s="391" t="s">
        <v>524</v>
      </c>
      <c r="H399" s="391" t="s">
        <v>524</v>
      </c>
      <c r="I399" s="391" t="s">
        <v>524</v>
      </c>
      <c r="J399" s="396" t="s">
        <v>196</v>
      </c>
    </row>
    <row r="400" spans="1:10" x14ac:dyDescent="0.35">
      <c r="A400" s="407" t="s">
        <v>592</v>
      </c>
      <c r="B400" s="391" t="s">
        <v>524</v>
      </c>
      <c r="C400" s="401" t="s">
        <v>582</v>
      </c>
      <c r="D400" s="401" t="s">
        <v>524</v>
      </c>
      <c r="E400" s="401" t="s">
        <v>524</v>
      </c>
      <c r="F400" s="401" t="s">
        <v>524</v>
      </c>
      <c r="G400" s="391" t="s">
        <v>524</v>
      </c>
      <c r="H400" s="391" t="s">
        <v>524</v>
      </c>
      <c r="I400" s="391" t="s">
        <v>524</v>
      </c>
      <c r="J400" s="396" t="s">
        <v>196</v>
      </c>
    </row>
    <row r="401" spans="1:13" x14ac:dyDescent="0.35">
      <c r="A401" s="407" t="s">
        <v>93</v>
      </c>
      <c r="B401" s="391" t="s">
        <v>524</v>
      </c>
      <c r="C401" s="401" t="s">
        <v>582</v>
      </c>
      <c r="D401" s="401" t="s">
        <v>524</v>
      </c>
      <c r="E401" s="401" t="s">
        <v>524</v>
      </c>
      <c r="F401" s="401" t="s">
        <v>524</v>
      </c>
      <c r="G401" s="391" t="s">
        <v>524</v>
      </c>
      <c r="H401" s="391" t="s">
        <v>524</v>
      </c>
      <c r="I401" s="391" t="s">
        <v>524</v>
      </c>
      <c r="J401" s="396" t="s">
        <v>196</v>
      </c>
    </row>
    <row r="402" spans="1:13" x14ac:dyDescent="0.35">
      <c r="A402" s="81" t="s">
        <v>640</v>
      </c>
      <c r="B402" s="418"/>
      <c r="C402" s="418"/>
      <c r="D402" s="418"/>
      <c r="E402" s="418"/>
      <c r="F402" s="418"/>
      <c r="G402" s="418"/>
      <c r="H402" s="418"/>
      <c r="I402" s="418"/>
      <c r="J402" s="418"/>
    </row>
    <row r="403" spans="1:13" x14ac:dyDescent="0.35">
      <c r="A403" s="82" t="s">
        <v>641</v>
      </c>
      <c r="B403" s="396" t="s">
        <v>196</v>
      </c>
      <c r="C403" s="396" t="s">
        <v>196</v>
      </c>
      <c r="D403" s="396" t="s">
        <v>196</v>
      </c>
      <c r="E403" s="396" t="s">
        <v>196</v>
      </c>
      <c r="F403" s="396" t="s">
        <v>196</v>
      </c>
      <c r="G403" s="396" t="s">
        <v>196</v>
      </c>
      <c r="H403" s="396" t="s">
        <v>196</v>
      </c>
      <c r="I403" s="396" t="s">
        <v>196</v>
      </c>
      <c r="J403" s="396" t="s">
        <v>196</v>
      </c>
    </row>
    <row r="404" spans="1:13" x14ac:dyDescent="0.35">
      <c r="A404" s="409" t="s">
        <v>3404</v>
      </c>
      <c r="B404" s="391" t="s">
        <v>524</v>
      </c>
      <c r="C404" s="401" t="s">
        <v>582</v>
      </c>
      <c r="D404" s="401" t="s">
        <v>524</v>
      </c>
      <c r="E404" s="401" t="s">
        <v>524</v>
      </c>
      <c r="F404" s="401" t="s">
        <v>524</v>
      </c>
      <c r="G404" s="391" t="s">
        <v>524</v>
      </c>
      <c r="H404" s="391" t="s">
        <v>524</v>
      </c>
      <c r="I404" s="391" t="s">
        <v>524</v>
      </c>
      <c r="J404" s="391" t="s">
        <v>524</v>
      </c>
    </row>
    <row r="405" spans="1:13" x14ac:dyDescent="0.35">
      <c r="A405" s="409" t="s">
        <v>3424</v>
      </c>
      <c r="B405" s="391" t="s">
        <v>524</v>
      </c>
      <c r="C405" s="401" t="s">
        <v>582</v>
      </c>
      <c r="D405" s="401" t="s">
        <v>524</v>
      </c>
      <c r="E405" s="401" t="s">
        <v>524</v>
      </c>
      <c r="F405" s="401" t="s">
        <v>524</v>
      </c>
      <c r="G405" s="391" t="s">
        <v>524</v>
      </c>
      <c r="H405" s="391" t="s">
        <v>524</v>
      </c>
      <c r="I405" s="391" t="s">
        <v>524</v>
      </c>
      <c r="J405" s="391"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2" t="s">
        <v>643</v>
      </c>
      <c r="B409" s="482"/>
      <c r="C409" s="482"/>
      <c r="D409" s="482"/>
      <c r="E409" s="482"/>
      <c r="F409" s="482"/>
      <c r="G409" s="482"/>
      <c r="H409" s="310"/>
      <c r="I409" s="310"/>
      <c r="J409" s="310"/>
      <c r="K409" s="310"/>
      <c r="L409" s="310"/>
      <c r="M409" s="448" t="s">
        <v>508</v>
      </c>
    </row>
    <row r="410" spans="1:13" ht="15.5" x14ac:dyDescent="0.35">
      <c r="A410" s="301" t="s">
        <v>753</v>
      </c>
      <c r="B410" s="307"/>
      <c r="C410" s="307"/>
      <c r="D410" s="307"/>
      <c r="E410" s="307"/>
      <c r="F410" s="307"/>
      <c r="G410" s="307"/>
      <c r="H410" s="310"/>
      <c r="I410" s="310"/>
      <c r="J410" s="310"/>
      <c r="K410" s="310"/>
      <c r="L410" s="310"/>
      <c r="M410" s="448" t="s">
        <v>3439</v>
      </c>
    </row>
    <row r="411" spans="1:13" x14ac:dyDescent="0.35">
      <c r="A411" s="312"/>
      <c r="B411" s="310"/>
      <c r="C411" s="310"/>
      <c r="D411" s="310"/>
      <c r="E411" s="310"/>
      <c r="F411" s="310"/>
      <c r="G411" s="310"/>
      <c r="H411" s="310"/>
      <c r="I411" s="310"/>
      <c r="J411" s="310"/>
      <c r="K411" s="310"/>
      <c r="L411" s="311"/>
      <c r="M411" s="448" t="s">
        <v>509</v>
      </c>
    </row>
    <row r="412" spans="1:13" x14ac:dyDescent="0.35">
      <c r="A412" s="310"/>
      <c r="B412" s="310"/>
      <c r="C412" s="310"/>
      <c r="D412" s="310"/>
      <c r="E412" s="310"/>
      <c r="F412" s="310"/>
      <c r="G412" s="310"/>
      <c r="H412" s="310"/>
      <c r="I412" s="310"/>
      <c r="J412" s="310"/>
      <c r="K412" s="310"/>
      <c r="L412" s="310"/>
      <c r="M412" s="313"/>
    </row>
    <row r="413" spans="1:13" ht="37" x14ac:dyDescent="0.35">
      <c r="A413" s="314" t="s">
        <v>510</v>
      </c>
      <c r="B413" s="315" t="s">
        <v>511</v>
      </c>
      <c r="C413" s="316" t="s">
        <v>512</v>
      </c>
      <c r="D413" s="316" t="s">
        <v>513</v>
      </c>
      <c r="E413" s="317" t="s">
        <v>644</v>
      </c>
      <c r="F413" s="317" t="s">
        <v>645</v>
      </c>
      <c r="G413" s="318" t="s">
        <v>646</v>
      </c>
      <c r="H413" s="316" t="s">
        <v>647</v>
      </c>
      <c r="I413" s="84" t="s">
        <v>648</v>
      </c>
      <c r="J413" s="316" t="s">
        <v>649</v>
      </c>
      <c r="K413" s="317" t="s">
        <v>515</v>
      </c>
      <c r="L413" s="317" t="s">
        <v>516</v>
      </c>
      <c r="M413" s="319" t="s">
        <v>650</v>
      </c>
    </row>
    <row r="414" spans="1:13" ht="15" thickBot="1" x14ac:dyDescent="0.4">
      <c r="A414" s="320"/>
      <c r="B414" s="476" t="s">
        <v>518</v>
      </c>
      <c r="C414" s="476"/>
      <c r="D414" s="477"/>
      <c r="E414" s="475" t="s">
        <v>651</v>
      </c>
      <c r="F414" s="476"/>
      <c r="G414" s="477"/>
      <c r="H414" s="475" t="s">
        <v>518</v>
      </c>
      <c r="I414" s="483"/>
      <c r="J414" s="483"/>
      <c r="K414" s="483"/>
      <c r="L414" s="483"/>
      <c r="M414" s="484"/>
    </row>
    <row r="415" spans="1:13" ht="15" thickTop="1" x14ac:dyDescent="0.35">
      <c r="A415" s="321" t="s">
        <v>652</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x14ac:dyDescent="0.35">
      <c r="A416" s="322" t="s">
        <v>653</v>
      </c>
      <c r="B416" s="387">
        <v>70318.070227320059</v>
      </c>
      <c r="C416" s="396" t="s">
        <v>196</v>
      </c>
      <c r="D416" s="396" t="s">
        <v>196</v>
      </c>
      <c r="E416" s="396" t="s">
        <v>196</v>
      </c>
      <c r="F416" s="396" t="s">
        <v>196</v>
      </c>
      <c r="G416" s="396" t="s">
        <v>196</v>
      </c>
      <c r="H416" s="396" t="s">
        <v>196</v>
      </c>
      <c r="I416" s="396" t="s">
        <v>196</v>
      </c>
      <c r="J416" s="387" t="s">
        <v>524</v>
      </c>
      <c r="K416" s="387" t="s">
        <v>524</v>
      </c>
      <c r="L416" s="387" t="s">
        <v>524</v>
      </c>
      <c r="M416" s="387">
        <v>134.03649648504052</v>
      </c>
    </row>
    <row r="417" spans="1:13" x14ac:dyDescent="0.35">
      <c r="A417" s="419" t="s">
        <v>654</v>
      </c>
      <c r="B417" s="387">
        <v>46194.121028708993</v>
      </c>
      <c r="C417" s="396" t="s">
        <v>196</v>
      </c>
      <c r="D417" s="396" t="s">
        <v>196</v>
      </c>
      <c r="E417" s="396" t="s">
        <v>196</v>
      </c>
      <c r="F417" s="396" t="s">
        <v>196</v>
      </c>
      <c r="G417" s="396" t="s">
        <v>196</v>
      </c>
      <c r="H417" s="396" t="s">
        <v>196</v>
      </c>
      <c r="I417" s="396" t="s">
        <v>196</v>
      </c>
      <c r="J417" s="396" t="s">
        <v>196</v>
      </c>
      <c r="K417" s="396" t="s">
        <v>196</v>
      </c>
      <c r="L417" s="396" t="s">
        <v>196</v>
      </c>
      <c r="M417" s="391">
        <v>134.03649648504052</v>
      </c>
    </row>
    <row r="418" spans="1:13" x14ac:dyDescent="0.35">
      <c r="A418" s="419" t="s">
        <v>655</v>
      </c>
      <c r="B418" s="387">
        <v>14551.955897401811</v>
      </c>
      <c r="C418" s="396" t="s">
        <v>196</v>
      </c>
      <c r="D418" s="396" t="s">
        <v>196</v>
      </c>
      <c r="E418" s="396" t="s">
        <v>196</v>
      </c>
      <c r="F418" s="396" t="s">
        <v>196</v>
      </c>
      <c r="G418" s="396" t="s">
        <v>196</v>
      </c>
      <c r="H418" s="396" t="s">
        <v>196</v>
      </c>
      <c r="I418" s="396" t="s">
        <v>196</v>
      </c>
      <c r="J418" s="396" t="s">
        <v>196</v>
      </c>
      <c r="K418" s="396" t="s">
        <v>196</v>
      </c>
      <c r="L418" s="396" t="s">
        <v>196</v>
      </c>
      <c r="M418" s="396" t="s">
        <v>196</v>
      </c>
    </row>
    <row r="419" spans="1:13" x14ac:dyDescent="0.35">
      <c r="A419" s="419" t="s">
        <v>656</v>
      </c>
      <c r="B419" s="387">
        <v>1928.2873679484251</v>
      </c>
      <c r="C419" s="396" t="s">
        <v>196</v>
      </c>
      <c r="D419" s="396" t="s">
        <v>196</v>
      </c>
      <c r="E419" s="396" t="s">
        <v>196</v>
      </c>
      <c r="F419" s="396" t="s">
        <v>196</v>
      </c>
      <c r="G419" s="396" t="s">
        <v>196</v>
      </c>
      <c r="H419" s="396" t="s">
        <v>196</v>
      </c>
      <c r="I419" s="396" t="s">
        <v>196</v>
      </c>
      <c r="J419" s="396" t="s">
        <v>196</v>
      </c>
      <c r="K419" s="396" t="s">
        <v>196</v>
      </c>
      <c r="L419" s="396" t="s">
        <v>196</v>
      </c>
      <c r="M419" s="396" t="s">
        <v>196</v>
      </c>
    </row>
    <row r="420" spans="1:13" x14ac:dyDescent="0.35">
      <c r="A420" s="419" t="s">
        <v>657</v>
      </c>
      <c r="B420" s="387">
        <v>7643.7059332608314</v>
      </c>
      <c r="C420" s="396" t="s">
        <v>196</v>
      </c>
      <c r="D420" s="396" t="s">
        <v>196</v>
      </c>
      <c r="E420" s="396" t="s">
        <v>196</v>
      </c>
      <c r="F420" s="396" t="s">
        <v>196</v>
      </c>
      <c r="G420" s="396" t="s">
        <v>196</v>
      </c>
      <c r="H420" s="396" t="s">
        <v>196</v>
      </c>
      <c r="I420" s="396" t="s">
        <v>196</v>
      </c>
      <c r="J420" s="387" t="s">
        <v>524</v>
      </c>
      <c r="K420" s="387" t="s">
        <v>524</v>
      </c>
      <c r="L420" s="387" t="s">
        <v>524</v>
      </c>
      <c r="M420" s="387" t="s">
        <v>524</v>
      </c>
    </row>
    <row r="421" spans="1:13" x14ac:dyDescent="0.35">
      <c r="A421" s="323" t="s">
        <v>658</v>
      </c>
      <c r="B421" s="387">
        <v>46553.765996456706</v>
      </c>
      <c r="C421" s="387">
        <v>3.4620000000000002</v>
      </c>
      <c r="D421" s="387">
        <v>69.090317678675007</v>
      </c>
      <c r="E421" s="387">
        <v>20040.325102040817</v>
      </c>
      <c r="F421" s="387" t="s">
        <v>524</v>
      </c>
      <c r="G421" s="387" t="s">
        <v>524</v>
      </c>
      <c r="H421" s="387" t="s">
        <v>524</v>
      </c>
      <c r="I421" s="387" t="s">
        <v>524</v>
      </c>
      <c r="J421" s="387">
        <v>55.249069497127223</v>
      </c>
      <c r="K421" s="387">
        <v>188.72091220254887</v>
      </c>
      <c r="L421" s="387">
        <v>213.37603828081271</v>
      </c>
      <c r="M421" s="387">
        <v>228.15769905799976</v>
      </c>
    </row>
    <row r="422" spans="1:13" x14ac:dyDescent="0.35">
      <c r="A422" s="420" t="s">
        <v>659</v>
      </c>
      <c r="B422" s="387">
        <v>9177.0984327999995</v>
      </c>
      <c r="C422" s="387" t="s">
        <v>524</v>
      </c>
      <c r="D422" s="387" t="s">
        <v>524</v>
      </c>
      <c r="E422" s="396" t="s">
        <v>196</v>
      </c>
      <c r="F422" s="396" t="s">
        <v>196</v>
      </c>
      <c r="G422" s="396" t="s">
        <v>196</v>
      </c>
      <c r="H422" s="396" t="s">
        <v>196</v>
      </c>
      <c r="I422" s="396" t="s">
        <v>196</v>
      </c>
      <c r="J422" s="391" t="s">
        <v>526</v>
      </c>
      <c r="K422" s="391" t="s">
        <v>526</v>
      </c>
      <c r="L422" s="391" t="s">
        <v>526</v>
      </c>
      <c r="M422" s="391" t="s">
        <v>526</v>
      </c>
    </row>
    <row r="423" spans="1:13" x14ac:dyDescent="0.35">
      <c r="A423" s="419" t="s">
        <v>660</v>
      </c>
      <c r="B423" s="396" t="s">
        <v>196</v>
      </c>
      <c r="C423" s="396" t="s">
        <v>196</v>
      </c>
      <c r="D423" s="387">
        <v>37.974850892036372</v>
      </c>
      <c r="E423" s="396" t="s">
        <v>196</v>
      </c>
      <c r="F423" s="396" t="s">
        <v>196</v>
      </c>
      <c r="G423" s="396" t="s">
        <v>196</v>
      </c>
      <c r="H423" s="396" t="s">
        <v>196</v>
      </c>
      <c r="I423" s="396" t="s">
        <v>196</v>
      </c>
      <c r="J423" s="391" t="s">
        <v>526</v>
      </c>
      <c r="K423" s="396" t="s">
        <v>196</v>
      </c>
      <c r="L423" s="396" t="s">
        <v>196</v>
      </c>
      <c r="M423" s="396" t="s">
        <v>196</v>
      </c>
    </row>
    <row r="424" spans="1:13" x14ac:dyDescent="0.35">
      <c r="A424" s="419" t="s">
        <v>661</v>
      </c>
      <c r="B424" s="387" t="s">
        <v>524</v>
      </c>
      <c r="C424" s="396" t="s">
        <v>196</v>
      </c>
      <c r="D424" s="387">
        <v>23.960466786638641</v>
      </c>
      <c r="E424" s="396" t="s">
        <v>196</v>
      </c>
      <c r="F424" s="396" t="s">
        <v>196</v>
      </c>
      <c r="G424" s="396" t="s">
        <v>196</v>
      </c>
      <c r="H424" s="396" t="s">
        <v>196</v>
      </c>
      <c r="I424" s="396" t="s">
        <v>196</v>
      </c>
      <c r="J424" s="391" t="s">
        <v>526</v>
      </c>
      <c r="K424" s="391" t="s">
        <v>526</v>
      </c>
      <c r="L424" s="391" t="s">
        <v>526</v>
      </c>
      <c r="M424" s="396" t="s">
        <v>196</v>
      </c>
    </row>
    <row r="425" spans="1:13" x14ac:dyDescent="0.35">
      <c r="A425" s="419" t="s">
        <v>662</v>
      </c>
      <c r="B425" s="387" t="s">
        <v>547</v>
      </c>
      <c r="C425" s="396" t="s">
        <v>196</v>
      </c>
      <c r="D425" s="387">
        <v>7.1550000000000002</v>
      </c>
      <c r="E425" s="396" t="s">
        <v>196</v>
      </c>
      <c r="F425" s="396" t="s">
        <v>196</v>
      </c>
      <c r="G425" s="396" t="s">
        <v>196</v>
      </c>
      <c r="H425" s="396" t="s">
        <v>196</v>
      </c>
      <c r="I425" s="396" t="s">
        <v>196</v>
      </c>
      <c r="J425" s="396" t="s">
        <v>196</v>
      </c>
      <c r="K425" s="396" t="s">
        <v>196</v>
      </c>
      <c r="L425" s="391" t="s">
        <v>526</v>
      </c>
      <c r="M425" s="391" t="s">
        <v>526</v>
      </c>
    </row>
    <row r="426" spans="1:13" x14ac:dyDescent="0.35">
      <c r="A426" s="419" t="s">
        <v>663</v>
      </c>
      <c r="B426" s="387">
        <v>91.7</v>
      </c>
      <c r="C426" s="387">
        <v>0.40600000000000003</v>
      </c>
      <c r="D426" s="396" t="s">
        <v>196</v>
      </c>
      <c r="E426" s="396" t="s">
        <v>196</v>
      </c>
      <c r="F426" s="396" t="s">
        <v>196</v>
      </c>
      <c r="G426" s="396" t="s">
        <v>196</v>
      </c>
      <c r="H426" s="396" t="s">
        <v>196</v>
      </c>
      <c r="I426" s="396" t="s">
        <v>196</v>
      </c>
      <c r="J426" s="391" t="s">
        <v>526</v>
      </c>
      <c r="K426" s="391" t="s">
        <v>526</v>
      </c>
      <c r="L426" s="391" t="s">
        <v>526</v>
      </c>
      <c r="M426" s="391" t="s">
        <v>526</v>
      </c>
    </row>
    <row r="427" spans="1:13" x14ac:dyDescent="0.35">
      <c r="A427" s="419" t="s">
        <v>664</v>
      </c>
      <c r="B427" s="387">
        <v>1755.3999999999999</v>
      </c>
      <c r="C427" s="396" t="s">
        <v>196</v>
      </c>
      <c r="D427" s="396" t="s">
        <v>196</v>
      </c>
      <c r="E427" s="396" t="s">
        <v>196</v>
      </c>
      <c r="F427" s="396" t="s">
        <v>196</v>
      </c>
      <c r="G427" s="396" t="s">
        <v>196</v>
      </c>
      <c r="H427" s="396" t="s">
        <v>196</v>
      </c>
      <c r="I427" s="396" t="s">
        <v>196</v>
      </c>
      <c r="J427" s="396" t="s">
        <v>196</v>
      </c>
      <c r="K427" s="396" t="s">
        <v>196</v>
      </c>
      <c r="L427" s="396" t="s">
        <v>196</v>
      </c>
      <c r="M427" s="396" t="s">
        <v>196</v>
      </c>
    </row>
    <row r="428" spans="1:13" x14ac:dyDescent="0.35">
      <c r="A428" s="419" t="s">
        <v>665</v>
      </c>
      <c r="B428" s="387">
        <v>1655.306718597858</v>
      </c>
      <c r="C428" s="396" t="s">
        <v>196</v>
      </c>
      <c r="D428" s="396" t="s">
        <v>196</v>
      </c>
      <c r="E428" s="396" t="s">
        <v>196</v>
      </c>
      <c r="F428" s="396" t="s">
        <v>196</v>
      </c>
      <c r="G428" s="396" t="s">
        <v>196</v>
      </c>
      <c r="H428" s="396" t="s">
        <v>196</v>
      </c>
      <c r="I428" s="396" t="s">
        <v>196</v>
      </c>
      <c r="J428" s="396" t="s">
        <v>196</v>
      </c>
      <c r="K428" s="396" t="s">
        <v>196</v>
      </c>
      <c r="L428" s="396" t="s">
        <v>196</v>
      </c>
      <c r="M428" s="396" t="s">
        <v>196</v>
      </c>
    </row>
    <row r="429" spans="1:13" x14ac:dyDescent="0.35">
      <c r="A429" s="419" t="s">
        <v>666</v>
      </c>
      <c r="B429" s="387">
        <v>27383.218865213978</v>
      </c>
      <c r="C429" s="387">
        <v>3.056</v>
      </c>
      <c r="D429" s="396" t="s">
        <v>196</v>
      </c>
      <c r="E429" s="396" t="s">
        <v>196</v>
      </c>
      <c r="F429" s="396" t="s">
        <v>196</v>
      </c>
      <c r="G429" s="396" t="s">
        <v>196</v>
      </c>
      <c r="H429" s="396" t="s">
        <v>196</v>
      </c>
      <c r="I429" s="396" t="s">
        <v>196</v>
      </c>
      <c r="J429" s="391" t="s">
        <v>526</v>
      </c>
      <c r="K429" s="391" t="s">
        <v>526</v>
      </c>
      <c r="L429" s="391" t="s">
        <v>526</v>
      </c>
      <c r="M429" s="391" t="s">
        <v>526</v>
      </c>
    </row>
    <row r="430" spans="1:13" x14ac:dyDescent="0.35">
      <c r="A430" s="419" t="s">
        <v>667</v>
      </c>
      <c r="B430" s="396" t="s">
        <v>196</v>
      </c>
      <c r="C430" s="396" t="s">
        <v>196</v>
      </c>
      <c r="D430" s="396" t="s">
        <v>196</v>
      </c>
      <c r="E430" s="387">
        <v>20040.325102040817</v>
      </c>
      <c r="F430" s="387" t="s">
        <v>524</v>
      </c>
      <c r="G430" s="387" t="s">
        <v>524</v>
      </c>
      <c r="H430" s="387" t="s">
        <v>524</v>
      </c>
      <c r="I430" s="387" t="s">
        <v>524</v>
      </c>
      <c r="J430" s="396" t="s">
        <v>196</v>
      </c>
      <c r="K430" s="396" t="s">
        <v>196</v>
      </c>
      <c r="L430" s="396" t="s">
        <v>196</v>
      </c>
      <c r="M430" s="396" t="s">
        <v>196</v>
      </c>
    </row>
    <row r="431" spans="1:13" x14ac:dyDescent="0.35">
      <c r="A431" s="421" t="s">
        <v>3425</v>
      </c>
      <c r="B431" s="387">
        <v>6491.041979844872</v>
      </c>
      <c r="C431" s="387" t="s">
        <v>586</v>
      </c>
      <c r="D431" s="387" t="s">
        <v>524</v>
      </c>
      <c r="E431" s="387" t="s">
        <v>524</v>
      </c>
      <c r="F431" s="387" t="s">
        <v>524</v>
      </c>
      <c r="G431" s="387" t="s">
        <v>524</v>
      </c>
      <c r="H431" s="387" t="s">
        <v>524</v>
      </c>
      <c r="I431" s="387" t="s">
        <v>524</v>
      </c>
      <c r="J431" s="387">
        <v>55.249069497127223</v>
      </c>
      <c r="K431" s="387">
        <v>188.72091220254887</v>
      </c>
      <c r="L431" s="387">
        <v>213.37603828081271</v>
      </c>
      <c r="M431" s="387">
        <v>228.15769905799976</v>
      </c>
    </row>
    <row r="432" spans="1:13" x14ac:dyDescent="0.35">
      <c r="A432" s="322" t="s">
        <v>668</v>
      </c>
      <c r="B432" s="387">
        <v>77196.299037699835</v>
      </c>
      <c r="C432" s="387">
        <v>0.96083966399999998</v>
      </c>
      <c r="D432" s="387" t="s">
        <v>524</v>
      </c>
      <c r="E432" s="387" t="s">
        <v>586</v>
      </c>
      <c r="F432" s="387">
        <v>3439.7541856200496</v>
      </c>
      <c r="G432" s="387" t="s">
        <v>524</v>
      </c>
      <c r="H432" s="387">
        <v>0.12041830440901</v>
      </c>
      <c r="I432" s="387" t="s">
        <v>524</v>
      </c>
      <c r="J432" s="387">
        <v>60.032090854165958</v>
      </c>
      <c r="K432" s="387">
        <v>752.39490757758881</v>
      </c>
      <c r="L432" s="387">
        <v>44.874287061635293</v>
      </c>
      <c r="M432" s="387">
        <v>158.39225986800554</v>
      </c>
    </row>
    <row r="433" spans="1:13" x14ac:dyDescent="0.35">
      <c r="A433" s="419" t="s">
        <v>669</v>
      </c>
      <c r="B433" s="387">
        <v>70075.972196806615</v>
      </c>
      <c r="C433" s="387">
        <v>0.57413966400000005</v>
      </c>
      <c r="D433" s="396" t="s">
        <v>196</v>
      </c>
      <c r="E433" s="396" t="s">
        <v>196</v>
      </c>
      <c r="F433" s="396" t="s">
        <v>196</v>
      </c>
      <c r="G433" s="396" t="s">
        <v>196</v>
      </c>
      <c r="H433" s="396" t="s">
        <v>196</v>
      </c>
      <c r="I433" s="396" t="s">
        <v>196</v>
      </c>
      <c r="J433" s="391" t="s">
        <v>526</v>
      </c>
      <c r="K433" s="391" t="s">
        <v>526</v>
      </c>
      <c r="L433" s="391" t="s">
        <v>526</v>
      </c>
      <c r="M433" s="391" t="s">
        <v>526</v>
      </c>
    </row>
    <row r="434" spans="1:13" x14ac:dyDescent="0.35">
      <c r="A434" s="419" t="s">
        <v>670</v>
      </c>
      <c r="B434" s="387">
        <v>1391.9</v>
      </c>
      <c r="C434" s="387">
        <v>0.38669999999999999</v>
      </c>
      <c r="D434" s="396" t="s">
        <v>196</v>
      </c>
      <c r="E434" s="396" t="s">
        <v>196</v>
      </c>
      <c r="F434" s="396" t="s">
        <v>196</v>
      </c>
      <c r="G434" s="396" t="s">
        <v>196</v>
      </c>
      <c r="H434" s="396" t="s">
        <v>196</v>
      </c>
      <c r="I434" s="396" t="s">
        <v>196</v>
      </c>
      <c r="J434" s="391" t="s">
        <v>526</v>
      </c>
      <c r="K434" s="391" t="s">
        <v>526</v>
      </c>
      <c r="L434" s="391" t="s">
        <v>526</v>
      </c>
      <c r="M434" s="391" t="s">
        <v>526</v>
      </c>
    </row>
    <row r="435" spans="1:13" x14ac:dyDescent="0.35">
      <c r="A435" s="419" t="s">
        <v>671</v>
      </c>
      <c r="B435" s="387">
        <v>4142.0497045616085</v>
      </c>
      <c r="C435" s="396" t="s">
        <v>196</v>
      </c>
      <c r="D435" s="396" t="s">
        <v>196</v>
      </c>
      <c r="E435" s="396" t="s">
        <v>196</v>
      </c>
      <c r="F435" s="387">
        <v>3439.7541856200496</v>
      </c>
      <c r="G435" s="396" t="s">
        <v>196</v>
      </c>
      <c r="H435" s="387" t="s">
        <v>524</v>
      </c>
      <c r="I435" s="396" t="s">
        <v>196</v>
      </c>
      <c r="J435" s="391" t="s">
        <v>526</v>
      </c>
      <c r="K435" s="391" t="s">
        <v>526</v>
      </c>
      <c r="L435" s="391" t="s">
        <v>526</v>
      </c>
      <c r="M435" s="391" t="s">
        <v>526</v>
      </c>
    </row>
    <row r="436" spans="1:13" x14ac:dyDescent="0.35">
      <c r="A436" s="421" t="s">
        <v>672</v>
      </c>
      <c r="B436" s="387">
        <v>2.9424154986548698</v>
      </c>
      <c r="C436" s="396" t="s">
        <v>196</v>
      </c>
      <c r="D436" s="396" t="s">
        <v>196</v>
      </c>
      <c r="E436" s="387" t="s">
        <v>586</v>
      </c>
      <c r="F436" s="387" t="s">
        <v>524</v>
      </c>
      <c r="G436" s="387" t="s">
        <v>524</v>
      </c>
      <c r="H436" s="387">
        <v>0.12041830440901</v>
      </c>
      <c r="I436" s="396" t="s">
        <v>196</v>
      </c>
      <c r="J436" s="391" t="s">
        <v>526</v>
      </c>
      <c r="K436" s="391" t="s">
        <v>526</v>
      </c>
      <c r="L436" s="391" t="s">
        <v>526</v>
      </c>
      <c r="M436" s="391" t="s">
        <v>526</v>
      </c>
    </row>
    <row r="437" spans="1:13" x14ac:dyDescent="0.35">
      <c r="A437" s="422" t="s">
        <v>673</v>
      </c>
      <c r="B437" s="387">
        <v>553.25</v>
      </c>
      <c r="C437" s="396" t="s">
        <v>196</v>
      </c>
      <c r="D437" s="396" t="s">
        <v>196</v>
      </c>
      <c r="E437" s="396" t="s">
        <v>196</v>
      </c>
      <c r="F437" s="396" t="s">
        <v>196</v>
      </c>
      <c r="G437" s="396" t="s">
        <v>196</v>
      </c>
      <c r="H437" s="396" t="s">
        <v>196</v>
      </c>
      <c r="I437" s="396" t="s">
        <v>196</v>
      </c>
      <c r="J437" s="391" t="s">
        <v>526</v>
      </c>
      <c r="K437" s="391" t="s">
        <v>526</v>
      </c>
      <c r="L437" s="391" t="s">
        <v>526</v>
      </c>
      <c r="M437" s="391" t="s">
        <v>526</v>
      </c>
    </row>
    <row r="438" spans="1:13" x14ac:dyDescent="0.35">
      <c r="A438" s="422" t="s">
        <v>674</v>
      </c>
      <c r="B438" s="387">
        <v>1030.18472083296</v>
      </c>
      <c r="C438" s="396" t="s">
        <v>196</v>
      </c>
      <c r="D438" s="396" t="s">
        <v>196</v>
      </c>
      <c r="E438" s="396" t="s">
        <v>196</v>
      </c>
      <c r="F438" s="396" t="s">
        <v>196</v>
      </c>
      <c r="G438" s="396" t="s">
        <v>196</v>
      </c>
      <c r="H438" s="396" t="s">
        <v>196</v>
      </c>
      <c r="I438" s="396" t="s">
        <v>196</v>
      </c>
      <c r="J438" s="391" t="s">
        <v>526</v>
      </c>
      <c r="K438" s="391" t="s">
        <v>526</v>
      </c>
      <c r="L438" s="391" t="s">
        <v>526</v>
      </c>
      <c r="M438" s="391" t="s">
        <v>526</v>
      </c>
    </row>
    <row r="439" spans="1:13" x14ac:dyDescent="0.35">
      <c r="A439" s="419" t="s">
        <v>3426</v>
      </c>
      <c r="B439" s="387" t="s">
        <v>524</v>
      </c>
      <c r="C439" s="387" t="s">
        <v>524</v>
      </c>
      <c r="D439" s="387" t="s">
        <v>524</v>
      </c>
      <c r="E439" s="387" t="s">
        <v>524</v>
      </c>
      <c r="F439" s="387" t="s">
        <v>524</v>
      </c>
      <c r="G439" s="387" t="s">
        <v>524</v>
      </c>
      <c r="H439" s="387" t="s">
        <v>524</v>
      </c>
      <c r="I439" s="387" t="s">
        <v>524</v>
      </c>
      <c r="J439" s="387">
        <v>60.032090854165958</v>
      </c>
      <c r="K439" s="387">
        <v>752.39490757758881</v>
      </c>
      <c r="L439" s="387">
        <v>44.874287061635293</v>
      </c>
      <c r="M439" s="387">
        <v>158.39225986800554</v>
      </c>
    </row>
    <row r="440" spans="1:13" x14ac:dyDescent="0.35">
      <c r="A440" s="423" t="s">
        <v>675</v>
      </c>
      <c r="B440" s="387" t="s">
        <v>526</v>
      </c>
      <c r="C440" s="387" t="s">
        <v>524</v>
      </c>
      <c r="D440" s="387" t="s">
        <v>524</v>
      </c>
      <c r="E440" s="396" t="s">
        <v>196</v>
      </c>
      <c r="F440" s="396" t="s">
        <v>196</v>
      </c>
      <c r="G440" s="396" t="s">
        <v>196</v>
      </c>
      <c r="H440" s="396" t="s">
        <v>196</v>
      </c>
      <c r="I440" s="396" t="s">
        <v>196</v>
      </c>
      <c r="J440" s="387" t="s">
        <v>524</v>
      </c>
      <c r="K440" s="387" t="s">
        <v>524</v>
      </c>
      <c r="L440" s="387" t="s">
        <v>524</v>
      </c>
      <c r="M440" s="387" t="s">
        <v>524</v>
      </c>
    </row>
    <row r="441" spans="1:13" x14ac:dyDescent="0.35">
      <c r="A441" s="424" t="s">
        <v>676</v>
      </c>
      <c r="B441" s="387" t="s">
        <v>526</v>
      </c>
      <c r="C441" s="387" t="s">
        <v>524</v>
      </c>
      <c r="D441" s="387" t="s">
        <v>524</v>
      </c>
      <c r="E441" s="396" t="s">
        <v>196</v>
      </c>
      <c r="F441" s="396" t="s">
        <v>196</v>
      </c>
      <c r="G441" s="396" t="s">
        <v>196</v>
      </c>
      <c r="H441" s="396" t="s">
        <v>196</v>
      </c>
      <c r="I441" s="396" t="s">
        <v>196</v>
      </c>
      <c r="J441" s="391" t="s">
        <v>524</v>
      </c>
      <c r="K441" s="391" t="s">
        <v>524</v>
      </c>
      <c r="L441" s="391" t="s">
        <v>524</v>
      </c>
      <c r="M441" s="391" t="s">
        <v>524</v>
      </c>
    </row>
    <row r="442" spans="1:13" x14ac:dyDescent="0.35">
      <c r="A442" s="424" t="s">
        <v>677</v>
      </c>
      <c r="B442" s="387" t="s">
        <v>526</v>
      </c>
      <c r="C442" s="387" t="s">
        <v>524</v>
      </c>
      <c r="D442" s="387" t="s">
        <v>524</v>
      </c>
      <c r="E442" s="396" t="s">
        <v>196</v>
      </c>
      <c r="F442" s="396" t="s">
        <v>196</v>
      </c>
      <c r="G442" s="396" t="s">
        <v>196</v>
      </c>
      <c r="H442" s="396" t="s">
        <v>196</v>
      </c>
      <c r="I442" s="396" t="s">
        <v>196</v>
      </c>
      <c r="J442" s="391" t="s">
        <v>524</v>
      </c>
      <c r="K442" s="391" t="s">
        <v>524</v>
      </c>
      <c r="L442" s="391" t="s">
        <v>524</v>
      </c>
      <c r="M442" s="391" t="s">
        <v>524</v>
      </c>
    </row>
    <row r="443" spans="1:13" x14ac:dyDescent="0.35">
      <c r="A443" s="425" t="s">
        <v>678</v>
      </c>
      <c r="B443" s="387" t="s">
        <v>526</v>
      </c>
      <c r="C443" s="387" t="s">
        <v>524</v>
      </c>
      <c r="D443" s="387" t="s">
        <v>524</v>
      </c>
      <c r="E443" s="396" t="s">
        <v>196</v>
      </c>
      <c r="F443" s="396" t="s">
        <v>196</v>
      </c>
      <c r="G443" s="396" t="s">
        <v>196</v>
      </c>
      <c r="H443" s="396" t="s">
        <v>196</v>
      </c>
      <c r="I443" s="396" t="s">
        <v>196</v>
      </c>
      <c r="J443" s="387" t="s">
        <v>524</v>
      </c>
      <c r="K443" s="387" t="s">
        <v>524</v>
      </c>
      <c r="L443" s="387" t="s">
        <v>524</v>
      </c>
      <c r="M443" s="387" t="s">
        <v>524</v>
      </c>
    </row>
    <row r="444" spans="1:13" x14ac:dyDescent="0.35">
      <c r="A444" s="426" t="s">
        <v>679</v>
      </c>
      <c r="B444" s="396" t="s">
        <v>196</v>
      </c>
      <c r="C444" s="396" t="s">
        <v>196</v>
      </c>
      <c r="D444" s="396" t="s">
        <v>196</v>
      </c>
      <c r="E444" s="387">
        <v>204.17777113730182</v>
      </c>
      <c r="F444" s="387">
        <v>3251.9469055652708</v>
      </c>
      <c r="G444" s="387">
        <v>18.975929941198739</v>
      </c>
      <c r="H444" s="387">
        <v>3.1016287312299998E-2</v>
      </c>
      <c r="I444" s="387">
        <v>2.8530150025699998E-2</v>
      </c>
      <c r="J444" s="396" t="s">
        <v>196</v>
      </c>
      <c r="K444" s="396" t="s">
        <v>196</v>
      </c>
      <c r="L444" s="396" t="s">
        <v>196</v>
      </c>
      <c r="M444" s="396" t="s">
        <v>196</v>
      </c>
    </row>
    <row r="445" spans="1:13" x14ac:dyDescent="0.35">
      <c r="A445" s="424" t="s">
        <v>680</v>
      </c>
      <c r="B445" s="396" t="s">
        <v>196</v>
      </c>
      <c r="C445" s="396" t="s">
        <v>196</v>
      </c>
      <c r="D445" s="396" t="s">
        <v>196</v>
      </c>
      <c r="E445" s="387">
        <v>202.33771926921244</v>
      </c>
      <c r="F445" s="387">
        <v>3249.4584409982149</v>
      </c>
      <c r="G445" s="387">
        <v>0.75795702244873997</v>
      </c>
      <c r="H445" s="387">
        <v>3.0668042743200001E-2</v>
      </c>
      <c r="I445" s="387">
        <v>2.8530150025699998E-2</v>
      </c>
      <c r="J445" s="396" t="s">
        <v>196</v>
      </c>
      <c r="K445" s="396" t="s">
        <v>196</v>
      </c>
      <c r="L445" s="396" t="s">
        <v>196</v>
      </c>
      <c r="M445" s="396" t="s">
        <v>196</v>
      </c>
    </row>
    <row r="446" spans="1:13" x14ac:dyDescent="0.35">
      <c r="A446" s="424" t="s">
        <v>681</v>
      </c>
      <c r="B446" s="396" t="s">
        <v>196</v>
      </c>
      <c r="C446" s="396" t="s">
        <v>196</v>
      </c>
      <c r="D446" s="396" t="s">
        <v>196</v>
      </c>
      <c r="E446" s="387" t="s">
        <v>551</v>
      </c>
      <c r="F446" s="387" t="s">
        <v>551</v>
      </c>
      <c r="G446" s="387" t="s">
        <v>551</v>
      </c>
      <c r="H446" s="387" t="s">
        <v>551</v>
      </c>
      <c r="I446" s="387" t="s">
        <v>551</v>
      </c>
      <c r="J446" s="396" t="s">
        <v>196</v>
      </c>
      <c r="K446" s="396" t="s">
        <v>196</v>
      </c>
      <c r="L446" s="396" t="s">
        <v>196</v>
      </c>
      <c r="M446" s="396" t="s">
        <v>196</v>
      </c>
    </row>
    <row r="447" spans="1:13" x14ac:dyDescent="0.35">
      <c r="A447" s="424" t="s">
        <v>682</v>
      </c>
      <c r="B447" s="396" t="s">
        <v>196</v>
      </c>
      <c r="C447" s="396" t="s">
        <v>196</v>
      </c>
      <c r="D447" s="396" t="s">
        <v>196</v>
      </c>
      <c r="E447" s="387" t="s">
        <v>622</v>
      </c>
      <c r="F447" s="387" t="s">
        <v>622</v>
      </c>
      <c r="G447" s="387">
        <v>4.9702035437500003</v>
      </c>
      <c r="H447" s="387" t="s">
        <v>551</v>
      </c>
      <c r="I447" s="387" t="s">
        <v>551</v>
      </c>
      <c r="J447" s="396" t="s">
        <v>196</v>
      </c>
      <c r="K447" s="396" t="s">
        <v>196</v>
      </c>
      <c r="L447" s="396" t="s">
        <v>196</v>
      </c>
      <c r="M447" s="396" t="s">
        <v>196</v>
      </c>
    </row>
    <row r="448" spans="1:13" x14ac:dyDescent="0.35">
      <c r="A448" s="424" t="s">
        <v>683</v>
      </c>
      <c r="B448" s="396" t="s">
        <v>196</v>
      </c>
      <c r="C448" s="396" t="s">
        <v>196</v>
      </c>
      <c r="D448" s="396" t="s">
        <v>196</v>
      </c>
      <c r="E448" s="387">
        <v>1.84005186808937</v>
      </c>
      <c r="F448" s="387">
        <v>2.4884645670558498</v>
      </c>
      <c r="G448" s="387" t="s">
        <v>553</v>
      </c>
      <c r="H448" s="387">
        <v>3.4824456909999998E-4</v>
      </c>
      <c r="I448" s="387" t="s">
        <v>553</v>
      </c>
      <c r="J448" s="396" t="s">
        <v>196</v>
      </c>
      <c r="K448" s="396" t="s">
        <v>196</v>
      </c>
      <c r="L448" s="396" t="s">
        <v>196</v>
      </c>
      <c r="M448" s="396" t="s">
        <v>196</v>
      </c>
    </row>
    <row r="449" spans="1:13" x14ac:dyDescent="0.35">
      <c r="A449" s="424" t="s">
        <v>3427</v>
      </c>
      <c r="B449" s="396" t="s">
        <v>196</v>
      </c>
      <c r="C449" s="396" t="s">
        <v>196</v>
      </c>
      <c r="D449" s="396" t="s">
        <v>196</v>
      </c>
      <c r="E449" s="387" t="s">
        <v>551</v>
      </c>
      <c r="F449" s="387" t="s">
        <v>622</v>
      </c>
      <c r="G449" s="387">
        <v>13.247769375000001</v>
      </c>
      <c r="H449" s="387" t="s">
        <v>526</v>
      </c>
      <c r="I449" s="387" t="s">
        <v>526</v>
      </c>
      <c r="J449" s="396" t="s">
        <v>196</v>
      </c>
      <c r="K449" s="396" t="s">
        <v>196</v>
      </c>
      <c r="L449" s="396" t="s">
        <v>196</v>
      </c>
      <c r="M449" s="396" t="s">
        <v>196</v>
      </c>
    </row>
    <row r="450" spans="1:13" x14ac:dyDescent="0.35">
      <c r="A450" s="427" t="s">
        <v>684</v>
      </c>
      <c r="B450" s="396" t="s">
        <v>196</v>
      </c>
      <c r="C450" s="396" t="s">
        <v>196</v>
      </c>
      <c r="D450" s="396" t="s">
        <v>196</v>
      </c>
      <c r="E450" s="387">
        <v>99978.817182500003</v>
      </c>
      <c r="F450" s="387">
        <v>15.660888</v>
      </c>
      <c r="G450" s="387">
        <v>7313.5339055999993</v>
      </c>
      <c r="H450" s="387" t="s">
        <v>524</v>
      </c>
      <c r="I450" s="387" t="s">
        <v>524</v>
      </c>
      <c r="J450" s="396" t="s">
        <v>196</v>
      </c>
      <c r="K450" s="396" t="s">
        <v>196</v>
      </c>
      <c r="L450" s="396" t="s">
        <v>196</v>
      </c>
      <c r="M450" s="396" t="s">
        <v>196</v>
      </c>
    </row>
    <row r="451" spans="1:13" x14ac:dyDescent="0.35">
      <c r="A451" s="424" t="s">
        <v>685</v>
      </c>
      <c r="B451" s="396" t="s">
        <v>196</v>
      </c>
      <c r="C451" s="396" t="s">
        <v>196</v>
      </c>
      <c r="D451" s="396" t="s">
        <v>196</v>
      </c>
      <c r="E451" s="387">
        <v>89653.230582500008</v>
      </c>
      <c r="F451" s="387" t="s">
        <v>524</v>
      </c>
      <c r="G451" s="387" t="s">
        <v>3288</v>
      </c>
      <c r="H451" s="387" t="s">
        <v>524</v>
      </c>
      <c r="I451" s="387" t="s">
        <v>524</v>
      </c>
      <c r="J451" s="396" t="s">
        <v>196</v>
      </c>
      <c r="K451" s="396" t="s">
        <v>196</v>
      </c>
      <c r="L451" s="396" t="s">
        <v>196</v>
      </c>
      <c r="M451" s="396" t="s">
        <v>196</v>
      </c>
    </row>
    <row r="452" spans="1:13" x14ac:dyDescent="0.35">
      <c r="A452" s="424" t="s">
        <v>686</v>
      </c>
      <c r="B452" s="396" t="s">
        <v>196</v>
      </c>
      <c r="C452" s="396" t="s">
        <v>196</v>
      </c>
      <c r="D452" s="396" t="s">
        <v>196</v>
      </c>
      <c r="E452" s="387">
        <v>1490.8036</v>
      </c>
      <c r="F452" s="387" t="s">
        <v>524</v>
      </c>
      <c r="G452" s="387" t="s">
        <v>526</v>
      </c>
      <c r="H452" s="387" t="s">
        <v>524</v>
      </c>
      <c r="I452" s="387" t="s">
        <v>524</v>
      </c>
      <c r="J452" s="396" t="s">
        <v>196</v>
      </c>
      <c r="K452" s="396" t="s">
        <v>196</v>
      </c>
      <c r="L452" s="396" t="s">
        <v>196</v>
      </c>
      <c r="M452" s="396" t="s">
        <v>196</v>
      </c>
    </row>
    <row r="453" spans="1:13" x14ac:dyDescent="0.35">
      <c r="A453" s="424" t="s">
        <v>687</v>
      </c>
      <c r="B453" s="396" t="s">
        <v>196</v>
      </c>
      <c r="C453" s="396" t="s">
        <v>196</v>
      </c>
      <c r="D453" s="396" t="s">
        <v>196</v>
      </c>
      <c r="E453" s="387">
        <v>301.25799999999998</v>
      </c>
      <c r="F453" s="387">
        <v>15.660888</v>
      </c>
      <c r="G453" s="387" t="s">
        <v>526</v>
      </c>
      <c r="H453" s="387" t="s">
        <v>524</v>
      </c>
      <c r="I453" s="387" t="s">
        <v>524</v>
      </c>
      <c r="J453" s="396" t="s">
        <v>196</v>
      </c>
      <c r="K453" s="396" t="s">
        <v>196</v>
      </c>
      <c r="L453" s="396" t="s">
        <v>196</v>
      </c>
      <c r="M453" s="396" t="s">
        <v>196</v>
      </c>
    </row>
    <row r="454" spans="1:13" x14ac:dyDescent="0.35">
      <c r="A454" s="424" t="s">
        <v>688</v>
      </c>
      <c r="B454" s="396" t="s">
        <v>196</v>
      </c>
      <c r="C454" s="396" t="s">
        <v>196</v>
      </c>
      <c r="D454" s="396" t="s">
        <v>196</v>
      </c>
      <c r="E454" s="387">
        <v>8533.5249999999996</v>
      </c>
      <c r="F454" s="387" t="s">
        <v>524</v>
      </c>
      <c r="G454" s="387" t="s">
        <v>598</v>
      </c>
      <c r="H454" s="387" t="s">
        <v>524</v>
      </c>
      <c r="I454" s="387" t="s">
        <v>524</v>
      </c>
      <c r="J454" s="396" t="s">
        <v>196</v>
      </c>
      <c r="K454" s="396" t="s">
        <v>196</v>
      </c>
      <c r="L454" s="396" t="s">
        <v>196</v>
      </c>
      <c r="M454" s="396" t="s">
        <v>196</v>
      </c>
    </row>
    <row r="455" spans="1:13" x14ac:dyDescent="0.35">
      <c r="A455" s="424" t="s">
        <v>689</v>
      </c>
      <c r="B455" s="396" t="s">
        <v>196</v>
      </c>
      <c r="C455" s="396" t="s">
        <v>196</v>
      </c>
      <c r="D455" s="396" t="s">
        <v>196</v>
      </c>
      <c r="E455" s="387" t="s">
        <v>524</v>
      </c>
      <c r="F455" s="387" t="s">
        <v>524</v>
      </c>
      <c r="G455" s="387" t="s">
        <v>526</v>
      </c>
      <c r="H455" s="387" t="s">
        <v>524</v>
      </c>
      <c r="I455" s="387" t="s">
        <v>524</v>
      </c>
      <c r="J455" s="396" t="s">
        <v>196</v>
      </c>
      <c r="K455" s="396" t="s">
        <v>196</v>
      </c>
      <c r="L455" s="396" t="s">
        <v>196</v>
      </c>
      <c r="M455" s="396" t="s">
        <v>196</v>
      </c>
    </row>
    <row r="456" spans="1:13" x14ac:dyDescent="0.35">
      <c r="A456" s="425" t="s">
        <v>690</v>
      </c>
      <c r="B456" s="396" t="s">
        <v>196</v>
      </c>
      <c r="C456" s="396" t="s">
        <v>196</v>
      </c>
      <c r="D456" s="396" t="s">
        <v>196</v>
      </c>
      <c r="E456" s="387" t="s">
        <v>524</v>
      </c>
      <c r="F456" s="387" t="s">
        <v>524</v>
      </c>
      <c r="G456" s="387">
        <v>7313.5339055999993</v>
      </c>
      <c r="H456" s="387" t="s">
        <v>524</v>
      </c>
      <c r="I456" s="387" t="s">
        <v>524</v>
      </c>
      <c r="J456" s="396" t="s">
        <v>196</v>
      </c>
      <c r="K456" s="396" t="s">
        <v>196</v>
      </c>
      <c r="L456" s="396" t="s">
        <v>196</v>
      </c>
      <c r="M456" s="396" t="s">
        <v>196</v>
      </c>
    </row>
    <row r="457" spans="1:13" x14ac:dyDescent="0.35">
      <c r="A457" s="426" t="s">
        <v>691</v>
      </c>
      <c r="B457" s="387" t="s">
        <v>547</v>
      </c>
      <c r="C457" s="387" t="s">
        <v>524</v>
      </c>
      <c r="D457" s="387">
        <v>14.15208194400004</v>
      </c>
      <c r="E457" s="387" t="s">
        <v>524</v>
      </c>
      <c r="F457" s="387" t="s">
        <v>524</v>
      </c>
      <c r="G457" s="387" t="s">
        <v>524</v>
      </c>
      <c r="H457" s="387">
        <v>0.36624329245062998</v>
      </c>
      <c r="I457" s="387" t="s">
        <v>524</v>
      </c>
      <c r="J457" s="387">
        <v>3.0595650574289701</v>
      </c>
      <c r="K457" s="387">
        <v>2.2218459027463999</v>
      </c>
      <c r="L457" s="387">
        <v>3851.2231308671667</v>
      </c>
      <c r="M457" s="387">
        <v>0.17191986356898001</v>
      </c>
    </row>
    <row r="458" spans="1:13" x14ac:dyDescent="0.35">
      <c r="A458" s="424" t="s">
        <v>692</v>
      </c>
      <c r="B458" s="396" t="s">
        <v>196</v>
      </c>
      <c r="C458" s="396" t="s">
        <v>196</v>
      </c>
      <c r="D458" s="396" t="s">
        <v>196</v>
      </c>
      <c r="E458" s="387" t="s">
        <v>524</v>
      </c>
      <c r="F458" s="387" t="s">
        <v>524</v>
      </c>
      <c r="G458" s="387" t="s">
        <v>524</v>
      </c>
      <c r="H458" s="387">
        <v>0.36624329245062998</v>
      </c>
      <c r="I458" s="387" t="s">
        <v>524</v>
      </c>
      <c r="J458" s="396" t="s">
        <v>196</v>
      </c>
      <c r="K458" s="396" t="s">
        <v>196</v>
      </c>
      <c r="L458" s="396" t="s">
        <v>196</v>
      </c>
      <c r="M458" s="396" t="s">
        <v>196</v>
      </c>
    </row>
    <row r="459" spans="1:13" x14ac:dyDescent="0.35">
      <c r="A459" s="424" t="s">
        <v>3428</v>
      </c>
      <c r="B459" s="396" t="s">
        <v>196</v>
      </c>
      <c r="C459" s="396" t="s">
        <v>196</v>
      </c>
      <c r="D459" s="396" t="s">
        <v>196</v>
      </c>
      <c r="E459" s="396" t="s">
        <v>196</v>
      </c>
      <c r="F459" s="387" t="s">
        <v>524</v>
      </c>
      <c r="G459" s="387" t="s">
        <v>196</v>
      </c>
      <c r="H459" s="387" t="s">
        <v>551</v>
      </c>
      <c r="I459" s="396" t="s">
        <v>196</v>
      </c>
      <c r="J459" s="396" t="s">
        <v>196</v>
      </c>
      <c r="K459" s="396" t="s">
        <v>196</v>
      </c>
      <c r="L459" s="396" t="s">
        <v>196</v>
      </c>
      <c r="M459" s="396" t="s">
        <v>196</v>
      </c>
    </row>
    <row r="460" spans="1:13" x14ac:dyDescent="0.35">
      <c r="A460" s="424" t="s">
        <v>3429</v>
      </c>
      <c r="B460" s="396" t="s">
        <v>196</v>
      </c>
      <c r="C460" s="396" t="s">
        <v>196</v>
      </c>
      <c r="D460" s="387">
        <v>14.15208194400004</v>
      </c>
      <c r="E460" s="396" t="s">
        <v>196</v>
      </c>
      <c r="F460" s="396" t="s">
        <v>196</v>
      </c>
      <c r="G460" s="396" t="s">
        <v>196</v>
      </c>
      <c r="H460" s="396" t="s">
        <v>196</v>
      </c>
      <c r="I460" s="396" t="s">
        <v>196</v>
      </c>
      <c r="J460" s="396" t="s">
        <v>196</v>
      </c>
      <c r="K460" s="396" t="s">
        <v>196</v>
      </c>
      <c r="L460" s="396" t="s">
        <v>196</v>
      </c>
      <c r="M460" s="396" t="s">
        <v>196</v>
      </c>
    </row>
    <row r="461" spans="1:13" x14ac:dyDescent="0.35">
      <c r="A461" s="424" t="s">
        <v>693</v>
      </c>
      <c r="B461" s="387" t="s">
        <v>547</v>
      </c>
      <c r="C461" s="387" t="s">
        <v>524</v>
      </c>
      <c r="D461" s="387" t="s">
        <v>524</v>
      </c>
      <c r="E461" s="387" t="s">
        <v>524</v>
      </c>
      <c r="F461" s="387" t="s">
        <v>524</v>
      </c>
      <c r="G461" s="387" t="s">
        <v>524</v>
      </c>
      <c r="H461" s="387" t="s">
        <v>524</v>
      </c>
      <c r="I461" s="387" t="s">
        <v>524</v>
      </c>
      <c r="J461" s="387">
        <v>3.0595650574289701</v>
      </c>
      <c r="K461" s="387">
        <v>2.2218459027463999</v>
      </c>
      <c r="L461" s="387">
        <v>3851.2231308671667</v>
      </c>
      <c r="M461" s="387">
        <v>0.17191986356898001</v>
      </c>
    </row>
    <row r="462" spans="1:13" x14ac:dyDescent="0.35">
      <c r="A462" s="423" t="s">
        <v>694</v>
      </c>
      <c r="B462" s="387" t="s">
        <v>524</v>
      </c>
      <c r="C462" s="387" t="s">
        <v>524</v>
      </c>
      <c r="D462" s="387">
        <v>0.41200961784130002</v>
      </c>
      <c r="E462" s="387" t="s">
        <v>558</v>
      </c>
      <c r="F462" s="387" t="s">
        <v>558</v>
      </c>
      <c r="G462" s="387" t="s">
        <v>524</v>
      </c>
      <c r="H462" s="387" t="s">
        <v>558</v>
      </c>
      <c r="I462" s="387" t="s">
        <v>558</v>
      </c>
      <c r="J462" s="387">
        <v>453.82441954455231</v>
      </c>
      <c r="K462" s="387">
        <v>613.85632533670321</v>
      </c>
      <c r="L462" s="387">
        <v>1739.7462559347221</v>
      </c>
      <c r="M462" s="387">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79" t="s">
        <v>696</v>
      </c>
      <c r="B466" s="479"/>
      <c r="C466" s="479"/>
      <c r="D466" s="479"/>
      <c r="E466" s="479"/>
      <c r="F466" s="479"/>
      <c r="G466" s="479"/>
      <c r="H466" s="479"/>
      <c r="I466" s="479"/>
      <c r="J466" s="479"/>
      <c r="K466" s="479"/>
      <c r="L466" s="479"/>
      <c r="M466" s="479"/>
      <c r="N466" s="479"/>
      <c r="O466" s="479"/>
      <c r="P466" s="479"/>
      <c r="Q466" s="479"/>
      <c r="R466" s="313"/>
      <c r="S466" s="313"/>
      <c r="T466" s="313"/>
      <c r="U466" s="313"/>
      <c r="V466" s="313"/>
      <c r="W466" s="313"/>
      <c r="X466" s="313"/>
      <c r="Y466" s="313"/>
      <c r="Z466" s="313"/>
      <c r="AA466" s="313"/>
      <c r="AB466" s="313"/>
      <c r="AC466" s="313"/>
      <c r="AD466" s="313"/>
      <c r="AE466" s="313"/>
      <c r="AF466" s="324"/>
      <c r="AG466" s="313"/>
      <c r="AH466" s="313"/>
      <c r="AI466" s="449" t="s">
        <v>508</v>
      </c>
      <c r="AJ466" s="311"/>
    </row>
    <row r="467" spans="1:36" ht="15.5" x14ac:dyDescent="0.35">
      <c r="A467" s="325" t="s">
        <v>697</v>
      </c>
      <c r="B467" s="85"/>
      <c r="C467" s="85"/>
      <c r="D467" s="85"/>
      <c r="E467" s="85"/>
      <c r="F467" s="85"/>
      <c r="G467" s="85"/>
      <c r="H467" s="85"/>
      <c r="I467" s="85"/>
      <c r="J467" s="85"/>
      <c r="K467" s="85"/>
      <c r="L467" s="85"/>
      <c r="M467" s="85"/>
      <c r="N467" s="85"/>
      <c r="O467" s="85"/>
      <c r="P467" s="85"/>
      <c r="Q467" s="85"/>
      <c r="R467" s="313"/>
      <c r="S467" s="313"/>
      <c r="T467" s="313"/>
      <c r="U467" s="313"/>
      <c r="V467" s="313"/>
      <c r="W467" s="313"/>
      <c r="X467" s="313"/>
      <c r="Y467" s="313"/>
      <c r="Z467" s="313"/>
      <c r="AA467" s="313"/>
      <c r="AB467" s="313"/>
      <c r="AC467" s="313"/>
      <c r="AD467" s="313"/>
      <c r="AE467" s="313"/>
      <c r="AF467" s="324"/>
      <c r="AG467" s="311"/>
      <c r="AH467" s="311"/>
      <c r="AI467" s="449" t="s">
        <v>3439</v>
      </c>
      <c r="AJ467" s="311"/>
    </row>
    <row r="468" spans="1:36" x14ac:dyDescent="0.35">
      <c r="A468" s="86"/>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509</v>
      </c>
      <c r="AJ468" s="311"/>
    </row>
    <row r="469" spans="1:36" x14ac:dyDescent="0.35">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x14ac:dyDescent="0.35">
      <c r="A470" s="473" t="s">
        <v>510</v>
      </c>
      <c r="B470" s="327" t="s">
        <v>698</v>
      </c>
      <c r="C470" s="328" t="s">
        <v>699</v>
      </c>
      <c r="D470" s="328" t="s">
        <v>700</v>
      </c>
      <c r="E470" s="328" t="s">
        <v>701</v>
      </c>
      <c r="F470" s="328" t="s">
        <v>702</v>
      </c>
      <c r="G470" s="328" t="s">
        <v>703</v>
      </c>
      <c r="H470" s="328" t="s">
        <v>704</v>
      </c>
      <c r="I470" s="328" t="s">
        <v>705</v>
      </c>
      <c r="J470" s="328" t="s">
        <v>706</v>
      </c>
      <c r="K470" s="328" t="s">
        <v>707</v>
      </c>
      <c r="L470" s="328" t="s">
        <v>708</v>
      </c>
      <c r="M470" s="328" t="s">
        <v>709</v>
      </c>
      <c r="N470" s="328" t="s">
        <v>710</v>
      </c>
      <c r="O470" s="328" t="s">
        <v>711</v>
      </c>
      <c r="P470" s="328" t="s">
        <v>712</v>
      </c>
      <c r="Q470" s="328" t="s">
        <v>713</v>
      </c>
      <c r="R470" s="328" t="s">
        <v>714</v>
      </c>
      <c r="S470" s="329" t="s">
        <v>715</v>
      </c>
      <c r="T470" s="329" t="s">
        <v>716</v>
      </c>
      <c r="U470" s="330" t="s">
        <v>717</v>
      </c>
      <c r="V470" s="328" t="s">
        <v>718</v>
      </c>
      <c r="W470" s="331" t="s">
        <v>719</v>
      </c>
      <c r="X470" s="331" t="s">
        <v>720</v>
      </c>
      <c r="Y470" s="331" t="s">
        <v>721</v>
      </c>
      <c r="Z470" s="331" t="s">
        <v>722</v>
      </c>
      <c r="AA470" s="331" t="s">
        <v>723</v>
      </c>
      <c r="AB470" s="331" t="s">
        <v>724</v>
      </c>
      <c r="AC470" s="331" t="s">
        <v>725</v>
      </c>
      <c r="AD470" s="332" t="s">
        <v>726</v>
      </c>
      <c r="AE470" s="332" t="s">
        <v>727</v>
      </c>
      <c r="AF470" s="330" t="s">
        <v>728</v>
      </c>
      <c r="AG470" s="328" t="s">
        <v>729</v>
      </c>
      <c r="AH470" s="330" t="s">
        <v>646</v>
      </c>
      <c r="AI470" s="329" t="s">
        <v>647</v>
      </c>
      <c r="AJ470" s="87" t="s">
        <v>730</v>
      </c>
    </row>
    <row r="471" spans="1:36" ht="37" thickBot="1" x14ac:dyDescent="0.4">
      <c r="A471" s="474"/>
      <c r="B471" s="475" t="s">
        <v>3290</v>
      </c>
      <c r="C471" s="476"/>
      <c r="D471" s="476"/>
      <c r="E471" s="476"/>
      <c r="F471" s="476"/>
      <c r="G471" s="476"/>
      <c r="H471" s="476"/>
      <c r="I471" s="476"/>
      <c r="J471" s="476"/>
      <c r="K471" s="476"/>
      <c r="L471" s="476"/>
      <c r="M471" s="476"/>
      <c r="N471" s="476"/>
      <c r="O471" s="476"/>
      <c r="P471" s="476"/>
      <c r="Q471" s="476"/>
      <c r="R471" s="477"/>
      <c r="S471" s="382"/>
      <c r="T471" s="382"/>
      <c r="U471" s="466" t="s">
        <v>731</v>
      </c>
      <c r="V471" s="467"/>
      <c r="W471" s="475" t="s">
        <v>3290</v>
      </c>
      <c r="X471" s="476"/>
      <c r="Y471" s="476"/>
      <c r="Z471" s="476"/>
      <c r="AA471" s="476"/>
      <c r="AB471" s="476"/>
      <c r="AC471" s="477"/>
      <c r="AD471" s="382"/>
      <c r="AE471" s="382"/>
      <c r="AF471" s="466" t="s">
        <v>731</v>
      </c>
      <c r="AG471" s="467"/>
      <c r="AH471" s="333" t="s">
        <v>651</v>
      </c>
      <c r="AI471" s="383" t="s">
        <v>3290</v>
      </c>
      <c r="AJ471" s="334" t="s">
        <v>3290</v>
      </c>
    </row>
    <row r="472" spans="1:36" ht="15" thickTop="1" x14ac:dyDescent="0.35">
      <c r="A472" s="335" t="s">
        <v>732</v>
      </c>
      <c r="B472" s="387">
        <v>1368.6274879263533</v>
      </c>
      <c r="C472" s="387">
        <v>397.31929999999994</v>
      </c>
      <c r="D472" s="387" t="s">
        <v>829</v>
      </c>
      <c r="E472" s="387" t="s">
        <v>829</v>
      </c>
      <c r="F472" s="387">
        <v>2580.4423400000001</v>
      </c>
      <c r="G472" s="387" t="s">
        <v>549</v>
      </c>
      <c r="H472" s="387">
        <v>56052.275099999999</v>
      </c>
      <c r="I472" s="387" t="s">
        <v>549</v>
      </c>
      <c r="J472" s="387">
        <v>2093.1475999999998</v>
      </c>
      <c r="K472" s="387" t="s">
        <v>549</v>
      </c>
      <c r="L472" s="387" t="s">
        <v>829</v>
      </c>
      <c r="M472" s="387" t="s">
        <v>549</v>
      </c>
      <c r="N472" s="387" t="s">
        <v>549</v>
      </c>
      <c r="O472" s="387" t="s">
        <v>549</v>
      </c>
      <c r="P472" s="387" t="s">
        <v>549</v>
      </c>
      <c r="Q472" s="387">
        <v>117.73</v>
      </c>
      <c r="R472" s="387" t="s">
        <v>549</v>
      </c>
      <c r="S472" s="387" t="s">
        <v>829</v>
      </c>
      <c r="T472" s="387" t="s">
        <v>829</v>
      </c>
      <c r="U472" s="387">
        <v>1.84005186808937</v>
      </c>
      <c r="V472" s="396" t="s">
        <v>196</v>
      </c>
      <c r="W472" s="387">
        <v>539.28252369958398</v>
      </c>
      <c r="X472" s="387">
        <v>206.77996980802794</v>
      </c>
      <c r="Y472" s="387">
        <v>8.9719417447910903</v>
      </c>
      <c r="Z472" s="387" t="s">
        <v>549</v>
      </c>
      <c r="AA472" s="387">
        <v>11.42114438969833</v>
      </c>
      <c r="AB472" s="387" t="s">
        <v>549</v>
      </c>
      <c r="AC472" s="387" t="s">
        <v>829</v>
      </c>
      <c r="AD472" s="387" t="s">
        <v>549</v>
      </c>
      <c r="AE472" s="387" t="s">
        <v>549</v>
      </c>
      <c r="AF472" s="387">
        <v>2.4884645670558498</v>
      </c>
      <c r="AG472" s="396" t="s">
        <v>196</v>
      </c>
      <c r="AH472" s="387">
        <v>7332.5098355411983</v>
      </c>
      <c r="AI472" s="387">
        <v>517.67788417194004</v>
      </c>
      <c r="AJ472" s="387">
        <v>28.530150025699999</v>
      </c>
    </row>
    <row r="473" spans="1:36" x14ac:dyDescent="0.35">
      <c r="A473" s="335" t="s">
        <v>733</v>
      </c>
      <c r="B473" s="387">
        <v>1354.0760204081632</v>
      </c>
      <c r="C473" s="387" t="s">
        <v>524</v>
      </c>
      <c r="D473" s="387" t="s">
        <v>524</v>
      </c>
      <c r="E473" s="387" t="s">
        <v>524</v>
      </c>
      <c r="F473" s="387" t="s">
        <v>524</v>
      </c>
      <c r="G473" s="387" t="s">
        <v>524</v>
      </c>
      <c r="H473" s="387" t="s">
        <v>524</v>
      </c>
      <c r="I473" s="387" t="s">
        <v>524</v>
      </c>
      <c r="J473" s="387" t="s">
        <v>524</v>
      </c>
      <c r="K473" s="387" t="s">
        <v>524</v>
      </c>
      <c r="L473" s="387" t="s">
        <v>524</v>
      </c>
      <c r="M473" s="387" t="s">
        <v>524</v>
      </c>
      <c r="N473" s="387" t="s">
        <v>524</v>
      </c>
      <c r="O473" s="387" t="s">
        <v>524</v>
      </c>
      <c r="P473" s="387" t="s">
        <v>524</v>
      </c>
      <c r="Q473" s="387" t="s">
        <v>524</v>
      </c>
      <c r="R473" s="387" t="s">
        <v>524</v>
      </c>
      <c r="S473" s="387" t="s">
        <v>524</v>
      </c>
      <c r="T473" s="387" t="s">
        <v>524</v>
      </c>
      <c r="U473" s="387" t="s">
        <v>524</v>
      </c>
      <c r="V473" s="396" t="s">
        <v>196</v>
      </c>
      <c r="W473" s="387" t="s">
        <v>524</v>
      </c>
      <c r="X473" s="387" t="s">
        <v>524</v>
      </c>
      <c r="Y473" s="387" t="s">
        <v>524</v>
      </c>
      <c r="Z473" s="387" t="s">
        <v>524</v>
      </c>
      <c r="AA473" s="387" t="s">
        <v>524</v>
      </c>
      <c r="AB473" s="387" t="s">
        <v>524</v>
      </c>
      <c r="AC473" s="387" t="s">
        <v>524</v>
      </c>
      <c r="AD473" s="387" t="s">
        <v>524</v>
      </c>
      <c r="AE473" s="387" t="s">
        <v>524</v>
      </c>
      <c r="AF473" s="387" t="s">
        <v>524</v>
      </c>
      <c r="AG473" s="396" t="s">
        <v>196</v>
      </c>
      <c r="AH473" s="387" t="s">
        <v>524</v>
      </c>
      <c r="AI473" s="387" t="s">
        <v>524</v>
      </c>
      <c r="AJ473" s="387" t="s">
        <v>524</v>
      </c>
    </row>
    <row r="474" spans="1:36" x14ac:dyDescent="0.35">
      <c r="A474" s="424" t="s">
        <v>734</v>
      </c>
      <c r="B474" s="387">
        <v>1354.0760204081632</v>
      </c>
      <c r="C474" s="387" t="s">
        <v>524</v>
      </c>
      <c r="D474" s="387" t="s">
        <v>524</v>
      </c>
      <c r="E474" s="387" t="s">
        <v>524</v>
      </c>
      <c r="F474" s="387" t="s">
        <v>524</v>
      </c>
      <c r="G474" s="387" t="s">
        <v>524</v>
      </c>
      <c r="H474" s="387" t="s">
        <v>524</v>
      </c>
      <c r="I474" s="387" t="s">
        <v>524</v>
      </c>
      <c r="J474" s="387" t="s">
        <v>524</v>
      </c>
      <c r="K474" s="387" t="s">
        <v>524</v>
      </c>
      <c r="L474" s="387" t="s">
        <v>524</v>
      </c>
      <c r="M474" s="387" t="s">
        <v>524</v>
      </c>
      <c r="N474" s="387" t="s">
        <v>524</v>
      </c>
      <c r="O474" s="387" t="s">
        <v>524</v>
      </c>
      <c r="P474" s="387" t="s">
        <v>524</v>
      </c>
      <c r="Q474" s="387" t="s">
        <v>524</v>
      </c>
      <c r="R474" s="387" t="s">
        <v>524</v>
      </c>
      <c r="S474" s="387" t="s">
        <v>524</v>
      </c>
      <c r="T474" s="387" t="s">
        <v>524</v>
      </c>
      <c r="U474" s="387" t="s">
        <v>524</v>
      </c>
      <c r="V474" s="396" t="s">
        <v>196</v>
      </c>
      <c r="W474" s="387" t="s">
        <v>524</v>
      </c>
      <c r="X474" s="387" t="s">
        <v>524</v>
      </c>
      <c r="Y474" s="387" t="s">
        <v>524</v>
      </c>
      <c r="Z474" s="387" t="s">
        <v>524</v>
      </c>
      <c r="AA474" s="387" t="s">
        <v>524</v>
      </c>
      <c r="AB474" s="387" t="s">
        <v>524</v>
      </c>
      <c r="AC474" s="387" t="s">
        <v>524</v>
      </c>
      <c r="AD474" s="387" t="s">
        <v>524</v>
      </c>
      <c r="AE474" s="387" t="s">
        <v>524</v>
      </c>
      <c r="AF474" s="387" t="s">
        <v>524</v>
      </c>
      <c r="AG474" s="396" t="s">
        <v>196</v>
      </c>
      <c r="AH474" s="387" t="s">
        <v>524</v>
      </c>
      <c r="AI474" s="387" t="s">
        <v>524</v>
      </c>
      <c r="AJ474" s="387" t="s">
        <v>524</v>
      </c>
    </row>
    <row r="475" spans="1:36" x14ac:dyDescent="0.35">
      <c r="A475" s="428" t="s">
        <v>735</v>
      </c>
      <c r="B475" s="387">
        <v>1354.0760204081632</v>
      </c>
      <c r="C475" s="387" t="s">
        <v>524</v>
      </c>
      <c r="D475" s="387" t="s">
        <v>524</v>
      </c>
      <c r="E475" s="387" t="s">
        <v>524</v>
      </c>
      <c r="F475" s="387" t="s">
        <v>524</v>
      </c>
      <c r="G475" s="387" t="s">
        <v>524</v>
      </c>
      <c r="H475" s="387" t="s">
        <v>524</v>
      </c>
      <c r="I475" s="387" t="s">
        <v>524</v>
      </c>
      <c r="J475" s="387" t="s">
        <v>524</v>
      </c>
      <c r="K475" s="387" t="s">
        <v>524</v>
      </c>
      <c r="L475" s="387" t="s">
        <v>524</v>
      </c>
      <c r="M475" s="387" t="s">
        <v>524</v>
      </c>
      <c r="N475" s="387" t="s">
        <v>524</v>
      </c>
      <c r="O475" s="387" t="s">
        <v>524</v>
      </c>
      <c r="P475" s="387" t="s">
        <v>524</v>
      </c>
      <c r="Q475" s="387" t="s">
        <v>524</v>
      </c>
      <c r="R475" s="387" t="s">
        <v>524</v>
      </c>
      <c r="S475" s="387" t="s">
        <v>524</v>
      </c>
      <c r="T475" s="387" t="s">
        <v>524</v>
      </c>
      <c r="U475" s="387" t="s">
        <v>524</v>
      </c>
      <c r="V475" s="396" t="s">
        <v>196</v>
      </c>
      <c r="W475" s="387" t="s">
        <v>524</v>
      </c>
      <c r="X475" s="387" t="s">
        <v>524</v>
      </c>
      <c r="Y475" s="387" t="s">
        <v>524</v>
      </c>
      <c r="Z475" s="387" t="s">
        <v>524</v>
      </c>
      <c r="AA475" s="387" t="s">
        <v>524</v>
      </c>
      <c r="AB475" s="387" t="s">
        <v>524</v>
      </c>
      <c r="AC475" s="387" t="s">
        <v>524</v>
      </c>
      <c r="AD475" s="387" t="s">
        <v>524</v>
      </c>
      <c r="AE475" s="387" t="s">
        <v>524</v>
      </c>
      <c r="AF475" s="387" t="s">
        <v>524</v>
      </c>
      <c r="AG475" s="396" t="s">
        <v>196</v>
      </c>
      <c r="AH475" s="387" t="s">
        <v>524</v>
      </c>
      <c r="AI475" s="387" t="s">
        <v>524</v>
      </c>
      <c r="AJ475" s="387" t="s">
        <v>524</v>
      </c>
    </row>
    <row r="476" spans="1:36" x14ac:dyDescent="0.35">
      <c r="A476" s="428" t="s">
        <v>736</v>
      </c>
      <c r="B476" s="387" t="s">
        <v>524</v>
      </c>
      <c r="C476" s="387" t="s">
        <v>524</v>
      </c>
      <c r="D476" s="387" t="s">
        <v>524</v>
      </c>
      <c r="E476" s="387" t="s">
        <v>524</v>
      </c>
      <c r="F476" s="387" t="s">
        <v>524</v>
      </c>
      <c r="G476" s="387" t="s">
        <v>524</v>
      </c>
      <c r="H476" s="387" t="s">
        <v>524</v>
      </c>
      <c r="I476" s="387" t="s">
        <v>524</v>
      </c>
      <c r="J476" s="387" t="s">
        <v>524</v>
      </c>
      <c r="K476" s="387" t="s">
        <v>524</v>
      </c>
      <c r="L476" s="387" t="s">
        <v>524</v>
      </c>
      <c r="M476" s="387" t="s">
        <v>524</v>
      </c>
      <c r="N476" s="387" t="s">
        <v>524</v>
      </c>
      <c r="O476" s="387" t="s">
        <v>524</v>
      </c>
      <c r="P476" s="387" t="s">
        <v>524</v>
      </c>
      <c r="Q476" s="387" t="s">
        <v>524</v>
      </c>
      <c r="R476" s="387" t="s">
        <v>524</v>
      </c>
      <c r="S476" s="387" t="s">
        <v>524</v>
      </c>
      <c r="T476" s="387" t="s">
        <v>524</v>
      </c>
      <c r="U476" s="387" t="s">
        <v>524</v>
      </c>
      <c r="V476" s="396" t="s">
        <v>196</v>
      </c>
      <c r="W476" s="387" t="s">
        <v>524</v>
      </c>
      <c r="X476" s="387" t="s">
        <v>524</v>
      </c>
      <c r="Y476" s="387" t="s">
        <v>524</v>
      </c>
      <c r="Z476" s="387" t="s">
        <v>524</v>
      </c>
      <c r="AA476" s="387" t="s">
        <v>524</v>
      </c>
      <c r="AB476" s="387" t="s">
        <v>524</v>
      </c>
      <c r="AC476" s="387" t="s">
        <v>524</v>
      </c>
      <c r="AD476" s="387" t="s">
        <v>524</v>
      </c>
      <c r="AE476" s="387" t="s">
        <v>524</v>
      </c>
      <c r="AF476" s="387" t="s">
        <v>524</v>
      </c>
      <c r="AG476" s="396" t="s">
        <v>196</v>
      </c>
      <c r="AH476" s="387" t="s">
        <v>524</v>
      </c>
      <c r="AI476" s="387" t="s">
        <v>524</v>
      </c>
      <c r="AJ476" s="387" t="s">
        <v>524</v>
      </c>
    </row>
    <row r="477" spans="1:36" x14ac:dyDescent="0.35">
      <c r="A477" s="424" t="s">
        <v>737</v>
      </c>
      <c r="B477" s="387" t="s">
        <v>524</v>
      </c>
      <c r="C477" s="387" t="s">
        <v>524</v>
      </c>
      <c r="D477" s="387" t="s">
        <v>524</v>
      </c>
      <c r="E477" s="387" t="s">
        <v>524</v>
      </c>
      <c r="F477" s="387" t="s">
        <v>524</v>
      </c>
      <c r="G477" s="387" t="s">
        <v>524</v>
      </c>
      <c r="H477" s="387" t="s">
        <v>524</v>
      </c>
      <c r="I477" s="387" t="s">
        <v>524</v>
      </c>
      <c r="J477" s="387" t="s">
        <v>524</v>
      </c>
      <c r="K477" s="387" t="s">
        <v>524</v>
      </c>
      <c r="L477" s="387" t="s">
        <v>524</v>
      </c>
      <c r="M477" s="387" t="s">
        <v>524</v>
      </c>
      <c r="N477" s="387" t="s">
        <v>524</v>
      </c>
      <c r="O477" s="387" t="s">
        <v>524</v>
      </c>
      <c r="P477" s="387" t="s">
        <v>524</v>
      </c>
      <c r="Q477" s="387" t="s">
        <v>524</v>
      </c>
      <c r="R477" s="387" t="s">
        <v>524</v>
      </c>
      <c r="S477" s="387" t="s">
        <v>524</v>
      </c>
      <c r="T477" s="387" t="s">
        <v>524</v>
      </c>
      <c r="U477" s="387" t="s">
        <v>524</v>
      </c>
      <c r="V477" s="396" t="s">
        <v>196</v>
      </c>
      <c r="W477" s="387" t="s">
        <v>524</v>
      </c>
      <c r="X477" s="387" t="s">
        <v>524</v>
      </c>
      <c r="Y477" s="387" t="s">
        <v>524</v>
      </c>
      <c r="Z477" s="387" t="s">
        <v>524</v>
      </c>
      <c r="AA477" s="387" t="s">
        <v>524</v>
      </c>
      <c r="AB477" s="387" t="s">
        <v>524</v>
      </c>
      <c r="AC477" s="387" t="s">
        <v>524</v>
      </c>
      <c r="AD477" s="387" t="s">
        <v>524</v>
      </c>
      <c r="AE477" s="387" t="s">
        <v>524</v>
      </c>
      <c r="AF477" s="387" t="s">
        <v>524</v>
      </c>
      <c r="AG477" s="396" t="s">
        <v>196</v>
      </c>
      <c r="AH477" s="387" t="s">
        <v>524</v>
      </c>
      <c r="AI477" s="387" t="s">
        <v>524</v>
      </c>
      <c r="AJ477" s="387" t="s">
        <v>524</v>
      </c>
    </row>
    <row r="478" spans="1:36" x14ac:dyDescent="0.35">
      <c r="A478" s="335" t="s">
        <v>738</v>
      </c>
      <c r="B478" s="387" t="s">
        <v>524</v>
      </c>
      <c r="C478" s="387" t="s">
        <v>524</v>
      </c>
      <c r="D478" s="387" t="s">
        <v>524</v>
      </c>
      <c r="E478" s="387" t="s">
        <v>524</v>
      </c>
      <c r="F478" s="387" t="s">
        <v>524</v>
      </c>
      <c r="G478" s="387" t="s">
        <v>524</v>
      </c>
      <c r="H478" s="387" t="s">
        <v>586</v>
      </c>
      <c r="I478" s="387" t="s">
        <v>524</v>
      </c>
      <c r="J478" s="387" t="s">
        <v>524</v>
      </c>
      <c r="K478" s="387" t="s">
        <v>524</v>
      </c>
      <c r="L478" s="387" t="s">
        <v>524</v>
      </c>
      <c r="M478" s="387" t="s">
        <v>524</v>
      </c>
      <c r="N478" s="387" t="s">
        <v>524</v>
      </c>
      <c r="O478" s="387" t="s">
        <v>524</v>
      </c>
      <c r="P478" s="387" t="s">
        <v>524</v>
      </c>
      <c r="Q478" s="387" t="s">
        <v>524</v>
      </c>
      <c r="R478" s="387" t="s">
        <v>524</v>
      </c>
      <c r="S478" s="387" t="s">
        <v>524</v>
      </c>
      <c r="T478" s="387" t="s">
        <v>524</v>
      </c>
      <c r="U478" s="387" t="s">
        <v>524</v>
      </c>
      <c r="V478" s="396" t="s">
        <v>196</v>
      </c>
      <c r="W478" s="387">
        <v>391.00292248704386</v>
      </c>
      <c r="X478" s="387">
        <v>45.101851511540602</v>
      </c>
      <c r="Y478" s="387" t="s">
        <v>524</v>
      </c>
      <c r="Z478" s="387" t="s">
        <v>524</v>
      </c>
      <c r="AA478" s="387" t="s">
        <v>524</v>
      </c>
      <c r="AB478" s="387" t="s">
        <v>524</v>
      </c>
      <c r="AC478" s="387" t="s">
        <v>524</v>
      </c>
      <c r="AD478" s="387" t="s">
        <v>524</v>
      </c>
      <c r="AE478" s="387" t="s">
        <v>524</v>
      </c>
      <c r="AF478" s="387" t="s">
        <v>524</v>
      </c>
      <c r="AG478" s="396" t="s">
        <v>196</v>
      </c>
      <c r="AH478" s="387" t="s">
        <v>524</v>
      </c>
      <c r="AI478" s="387">
        <v>120.41830440901001</v>
      </c>
      <c r="AJ478" s="387" t="s">
        <v>524</v>
      </c>
    </row>
    <row r="479" spans="1:36" x14ac:dyDescent="0.35">
      <c r="A479" s="424" t="s">
        <v>739</v>
      </c>
      <c r="B479" s="396" t="s">
        <v>196</v>
      </c>
      <c r="C479" s="396" t="s">
        <v>196</v>
      </c>
      <c r="D479" s="396" t="s">
        <v>196</v>
      </c>
      <c r="E479" s="396" t="s">
        <v>196</v>
      </c>
      <c r="F479" s="396" t="s">
        <v>196</v>
      </c>
      <c r="G479" s="396" t="s">
        <v>196</v>
      </c>
      <c r="H479" s="396" t="s">
        <v>196</v>
      </c>
      <c r="I479" s="396" t="s">
        <v>196</v>
      </c>
      <c r="J479" s="396" t="s">
        <v>196</v>
      </c>
      <c r="K479" s="396" t="s">
        <v>196</v>
      </c>
      <c r="L479" s="396" t="s">
        <v>196</v>
      </c>
      <c r="M479" s="396" t="s">
        <v>196</v>
      </c>
      <c r="N479" s="396" t="s">
        <v>196</v>
      </c>
      <c r="O479" s="396" t="s">
        <v>196</v>
      </c>
      <c r="P479" s="396" t="s">
        <v>196</v>
      </c>
      <c r="Q479" s="396" t="s">
        <v>196</v>
      </c>
      <c r="R479" s="396" t="s">
        <v>196</v>
      </c>
      <c r="S479" s="396" t="s">
        <v>196</v>
      </c>
      <c r="T479" s="396" t="s">
        <v>196</v>
      </c>
      <c r="U479" s="396" t="s">
        <v>196</v>
      </c>
      <c r="V479" s="396" t="s">
        <v>196</v>
      </c>
      <c r="W479" s="387">
        <v>391.00292248704386</v>
      </c>
      <c r="X479" s="387">
        <v>45.101851511540602</v>
      </c>
      <c r="Y479" s="387" t="s">
        <v>524</v>
      </c>
      <c r="Z479" s="387" t="s">
        <v>524</v>
      </c>
      <c r="AA479" s="387" t="s">
        <v>524</v>
      </c>
      <c r="AB479" s="387" t="s">
        <v>524</v>
      </c>
      <c r="AC479" s="387" t="s">
        <v>524</v>
      </c>
      <c r="AD479" s="387" t="s">
        <v>524</v>
      </c>
      <c r="AE479" s="387" t="s">
        <v>524</v>
      </c>
      <c r="AF479" s="387" t="s">
        <v>524</v>
      </c>
      <c r="AG479" s="396" t="s">
        <v>196</v>
      </c>
      <c r="AH479" s="396" t="s">
        <v>196</v>
      </c>
      <c r="AI479" s="387" t="s">
        <v>524</v>
      </c>
      <c r="AJ479" s="396" t="s">
        <v>196</v>
      </c>
    </row>
    <row r="480" spans="1:36" x14ac:dyDescent="0.35">
      <c r="A480" s="424" t="s">
        <v>740</v>
      </c>
      <c r="B480" s="387" t="s">
        <v>524</v>
      </c>
      <c r="C480" s="387" t="s">
        <v>524</v>
      </c>
      <c r="D480" s="387" t="s">
        <v>524</v>
      </c>
      <c r="E480" s="387" t="s">
        <v>524</v>
      </c>
      <c r="F480" s="387" t="s">
        <v>524</v>
      </c>
      <c r="G480" s="387" t="s">
        <v>524</v>
      </c>
      <c r="H480" s="387" t="s">
        <v>553</v>
      </c>
      <c r="I480" s="387" t="s">
        <v>524</v>
      </c>
      <c r="J480" s="387" t="s">
        <v>524</v>
      </c>
      <c r="K480" s="387" t="s">
        <v>524</v>
      </c>
      <c r="L480" s="387" t="s">
        <v>524</v>
      </c>
      <c r="M480" s="387" t="s">
        <v>524</v>
      </c>
      <c r="N480" s="387" t="s">
        <v>524</v>
      </c>
      <c r="O480" s="387" t="s">
        <v>524</v>
      </c>
      <c r="P480" s="387" t="s">
        <v>524</v>
      </c>
      <c r="Q480" s="387" t="s">
        <v>524</v>
      </c>
      <c r="R480" s="387" t="s">
        <v>524</v>
      </c>
      <c r="S480" s="387" t="s">
        <v>524</v>
      </c>
      <c r="T480" s="387" t="s">
        <v>524</v>
      </c>
      <c r="U480" s="387" t="s">
        <v>524</v>
      </c>
      <c r="V480" s="396" t="s">
        <v>196</v>
      </c>
      <c r="W480" s="387" t="s">
        <v>524</v>
      </c>
      <c r="X480" s="387" t="s">
        <v>524</v>
      </c>
      <c r="Y480" s="387" t="s">
        <v>524</v>
      </c>
      <c r="Z480" s="387" t="s">
        <v>524</v>
      </c>
      <c r="AA480" s="387" t="s">
        <v>524</v>
      </c>
      <c r="AB480" s="387" t="s">
        <v>524</v>
      </c>
      <c r="AC480" s="387" t="s">
        <v>524</v>
      </c>
      <c r="AD480" s="387" t="s">
        <v>524</v>
      </c>
      <c r="AE480" s="387" t="s">
        <v>524</v>
      </c>
      <c r="AF480" s="387" t="s">
        <v>524</v>
      </c>
      <c r="AG480" s="396" t="s">
        <v>196</v>
      </c>
      <c r="AH480" s="387" t="s">
        <v>524</v>
      </c>
      <c r="AI480" s="387">
        <v>120.41830440900908</v>
      </c>
      <c r="AJ480" s="396" t="s">
        <v>196</v>
      </c>
    </row>
    <row r="481" spans="1:36" x14ac:dyDescent="0.35">
      <c r="A481" s="425" t="s">
        <v>741</v>
      </c>
      <c r="B481" s="387" t="s">
        <v>524</v>
      </c>
      <c r="C481" s="387" t="s">
        <v>524</v>
      </c>
      <c r="D481" s="387" t="s">
        <v>524</v>
      </c>
      <c r="E481" s="387" t="s">
        <v>524</v>
      </c>
      <c r="F481" s="387" t="s">
        <v>524</v>
      </c>
      <c r="G481" s="387" t="s">
        <v>524</v>
      </c>
      <c r="H481" s="387" t="s">
        <v>524</v>
      </c>
      <c r="I481" s="387" t="s">
        <v>524</v>
      </c>
      <c r="J481" s="387" t="s">
        <v>524</v>
      </c>
      <c r="K481" s="387" t="s">
        <v>524</v>
      </c>
      <c r="L481" s="387" t="s">
        <v>524</v>
      </c>
      <c r="M481" s="387" t="s">
        <v>524</v>
      </c>
      <c r="N481" s="387" t="s">
        <v>524</v>
      </c>
      <c r="O481" s="387" t="s">
        <v>524</v>
      </c>
      <c r="P481" s="387" t="s">
        <v>524</v>
      </c>
      <c r="Q481" s="387" t="s">
        <v>524</v>
      </c>
      <c r="R481" s="387" t="s">
        <v>524</v>
      </c>
      <c r="S481" s="387" t="s">
        <v>524</v>
      </c>
      <c r="T481" s="387" t="s">
        <v>524</v>
      </c>
      <c r="U481" s="387" t="s">
        <v>524</v>
      </c>
      <c r="V481" s="396" t="s">
        <v>196</v>
      </c>
      <c r="W481" s="387" t="s">
        <v>524</v>
      </c>
      <c r="X481" s="387" t="s">
        <v>524</v>
      </c>
      <c r="Y481" s="387" t="s">
        <v>524</v>
      </c>
      <c r="Z481" s="387" t="s">
        <v>524</v>
      </c>
      <c r="AA481" s="387" t="s">
        <v>524</v>
      </c>
      <c r="AB481" s="387" t="s">
        <v>524</v>
      </c>
      <c r="AC481" s="387" t="s">
        <v>524</v>
      </c>
      <c r="AD481" s="387" t="s">
        <v>524</v>
      </c>
      <c r="AE481" s="387" t="s">
        <v>524</v>
      </c>
      <c r="AF481" s="387" t="s">
        <v>524</v>
      </c>
      <c r="AG481" s="396" t="s">
        <v>196</v>
      </c>
      <c r="AH481" s="387" t="s">
        <v>524</v>
      </c>
      <c r="AI481" s="387" t="s">
        <v>524</v>
      </c>
      <c r="AJ481" s="387" t="s">
        <v>524</v>
      </c>
    </row>
    <row r="482" spans="1:36" x14ac:dyDescent="0.35">
      <c r="A482" s="336" t="s">
        <v>679</v>
      </c>
      <c r="B482" s="387">
        <v>13.671467518190029</v>
      </c>
      <c r="C482" s="387" t="s">
        <v>622</v>
      </c>
      <c r="D482" s="387" t="s">
        <v>3283</v>
      </c>
      <c r="E482" s="387" t="s">
        <v>3283</v>
      </c>
      <c r="F482" s="387" t="s">
        <v>3283</v>
      </c>
      <c r="G482" s="387" t="s">
        <v>623</v>
      </c>
      <c r="H482" s="387" t="s">
        <v>622</v>
      </c>
      <c r="I482" s="387" t="s">
        <v>623</v>
      </c>
      <c r="J482" s="387" t="s">
        <v>3283</v>
      </c>
      <c r="K482" s="387" t="s">
        <v>623</v>
      </c>
      <c r="L482" s="387" t="s">
        <v>3283</v>
      </c>
      <c r="M482" s="387" t="s">
        <v>623</v>
      </c>
      <c r="N482" s="387" t="s">
        <v>623</v>
      </c>
      <c r="O482" s="387" t="s">
        <v>623</v>
      </c>
      <c r="P482" s="387" t="s">
        <v>623</v>
      </c>
      <c r="Q482" s="387" t="s">
        <v>3283</v>
      </c>
      <c r="R482" s="387" t="s">
        <v>623</v>
      </c>
      <c r="S482" s="387" t="s">
        <v>3283</v>
      </c>
      <c r="T482" s="387" t="s">
        <v>3283</v>
      </c>
      <c r="U482" s="387">
        <v>1.84005186808937</v>
      </c>
      <c r="V482" s="396" t="s">
        <v>196</v>
      </c>
      <c r="W482" s="387">
        <v>146.16040121254008</v>
      </c>
      <c r="X482" s="387">
        <v>161.67811829648733</v>
      </c>
      <c r="Y482" s="387">
        <v>8.9719417447910903</v>
      </c>
      <c r="Z482" s="387" t="s">
        <v>623</v>
      </c>
      <c r="AA482" s="387">
        <v>11.42114438969833</v>
      </c>
      <c r="AB482" s="387" t="s">
        <v>623</v>
      </c>
      <c r="AC482" s="387" t="s">
        <v>3283</v>
      </c>
      <c r="AD482" s="387" t="s">
        <v>623</v>
      </c>
      <c r="AE482" s="387" t="s">
        <v>623</v>
      </c>
      <c r="AF482" s="387">
        <v>2.4884645670558498</v>
      </c>
      <c r="AG482" s="396" t="s">
        <v>196</v>
      </c>
      <c r="AH482" s="387">
        <v>18.975929941198739</v>
      </c>
      <c r="AI482" s="387">
        <v>31.016287312304989</v>
      </c>
      <c r="AJ482" s="387">
        <v>28.530150025703989</v>
      </c>
    </row>
    <row r="483" spans="1:36" x14ac:dyDescent="0.35">
      <c r="A483" s="424" t="s">
        <v>680</v>
      </c>
      <c r="B483" s="387">
        <v>13.671467518190029</v>
      </c>
      <c r="C483" s="387" t="s">
        <v>526</v>
      </c>
      <c r="D483" s="387" t="s">
        <v>526</v>
      </c>
      <c r="E483" s="387" t="s">
        <v>553</v>
      </c>
      <c r="F483" s="387" t="s">
        <v>553</v>
      </c>
      <c r="G483" s="387" t="s">
        <v>553</v>
      </c>
      <c r="H483" s="387" t="s">
        <v>526</v>
      </c>
      <c r="I483" s="387" t="s">
        <v>553</v>
      </c>
      <c r="J483" s="387" t="s">
        <v>553</v>
      </c>
      <c r="K483" s="387" t="s">
        <v>553</v>
      </c>
      <c r="L483" s="387" t="s">
        <v>553</v>
      </c>
      <c r="M483" s="387" t="s">
        <v>553</v>
      </c>
      <c r="N483" s="387" t="s">
        <v>553</v>
      </c>
      <c r="O483" s="387" t="s">
        <v>553</v>
      </c>
      <c r="P483" s="387" t="s">
        <v>553</v>
      </c>
      <c r="Q483" s="387" t="s">
        <v>553</v>
      </c>
      <c r="R483" s="387" t="s">
        <v>553</v>
      </c>
      <c r="S483" s="387" t="s">
        <v>553</v>
      </c>
      <c r="T483" s="387" t="s">
        <v>553</v>
      </c>
      <c r="U483" s="387" t="s">
        <v>551</v>
      </c>
      <c r="V483" s="396" t="s">
        <v>196</v>
      </c>
      <c r="W483" s="387">
        <v>146.16040121254008</v>
      </c>
      <c r="X483" s="387">
        <v>161.67811829648733</v>
      </c>
      <c r="Y483" s="387">
        <v>8.9719417447910903</v>
      </c>
      <c r="Z483" s="387" t="s">
        <v>553</v>
      </c>
      <c r="AA483" s="387">
        <v>11.42114438969833</v>
      </c>
      <c r="AB483" s="387" t="s">
        <v>553</v>
      </c>
      <c r="AC483" s="387" t="s">
        <v>553</v>
      </c>
      <c r="AD483" s="387" t="s">
        <v>553</v>
      </c>
      <c r="AE483" s="387" t="s">
        <v>553</v>
      </c>
      <c r="AF483" s="387" t="s">
        <v>551</v>
      </c>
      <c r="AG483" s="396" t="s">
        <v>196</v>
      </c>
      <c r="AH483" s="387">
        <v>0.75795702244873997</v>
      </c>
      <c r="AI483" s="387">
        <v>30.668042743204541</v>
      </c>
      <c r="AJ483" s="387">
        <v>28.530150025703989</v>
      </c>
    </row>
    <row r="484" spans="1:36" x14ac:dyDescent="0.35">
      <c r="A484" s="424" t="s">
        <v>681</v>
      </c>
      <c r="B484" s="387" t="s">
        <v>551</v>
      </c>
      <c r="C484" s="387" t="s">
        <v>551</v>
      </c>
      <c r="D484" s="387" t="s">
        <v>551</v>
      </c>
      <c r="E484" s="387" t="s">
        <v>551</v>
      </c>
      <c r="F484" s="387" t="s">
        <v>551</v>
      </c>
      <c r="G484" s="387" t="s">
        <v>551</v>
      </c>
      <c r="H484" s="387" t="s">
        <v>551</v>
      </c>
      <c r="I484" s="387" t="s">
        <v>551</v>
      </c>
      <c r="J484" s="387" t="s">
        <v>551</v>
      </c>
      <c r="K484" s="387" t="s">
        <v>551</v>
      </c>
      <c r="L484" s="387" t="s">
        <v>551</v>
      </c>
      <c r="M484" s="387" t="s">
        <v>551</v>
      </c>
      <c r="N484" s="387" t="s">
        <v>551</v>
      </c>
      <c r="O484" s="387" t="s">
        <v>551</v>
      </c>
      <c r="P484" s="387" t="s">
        <v>551</v>
      </c>
      <c r="Q484" s="387" t="s">
        <v>551</v>
      </c>
      <c r="R484" s="387" t="s">
        <v>551</v>
      </c>
      <c r="S484" s="387" t="s">
        <v>551</v>
      </c>
      <c r="T484" s="387" t="s">
        <v>551</v>
      </c>
      <c r="U484" s="387" t="s">
        <v>551</v>
      </c>
      <c r="V484" s="396" t="s">
        <v>196</v>
      </c>
      <c r="W484" s="387" t="s">
        <v>551</v>
      </c>
      <c r="X484" s="387" t="s">
        <v>551</v>
      </c>
      <c r="Y484" s="387" t="s">
        <v>551</v>
      </c>
      <c r="Z484" s="387" t="s">
        <v>551</v>
      </c>
      <c r="AA484" s="387" t="s">
        <v>551</v>
      </c>
      <c r="AB484" s="387" t="s">
        <v>551</v>
      </c>
      <c r="AC484" s="387" t="s">
        <v>551</v>
      </c>
      <c r="AD484" s="387" t="s">
        <v>551</v>
      </c>
      <c r="AE484" s="387" t="s">
        <v>551</v>
      </c>
      <c r="AF484" s="387" t="s">
        <v>551</v>
      </c>
      <c r="AG484" s="396" t="s">
        <v>196</v>
      </c>
      <c r="AH484" s="387" t="s">
        <v>551</v>
      </c>
      <c r="AI484" s="387" t="s">
        <v>551</v>
      </c>
      <c r="AJ484" s="387" t="s">
        <v>551</v>
      </c>
    </row>
    <row r="485" spans="1:36" x14ac:dyDescent="0.35">
      <c r="A485" s="424" t="s">
        <v>682</v>
      </c>
      <c r="B485" s="387" t="s">
        <v>526</v>
      </c>
      <c r="C485" s="387" t="s">
        <v>551</v>
      </c>
      <c r="D485" s="387" t="s">
        <v>551</v>
      </c>
      <c r="E485" s="387" t="s">
        <v>551</v>
      </c>
      <c r="F485" s="387" t="s">
        <v>551</v>
      </c>
      <c r="G485" s="387" t="s">
        <v>551</v>
      </c>
      <c r="H485" s="387" t="s">
        <v>551</v>
      </c>
      <c r="I485" s="387" t="s">
        <v>551</v>
      </c>
      <c r="J485" s="387" t="s">
        <v>551</v>
      </c>
      <c r="K485" s="387" t="s">
        <v>551</v>
      </c>
      <c r="L485" s="387" t="s">
        <v>551</v>
      </c>
      <c r="M485" s="387" t="s">
        <v>551</v>
      </c>
      <c r="N485" s="387" t="s">
        <v>551</v>
      </c>
      <c r="O485" s="387" t="s">
        <v>551</v>
      </c>
      <c r="P485" s="387" t="s">
        <v>551</v>
      </c>
      <c r="Q485" s="387" t="s">
        <v>551</v>
      </c>
      <c r="R485" s="387" t="s">
        <v>551</v>
      </c>
      <c r="S485" s="387" t="s">
        <v>551</v>
      </c>
      <c r="T485" s="387" t="s">
        <v>551</v>
      </c>
      <c r="U485" s="387" t="s">
        <v>551</v>
      </c>
      <c r="V485" s="396" t="s">
        <v>196</v>
      </c>
      <c r="W485" s="387" t="s">
        <v>526</v>
      </c>
      <c r="X485" s="387" t="s">
        <v>526</v>
      </c>
      <c r="Y485" s="387" t="s">
        <v>551</v>
      </c>
      <c r="Z485" s="387" t="s">
        <v>551</v>
      </c>
      <c r="AA485" s="387" t="s">
        <v>526</v>
      </c>
      <c r="AB485" s="387" t="s">
        <v>551</v>
      </c>
      <c r="AC485" s="387" t="s">
        <v>551</v>
      </c>
      <c r="AD485" s="387" t="s">
        <v>551</v>
      </c>
      <c r="AE485" s="387" t="s">
        <v>551</v>
      </c>
      <c r="AF485" s="387" t="s">
        <v>551</v>
      </c>
      <c r="AG485" s="396" t="s">
        <v>196</v>
      </c>
      <c r="AH485" s="387">
        <v>4.9702035437500003</v>
      </c>
      <c r="AI485" s="387" t="s">
        <v>551</v>
      </c>
      <c r="AJ485" s="387" t="s">
        <v>551</v>
      </c>
    </row>
    <row r="486" spans="1:36" x14ac:dyDescent="0.35">
      <c r="A486" s="424" t="s">
        <v>683</v>
      </c>
      <c r="B486" s="387" t="s">
        <v>526</v>
      </c>
      <c r="C486" s="387" t="s">
        <v>526</v>
      </c>
      <c r="D486" s="387" t="s">
        <v>553</v>
      </c>
      <c r="E486" s="387" t="s">
        <v>526</v>
      </c>
      <c r="F486" s="387" t="s">
        <v>526</v>
      </c>
      <c r="G486" s="387" t="s">
        <v>553</v>
      </c>
      <c r="H486" s="387" t="s">
        <v>526</v>
      </c>
      <c r="I486" s="387" t="s">
        <v>553</v>
      </c>
      <c r="J486" s="387" t="s">
        <v>526</v>
      </c>
      <c r="K486" s="387" t="s">
        <v>553</v>
      </c>
      <c r="L486" s="387" t="s">
        <v>526</v>
      </c>
      <c r="M486" s="387" t="s">
        <v>553</v>
      </c>
      <c r="N486" s="387" t="s">
        <v>553</v>
      </c>
      <c r="O486" s="387" t="s">
        <v>553</v>
      </c>
      <c r="P486" s="387" t="s">
        <v>553</v>
      </c>
      <c r="Q486" s="387" t="s">
        <v>526</v>
      </c>
      <c r="R486" s="387" t="s">
        <v>553</v>
      </c>
      <c r="S486" s="387" t="s">
        <v>526</v>
      </c>
      <c r="T486" s="387" t="s">
        <v>526</v>
      </c>
      <c r="U486" s="387">
        <v>1.84005186808937</v>
      </c>
      <c r="V486" s="396" t="s">
        <v>196</v>
      </c>
      <c r="W486" s="387" t="s">
        <v>526</v>
      </c>
      <c r="X486" s="387" t="s">
        <v>526</v>
      </c>
      <c r="Y486" s="387" t="s">
        <v>553</v>
      </c>
      <c r="Z486" s="387" t="s">
        <v>553</v>
      </c>
      <c r="AA486" s="387" t="s">
        <v>553</v>
      </c>
      <c r="AB486" s="387" t="s">
        <v>553</v>
      </c>
      <c r="AC486" s="387" t="s">
        <v>526</v>
      </c>
      <c r="AD486" s="387" t="s">
        <v>553</v>
      </c>
      <c r="AE486" s="387" t="s">
        <v>553</v>
      </c>
      <c r="AF486" s="387">
        <v>2.4884645670558498</v>
      </c>
      <c r="AG486" s="396" t="s">
        <v>196</v>
      </c>
      <c r="AH486" s="387" t="s">
        <v>553</v>
      </c>
      <c r="AI486" s="387">
        <v>0.34824456910044999</v>
      </c>
      <c r="AJ486" s="387" t="s">
        <v>553</v>
      </c>
    </row>
    <row r="487" spans="1:36" x14ac:dyDescent="0.35">
      <c r="A487" s="424" t="s">
        <v>3427</v>
      </c>
      <c r="B487" s="387" t="s">
        <v>551</v>
      </c>
      <c r="C487" s="387" t="s">
        <v>551</v>
      </c>
      <c r="D487" s="387" t="s">
        <v>551</v>
      </c>
      <c r="E487" s="387" t="s">
        <v>551</v>
      </c>
      <c r="F487" s="387" t="s">
        <v>551</v>
      </c>
      <c r="G487" s="387" t="s">
        <v>551</v>
      </c>
      <c r="H487" s="387" t="s">
        <v>551</v>
      </c>
      <c r="I487" s="387" t="s">
        <v>551</v>
      </c>
      <c r="J487" s="387" t="s">
        <v>551</v>
      </c>
      <c r="K487" s="387" t="s">
        <v>551</v>
      </c>
      <c r="L487" s="387" t="s">
        <v>551</v>
      </c>
      <c r="M487" s="387" t="s">
        <v>551</v>
      </c>
      <c r="N487" s="387" t="s">
        <v>551</v>
      </c>
      <c r="O487" s="387" t="s">
        <v>551</v>
      </c>
      <c r="P487" s="387" t="s">
        <v>551</v>
      </c>
      <c r="Q487" s="387" t="s">
        <v>551</v>
      </c>
      <c r="R487" s="387" t="s">
        <v>551</v>
      </c>
      <c r="S487" s="387" t="s">
        <v>551</v>
      </c>
      <c r="T487" s="387" t="s">
        <v>551</v>
      </c>
      <c r="U487" s="387" t="s">
        <v>551</v>
      </c>
      <c r="V487" s="396" t="s">
        <v>196</v>
      </c>
      <c r="W487" s="387" t="s">
        <v>526</v>
      </c>
      <c r="X487" s="387" t="s">
        <v>526</v>
      </c>
      <c r="Y487" s="387" t="s">
        <v>526</v>
      </c>
      <c r="Z487" s="387" t="s">
        <v>551</v>
      </c>
      <c r="AA487" s="387" t="s">
        <v>526</v>
      </c>
      <c r="AB487" s="387" t="s">
        <v>551</v>
      </c>
      <c r="AC487" s="387" t="s">
        <v>551</v>
      </c>
      <c r="AD487" s="387" t="s">
        <v>551</v>
      </c>
      <c r="AE487" s="387" t="s">
        <v>551</v>
      </c>
      <c r="AF487" s="387" t="s">
        <v>551</v>
      </c>
      <c r="AG487" s="396" t="s">
        <v>196</v>
      </c>
      <c r="AH487" s="387">
        <v>13.247769375000001</v>
      </c>
      <c r="AI487" s="387" t="s">
        <v>526</v>
      </c>
      <c r="AJ487" s="387" t="s">
        <v>526</v>
      </c>
    </row>
    <row r="488" spans="1:36" x14ac:dyDescent="0.35">
      <c r="A488" s="427" t="s">
        <v>684</v>
      </c>
      <c r="B488" s="387">
        <v>0.88</v>
      </c>
      <c r="C488" s="387">
        <v>397.31929999999994</v>
      </c>
      <c r="D488" s="387" t="s">
        <v>524</v>
      </c>
      <c r="E488" s="387" t="s">
        <v>524</v>
      </c>
      <c r="F488" s="387">
        <v>2580.4423400000001</v>
      </c>
      <c r="G488" s="387" t="s">
        <v>524</v>
      </c>
      <c r="H488" s="387">
        <v>56052.275099999999</v>
      </c>
      <c r="I488" s="387" t="s">
        <v>524</v>
      </c>
      <c r="J488" s="387">
        <v>2093.1475999999998</v>
      </c>
      <c r="K488" s="387" t="s">
        <v>524</v>
      </c>
      <c r="L488" s="387" t="s">
        <v>524</v>
      </c>
      <c r="M488" s="387" t="s">
        <v>524</v>
      </c>
      <c r="N488" s="387" t="s">
        <v>524</v>
      </c>
      <c r="O488" s="387" t="s">
        <v>524</v>
      </c>
      <c r="P488" s="387" t="s">
        <v>524</v>
      </c>
      <c r="Q488" s="387">
        <v>117.73</v>
      </c>
      <c r="R488" s="387" t="s">
        <v>524</v>
      </c>
      <c r="S488" s="387" t="s">
        <v>524</v>
      </c>
      <c r="T488" s="387" t="s">
        <v>524</v>
      </c>
      <c r="U488" s="387" t="s">
        <v>524</v>
      </c>
      <c r="V488" s="396" t="s">
        <v>196</v>
      </c>
      <c r="W488" s="387">
        <v>2.1192000000000002</v>
      </c>
      <c r="X488" s="387" t="s">
        <v>524</v>
      </c>
      <c r="Y488" s="387" t="s">
        <v>524</v>
      </c>
      <c r="Z488" s="387" t="s">
        <v>524</v>
      </c>
      <c r="AA488" s="387" t="s">
        <v>524</v>
      </c>
      <c r="AB488" s="387" t="s">
        <v>524</v>
      </c>
      <c r="AC488" s="387" t="s">
        <v>524</v>
      </c>
      <c r="AD488" s="387" t="s">
        <v>524</v>
      </c>
      <c r="AE488" s="387" t="s">
        <v>524</v>
      </c>
      <c r="AF488" s="387" t="s">
        <v>524</v>
      </c>
      <c r="AG488" s="396" t="s">
        <v>196</v>
      </c>
      <c r="AH488" s="387">
        <v>7313.5339055999993</v>
      </c>
      <c r="AI488" s="387" t="s">
        <v>524</v>
      </c>
      <c r="AJ488" s="387" t="s">
        <v>524</v>
      </c>
    </row>
    <row r="489" spans="1:36" x14ac:dyDescent="0.35">
      <c r="A489" s="424" t="s">
        <v>685</v>
      </c>
      <c r="B489" s="387" t="s">
        <v>524</v>
      </c>
      <c r="C489" s="387">
        <v>397.31929999999994</v>
      </c>
      <c r="D489" s="387" t="s">
        <v>524</v>
      </c>
      <c r="E489" s="387" t="s">
        <v>524</v>
      </c>
      <c r="F489" s="387">
        <v>2549.6623400000003</v>
      </c>
      <c r="G489" s="387" t="s">
        <v>524</v>
      </c>
      <c r="H489" s="387">
        <v>49042.255100000002</v>
      </c>
      <c r="I489" s="387" t="s">
        <v>524</v>
      </c>
      <c r="J489" s="387">
        <v>2093.1475999999998</v>
      </c>
      <c r="K489" s="387" t="s">
        <v>524</v>
      </c>
      <c r="L489" s="387" t="s">
        <v>524</v>
      </c>
      <c r="M489" s="387" t="s">
        <v>524</v>
      </c>
      <c r="N489" s="387" t="s">
        <v>524</v>
      </c>
      <c r="O489" s="387" t="s">
        <v>524</v>
      </c>
      <c r="P489" s="387" t="s">
        <v>524</v>
      </c>
      <c r="Q489" s="387">
        <v>99.33</v>
      </c>
      <c r="R489" s="387" t="s">
        <v>524</v>
      </c>
      <c r="S489" s="387" t="s">
        <v>524</v>
      </c>
      <c r="T489" s="387" t="s">
        <v>524</v>
      </c>
      <c r="U489" s="387" t="s">
        <v>524</v>
      </c>
      <c r="V489" s="396" t="s">
        <v>196</v>
      </c>
      <c r="W489" s="387" t="s">
        <v>524</v>
      </c>
      <c r="X489" s="387" t="s">
        <v>524</v>
      </c>
      <c r="Y489" s="387" t="s">
        <v>524</v>
      </c>
      <c r="Z489" s="387" t="s">
        <v>524</v>
      </c>
      <c r="AA489" s="387" t="s">
        <v>524</v>
      </c>
      <c r="AB489" s="387" t="s">
        <v>524</v>
      </c>
      <c r="AC489" s="387" t="s">
        <v>524</v>
      </c>
      <c r="AD489" s="387" t="s">
        <v>524</v>
      </c>
      <c r="AE489" s="387" t="s">
        <v>524</v>
      </c>
      <c r="AF489" s="387" t="s">
        <v>524</v>
      </c>
      <c r="AG489" s="396" t="s">
        <v>196</v>
      </c>
      <c r="AH489" s="387" t="s">
        <v>3288</v>
      </c>
      <c r="AI489" s="387" t="s">
        <v>524</v>
      </c>
      <c r="AJ489" s="387" t="s">
        <v>524</v>
      </c>
    </row>
    <row r="490" spans="1:36" x14ac:dyDescent="0.35">
      <c r="A490" s="424" t="s">
        <v>686</v>
      </c>
      <c r="B490" s="387" t="s">
        <v>524</v>
      </c>
      <c r="C490" s="387" t="s">
        <v>524</v>
      </c>
      <c r="D490" s="387" t="s">
        <v>524</v>
      </c>
      <c r="E490" s="387" t="s">
        <v>524</v>
      </c>
      <c r="F490" s="387" t="s">
        <v>524</v>
      </c>
      <c r="G490" s="387" t="s">
        <v>524</v>
      </c>
      <c r="H490" s="387">
        <v>1042.52</v>
      </c>
      <c r="I490" s="387" t="s">
        <v>524</v>
      </c>
      <c r="J490" s="387" t="s">
        <v>524</v>
      </c>
      <c r="K490" s="387" t="s">
        <v>524</v>
      </c>
      <c r="L490" s="387" t="s">
        <v>524</v>
      </c>
      <c r="M490" s="387" t="s">
        <v>524</v>
      </c>
      <c r="N490" s="387" t="s">
        <v>524</v>
      </c>
      <c r="O490" s="387" t="s">
        <v>524</v>
      </c>
      <c r="P490" s="387" t="s">
        <v>524</v>
      </c>
      <c r="Q490" s="387" t="s">
        <v>524</v>
      </c>
      <c r="R490" s="387" t="s">
        <v>524</v>
      </c>
      <c r="S490" s="387" t="s">
        <v>524</v>
      </c>
      <c r="T490" s="387" t="s">
        <v>524</v>
      </c>
      <c r="U490" s="387" t="s">
        <v>524</v>
      </c>
      <c r="V490" s="396" t="s">
        <v>196</v>
      </c>
      <c r="W490" s="387" t="s">
        <v>524</v>
      </c>
      <c r="X490" s="387" t="s">
        <v>524</v>
      </c>
      <c r="Y490" s="387" t="s">
        <v>524</v>
      </c>
      <c r="Z490" s="387" t="s">
        <v>524</v>
      </c>
      <c r="AA490" s="387" t="s">
        <v>524</v>
      </c>
      <c r="AB490" s="387" t="s">
        <v>524</v>
      </c>
      <c r="AC490" s="387" t="s">
        <v>524</v>
      </c>
      <c r="AD490" s="387" t="s">
        <v>524</v>
      </c>
      <c r="AE490" s="387" t="s">
        <v>524</v>
      </c>
      <c r="AF490" s="387" t="s">
        <v>524</v>
      </c>
      <c r="AG490" s="396" t="s">
        <v>196</v>
      </c>
      <c r="AH490" s="387" t="s">
        <v>526</v>
      </c>
      <c r="AI490" s="387" t="s">
        <v>524</v>
      </c>
      <c r="AJ490" s="387" t="s">
        <v>524</v>
      </c>
    </row>
    <row r="491" spans="1:36" x14ac:dyDescent="0.35">
      <c r="A491" s="424" t="s">
        <v>687</v>
      </c>
      <c r="B491" s="387">
        <v>0.88</v>
      </c>
      <c r="C491" s="387" t="s">
        <v>524</v>
      </c>
      <c r="D491" s="387" t="s">
        <v>524</v>
      </c>
      <c r="E491" s="387" t="s">
        <v>524</v>
      </c>
      <c r="F491" s="387">
        <v>30.78</v>
      </c>
      <c r="G491" s="387" t="s">
        <v>524</v>
      </c>
      <c r="H491" s="387" t="s">
        <v>524</v>
      </c>
      <c r="I491" s="387" t="s">
        <v>524</v>
      </c>
      <c r="J491" s="387" t="s">
        <v>524</v>
      </c>
      <c r="K491" s="387" t="s">
        <v>524</v>
      </c>
      <c r="L491" s="387" t="s">
        <v>524</v>
      </c>
      <c r="M491" s="387" t="s">
        <v>524</v>
      </c>
      <c r="N491" s="387" t="s">
        <v>524</v>
      </c>
      <c r="O491" s="387" t="s">
        <v>524</v>
      </c>
      <c r="P491" s="387" t="s">
        <v>524</v>
      </c>
      <c r="Q491" s="387">
        <v>18.399999999999999</v>
      </c>
      <c r="R491" s="387" t="s">
        <v>524</v>
      </c>
      <c r="S491" s="387" t="s">
        <v>524</v>
      </c>
      <c r="T491" s="387" t="s">
        <v>524</v>
      </c>
      <c r="U491" s="387" t="s">
        <v>524</v>
      </c>
      <c r="V491" s="396" t="s">
        <v>196</v>
      </c>
      <c r="W491" s="387">
        <v>2.1192000000000002</v>
      </c>
      <c r="X491" s="387" t="s">
        <v>524</v>
      </c>
      <c r="Y491" s="387" t="s">
        <v>524</v>
      </c>
      <c r="Z491" s="387" t="s">
        <v>524</v>
      </c>
      <c r="AA491" s="387" t="s">
        <v>524</v>
      </c>
      <c r="AB491" s="387" t="s">
        <v>524</v>
      </c>
      <c r="AC491" s="387" t="s">
        <v>524</v>
      </c>
      <c r="AD491" s="387" t="s">
        <v>524</v>
      </c>
      <c r="AE491" s="387" t="s">
        <v>524</v>
      </c>
      <c r="AF491" s="387" t="s">
        <v>524</v>
      </c>
      <c r="AG491" s="396" t="s">
        <v>196</v>
      </c>
      <c r="AH491" s="387" t="s">
        <v>526</v>
      </c>
      <c r="AI491" s="387" t="s">
        <v>524</v>
      </c>
      <c r="AJ491" s="387" t="s">
        <v>524</v>
      </c>
    </row>
    <row r="492" spans="1:36" x14ac:dyDescent="0.35">
      <c r="A492" s="424" t="s">
        <v>688</v>
      </c>
      <c r="B492" s="387" t="s">
        <v>524</v>
      </c>
      <c r="C492" s="387" t="s">
        <v>524</v>
      </c>
      <c r="D492" s="387" t="s">
        <v>524</v>
      </c>
      <c r="E492" s="387" t="s">
        <v>524</v>
      </c>
      <c r="F492" s="387" t="s">
        <v>524</v>
      </c>
      <c r="G492" s="387" t="s">
        <v>524</v>
      </c>
      <c r="H492" s="387">
        <v>5967.5</v>
      </c>
      <c r="I492" s="387" t="s">
        <v>524</v>
      </c>
      <c r="J492" s="387" t="s">
        <v>524</v>
      </c>
      <c r="K492" s="387" t="s">
        <v>524</v>
      </c>
      <c r="L492" s="387" t="s">
        <v>524</v>
      </c>
      <c r="M492" s="387" t="s">
        <v>524</v>
      </c>
      <c r="N492" s="387" t="s">
        <v>524</v>
      </c>
      <c r="O492" s="387" t="s">
        <v>524</v>
      </c>
      <c r="P492" s="387" t="s">
        <v>524</v>
      </c>
      <c r="Q492" s="387" t="s">
        <v>524</v>
      </c>
      <c r="R492" s="387" t="s">
        <v>524</v>
      </c>
      <c r="S492" s="387" t="s">
        <v>524</v>
      </c>
      <c r="T492" s="387" t="s">
        <v>524</v>
      </c>
      <c r="U492" s="387" t="s">
        <v>524</v>
      </c>
      <c r="V492" s="396" t="s">
        <v>196</v>
      </c>
      <c r="W492" s="387" t="s">
        <v>524</v>
      </c>
      <c r="X492" s="387" t="s">
        <v>524</v>
      </c>
      <c r="Y492" s="387" t="s">
        <v>524</v>
      </c>
      <c r="Z492" s="387" t="s">
        <v>524</v>
      </c>
      <c r="AA492" s="387" t="s">
        <v>524</v>
      </c>
      <c r="AB492" s="387" t="s">
        <v>524</v>
      </c>
      <c r="AC492" s="387" t="s">
        <v>524</v>
      </c>
      <c r="AD492" s="387" t="s">
        <v>524</v>
      </c>
      <c r="AE492" s="387" t="s">
        <v>524</v>
      </c>
      <c r="AF492" s="387" t="s">
        <v>524</v>
      </c>
      <c r="AG492" s="396" t="s">
        <v>196</v>
      </c>
      <c r="AH492" s="387" t="s">
        <v>598</v>
      </c>
      <c r="AI492" s="387" t="s">
        <v>524</v>
      </c>
      <c r="AJ492" s="387" t="s">
        <v>524</v>
      </c>
    </row>
    <row r="493" spans="1:36" x14ac:dyDescent="0.35">
      <c r="A493" s="424" t="s">
        <v>689</v>
      </c>
      <c r="B493" s="387" t="s">
        <v>524</v>
      </c>
      <c r="C493" s="387" t="s">
        <v>524</v>
      </c>
      <c r="D493" s="387" t="s">
        <v>524</v>
      </c>
      <c r="E493" s="387" t="s">
        <v>524</v>
      </c>
      <c r="F493" s="387" t="s">
        <v>524</v>
      </c>
      <c r="G493" s="387" t="s">
        <v>524</v>
      </c>
      <c r="H493" s="387" t="s">
        <v>524</v>
      </c>
      <c r="I493" s="387" t="s">
        <v>524</v>
      </c>
      <c r="J493" s="387" t="s">
        <v>524</v>
      </c>
      <c r="K493" s="387" t="s">
        <v>524</v>
      </c>
      <c r="L493" s="387" t="s">
        <v>524</v>
      </c>
      <c r="M493" s="387" t="s">
        <v>524</v>
      </c>
      <c r="N493" s="387" t="s">
        <v>524</v>
      </c>
      <c r="O493" s="387" t="s">
        <v>524</v>
      </c>
      <c r="P493" s="387" t="s">
        <v>524</v>
      </c>
      <c r="Q493" s="387" t="s">
        <v>524</v>
      </c>
      <c r="R493" s="387" t="s">
        <v>524</v>
      </c>
      <c r="S493" s="387" t="s">
        <v>524</v>
      </c>
      <c r="T493" s="387" t="s">
        <v>524</v>
      </c>
      <c r="U493" s="387" t="s">
        <v>524</v>
      </c>
      <c r="V493" s="396" t="s">
        <v>196</v>
      </c>
      <c r="W493" s="387" t="s">
        <v>524</v>
      </c>
      <c r="X493" s="387" t="s">
        <v>524</v>
      </c>
      <c r="Y493" s="387" t="s">
        <v>524</v>
      </c>
      <c r="Z493" s="387" t="s">
        <v>524</v>
      </c>
      <c r="AA493" s="387" t="s">
        <v>524</v>
      </c>
      <c r="AB493" s="387" t="s">
        <v>524</v>
      </c>
      <c r="AC493" s="387" t="s">
        <v>524</v>
      </c>
      <c r="AD493" s="387" t="s">
        <v>524</v>
      </c>
      <c r="AE493" s="387" t="s">
        <v>524</v>
      </c>
      <c r="AF493" s="387" t="s">
        <v>524</v>
      </c>
      <c r="AG493" s="396" t="s">
        <v>196</v>
      </c>
      <c r="AH493" s="387" t="s">
        <v>526</v>
      </c>
      <c r="AI493" s="387" t="s">
        <v>524</v>
      </c>
      <c r="AJ493" s="387" t="s">
        <v>524</v>
      </c>
    </row>
    <row r="494" spans="1:36" x14ac:dyDescent="0.35">
      <c r="A494" s="425" t="s">
        <v>690</v>
      </c>
      <c r="B494" s="387" t="s">
        <v>524</v>
      </c>
      <c r="C494" s="387" t="s">
        <v>524</v>
      </c>
      <c r="D494" s="387" t="s">
        <v>524</v>
      </c>
      <c r="E494" s="387" t="s">
        <v>524</v>
      </c>
      <c r="F494" s="387" t="s">
        <v>524</v>
      </c>
      <c r="G494" s="387" t="s">
        <v>524</v>
      </c>
      <c r="H494" s="387" t="s">
        <v>524</v>
      </c>
      <c r="I494" s="387" t="s">
        <v>524</v>
      </c>
      <c r="J494" s="387" t="s">
        <v>524</v>
      </c>
      <c r="K494" s="387" t="s">
        <v>524</v>
      </c>
      <c r="L494" s="387" t="s">
        <v>524</v>
      </c>
      <c r="M494" s="387" t="s">
        <v>524</v>
      </c>
      <c r="N494" s="387" t="s">
        <v>524</v>
      </c>
      <c r="O494" s="387" t="s">
        <v>524</v>
      </c>
      <c r="P494" s="387" t="s">
        <v>524</v>
      </c>
      <c r="Q494" s="387" t="s">
        <v>524</v>
      </c>
      <c r="R494" s="387" t="s">
        <v>524</v>
      </c>
      <c r="S494" s="387" t="s">
        <v>524</v>
      </c>
      <c r="T494" s="387" t="s">
        <v>524</v>
      </c>
      <c r="U494" s="387" t="s">
        <v>524</v>
      </c>
      <c r="V494" s="396" t="s">
        <v>196</v>
      </c>
      <c r="W494" s="387" t="s">
        <v>524</v>
      </c>
      <c r="X494" s="387" t="s">
        <v>524</v>
      </c>
      <c r="Y494" s="387" t="s">
        <v>524</v>
      </c>
      <c r="Z494" s="387" t="s">
        <v>524</v>
      </c>
      <c r="AA494" s="387" t="s">
        <v>524</v>
      </c>
      <c r="AB494" s="387" t="s">
        <v>524</v>
      </c>
      <c r="AC494" s="387" t="s">
        <v>524</v>
      </c>
      <c r="AD494" s="387" t="s">
        <v>524</v>
      </c>
      <c r="AE494" s="387" t="s">
        <v>524</v>
      </c>
      <c r="AF494" s="387" t="s">
        <v>524</v>
      </c>
      <c r="AG494" s="396" t="s">
        <v>196</v>
      </c>
      <c r="AH494" s="387">
        <v>7313.5339055999993</v>
      </c>
      <c r="AI494" s="387" t="s">
        <v>524</v>
      </c>
      <c r="AJ494" s="387" t="s">
        <v>524</v>
      </c>
    </row>
    <row r="495" spans="1:36" x14ac:dyDescent="0.35">
      <c r="A495" s="426" t="s">
        <v>691</v>
      </c>
      <c r="B495" s="387" t="s">
        <v>524</v>
      </c>
      <c r="C495" s="387" t="s">
        <v>524</v>
      </c>
      <c r="D495" s="387" t="s">
        <v>524</v>
      </c>
      <c r="E495" s="387" t="s">
        <v>524</v>
      </c>
      <c r="F495" s="387" t="s">
        <v>524</v>
      </c>
      <c r="G495" s="387" t="s">
        <v>524</v>
      </c>
      <c r="H495" s="387" t="s">
        <v>524</v>
      </c>
      <c r="I495" s="387" t="s">
        <v>524</v>
      </c>
      <c r="J495" s="387" t="s">
        <v>524</v>
      </c>
      <c r="K495" s="387" t="s">
        <v>524</v>
      </c>
      <c r="L495" s="387" t="s">
        <v>524</v>
      </c>
      <c r="M495" s="387" t="s">
        <v>524</v>
      </c>
      <c r="N495" s="387" t="s">
        <v>524</v>
      </c>
      <c r="O495" s="387" t="s">
        <v>524</v>
      </c>
      <c r="P495" s="387" t="s">
        <v>524</v>
      </c>
      <c r="Q495" s="387" t="s">
        <v>524</v>
      </c>
      <c r="R495" s="387" t="s">
        <v>524</v>
      </c>
      <c r="S495" s="387" t="s">
        <v>524</v>
      </c>
      <c r="T495" s="387" t="s">
        <v>524</v>
      </c>
      <c r="U495" s="387" t="s">
        <v>524</v>
      </c>
      <c r="V495" s="396" t="s">
        <v>196</v>
      </c>
      <c r="W495" s="387" t="s">
        <v>524</v>
      </c>
      <c r="X495" s="387" t="s">
        <v>524</v>
      </c>
      <c r="Y495" s="387" t="s">
        <v>524</v>
      </c>
      <c r="Z495" s="387" t="s">
        <v>524</v>
      </c>
      <c r="AA495" s="387" t="s">
        <v>524</v>
      </c>
      <c r="AB495" s="387" t="s">
        <v>524</v>
      </c>
      <c r="AC495" s="387" t="s">
        <v>524</v>
      </c>
      <c r="AD495" s="387" t="s">
        <v>524</v>
      </c>
      <c r="AE495" s="387" t="s">
        <v>524</v>
      </c>
      <c r="AF495" s="387" t="s">
        <v>524</v>
      </c>
      <c r="AG495" s="396" t="s">
        <v>196</v>
      </c>
      <c r="AH495" s="387" t="s">
        <v>524</v>
      </c>
      <c r="AI495" s="387">
        <v>366.24329245063001</v>
      </c>
      <c r="AJ495" s="387" t="s">
        <v>524</v>
      </c>
    </row>
    <row r="496" spans="1:36" x14ac:dyDescent="0.35">
      <c r="A496" s="424" t="s">
        <v>692</v>
      </c>
      <c r="B496" s="387" t="s">
        <v>524</v>
      </c>
      <c r="C496" s="387" t="s">
        <v>524</v>
      </c>
      <c r="D496" s="387" t="s">
        <v>524</v>
      </c>
      <c r="E496" s="387" t="s">
        <v>524</v>
      </c>
      <c r="F496" s="387" t="s">
        <v>524</v>
      </c>
      <c r="G496" s="387" t="s">
        <v>524</v>
      </c>
      <c r="H496" s="387" t="s">
        <v>524</v>
      </c>
      <c r="I496" s="387" t="s">
        <v>524</v>
      </c>
      <c r="J496" s="387" t="s">
        <v>524</v>
      </c>
      <c r="K496" s="387" t="s">
        <v>524</v>
      </c>
      <c r="L496" s="387" t="s">
        <v>524</v>
      </c>
      <c r="M496" s="387" t="s">
        <v>524</v>
      </c>
      <c r="N496" s="387" t="s">
        <v>524</v>
      </c>
      <c r="O496" s="387" t="s">
        <v>524</v>
      </c>
      <c r="P496" s="387" t="s">
        <v>524</v>
      </c>
      <c r="Q496" s="387" t="s">
        <v>524</v>
      </c>
      <c r="R496" s="387" t="s">
        <v>524</v>
      </c>
      <c r="S496" s="387" t="s">
        <v>524</v>
      </c>
      <c r="T496" s="387" t="s">
        <v>524</v>
      </c>
      <c r="U496" s="387" t="s">
        <v>524</v>
      </c>
      <c r="V496" s="396" t="s">
        <v>196</v>
      </c>
      <c r="W496" s="387" t="s">
        <v>524</v>
      </c>
      <c r="X496" s="387" t="s">
        <v>524</v>
      </c>
      <c r="Y496" s="387" t="s">
        <v>524</v>
      </c>
      <c r="Z496" s="387" t="s">
        <v>524</v>
      </c>
      <c r="AA496" s="387" t="s">
        <v>524</v>
      </c>
      <c r="AB496" s="387" t="s">
        <v>524</v>
      </c>
      <c r="AC496" s="387" t="s">
        <v>524</v>
      </c>
      <c r="AD496" s="387" t="s">
        <v>524</v>
      </c>
      <c r="AE496" s="387" t="s">
        <v>524</v>
      </c>
      <c r="AF496" s="387" t="s">
        <v>524</v>
      </c>
      <c r="AG496" s="396" t="s">
        <v>196</v>
      </c>
      <c r="AH496" s="387" t="s">
        <v>524</v>
      </c>
      <c r="AI496" s="387">
        <v>366.24329245062688</v>
      </c>
      <c r="AJ496" s="387" t="s">
        <v>524</v>
      </c>
    </row>
    <row r="497" spans="1:36" x14ac:dyDescent="0.35">
      <c r="A497" s="424" t="s">
        <v>3428</v>
      </c>
      <c r="B497" s="396" t="s">
        <v>196</v>
      </c>
      <c r="C497" s="396" t="s">
        <v>196</v>
      </c>
      <c r="D497" s="396" t="s">
        <v>196</v>
      </c>
      <c r="E497" s="396" t="s">
        <v>196</v>
      </c>
      <c r="F497" s="396" t="s">
        <v>196</v>
      </c>
      <c r="G497" s="396" t="s">
        <v>196</v>
      </c>
      <c r="H497" s="396" t="s">
        <v>196</v>
      </c>
      <c r="I497" s="396" t="s">
        <v>196</v>
      </c>
      <c r="J497" s="396" t="s">
        <v>196</v>
      </c>
      <c r="K497" s="396" t="s">
        <v>196</v>
      </c>
      <c r="L497" s="396" t="s">
        <v>196</v>
      </c>
      <c r="M497" s="396" t="s">
        <v>196</v>
      </c>
      <c r="N497" s="396" t="s">
        <v>196</v>
      </c>
      <c r="O497" s="396" t="s">
        <v>196</v>
      </c>
      <c r="P497" s="396" t="s">
        <v>196</v>
      </c>
      <c r="Q497" s="396" t="s">
        <v>196</v>
      </c>
      <c r="R497" s="396" t="s">
        <v>196</v>
      </c>
      <c r="S497" s="396" t="s">
        <v>196</v>
      </c>
      <c r="T497" s="396" t="s">
        <v>196</v>
      </c>
      <c r="U497" s="396" t="s">
        <v>196</v>
      </c>
      <c r="V497" s="396" t="s">
        <v>196</v>
      </c>
      <c r="W497" s="387" t="s">
        <v>524</v>
      </c>
      <c r="X497" s="387" t="s">
        <v>524</v>
      </c>
      <c r="Y497" s="387" t="s">
        <v>524</v>
      </c>
      <c r="Z497" s="387" t="s">
        <v>524</v>
      </c>
      <c r="AA497" s="387" t="s">
        <v>524</v>
      </c>
      <c r="AB497" s="387" t="s">
        <v>524</v>
      </c>
      <c r="AC497" s="387" t="s">
        <v>524</v>
      </c>
      <c r="AD497" s="387" t="s">
        <v>524</v>
      </c>
      <c r="AE497" s="387" t="s">
        <v>524</v>
      </c>
      <c r="AF497" s="387" t="s">
        <v>524</v>
      </c>
      <c r="AG497" s="396" t="s">
        <v>196</v>
      </c>
      <c r="AH497" s="396" t="s">
        <v>196</v>
      </c>
      <c r="AI497" s="387" t="s">
        <v>551</v>
      </c>
      <c r="AJ497" s="396" t="s">
        <v>196</v>
      </c>
    </row>
    <row r="498" spans="1:36" x14ac:dyDescent="0.35">
      <c r="A498" s="424" t="s">
        <v>693</v>
      </c>
      <c r="B498" s="387" t="s">
        <v>524</v>
      </c>
      <c r="C498" s="387" t="s">
        <v>524</v>
      </c>
      <c r="D498" s="387" t="s">
        <v>524</v>
      </c>
      <c r="E498" s="387" t="s">
        <v>524</v>
      </c>
      <c r="F498" s="387" t="s">
        <v>524</v>
      </c>
      <c r="G498" s="387" t="s">
        <v>524</v>
      </c>
      <c r="H498" s="387" t="s">
        <v>524</v>
      </c>
      <c r="I498" s="387" t="s">
        <v>524</v>
      </c>
      <c r="J498" s="387" t="s">
        <v>524</v>
      </c>
      <c r="K498" s="387" t="s">
        <v>524</v>
      </c>
      <c r="L498" s="387" t="s">
        <v>524</v>
      </c>
      <c r="M498" s="387" t="s">
        <v>524</v>
      </c>
      <c r="N498" s="387" t="s">
        <v>524</v>
      </c>
      <c r="O498" s="387" t="s">
        <v>524</v>
      </c>
      <c r="P498" s="387" t="s">
        <v>524</v>
      </c>
      <c r="Q498" s="387" t="s">
        <v>524</v>
      </c>
      <c r="R498" s="387" t="s">
        <v>524</v>
      </c>
      <c r="S498" s="387" t="s">
        <v>524</v>
      </c>
      <c r="T498" s="387" t="s">
        <v>524</v>
      </c>
      <c r="U498" s="387" t="s">
        <v>524</v>
      </c>
      <c r="V498" s="396" t="s">
        <v>196</v>
      </c>
      <c r="W498" s="387" t="s">
        <v>524</v>
      </c>
      <c r="X498" s="387" t="s">
        <v>524</v>
      </c>
      <c r="Y498" s="387" t="s">
        <v>524</v>
      </c>
      <c r="Z498" s="387" t="s">
        <v>524</v>
      </c>
      <c r="AA498" s="387" t="s">
        <v>524</v>
      </c>
      <c r="AB498" s="387" t="s">
        <v>524</v>
      </c>
      <c r="AC498" s="387" t="s">
        <v>524</v>
      </c>
      <c r="AD498" s="387" t="s">
        <v>524</v>
      </c>
      <c r="AE498" s="387" t="s">
        <v>524</v>
      </c>
      <c r="AF498" s="387" t="s">
        <v>524</v>
      </c>
      <c r="AG498" s="396" t="s">
        <v>196</v>
      </c>
      <c r="AH498" s="387" t="s">
        <v>524</v>
      </c>
      <c r="AI498" s="387" t="s">
        <v>524</v>
      </c>
      <c r="AJ498" s="387" t="s">
        <v>524</v>
      </c>
    </row>
    <row r="499" spans="1:36" x14ac:dyDescent="0.35">
      <c r="A499" s="337" t="s">
        <v>742</v>
      </c>
      <c r="B499" s="387" t="s">
        <v>558</v>
      </c>
      <c r="C499" s="387" t="s">
        <v>524</v>
      </c>
      <c r="D499" s="387" t="s">
        <v>524</v>
      </c>
      <c r="E499" s="387" t="s">
        <v>524</v>
      </c>
      <c r="F499" s="387" t="s">
        <v>524</v>
      </c>
      <c r="G499" s="387" t="s">
        <v>524</v>
      </c>
      <c r="H499" s="387" t="s">
        <v>524</v>
      </c>
      <c r="I499" s="387" t="s">
        <v>524</v>
      </c>
      <c r="J499" s="387" t="s">
        <v>524</v>
      </c>
      <c r="K499" s="387" t="s">
        <v>524</v>
      </c>
      <c r="L499" s="387" t="s">
        <v>524</v>
      </c>
      <c r="M499" s="387" t="s">
        <v>524</v>
      </c>
      <c r="N499" s="387" t="s">
        <v>524</v>
      </c>
      <c r="O499" s="387" t="s">
        <v>524</v>
      </c>
      <c r="P499" s="387" t="s">
        <v>524</v>
      </c>
      <c r="Q499" s="387" t="s">
        <v>524</v>
      </c>
      <c r="R499" s="387" t="s">
        <v>524</v>
      </c>
      <c r="S499" s="387" t="s">
        <v>524</v>
      </c>
      <c r="T499" s="387" t="s">
        <v>524</v>
      </c>
      <c r="U499" s="387" t="s">
        <v>524</v>
      </c>
      <c r="V499" s="396" t="s">
        <v>196</v>
      </c>
      <c r="W499" s="387" t="s">
        <v>558</v>
      </c>
      <c r="X499" s="387" t="s">
        <v>558</v>
      </c>
      <c r="Y499" s="387" t="s">
        <v>558</v>
      </c>
      <c r="Z499" s="387" t="s">
        <v>524</v>
      </c>
      <c r="AA499" s="387" t="s">
        <v>558</v>
      </c>
      <c r="AB499" s="387" t="s">
        <v>524</v>
      </c>
      <c r="AC499" s="387" t="s">
        <v>524</v>
      </c>
      <c r="AD499" s="387" t="s">
        <v>524</v>
      </c>
      <c r="AE499" s="387" t="s">
        <v>524</v>
      </c>
      <c r="AF499" s="387" t="s">
        <v>524</v>
      </c>
      <c r="AG499" s="396" t="s">
        <v>196</v>
      </c>
      <c r="AH499" s="387" t="s">
        <v>524</v>
      </c>
      <c r="AI499" s="387" t="s">
        <v>558</v>
      </c>
      <c r="AJ499" s="387" t="s">
        <v>558</v>
      </c>
    </row>
    <row r="500" spans="1:36" x14ac:dyDescent="0.35">
      <c r="A500" s="429" t="s">
        <v>743</v>
      </c>
      <c r="B500" s="387" t="s">
        <v>558</v>
      </c>
      <c r="C500" s="387" t="s">
        <v>524</v>
      </c>
      <c r="D500" s="387" t="s">
        <v>524</v>
      </c>
      <c r="E500" s="387" t="s">
        <v>524</v>
      </c>
      <c r="F500" s="387" t="s">
        <v>524</v>
      </c>
      <c r="G500" s="387" t="s">
        <v>524</v>
      </c>
      <c r="H500" s="387" t="s">
        <v>524</v>
      </c>
      <c r="I500" s="387" t="s">
        <v>524</v>
      </c>
      <c r="J500" s="387" t="s">
        <v>524</v>
      </c>
      <c r="K500" s="387" t="s">
        <v>524</v>
      </c>
      <c r="L500" s="387" t="s">
        <v>524</v>
      </c>
      <c r="M500" s="387" t="s">
        <v>524</v>
      </c>
      <c r="N500" s="387" t="s">
        <v>524</v>
      </c>
      <c r="O500" s="387" t="s">
        <v>524</v>
      </c>
      <c r="P500" s="387" t="s">
        <v>524</v>
      </c>
      <c r="Q500" s="387" t="s">
        <v>524</v>
      </c>
      <c r="R500" s="387" t="s">
        <v>524</v>
      </c>
      <c r="S500" s="387" t="s">
        <v>524</v>
      </c>
      <c r="T500" s="387" t="s">
        <v>524</v>
      </c>
      <c r="U500" s="387" t="s">
        <v>524</v>
      </c>
      <c r="V500" s="396" t="s">
        <v>196</v>
      </c>
      <c r="W500" s="387" t="s">
        <v>558</v>
      </c>
      <c r="X500" s="387" t="s">
        <v>558</v>
      </c>
      <c r="Y500" s="387" t="s">
        <v>558</v>
      </c>
      <c r="Z500" s="387" t="s">
        <v>524</v>
      </c>
      <c r="AA500" s="387" t="s">
        <v>558</v>
      </c>
      <c r="AB500" s="387" t="s">
        <v>524</v>
      </c>
      <c r="AC500" s="387" t="s">
        <v>524</v>
      </c>
      <c r="AD500" s="387" t="s">
        <v>524</v>
      </c>
      <c r="AE500" s="387" t="s">
        <v>524</v>
      </c>
      <c r="AF500" s="387" t="s">
        <v>524</v>
      </c>
      <c r="AG500" s="396" t="s">
        <v>196</v>
      </c>
      <c r="AH500" s="387" t="s">
        <v>524</v>
      </c>
      <c r="AI500" s="387" t="s">
        <v>558</v>
      </c>
      <c r="AJ500" s="387" t="s">
        <v>558</v>
      </c>
    </row>
    <row r="501" spans="1:36" ht="15.75" customHeight="1" thickBot="1" x14ac:dyDescent="0.4">
      <c r="A501" s="338" t="s">
        <v>744</v>
      </c>
      <c r="B501" s="466" t="s">
        <v>731</v>
      </c>
      <c r="C501" s="480"/>
      <c r="D501" s="480"/>
      <c r="E501" s="480"/>
      <c r="F501" s="480"/>
      <c r="G501" s="480"/>
      <c r="H501" s="480"/>
      <c r="I501" s="480"/>
      <c r="J501" s="480"/>
      <c r="K501" s="480"/>
      <c r="L501" s="480"/>
      <c r="M501" s="480"/>
      <c r="N501" s="480"/>
      <c r="O501" s="480"/>
      <c r="P501" s="480"/>
      <c r="Q501" s="480"/>
      <c r="R501" s="480"/>
      <c r="S501" s="480"/>
      <c r="T501" s="480"/>
      <c r="U501" s="480"/>
      <c r="V501" s="480"/>
      <c r="W501" s="480"/>
      <c r="X501" s="480"/>
      <c r="Y501" s="480"/>
      <c r="Z501" s="480"/>
      <c r="AA501" s="480"/>
      <c r="AB501" s="480"/>
      <c r="AC501" s="480"/>
      <c r="AD501" s="480"/>
      <c r="AE501" s="480"/>
      <c r="AF501" s="480"/>
      <c r="AG501" s="480"/>
      <c r="AH501" s="480"/>
      <c r="AI501" s="480"/>
      <c r="AJ501" s="481"/>
    </row>
    <row r="502" spans="1:36" ht="15" thickTop="1" x14ac:dyDescent="0.35">
      <c r="A502" s="335" t="s">
        <v>745</v>
      </c>
      <c r="B502" s="387">
        <v>20255.686821310028</v>
      </c>
      <c r="C502" s="387">
        <v>268.19052749999997</v>
      </c>
      <c r="D502" s="387" t="s">
        <v>829</v>
      </c>
      <c r="E502" s="387" t="s">
        <v>829</v>
      </c>
      <c r="F502" s="387">
        <v>9031.5481900000013</v>
      </c>
      <c r="G502" s="387" t="s">
        <v>549</v>
      </c>
      <c r="H502" s="387">
        <v>80154.753393000006</v>
      </c>
      <c r="I502" s="387" t="s">
        <v>549</v>
      </c>
      <c r="J502" s="387">
        <v>9356.369772</v>
      </c>
      <c r="K502" s="387" t="s">
        <v>549</v>
      </c>
      <c r="L502" s="387" t="s">
        <v>829</v>
      </c>
      <c r="M502" s="387" t="s">
        <v>549</v>
      </c>
      <c r="N502" s="387" t="s">
        <v>549</v>
      </c>
      <c r="O502" s="387" t="s">
        <v>549</v>
      </c>
      <c r="P502" s="387" t="s">
        <v>549</v>
      </c>
      <c r="Q502" s="387">
        <v>1154.9313</v>
      </c>
      <c r="R502" s="387" t="s">
        <v>549</v>
      </c>
      <c r="S502" s="387" t="s">
        <v>829</v>
      </c>
      <c r="T502" s="387" t="s">
        <v>829</v>
      </c>
      <c r="U502" s="387">
        <v>1.84005186808937</v>
      </c>
      <c r="V502" s="396" t="s">
        <v>196</v>
      </c>
      <c r="W502" s="387">
        <v>3985.2978501399257</v>
      </c>
      <c r="X502" s="387">
        <v>2522.7156316579408</v>
      </c>
      <c r="Y502" s="387">
        <v>79.222245606505325</v>
      </c>
      <c r="Z502" s="387" t="s">
        <v>549</v>
      </c>
      <c r="AA502" s="387">
        <v>117.63778721389281</v>
      </c>
      <c r="AB502" s="387" t="s">
        <v>549</v>
      </c>
      <c r="AC502" s="387" t="s">
        <v>829</v>
      </c>
      <c r="AD502" s="387" t="s">
        <v>549</v>
      </c>
      <c r="AE502" s="387" t="s">
        <v>549</v>
      </c>
      <c r="AF502" s="387">
        <v>2.4884645670558498</v>
      </c>
      <c r="AG502" s="396" t="s">
        <v>196</v>
      </c>
      <c r="AH502" s="387">
        <v>7332.5098355411983</v>
      </c>
      <c r="AI502" s="387">
        <v>11803.055759120232</v>
      </c>
      <c r="AJ502" s="387">
        <v>490.71858044203998</v>
      </c>
    </row>
    <row r="503" spans="1:36" x14ac:dyDescent="0.35">
      <c r="A503" s="336" t="s">
        <v>746</v>
      </c>
      <c r="B503" s="387">
        <v>20040.325102040817</v>
      </c>
      <c r="C503" s="387" t="s">
        <v>524</v>
      </c>
      <c r="D503" s="387" t="s">
        <v>524</v>
      </c>
      <c r="E503" s="387" t="s">
        <v>524</v>
      </c>
      <c r="F503" s="387" t="s">
        <v>524</v>
      </c>
      <c r="G503" s="387" t="s">
        <v>524</v>
      </c>
      <c r="H503" s="387" t="s">
        <v>524</v>
      </c>
      <c r="I503" s="387" t="s">
        <v>524</v>
      </c>
      <c r="J503" s="387" t="s">
        <v>524</v>
      </c>
      <c r="K503" s="387" t="s">
        <v>524</v>
      </c>
      <c r="L503" s="387" t="s">
        <v>524</v>
      </c>
      <c r="M503" s="387" t="s">
        <v>524</v>
      </c>
      <c r="N503" s="387" t="s">
        <v>524</v>
      </c>
      <c r="O503" s="387" t="s">
        <v>524</v>
      </c>
      <c r="P503" s="387" t="s">
        <v>524</v>
      </c>
      <c r="Q503" s="387" t="s">
        <v>524</v>
      </c>
      <c r="R503" s="387" t="s">
        <v>524</v>
      </c>
      <c r="S503" s="387" t="s">
        <v>524</v>
      </c>
      <c r="T503" s="387" t="s">
        <v>524</v>
      </c>
      <c r="U503" s="387" t="s">
        <v>524</v>
      </c>
      <c r="V503" s="396" t="s">
        <v>196</v>
      </c>
      <c r="W503" s="387" t="s">
        <v>524</v>
      </c>
      <c r="X503" s="387" t="s">
        <v>524</v>
      </c>
      <c r="Y503" s="387" t="s">
        <v>524</v>
      </c>
      <c r="Z503" s="387" t="s">
        <v>524</v>
      </c>
      <c r="AA503" s="387" t="s">
        <v>524</v>
      </c>
      <c r="AB503" s="387" t="s">
        <v>524</v>
      </c>
      <c r="AC503" s="387" t="s">
        <v>524</v>
      </c>
      <c r="AD503" s="387" t="s">
        <v>524</v>
      </c>
      <c r="AE503" s="387" t="s">
        <v>524</v>
      </c>
      <c r="AF503" s="387" t="s">
        <v>524</v>
      </c>
      <c r="AG503" s="396" t="s">
        <v>196</v>
      </c>
      <c r="AH503" s="387" t="s">
        <v>524</v>
      </c>
      <c r="AI503" s="387" t="s">
        <v>524</v>
      </c>
      <c r="AJ503" s="387" t="s">
        <v>524</v>
      </c>
    </row>
    <row r="504" spans="1:36" x14ac:dyDescent="0.35">
      <c r="A504" s="430" t="s">
        <v>747</v>
      </c>
      <c r="B504" s="387" t="s">
        <v>524</v>
      </c>
      <c r="C504" s="387" t="s">
        <v>524</v>
      </c>
      <c r="D504" s="387" t="s">
        <v>524</v>
      </c>
      <c r="E504" s="387" t="s">
        <v>524</v>
      </c>
      <c r="F504" s="387" t="s">
        <v>524</v>
      </c>
      <c r="G504" s="387" t="s">
        <v>524</v>
      </c>
      <c r="H504" s="387" t="s">
        <v>586</v>
      </c>
      <c r="I504" s="387" t="s">
        <v>524</v>
      </c>
      <c r="J504" s="387" t="s">
        <v>524</v>
      </c>
      <c r="K504" s="387" t="s">
        <v>524</v>
      </c>
      <c r="L504" s="387" t="s">
        <v>524</v>
      </c>
      <c r="M504" s="387" t="s">
        <v>524</v>
      </c>
      <c r="N504" s="387" t="s">
        <v>524</v>
      </c>
      <c r="O504" s="387" t="s">
        <v>524</v>
      </c>
      <c r="P504" s="387" t="s">
        <v>524</v>
      </c>
      <c r="Q504" s="387" t="s">
        <v>524</v>
      </c>
      <c r="R504" s="387" t="s">
        <v>524</v>
      </c>
      <c r="S504" s="387" t="s">
        <v>524</v>
      </c>
      <c r="T504" s="387" t="s">
        <v>524</v>
      </c>
      <c r="U504" s="387" t="s">
        <v>524</v>
      </c>
      <c r="V504" s="396" t="s">
        <v>196</v>
      </c>
      <c r="W504" s="387">
        <v>2889.5115971792543</v>
      </c>
      <c r="X504" s="387">
        <v>550.24258844079532</v>
      </c>
      <c r="Y504" s="387" t="s">
        <v>524</v>
      </c>
      <c r="Z504" s="387" t="s">
        <v>524</v>
      </c>
      <c r="AA504" s="387" t="s">
        <v>524</v>
      </c>
      <c r="AB504" s="387" t="s">
        <v>524</v>
      </c>
      <c r="AC504" s="387" t="s">
        <v>524</v>
      </c>
      <c r="AD504" s="387" t="s">
        <v>524</v>
      </c>
      <c r="AE504" s="387" t="s">
        <v>524</v>
      </c>
      <c r="AF504" s="387" t="s">
        <v>524</v>
      </c>
      <c r="AG504" s="396" t="s">
        <v>196</v>
      </c>
      <c r="AH504" s="387" t="s">
        <v>524</v>
      </c>
      <c r="AI504" s="387">
        <v>2745.5373405254281</v>
      </c>
      <c r="AJ504" s="387" t="s">
        <v>524</v>
      </c>
    </row>
    <row r="505" spans="1:36" x14ac:dyDescent="0.35">
      <c r="A505" s="426" t="s">
        <v>748</v>
      </c>
      <c r="B505" s="387">
        <v>202.33771926921244</v>
      </c>
      <c r="C505" s="387" t="s">
        <v>622</v>
      </c>
      <c r="D505" s="387" t="s">
        <v>3283</v>
      </c>
      <c r="E505" s="387" t="s">
        <v>3283</v>
      </c>
      <c r="F505" s="387" t="s">
        <v>3283</v>
      </c>
      <c r="G505" s="387" t="s">
        <v>623</v>
      </c>
      <c r="H505" s="387" t="s">
        <v>622</v>
      </c>
      <c r="I505" s="387" t="s">
        <v>623</v>
      </c>
      <c r="J505" s="387" t="s">
        <v>3283</v>
      </c>
      <c r="K505" s="387" t="s">
        <v>623</v>
      </c>
      <c r="L505" s="387" t="s">
        <v>3283</v>
      </c>
      <c r="M505" s="387" t="s">
        <v>623</v>
      </c>
      <c r="N505" s="387" t="s">
        <v>623</v>
      </c>
      <c r="O505" s="387" t="s">
        <v>623</v>
      </c>
      <c r="P505" s="387" t="s">
        <v>623</v>
      </c>
      <c r="Q505" s="387" t="s">
        <v>3283</v>
      </c>
      <c r="R505" s="387" t="s">
        <v>623</v>
      </c>
      <c r="S505" s="387" t="s">
        <v>3283</v>
      </c>
      <c r="T505" s="387" t="s">
        <v>3283</v>
      </c>
      <c r="U505" s="387">
        <v>1.84005186808937</v>
      </c>
      <c r="V505" s="396" t="s">
        <v>196</v>
      </c>
      <c r="W505" s="387">
        <v>1080.1253649606713</v>
      </c>
      <c r="X505" s="387">
        <v>1972.4730432171457</v>
      </c>
      <c r="Y505" s="387">
        <v>79.222245606505325</v>
      </c>
      <c r="Z505" s="387" t="s">
        <v>623</v>
      </c>
      <c r="AA505" s="387">
        <v>117.63778721389281</v>
      </c>
      <c r="AB505" s="387" t="s">
        <v>623</v>
      </c>
      <c r="AC505" s="387" t="s">
        <v>3283</v>
      </c>
      <c r="AD505" s="387" t="s">
        <v>623</v>
      </c>
      <c r="AE505" s="387" t="s">
        <v>623</v>
      </c>
      <c r="AF505" s="387">
        <v>2.4884645670558498</v>
      </c>
      <c r="AG505" s="396" t="s">
        <v>196</v>
      </c>
      <c r="AH505" s="387">
        <v>18.975929941198739</v>
      </c>
      <c r="AI505" s="387">
        <v>707.17135072055373</v>
      </c>
      <c r="AJ505" s="387">
        <v>490.71858044210865</v>
      </c>
    </row>
    <row r="506" spans="1:36" x14ac:dyDescent="0.35">
      <c r="A506" s="431" t="s">
        <v>3430</v>
      </c>
      <c r="B506" s="387">
        <v>13.023999999999999</v>
      </c>
      <c r="C506" s="387">
        <v>268.19052749999997</v>
      </c>
      <c r="D506" s="387" t="s">
        <v>524</v>
      </c>
      <c r="E506" s="387" t="s">
        <v>524</v>
      </c>
      <c r="F506" s="387">
        <v>9031.5481900000013</v>
      </c>
      <c r="G506" s="387" t="s">
        <v>524</v>
      </c>
      <c r="H506" s="387">
        <v>80154.753393000006</v>
      </c>
      <c r="I506" s="387" t="s">
        <v>524</v>
      </c>
      <c r="J506" s="387">
        <v>9356.369772</v>
      </c>
      <c r="K506" s="387" t="s">
        <v>524</v>
      </c>
      <c r="L506" s="387" t="s">
        <v>524</v>
      </c>
      <c r="M506" s="387" t="s">
        <v>524</v>
      </c>
      <c r="N506" s="387" t="s">
        <v>524</v>
      </c>
      <c r="O506" s="387" t="s">
        <v>524</v>
      </c>
      <c r="P506" s="387" t="s">
        <v>524</v>
      </c>
      <c r="Q506" s="387">
        <v>1154.9313</v>
      </c>
      <c r="R506" s="387" t="s">
        <v>524</v>
      </c>
      <c r="S506" s="387" t="s">
        <v>524</v>
      </c>
      <c r="T506" s="387" t="s">
        <v>524</v>
      </c>
      <c r="U506" s="387" t="s">
        <v>524</v>
      </c>
      <c r="V506" s="396" t="s">
        <v>196</v>
      </c>
      <c r="W506" s="387">
        <v>15.660888</v>
      </c>
      <c r="X506" s="387" t="s">
        <v>524</v>
      </c>
      <c r="Y506" s="387" t="s">
        <v>524</v>
      </c>
      <c r="Z506" s="387" t="s">
        <v>524</v>
      </c>
      <c r="AA506" s="387" t="s">
        <v>524</v>
      </c>
      <c r="AB506" s="387" t="s">
        <v>524</v>
      </c>
      <c r="AC506" s="387" t="s">
        <v>524</v>
      </c>
      <c r="AD506" s="387" t="s">
        <v>524</v>
      </c>
      <c r="AE506" s="387" t="s">
        <v>524</v>
      </c>
      <c r="AF506" s="387" t="s">
        <v>524</v>
      </c>
      <c r="AG506" s="396" t="s">
        <v>196</v>
      </c>
      <c r="AH506" s="387">
        <v>7313.5339055999993</v>
      </c>
      <c r="AI506" s="387" t="s">
        <v>524</v>
      </c>
      <c r="AJ506" s="387" t="s">
        <v>524</v>
      </c>
    </row>
    <row r="507" spans="1:36" x14ac:dyDescent="0.35">
      <c r="A507" s="426" t="s">
        <v>749</v>
      </c>
      <c r="B507" s="387" t="s">
        <v>524</v>
      </c>
      <c r="C507" s="387" t="s">
        <v>524</v>
      </c>
      <c r="D507" s="387" t="s">
        <v>524</v>
      </c>
      <c r="E507" s="387" t="s">
        <v>524</v>
      </c>
      <c r="F507" s="387" t="s">
        <v>524</v>
      </c>
      <c r="G507" s="387" t="s">
        <v>524</v>
      </c>
      <c r="H507" s="387" t="s">
        <v>524</v>
      </c>
      <c r="I507" s="387" t="s">
        <v>524</v>
      </c>
      <c r="J507" s="387" t="s">
        <v>524</v>
      </c>
      <c r="K507" s="387" t="s">
        <v>524</v>
      </c>
      <c r="L507" s="387" t="s">
        <v>524</v>
      </c>
      <c r="M507" s="387" t="s">
        <v>524</v>
      </c>
      <c r="N507" s="387" t="s">
        <v>524</v>
      </c>
      <c r="O507" s="387" t="s">
        <v>524</v>
      </c>
      <c r="P507" s="387" t="s">
        <v>524</v>
      </c>
      <c r="Q507" s="387" t="s">
        <v>524</v>
      </c>
      <c r="R507" s="387" t="s">
        <v>524</v>
      </c>
      <c r="S507" s="387" t="s">
        <v>524</v>
      </c>
      <c r="T507" s="387" t="s">
        <v>524</v>
      </c>
      <c r="U507" s="387" t="s">
        <v>524</v>
      </c>
      <c r="V507" s="396" t="s">
        <v>196</v>
      </c>
      <c r="W507" s="387" t="s">
        <v>524</v>
      </c>
      <c r="X507" s="387" t="s">
        <v>524</v>
      </c>
      <c r="Y507" s="387" t="s">
        <v>524</v>
      </c>
      <c r="Z507" s="387" t="s">
        <v>524</v>
      </c>
      <c r="AA507" s="387" t="s">
        <v>524</v>
      </c>
      <c r="AB507" s="387" t="s">
        <v>524</v>
      </c>
      <c r="AC507" s="387" t="s">
        <v>524</v>
      </c>
      <c r="AD507" s="387" t="s">
        <v>524</v>
      </c>
      <c r="AE507" s="387" t="s">
        <v>524</v>
      </c>
      <c r="AF507" s="387" t="s">
        <v>524</v>
      </c>
      <c r="AG507" s="396" t="s">
        <v>196</v>
      </c>
      <c r="AH507" s="387" t="s">
        <v>524</v>
      </c>
      <c r="AI507" s="387">
        <v>8350.3470678743633</v>
      </c>
      <c r="AJ507" s="387" t="s">
        <v>524</v>
      </c>
    </row>
    <row r="508" spans="1:36" x14ac:dyDescent="0.35">
      <c r="A508" s="322" t="s">
        <v>750</v>
      </c>
      <c r="B508" s="387" t="s">
        <v>558</v>
      </c>
      <c r="C508" s="387" t="s">
        <v>524</v>
      </c>
      <c r="D508" s="387" t="s">
        <v>524</v>
      </c>
      <c r="E508" s="387" t="s">
        <v>524</v>
      </c>
      <c r="F508" s="387" t="s">
        <v>524</v>
      </c>
      <c r="G508" s="387" t="s">
        <v>524</v>
      </c>
      <c r="H508" s="387" t="s">
        <v>524</v>
      </c>
      <c r="I508" s="387" t="s">
        <v>524</v>
      </c>
      <c r="J508" s="387" t="s">
        <v>524</v>
      </c>
      <c r="K508" s="387" t="s">
        <v>524</v>
      </c>
      <c r="L508" s="387" t="s">
        <v>524</v>
      </c>
      <c r="M508" s="387" t="s">
        <v>524</v>
      </c>
      <c r="N508" s="387" t="s">
        <v>524</v>
      </c>
      <c r="O508" s="387" t="s">
        <v>524</v>
      </c>
      <c r="P508" s="387" t="s">
        <v>524</v>
      </c>
      <c r="Q508" s="387" t="s">
        <v>524</v>
      </c>
      <c r="R508" s="387" t="s">
        <v>524</v>
      </c>
      <c r="S508" s="387" t="s">
        <v>524</v>
      </c>
      <c r="T508" s="387" t="s">
        <v>524</v>
      </c>
      <c r="U508" s="387" t="s">
        <v>524</v>
      </c>
      <c r="V508" s="396" t="s">
        <v>196</v>
      </c>
      <c r="W508" s="387" t="s">
        <v>558</v>
      </c>
      <c r="X508" s="387" t="s">
        <v>558</v>
      </c>
      <c r="Y508" s="387" t="s">
        <v>558</v>
      </c>
      <c r="Z508" s="387" t="s">
        <v>524</v>
      </c>
      <c r="AA508" s="387" t="s">
        <v>558</v>
      </c>
      <c r="AB508" s="387" t="s">
        <v>524</v>
      </c>
      <c r="AC508" s="387" t="s">
        <v>524</v>
      </c>
      <c r="AD508" s="387" t="s">
        <v>524</v>
      </c>
      <c r="AE508" s="387" t="s">
        <v>524</v>
      </c>
      <c r="AF508" s="387" t="s">
        <v>524</v>
      </c>
      <c r="AG508" s="396" t="s">
        <v>196</v>
      </c>
      <c r="AH508" s="387" t="s">
        <v>524</v>
      </c>
      <c r="AI508" s="387" t="s">
        <v>558</v>
      </c>
      <c r="AJ508" s="387"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5" t="s">
        <v>752</v>
      </c>
      <c r="B513" s="310"/>
      <c r="C513" s="310"/>
      <c r="D513" s="310"/>
      <c r="E513" s="310"/>
      <c r="F513" s="311"/>
      <c r="G513" s="450" t="s">
        <v>508</v>
      </c>
    </row>
    <row r="514" spans="1:7" ht="15" x14ac:dyDescent="0.35">
      <c r="A514" s="325" t="s">
        <v>753</v>
      </c>
      <c r="B514" s="310"/>
      <c r="C514" s="310"/>
      <c r="D514" s="310"/>
      <c r="E514" s="310"/>
      <c r="F514" s="311"/>
      <c r="G514" s="450" t="s">
        <v>3439</v>
      </c>
    </row>
    <row r="515" spans="1:7" x14ac:dyDescent="0.35">
      <c r="A515" s="310"/>
      <c r="B515" s="310"/>
      <c r="C515" s="310"/>
      <c r="D515" s="310"/>
      <c r="E515" s="310"/>
      <c r="F515" s="311"/>
      <c r="G515" s="450" t="s">
        <v>509</v>
      </c>
    </row>
    <row r="516" spans="1:7" x14ac:dyDescent="0.35">
      <c r="A516" s="310"/>
      <c r="B516" s="310"/>
      <c r="C516" s="310"/>
      <c r="D516" s="310"/>
      <c r="E516" s="310"/>
      <c r="F516" s="324"/>
      <c r="G516" s="310"/>
    </row>
    <row r="517" spans="1:7" x14ac:dyDescent="0.35">
      <c r="A517" s="432" t="s">
        <v>754</v>
      </c>
      <c r="B517" s="433" t="s">
        <v>511</v>
      </c>
      <c r="C517" s="319" t="s">
        <v>512</v>
      </c>
      <c r="D517" s="319" t="s">
        <v>513</v>
      </c>
      <c r="E517" s="319" t="s">
        <v>649</v>
      </c>
      <c r="F517" s="339" t="s">
        <v>515</v>
      </c>
      <c r="G517" s="339" t="s">
        <v>516</v>
      </c>
    </row>
    <row r="518" spans="1:7" ht="15" thickBot="1" x14ac:dyDescent="0.4">
      <c r="A518" s="434" t="s">
        <v>755</v>
      </c>
      <c r="B518" s="476" t="s">
        <v>518</v>
      </c>
      <c r="C518" s="476"/>
      <c r="D518" s="476"/>
      <c r="E518" s="476"/>
      <c r="F518" s="476"/>
      <c r="G518" s="477"/>
    </row>
    <row r="519" spans="1:7" ht="15" thickTop="1" x14ac:dyDescent="0.35">
      <c r="A519" s="435" t="s">
        <v>756</v>
      </c>
      <c r="B519" s="387">
        <v>7853.7090592547993</v>
      </c>
      <c r="C519" s="387">
        <v>9571.8991649314175</v>
      </c>
      <c r="D519" s="387">
        <v>1107.1877988953377</v>
      </c>
      <c r="E519" s="387">
        <v>14.91067980114685</v>
      </c>
      <c r="F519" s="387">
        <v>363.40666610922074</v>
      </c>
      <c r="G519" s="387" t="s">
        <v>524</v>
      </c>
    </row>
    <row r="520" spans="1:7" x14ac:dyDescent="0.35">
      <c r="A520" s="426" t="s">
        <v>757</v>
      </c>
      <c r="B520" s="396" t="s">
        <v>196</v>
      </c>
      <c r="C520" s="387">
        <v>8834.6962615396096</v>
      </c>
      <c r="D520" s="387">
        <v>54.911513816245709</v>
      </c>
      <c r="E520" s="396" t="s">
        <v>196</v>
      </c>
      <c r="F520" s="396" t="s">
        <v>196</v>
      </c>
      <c r="G520" s="387" t="s">
        <v>524</v>
      </c>
    </row>
    <row r="521" spans="1:7" x14ac:dyDescent="0.35">
      <c r="A521" s="426" t="s">
        <v>758</v>
      </c>
      <c r="B521" s="396" t="s">
        <v>196</v>
      </c>
      <c r="C521" s="387">
        <v>6772.4822920982415</v>
      </c>
      <c r="D521" s="396" t="s">
        <v>196</v>
      </c>
      <c r="E521" s="396" t="s">
        <v>196</v>
      </c>
      <c r="F521" s="396" t="s">
        <v>196</v>
      </c>
      <c r="G521" s="396" t="s">
        <v>196</v>
      </c>
    </row>
    <row r="522" spans="1:7" x14ac:dyDescent="0.35">
      <c r="A522" s="419" t="s">
        <v>3431</v>
      </c>
      <c r="B522" s="396" t="s">
        <v>196</v>
      </c>
      <c r="C522" s="387">
        <v>6510.3132861119175</v>
      </c>
      <c r="D522" s="396" t="s">
        <v>196</v>
      </c>
      <c r="E522" s="396" t="s">
        <v>196</v>
      </c>
      <c r="F522" s="396" t="s">
        <v>196</v>
      </c>
      <c r="G522" s="396" t="s">
        <v>196</v>
      </c>
    </row>
    <row r="523" spans="1:7" x14ac:dyDescent="0.35">
      <c r="A523" s="88" t="s">
        <v>759</v>
      </c>
      <c r="B523" s="396" t="s">
        <v>196</v>
      </c>
      <c r="C523" s="396" t="s">
        <v>196</v>
      </c>
      <c r="D523" s="396" t="s">
        <v>196</v>
      </c>
      <c r="E523" s="396" t="s">
        <v>196</v>
      </c>
      <c r="F523" s="396" t="s">
        <v>196</v>
      </c>
      <c r="G523" s="396" t="s">
        <v>196</v>
      </c>
    </row>
    <row r="524" spans="1:7" x14ac:dyDescent="0.35">
      <c r="A524" s="436" t="s">
        <v>760</v>
      </c>
      <c r="B524" s="396" t="s">
        <v>196</v>
      </c>
      <c r="C524" s="387" t="s">
        <v>196</v>
      </c>
      <c r="D524" s="396" t="s">
        <v>196</v>
      </c>
      <c r="E524" s="396" t="s">
        <v>196</v>
      </c>
      <c r="F524" s="396" t="s">
        <v>196</v>
      </c>
      <c r="G524" s="396" t="s">
        <v>196</v>
      </c>
    </row>
    <row r="525" spans="1:7" x14ac:dyDescent="0.35">
      <c r="A525" s="436" t="s">
        <v>761</v>
      </c>
      <c r="B525" s="396" t="s">
        <v>196</v>
      </c>
      <c r="C525" s="387" t="s">
        <v>196</v>
      </c>
      <c r="D525" s="396" t="s">
        <v>196</v>
      </c>
      <c r="E525" s="396" t="s">
        <v>196</v>
      </c>
      <c r="F525" s="396" t="s">
        <v>196</v>
      </c>
      <c r="G525" s="396" t="s">
        <v>196</v>
      </c>
    </row>
    <row r="526" spans="1:7" x14ac:dyDescent="0.35">
      <c r="A526" s="88" t="s">
        <v>762</v>
      </c>
      <c r="B526" s="396" t="s">
        <v>196</v>
      </c>
      <c r="C526" s="396" t="s">
        <v>196</v>
      </c>
      <c r="D526" s="396" t="s">
        <v>196</v>
      </c>
      <c r="E526" s="396" t="s">
        <v>196</v>
      </c>
      <c r="F526" s="396" t="s">
        <v>196</v>
      </c>
      <c r="G526" s="396" t="s">
        <v>196</v>
      </c>
    </row>
    <row r="527" spans="1:7" x14ac:dyDescent="0.35">
      <c r="A527" s="436" t="s">
        <v>763</v>
      </c>
      <c r="B527" s="396" t="s">
        <v>196</v>
      </c>
      <c r="C527" s="387" t="s">
        <v>196</v>
      </c>
      <c r="D527" s="396" t="s">
        <v>196</v>
      </c>
      <c r="E527" s="396" t="s">
        <v>196</v>
      </c>
      <c r="F527" s="396" t="s">
        <v>196</v>
      </c>
      <c r="G527" s="396" t="s">
        <v>196</v>
      </c>
    </row>
    <row r="528" spans="1:7" x14ac:dyDescent="0.35">
      <c r="A528" s="436" t="s">
        <v>764</v>
      </c>
      <c r="B528" s="396" t="s">
        <v>196</v>
      </c>
      <c r="C528" s="387" t="s">
        <v>196</v>
      </c>
      <c r="D528" s="396" t="s">
        <v>196</v>
      </c>
      <c r="E528" s="396" t="s">
        <v>196</v>
      </c>
      <c r="F528" s="396" t="s">
        <v>196</v>
      </c>
      <c r="G528" s="396" t="s">
        <v>196</v>
      </c>
    </row>
    <row r="529" spans="1:7" x14ac:dyDescent="0.35">
      <c r="A529" s="436" t="s">
        <v>765</v>
      </c>
      <c r="B529" s="396" t="s">
        <v>196</v>
      </c>
      <c r="C529" s="387" t="s">
        <v>196</v>
      </c>
      <c r="D529" s="396" t="s">
        <v>196</v>
      </c>
      <c r="E529" s="396" t="s">
        <v>196</v>
      </c>
      <c r="F529" s="396" t="s">
        <v>196</v>
      </c>
      <c r="G529" s="396" t="s">
        <v>196</v>
      </c>
    </row>
    <row r="530" spans="1:7" x14ac:dyDescent="0.35">
      <c r="A530" s="88" t="s">
        <v>766</v>
      </c>
      <c r="B530" s="396" t="s">
        <v>196</v>
      </c>
      <c r="C530" s="396" t="s">
        <v>196</v>
      </c>
      <c r="D530" s="396" t="s">
        <v>196</v>
      </c>
      <c r="E530" s="396" t="s">
        <v>196</v>
      </c>
      <c r="F530" s="396" t="s">
        <v>196</v>
      </c>
      <c r="G530" s="396" t="s">
        <v>196</v>
      </c>
    </row>
    <row r="531" spans="1:7" x14ac:dyDescent="0.35">
      <c r="A531" s="436" t="s">
        <v>3432</v>
      </c>
      <c r="B531" s="396" t="s">
        <v>196</v>
      </c>
      <c r="C531" s="387">
        <v>6510.3132861119175</v>
      </c>
      <c r="D531" s="396" t="s">
        <v>196</v>
      </c>
      <c r="E531" s="396" t="s">
        <v>196</v>
      </c>
      <c r="F531" s="396" t="s">
        <v>196</v>
      </c>
      <c r="G531" s="396" t="s">
        <v>196</v>
      </c>
    </row>
    <row r="532" spans="1:7" x14ac:dyDescent="0.35">
      <c r="A532" s="437" t="s">
        <v>769</v>
      </c>
      <c r="B532" s="396" t="s">
        <v>196</v>
      </c>
      <c r="C532" s="387">
        <v>473.19623090020355</v>
      </c>
      <c r="D532" s="396"/>
      <c r="E532" s="396" t="s">
        <v>196</v>
      </c>
      <c r="F532" s="396" t="s">
        <v>196</v>
      </c>
      <c r="G532" s="396"/>
    </row>
    <row r="533" spans="1:7" x14ac:dyDescent="0.35">
      <c r="A533" s="437" t="s">
        <v>770</v>
      </c>
      <c r="B533" s="396" t="s">
        <v>196</v>
      </c>
      <c r="C533" s="387">
        <v>299.39799460361405</v>
      </c>
      <c r="D533" s="396"/>
      <c r="E533" s="396" t="s">
        <v>196</v>
      </c>
      <c r="F533" s="396" t="s">
        <v>196</v>
      </c>
      <c r="G533" s="396"/>
    </row>
    <row r="534" spans="1:7" x14ac:dyDescent="0.35">
      <c r="A534" s="437" t="s">
        <v>771</v>
      </c>
      <c r="B534" s="396" t="s">
        <v>196</v>
      </c>
      <c r="C534" s="387">
        <v>3056.1321125619293</v>
      </c>
      <c r="D534" s="396"/>
      <c r="E534" s="396" t="s">
        <v>196</v>
      </c>
      <c r="F534" s="396" t="s">
        <v>196</v>
      </c>
      <c r="G534" s="396"/>
    </row>
    <row r="535" spans="1:7" x14ac:dyDescent="0.35">
      <c r="A535" s="437" t="s">
        <v>772</v>
      </c>
      <c r="B535" s="396" t="s">
        <v>196</v>
      </c>
      <c r="C535" s="387">
        <v>251.93525163617798</v>
      </c>
      <c r="D535" s="396"/>
      <c r="E535" s="396" t="s">
        <v>196</v>
      </c>
      <c r="F535" s="396" t="s">
        <v>196</v>
      </c>
      <c r="G535" s="396"/>
    </row>
    <row r="536" spans="1:7" x14ac:dyDescent="0.35">
      <c r="A536" s="437" t="s">
        <v>773</v>
      </c>
      <c r="B536" s="396" t="s">
        <v>196</v>
      </c>
      <c r="C536" s="387">
        <v>297.36246326322032</v>
      </c>
      <c r="D536" s="396"/>
      <c r="E536" s="396" t="s">
        <v>196</v>
      </c>
      <c r="F536" s="396" t="s">
        <v>196</v>
      </c>
      <c r="G536" s="396"/>
    </row>
    <row r="537" spans="1:7" x14ac:dyDescent="0.35">
      <c r="A537" s="437" t="s">
        <v>774</v>
      </c>
      <c r="B537" s="396" t="s">
        <v>196</v>
      </c>
      <c r="C537" s="387">
        <v>309.95636595734669</v>
      </c>
      <c r="D537" s="396"/>
      <c r="E537" s="396" t="s">
        <v>196</v>
      </c>
      <c r="F537" s="396" t="s">
        <v>196</v>
      </c>
      <c r="G537" s="396"/>
    </row>
    <row r="538" spans="1:7" x14ac:dyDescent="0.35">
      <c r="A538" s="437" t="s">
        <v>775</v>
      </c>
      <c r="B538" s="396" t="s">
        <v>196</v>
      </c>
      <c r="C538" s="387">
        <v>178.40438707912745</v>
      </c>
      <c r="D538" s="396"/>
      <c r="E538" s="396" t="s">
        <v>196</v>
      </c>
      <c r="F538" s="396" t="s">
        <v>196</v>
      </c>
      <c r="G538" s="396"/>
    </row>
    <row r="539" spans="1:7" x14ac:dyDescent="0.35">
      <c r="A539" s="437" t="s">
        <v>776</v>
      </c>
      <c r="B539" s="396" t="s">
        <v>196</v>
      </c>
      <c r="C539" s="387">
        <v>214.11005793654462</v>
      </c>
      <c r="D539" s="396"/>
      <c r="E539" s="396" t="s">
        <v>196</v>
      </c>
      <c r="F539" s="396" t="s">
        <v>196</v>
      </c>
      <c r="G539" s="396"/>
    </row>
    <row r="540" spans="1:7" x14ac:dyDescent="0.35">
      <c r="A540" s="437" t="s">
        <v>777</v>
      </c>
      <c r="B540" s="396" t="s">
        <v>196</v>
      </c>
      <c r="C540" s="387">
        <v>1196.7876680440343</v>
      </c>
      <c r="D540" s="396"/>
      <c r="E540" s="396" t="s">
        <v>196</v>
      </c>
      <c r="F540" s="396" t="s">
        <v>196</v>
      </c>
      <c r="G540" s="396"/>
    </row>
    <row r="541" spans="1:7" x14ac:dyDescent="0.35">
      <c r="A541" s="437" t="s">
        <v>3291</v>
      </c>
      <c r="B541" s="396" t="s">
        <v>196</v>
      </c>
      <c r="C541" s="387">
        <v>178.70274178817721</v>
      </c>
      <c r="D541" s="396"/>
      <c r="E541" s="396" t="s">
        <v>196</v>
      </c>
      <c r="F541" s="396" t="s">
        <v>196</v>
      </c>
      <c r="G541" s="396"/>
    </row>
    <row r="542" spans="1:7" x14ac:dyDescent="0.35">
      <c r="A542" s="437" t="s">
        <v>3292</v>
      </c>
      <c r="B542" s="396" t="s">
        <v>196</v>
      </c>
      <c r="C542" s="387">
        <v>54.328012341541672</v>
      </c>
      <c r="D542" s="396"/>
      <c r="E542" s="396" t="s">
        <v>196</v>
      </c>
      <c r="F542" s="396" t="s">
        <v>196</v>
      </c>
      <c r="G542" s="396"/>
    </row>
    <row r="543" spans="1:7" x14ac:dyDescent="0.35">
      <c r="A543" s="419" t="s">
        <v>778</v>
      </c>
      <c r="B543" s="396" t="s">
        <v>196</v>
      </c>
      <c r="C543" s="387">
        <v>55.215000000000003</v>
      </c>
      <c r="D543" s="396" t="s">
        <v>196</v>
      </c>
      <c r="E543" s="396" t="s">
        <v>196</v>
      </c>
      <c r="F543" s="396" t="s">
        <v>196</v>
      </c>
      <c r="G543" s="396" t="s">
        <v>196</v>
      </c>
    </row>
    <row r="544" spans="1:7" x14ac:dyDescent="0.35">
      <c r="A544" s="419" t="s">
        <v>779</v>
      </c>
      <c r="B544" s="396" t="s">
        <v>196</v>
      </c>
      <c r="C544" s="387">
        <v>91.609200000000001</v>
      </c>
      <c r="D544" s="396" t="s">
        <v>196</v>
      </c>
      <c r="E544" s="396" t="s">
        <v>196</v>
      </c>
      <c r="F544" s="396" t="s">
        <v>196</v>
      </c>
      <c r="G544" s="396" t="s">
        <v>196</v>
      </c>
    </row>
    <row r="545" spans="1:7" x14ac:dyDescent="0.35">
      <c r="A545" s="419" t="s">
        <v>780</v>
      </c>
      <c r="B545" s="396" t="s">
        <v>196</v>
      </c>
      <c r="C545" s="387">
        <v>115.34480598632427</v>
      </c>
      <c r="D545" s="396" t="s">
        <v>196</v>
      </c>
      <c r="E545" s="396" t="s">
        <v>196</v>
      </c>
      <c r="F545" s="396" t="s">
        <v>196</v>
      </c>
      <c r="G545" s="396" t="s">
        <v>196</v>
      </c>
    </row>
    <row r="546" spans="1:7" x14ac:dyDescent="0.35">
      <c r="A546" s="438" t="s">
        <v>781</v>
      </c>
      <c r="B546" s="396" t="s">
        <v>196</v>
      </c>
      <c r="C546" s="387" t="s">
        <v>551</v>
      </c>
      <c r="D546" s="396"/>
      <c r="E546" s="396" t="s">
        <v>196</v>
      </c>
      <c r="F546" s="396" t="s">
        <v>196</v>
      </c>
      <c r="G546" s="396"/>
    </row>
    <row r="547" spans="1:7" x14ac:dyDescent="0.35">
      <c r="A547" s="438" t="s">
        <v>782</v>
      </c>
      <c r="B547" s="396" t="s">
        <v>196</v>
      </c>
      <c r="C547" s="387">
        <v>26.068534199999998</v>
      </c>
      <c r="D547" s="396"/>
      <c r="E547" s="396" t="s">
        <v>196</v>
      </c>
      <c r="F547" s="396" t="s">
        <v>196</v>
      </c>
      <c r="G547" s="396"/>
    </row>
    <row r="548" spans="1:7" x14ac:dyDescent="0.35">
      <c r="A548" s="438" t="s">
        <v>783</v>
      </c>
      <c r="B548" s="396" t="s">
        <v>196</v>
      </c>
      <c r="C548" s="387">
        <v>69.750133199999993</v>
      </c>
      <c r="D548" s="396"/>
      <c r="E548" s="396" t="s">
        <v>196</v>
      </c>
      <c r="F548" s="396" t="s">
        <v>196</v>
      </c>
      <c r="G548" s="396"/>
    </row>
    <row r="549" spans="1:7" x14ac:dyDescent="0.35">
      <c r="A549" s="438" t="s">
        <v>784</v>
      </c>
      <c r="B549" s="396" t="s">
        <v>196</v>
      </c>
      <c r="C549" s="387">
        <v>2.1242679999999998</v>
      </c>
      <c r="D549" s="396"/>
      <c r="E549" s="396" t="s">
        <v>196</v>
      </c>
      <c r="F549" s="396" t="s">
        <v>196</v>
      </c>
      <c r="G549" s="396"/>
    </row>
    <row r="550" spans="1:7" x14ac:dyDescent="0.35">
      <c r="A550" s="438" t="s">
        <v>785</v>
      </c>
      <c r="B550" s="396" t="s">
        <v>196</v>
      </c>
      <c r="C550" s="387" t="s">
        <v>551</v>
      </c>
      <c r="D550" s="396"/>
      <c r="E550" s="396" t="s">
        <v>196</v>
      </c>
      <c r="F550" s="396" t="s">
        <v>196</v>
      </c>
      <c r="G550" s="396"/>
    </row>
    <row r="551" spans="1:7" x14ac:dyDescent="0.35">
      <c r="A551" s="439" t="s">
        <v>786</v>
      </c>
      <c r="B551" s="396" t="s">
        <v>196</v>
      </c>
      <c r="C551" s="387">
        <v>17.401870586324279</v>
      </c>
      <c r="D551" s="396" t="s">
        <v>196</v>
      </c>
      <c r="E551" s="396" t="s">
        <v>196</v>
      </c>
      <c r="F551" s="396" t="s">
        <v>196</v>
      </c>
      <c r="G551" s="396" t="s">
        <v>196</v>
      </c>
    </row>
    <row r="552" spans="1:7" x14ac:dyDescent="0.35">
      <c r="A552" s="440" t="s">
        <v>787</v>
      </c>
      <c r="B552" s="396" t="s">
        <v>196</v>
      </c>
      <c r="C552" s="387">
        <v>17.401870586324279</v>
      </c>
      <c r="D552" s="396"/>
      <c r="E552" s="396" t="s">
        <v>196</v>
      </c>
      <c r="F552" s="396" t="s">
        <v>196</v>
      </c>
      <c r="G552" s="396"/>
    </row>
    <row r="553" spans="1:7" x14ac:dyDescent="0.35">
      <c r="A553" s="426" t="s">
        <v>788</v>
      </c>
      <c r="B553" s="396" t="s">
        <v>196</v>
      </c>
      <c r="C553" s="387">
        <v>2062.213969441369</v>
      </c>
      <c r="D553" s="387">
        <v>54.911513816245709</v>
      </c>
      <c r="E553" s="396" t="s">
        <v>196</v>
      </c>
      <c r="F553" s="396" t="s">
        <v>196</v>
      </c>
      <c r="G553" s="387" t="s">
        <v>524</v>
      </c>
    </row>
    <row r="554" spans="1:7" x14ac:dyDescent="0.35">
      <c r="A554" s="420" t="s">
        <v>3433</v>
      </c>
      <c r="B554" s="396" t="s">
        <v>196</v>
      </c>
      <c r="C554" s="387">
        <v>1103.3068171277257</v>
      </c>
      <c r="D554" s="387">
        <v>42.371474794155858</v>
      </c>
      <c r="E554" s="396" t="s">
        <v>196</v>
      </c>
      <c r="F554" s="396" t="s">
        <v>196</v>
      </c>
      <c r="G554" s="387" t="s">
        <v>524</v>
      </c>
    </row>
    <row r="555" spans="1:7" x14ac:dyDescent="0.35">
      <c r="A555" s="88" t="s">
        <v>759</v>
      </c>
      <c r="B555" s="396" t="s">
        <v>196</v>
      </c>
      <c r="C555" s="396" t="s">
        <v>196</v>
      </c>
      <c r="D555" s="396" t="s">
        <v>196</v>
      </c>
      <c r="E555" s="396" t="s">
        <v>196</v>
      </c>
      <c r="F555" s="396" t="s">
        <v>196</v>
      </c>
      <c r="G555" s="396" t="s">
        <v>196</v>
      </c>
    </row>
    <row r="556" spans="1:7" x14ac:dyDescent="0.35">
      <c r="A556" s="436" t="s">
        <v>760</v>
      </c>
      <c r="B556" s="396" t="s">
        <v>196</v>
      </c>
      <c r="C556" s="387" t="s">
        <v>196</v>
      </c>
      <c r="D556" s="387" t="s">
        <v>196</v>
      </c>
      <c r="E556" s="396" t="s">
        <v>196</v>
      </c>
      <c r="F556" s="396" t="s">
        <v>196</v>
      </c>
      <c r="G556" s="391" t="s">
        <v>196</v>
      </c>
    </row>
    <row r="557" spans="1:7" x14ac:dyDescent="0.35">
      <c r="A557" s="436" t="s">
        <v>761</v>
      </c>
      <c r="B557" s="396" t="s">
        <v>196</v>
      </c>
      <c r="C557" s="387" t="s">
        <v>196</v>
      </c>
      <c r="D557" s="387" t="s">
        <v>196</v>
      </c>
      <c r="E557" s="396" t="s">
        <v>196</v>
      </c>
      <c r="F557" s="396" t="s">
        <v>196</v>
      </c>
      <c r="G557" s="391" t="s">
        <v>196</v>
      </c>
    </row>
    <row r="558" spans="1:7" x14ac:dyDescent="0.35">
      <c r="A558" s="88" t="s">
        <v>762</v>
      </c>
      <c r="B558" s="396" t="s">
        <v>196</v>
      </c>
      <c r="C558" s="396" t="s">
        <v>196</v>
      </c>
      <c r="D558" s="396" t="s">
        <v>196</v>
      </c>
      <c r="E558" s="396" t="s">
        <v>196</v>
      </c>
      <c r="F558" s="396" t="s">
        <v>196</v>
      </c>
      <c r="G558" s="396" t="s">
        <v>196</v>
      </c>
    </row>
    <row r="559" spans="1:7" x14ac:dyDescent="0.35">
      <c r="A559" s="436" t="s">
        <v>763</v>
      </c>
      <c r="B559" s="396" t="s">
        <v>196</v>
      </c>
      <c r="C559" s="387" t="s">
        <v>196</v>
      </c>
      <c r="D559" s="387" t="s">
        <v>196</v>
      </c>
      <c r="E559" s="396" t="s">
        <v>196</v>
      </c>
      <c r="F559" s="396" t="s">
        <v>196</v>
      </c>
      <c r="G559" s="391" t="s">
        <v>196</v>
      </c>
    </row>
    <row r="560" spans="1:7" x14ac:dyDescent="0.35">
      <c r="A560" s="436" t="s">
        <v>764</v>
      </c>
      <c r="B560" s="396" t="s">
        <v>196</v>
      </c>
      <c r="C560" s="387" t="s">
        <v>196</v>
      </c>
      <c r="D560" s="387" t="s">
        <v>196</v>
      </c>
      <c r="E560" s="396" t="s">
        <v>196</v>
      </c>
      <c r="F560" s="396" t="s">
        <v>196</v>
      </c>
      <c r="G560" s="391" t="s">
        <v>196</v>
      </c>
    </row>
    <row r="561" spans="1:7" x14ac:dyDescent="0.35">
      <c r="A561" s="436" t="s">
        <v>765</v>
      </c>
      <c r="B561" s="396" t="s">
        <v>196</v>
      </c>
      <c r="C561" s="387" t="s">
        <v>196</v>
      </c>
      <c r="D561" s="387" t="s">
        <v>196</v>
      </c>
      <c r="E561" s="396" t="s">
        <v>196</v>
      </c>
      <c r="F561" s="396" t="s">
        <v>196</v>
      </c>
      <c r="G561" s="391" t="s">
        <v>196</v>
      </c>
    </row>
    <row r="562" spans="1:7" x14ac:dyDescent="0.35">
      <c r="A562" s="88" t="s">
        <v>766</v>
      </c>
      <c r="B562" s="396" t="s">
        <v>196</v>
      </c>
      <c r="C562" s="396" t="s">
        <v>196</v>
      </c>
      <c r="D562" s="396" t="s">
        <v>196</v>
      </c>
      <c r="E562" s="396" t="s">
        <v>196</v>
      </c>
      <c r="F562" s="396" t="s">
        <v>196</v>
      </c>
      <c r="G562" s="396" t="s">
        <v>196</v>
      </c>
    </row>
    <row r="563" spans="1:7" x14ac:dyDescent="0.35">
      <c r="A563" s="436" t="s">
        <v>3434</v>
      </c>
      <c r="B563" s="396" t="s">
        <v>196</v>
      </c>
      <c r="C563" s="387">
        <v>1103.3068171277257</v>
      </c>
      <c r="D563" s="387">
        <v>42.371474794155858</v>
      </c>
      <c r="E563" s="396" t="s">
        <v>196</v>
      </c>
      <c r="F563" s="396" t="s">
        <v>196</v>
      </c>
      <c r="G563" s="391" t="s">
        <v>524</v>
      </c>
    </row>
    <row r="564" spans="1:7" x14ac:dyDescent="0.35">
      <c r="A564" s="437" t="s">
        <v>767</v>
      </c>
      <c r="B564" s="396" t="s">
        <v>196</v>
      </c>
      <c r="C564" s="387" t="s">
        <v>526</v>
      </c>
      <c r="D564" s="387" t="s">
        <v>526</v>
      </c>
      <c r="E564" s="396" t="s">
        <v>196</v>
      </c>
      <c r="F564" s="396" t="s">
        <v>196</v>
      </c>
      <c r="G564" s="391" t="s">
        <v>524</v>
      </c>
    </row>
    <row r="565" spans="1:7" x14ac:dyDescent="0.35">
      <c r="A565" s="437" t="s">
        <v>768</v>
      </c>
      <c r="B565" s="396" t="s">
        <v>196</v>
      </c>
      <c r="C565" s="387" t="s">
        <v>526</v>
      </c>
      <c r="D565" s="387" t="s">
        <v>526</v>
      </c>
      <c r="E565" s="396" t="s">
        <v>196</v>
      </c>
      <c r="F565" s="396" t="s">
        <v>196</v>
      </c>
      <c r="G565" s="391" t="s">
        <v>524</v>
      </c>
    </row>
    <row r="566" spans="1:7" x14ac:dyDescent="0.35">
      <c r="A566" s="437" t="s">
        <v>769</v>
      </c>
      <c r="B566" s="396" t="s">
        <v>196</v>
      </c>
      <c r="C566" s="387">
        <v>10.4339141813269</v>
      </c>
      <c r="D566" s="387" t="s">
        <v>526</v>
      </c>
      <c r="E566" s="396" t="s">
        <v>196</v>
      </c>
      <c r="F566" s="396" t="s">
        <v>196</v>
      </c>
      <c r="G566" s="391" t="s">
        <v>524</v>
      </c>
    </row>
    <row r="567" spans="1:7" x14ac:dyDescent="0.35">
      <c r="A567" s="437" t="s">
        <v>770</v>
      </c>
      <c r="B567" s="396" t="s">
        <v>196</v>
      </c>
      <c r="C567" s="387">
        <v>6.8670103189230298</v>
      </c>
      <c r="D567" s="387" t="s">
        <v>526</v>
      </c>
      <c r="E567" s="396" t="s">
        <v>196</v>
      </c>
      <c r="F567" s="396" t="s">
        <v>196</v>
      </c>
      <c r="G567" s="391" t="s">
        <v>524</v>
      </c>
    </row>
    <row r="568" spans="1:7" x14ac:dyDescent="0.35">
      <c r="A568" s="437" t="s">
        <v>771</v>
      </c>
      <c r="B568" s="396" t="s">
        <v>196</v>
      </c>
      <c r="C568" s="387">
        <v>73.263053002758994</v>
      </c>
      <c r="D568" s="387" t="s">
        <v>526</v>
      </c>
      <c r="E568" s="396" t="s">
        <v>196</v>
      </c>
      <c r="F568" s="396" t="s">
        <v>196</v>
      </c>
      <c r="G568" s="391" t="s">
        <v>524</v>
      </c>
    </row>
    <row r="569" spans="1:7" x14ac:dyDescent="0.35">
      <c r="A569" s="437" t="s">
        <v>772</v>
      </c>
      <c r="B569" s="396" t="s">
        <v>196</v>
      </c>
      <c r="C569" s="387">
        <v>6.6603451261630804</v>
      </c>
      <c r="D569" s="387">
        <v>7.8425112598720803</v>
      </c>
      <c r="E569" s="396" t="s">
        <v>196</v>
      </c>
      <c r="F569" s="396" t="s">
        <v>196</v>
      </c>
      <c r="G569" s="391" t="s">
        <v>524</v>
      </c>
    </row>
    <row r="570" spans="1:7" x14ac:dyDescent="0.35">
      <c r="A570" s="437" t="s">
        <v>773</v>
      </c>
      <c r="B570" s="396" t="s">
        <v>196</v>
      </c>
      <c r="C570" s="387">
        <v>6.2083685766828101</v>
      </c>
      <c r="D570" s="387" t="s">
        <v>526</v>
      </c>
      <c r="E570" s="396" t="s">
        <v>196</v>
      </c>
      <c r="F570" s="396" t="s">
        <v>196</v>
      </c>
      <c r="G570" s="391" t="s">
        <v>524</v>
      </c>
    </row>
    <row r="571" spans="1:7" x14ac:dyDescent="0.35">
      <c r="A571" s="437" t="s">
        <v>774</v>
      </c>
      <c r="B571" s="396" t="s">
        <v>196</v>
      </c>
      <c r="C571" s="387">
        <v>15.278275422757799</v>
      </c>
      <c r="D571" s="387">
        <v>15.52463493848148</v>
      </c>
      <c r="E571" s="396" t="s">
        <v>196</v>
      </c>
      <c r="F571" s="396" t="s">
        <v>196</v>
      </c>
      <c r="G571" s="391" t="s">
        <v>524</v>
      </c>
    </row>
    <row r="572" spans="1:7" x14ac:dyDescent="0.35">
      <c r="A572" s="437" t="s">
        <v>775</v>
      </c>
      <c r="B572" s="396" t="s">
        <v>196</v>
      </c>
      <c r="C572" s="387">
        <v>8.8016924452317795</v>
      </c>
      <c r="D572" s="387">
        <v>8.48939568274767</v>
      </c>
      <c r="E572" s="396" t="s">
        <v>196</v>
      </c>
      <c r="F572" s="396" t="s">
        <v>196</v>
      </c>
      <c r="G572" s="391" t="s">
        <v>524</v>
      </c>
    </row>
    <row r="573" spans="1:7" x14ac:dyDescent="0.35">
      <c r="A573" s="437" t="s">
        <v>776</v>
      </c>
      <c r="B573" s="396" t="s">
        <v>196</v>
      </c>
      <c r="C573" s="387">
        <v>5.1525731574840696</v>
      </c>
      <c r="D573" s="387" t="s">
        <v>526</v>
      </c>
      <c r="E573" s="396" t="s">
        <v>196</v>
      </c>
      <c r="F573" s="396" t="s">
        <v>196</v>
      </c>
      <c r="G573" s="391" t="s">
        <v>524</v>
      </c>
    </row>
    <row r="574" spans="1:7" x14ac:dyDescent="0.35">
      <c r="A574" s="437" t="s">
        <v>777</v>
      </c>
      <c r="B574" s="396" t="s">
        <v>196</v>
      </c>
      <c r="C574" s="387">
        <v>961.657313045705</v>
      </c>
      <c r="D574" s="387">
        <v>10.514932913054629</v>
      </c>
      <c r="E574" s="396" t="s">
        <v>196</v>
      </c>
      <c r="F574" s="396" t="s">
        <v>196</v>
      </c>
      <c r="G574" s="391" t="s">
        <v>524</v>
      </c>
    </row>
    <row r="575" spans="1:7" x14ac:dyDescent="0.35">
      <c r="A575" s="437" t="s">
        <v>3291</v>
      </c>
      <c r="B575" s="396" t="s">
        <v>196</v>
      </c>
      <c r="C575" s="387">
        <v>7.2448214116877399</v>
      </c>
      <c r="D575" s="387" t="s">
        <v>526</v>
      </c>
      <c r="E575" s="396" t="s">
        <v>196</v>
      </c>
      <c r="F575" s="396" t="s">
        <v>196</v>
      </c>
      <c r="G575" s="391" t="s">
        <v>524</v>
      </c>
    </row>
    <row r="576" spans="1:7" x14ac:dyDescent="0.35">
      <c r="A576" s="437" t="s">
        <v>3292</v>
      </c>
      <c r="B576" s="396" t="s">
        <v>196</v>
      </c>
      <c r="C576" s="387">
        <v>1.7394504390044301</v>
      </c>
      <c r="D576" s="387" t="s">
        <v>526</v>
      </c>
      <c r="E576" s="396" t="s">
        <v>196</v>
      </c>
      <c r="F576" s="396" t="s">
        <v>196</v>
      </c>
      <c r="G576" s="391" t="s">
        <v>524</v>
      </c>
    </row>
    <row r="577" spans="1:7" x14ac:dyDescent="0.35">
      <c r="A577" s="419" t="s">
        <v>778</v>
      </c>
      <c r="B577" s="396" t="s">
        <v>196</v>
      </c>
      <c r="C577" s="387">
        <v>3.47664809845039</v>
      </c>
      <c r="D577" s="387">
        <v>1.15882913799309</v>
      </c>
      <c r="E577" s="396" t="s">
        <v>196</v>
      </c>
      <c r="F577" s="396" t="s">
        <v>196</v>
      </c>
      <c r="G577" s="391" t="s">
        <v>524</v>
      </c>
    </row>
    <row r="578" spans="1:7" x14ac:dyDescent="0.35">
      <c r="A578" s="419" t="s">
        <v>779</v>
      </c>
      <c r="B578" s="396" t="s">
        <v>196</v>
      </c>
      <c r="C578" s="387">
        <v>812.30140082016101</v>
      </c>
      <c r="D578" s="387">
        <v>5.4580785736261301</v>
      </c>
      <c r="E578" s="396" t="s">
        <v>196</v>
      </c>
      <c r="F578" s="396" t="s">
        <v>196</v>
      </c>
      <c r="G578" s="391" t="s">
        <v>524</v>
      </c>
    </row>
    <row r="579" spans="1:7" x14ac:dyDescent="0.35">
      <c r="A579" s="419" t="s">
        <v>780</v>
      </c>
      <c r="B579" s="396" t="s">
        <v>196</v>
      </c>
      <c r="C579" s="387">
        <v>143.12910339503199</v>
      </c>
      <c r="D579" s="387">
        <v>5.9231313104706302</v>
      </c>
      <c r="E579" s="396" t="s">
        <v>196</v>
      </c>
      <c r="F579" s="396" t="s">
        <v>196</v>
      </c>
      <c r="G579" s="387" t="s">
        <v>524</v>
      </c>
    </row>
    <row r="580" spans="1:7" x14ac:dyDescent="0.35">
      <c r="A580" s="438" t="s">
        <v>781</v>
      </c>
      <c r="B580" s="396" t="s">
        <v>196</v>
      </c>
      <c r="C580" s="387" t="s">
        <v>551</v>
      </c>
      <c r="D580" s="387" t="s">
        <v>551</v>
      </c>
      <c r="E580" s="396" t="s">
        <v>196</v>
      </c>
      <c r="F580" s="396" t="s">
        <v>196</v>
      </c>
      <c r="G580" s="391" t="s">
        <v>524</v>
      </c>
    </row>
    <row r="581" spans="1:7" x14ac:dyDescent="0.35">
      <c r="A581" s="438" t="s">
        <v>782</v>
      </c>
      <c r="B581" s="396" t="s">
        <v>196</v>
      </c>
      <c r="C581" s="387">
        <v>0.97110900520321997</v>
      </c>
      <c r="D581" s="387">
        <v>8.605344306328E-2</v>
      </c>
      <c r="E581" s="396" t="s">
        <v>196</v>
      </c>
      <c r="F581" s="396" t="s">
        <v>196</v>
      </c>
      <c r="G581" s="391" t="s">
        <v>524</v>
      </c>
    </row>
    <row r="582" spans="1:7" x14ac:dyDescent="0.35">
      <c r="A582" s="438" t="s">
        <v>783</v>
      </c>
      <c r="B582" s="396" t="s">
        <v>196</v>
      </c>
      <c r="C582" s="387">
        <v>12.102255140157601</v>
      </c>
      <c r="D582" s="387">
        <v>0.46691353425823001</v>
      </c>
      <c r="E582" s="396" t="s">
        <v>196</v>
      </c>
      <c r="F582" s="396" t="s">
        <v>196</v>
      </c>
      <c r="G582" s="391" t="s">
        <v>524</v>
      </c>
    </row>
    <row r="583" spans="1:7" x14ac:dyDescent="0.35">
      <c r="A583" s="438" t="s">
        <v>784</v>
      </c>
      <c r="B583" s="396" t="s">
        <v>196</v>
      </c>
      <c r="C583" s="387">
        <v>0.20352704247281</v>
      </c>
      <c r="D583" s="387">
        <v>8.4830813865599992E-3</v>
      </c>
      <c r="E583" s="396" t="s">
        <v>196</v>
      </c>
      <c r="F583" s="396" t="s">
        <v>196</v>
      </c>
      <c r="G583" s="391" t="s">
        <v>524</v>
      </c>
    </row>
    <row r="584" spans="1:7" x14ac:dyDescent="0.35">
      <c r="A584" s="438" t="s">
        <v>785</v>
      </c>
      <c r="B584" s="396" t="s">
        <v>196</v>
      </c>
      <c r="C584" s="387">
        <v>129.43079884371301</v>
      </c>
      <c r="D584" s="387">
        <v>5.3616812517625601</v>
      </c>
      <c r="E584" s="396" t="s">
        <v>196</v>
      </c>
      <c r="F584" s="396" t="s">
        <v>196</v>
      </c>
      <c r="G584" s="391" t="s">
        <v>524</v>
      </c>
    </row>
    <row r="585" spans="1:7" x14ac:dyDescent="0.35">
      <c r="A585" s="439" t="s">
        <v>786</v>
      </c>
      <c r="B585" s="396" t="s">
        <v>196</v>
      </c>
      <c r="C585" s="387">
        <v>0.42141336348535002</v>
      </c>
      <c r="D585" s="387" t="s">
        <v>526</v>
      </c>
      <c r="E585" s="396" t="s">
        <v>196</v>
      </c>
      <c r="F585" s="396" t="s">
        <v>196</v>
      </c>
      <c r="G585" s="387" t="s">
        <v>524</v>
      </c>
    </row>
    <row r="586" spans="1:7" x14ac:dyDescent="0.35">
      <c r="A586" s="440" t="s">
        <v>787</v>
      </c>
      <c r="B586" s="396" t="s">
        <v>196</v>
      </c>
      <c r="C586" s="387">
        <v>0.42141336348535002</v>
      </c>
      <c r="D586" s="387" t="s">
        <v>526</v>
      </c>
      <c r="E586" s="396" t="s">
        <v>196</v>
      </c>
      <c r="F586" s="396" t="s">
        <v>196</v>
      </c>
      <c r="G586" s="391" t="s">
        <v>524</v>
      </c>
    </row>
    <row r="587" spans="1:7" ht="15" thickBot="1" x14ac:dyDescent="0.4">
      <c r="A587" s="419" t="s">
        <v>3435</v>
      </c>
      <c r="B587" s="396" t="s">
        <v>196</v>
      </c>
      <c r="C587" s="396" t="s">
        <v>196</v>
      </c>
      <c r="D587" s="387" t="s">
        <v>526</v>
      </c>
      <c r="E587" s="396" t="s">
        <v>196</v>
      </c>
      <c r="F587" s="396" t="s">
        <v>196</v>
      </c>
      <c r="G587" s="396" t="s">
        <v>196</v>
      </c>
    </row>
    <row r="588" spans="1:7" s="340" customFormat="1" ht="12.75" customHeight="1" thickTop="1" x14ac:dyDescent="0.25">
      <c r="A588" s="89" t="s">
        <v>789</v>
      </c>
      <c r="B588" s="396" t="s">
        <v>196</v>
      </c>
      <c r="C588" s="387">
        <v>719.88457694084161</v>
      </c>
      <c r="D588" s="396" t="s">
        <v>196</v>
      </c>
      <c r="E588" s="396" t="s">
        <v>196</v>
      </c>
      <c r="F588" s="396" t="s">
        <v>196</v>
      </c>
      <c r="G588" s="387" t="s">
        <v>524</v>
      </c>
    </row>
    <row r="589" spans="1:7" s="340" customFormat="1" ht="12.75" customHeight="1" x14ac:dyDescent="0.25">
      <c r="A589" s="90" t="s">
        <v>790</v>
      </c>
      <c r="B589" s="396" t="s">
        <v>196</v>
      </c>
      <c r="C589" s="391" t="s">
        <v>524</v>
      </c>
      <c r="D589" s="387">
        <v>1051.644218550199</v>
      </c>
      <c r="E589" s="391" t="s">
        <v>524</v>
      </c>
      <c r="F589" s="391" t="s">
        <v>524</v>
      </c>
      <c r="G589" s="391" t="s">
        <v>524</v>
      </c>
    </row>
    <row r="590" spans="1:7" s="340" customFormat="1" ht="12.75" customHeight="1" x14ac:dyDescent="0.25">
      <c r="A590" s="90" t="s">
        <v>791</v>
      </c>
      <c r="B590" s="396" t="s">
        <v>196</v>
      </c>
      <c r="C590" s="387" t="s">
        <v>526</v>
      </c>
      <c r="D590" s="387" t="s">
        <v>526</v>
      </c>
      <c r="E590" s="391" t="s">
        <v>526</v>
      </c>
      <c r="F590" s="391" t="s">
        <v>526</v>
      </c>
      <c r="G590" s="391" t="s">
        <v>524</v>
      </c>
    </row>
    <row r="591" spans="1:7" s="340" customFormat="1" ht="12.75" customHeight="1" x14ac:dyDescent="0.25">
      <c r="A591" s="90" t="s">
        <v>792</v>
      </c>
      <c r="B591" s="396" t="s">
        <v>196</v>
      </c>
      <c r="C591" s="387">
        <v>17.318326450965749</v>
      </c>
      <c r="D591" s="387">
        <v>0.63206652889299997</v>
      </c>
      <c r="E591" s="391">
        <v>14.91067980114685</v>
      </c>
      <c r="F591" s="391">
        <v>363.40666610922074</v>
      </c>
      <c r="G591" s="391" t="s">
        <v>524</v>
      </c>
    </row>
    <row r="592" spans="1:7" s="340" customFormat="1" ht="14.25" customHeight="1" x14ac:dyDescent="0.25">
      <c r="A592" s="426" t="s">
        <v>793</v>
      </c>
      <c r="B592" s="387">
        <v>4349.248664685867</v>
      </c>
      <c r="C592" s="396" t="s">
        <v>196</v>
      </c>
      <c r="D592" s="396" t="s">
        <v>196</v>
      </c>
      <c r="E592" s="396" t="s">
        <v>196</v>
      </c>
      <c r="F592" s="396" t="s">
        <v>196</v>
      </c>
      <c r="G592" s="396" t="s">
        <v>196</v>
      </c>
    </row>
    <row r="593" spans="1:7" s="340" customFormat="1" ht="12" customHeight="1" x14ac:dyDescent="0.25">
      <c r="A593" s="426" t="s">
        <v>794</v>
      </c>
      <c r="B593" s="387">
        <v>3504.4603945689328</v>
      </c>
      <c r="C593" s="396" t="s">
        <v>196</v>
      </c>
      <c r="D593" s="396" t="s">
        <v>196</v>
      </c>
      <c r="E593" s="396" t="s">
        <v>196</v>
      </c>
      <c r="F593" s="396" t="s">
        <v>196</v>
      </c>
      <c r="G593" s="396" t="s">
        <v>196</v>
      </c>
    </row>
    <row r="594" spans="1:7" s="340" customFormat="1" ht="12" customHeight="1" x14ac:dyDescent="0.25">
      <c r="A594" s="423" t="s">
        <v>795</v>
      </c>
      <c r="B594" s="387" t="s">
        <v>524</v>
      </c>
      <c r="C594" s="396" t="s">
        <v>196</v>
      </c>
      <c r="D594" s="396" t="s">
        <v>196</v>
      </c>
      <c r="E594" s="396" t="s">
        <v>196</v>
      </c>
      <c r="F594" s="396" t="s">
        <v>196</v>
      </c>
      <c r="G594" s="396" t="s">
        <v>196</v>
      </c>
    </row>
    <row r="595" spans="1:7" s="340" customFormat="1" ht="13.5" customHeight="1" x14ac:dyDescent="0.25">
      <c r="A595" s="91" t="s">
        <v>796</v>
      </c>
      <c r="B595" s="387" t="s">
        <v>524</v>
      </c>
      <c r="C595" s="387" t="s">
        <v>524</v>
      </c>
      <c r="D595" s="387" t="s">
        <v>524</v>
      </c>
      <c r="E595" s="387" t="s">
        <v>524</v>
      </c>
      <c r="F595" s="387" t="s">
        <v>524</v>
      </c>
      <c r="G595" s="387"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1" t="s">
        <v>798</v>
      </c>
      <c r="B600" s="310"/>
      <c r="C600" s="310"/>
      <c r="D600" s="310"/>
      <c r="E600" s="310"/>
      <c r="F600" s="310"/>
      <c r="G600" s="451" t="s">
        <v>508</v>
      </c>
    </row>
    <row r="601" spans="1:7" ht="15.5" x14ac:dyDescent="0.35">
      <c r="A601" s="301" t="s">
        <v>697</v>
      </c>
      <c r="B601" s="310"/>
      <c r="C601" s="310"/>
      <c r="D601" s="310"/>
      <c r="E601" s="310"/>
      <c r="F601" s="310"/>
      <c r="G601" s="451" t="s">
        <v>3439</v>
      </c>
    </row>
    <row r="602" spans="1:7" x14ac:dyDescent="0.35">
      <c r="A602" s="310"/>
      <c r="B602" s="310"/>
      <c r="C602" s="310"/>
      <c r="D602" s="310"/>
      <c r="E602" s="310"/>
      <c r="F602" s="310"/>
      <c r="G602" s="451" t="s">
        <v>509</v>
      </c>
    </row>
    <row r="603" spans="1:7" x14ac:dyDescent="0.35">
      <c r="A603" s="310"/>
      <c r="B603" s="310"/>
      <c r="C603" s="310"/>
      <c r="D603" s="310"/>
      <c r="E603" s="310"/>
      <c r="F603" s="310"/>
      <c r="G603" s="341"/>
    </row>
    <row r="604" spans="1:7" ht="54" customHeight="1" x14ac:dyDescent="0.35">
      <c r="A604" s="468" t="s">
        <v>510</v>
      </c>
      <c r="B604" s="94" t="s">
        <v>799</v>
      </c>
      <c r="C604" s="94" t="s">
        <v>800</v>
      </c>
      <c r="D604" s="94" t="s">
        <v>801</v>
      </c>
      <c r="E604" s="94" t="s">
        <v>649</v>
      </c>
      <c r="F604" s="94" t="s">
        <v>515</v>
      </c>
      <c r="G604" s="94" t="s">
        <v>516</v>
      </c>
    </row>
    <row r="605" spans="1:7" ht="15" thickBot="1" x14ac:dyDescent="0.4">
      <c r="A605" s="469"/>
      <c r="B605" s="470" t="s">
        <v>518</v>
      </c>
      <c r="C605" s="471"/>
      <c r="D605" s="471"/>
      <c r="E605" s="471"/>
      <c r="F605" s="471"/>
      <c r="G605" s="472"/>
    </row>
    <row r="606" spans="1:7" ht="15" thickTop="1" x14ac:dyDescent="0.35">
      <c r="A606" s="95" t="s">
        <v>802</v>
      </c>
      <c r="B606" s="387">
        <v>-804822.59440781723</v>
      </c>
      <c r="C606" s="387">
        <v>372.43546381101726</v>
      </c>
      <c r="D606" s="387">
        <v>25.029760442267989</v>
      </c>
      <c r="E606" s="387">
        <v>147.8993015761074</v>
      </c>
      <c r="F606" s="387">
        <v>4868.9398569495861</v>
      </c>
      <c r="G606" s="387" t="s">
        <v>547</v>
      </c>
    </row>
    <row r="607" spans="1:7" x14ac:dyDescent="0.35">
      <c r="A607" s="96" t="s">
        <v>803</v>
      </c>
      <c r="B607" s="387">
        <v>-654156.12397938303</v>
      </c>
      <c r="C607" s="387">
        <v>198.63743168945703</v>
      </c>
      <c r="D607" s="387">
        <v>12.417582721024869</v>
      </c>
      <c r="E607" s="387">
        <v>126.4269505761074</v>
      </c>
      <c r="F607" s="387">
        <v>4511.0673989495863</v>
      </c>
      <c r="G607" s="387" t="s">
        <v>547</v>
      </c>
    </row>
    <row r="608" spans="1:7" x14ac:dyDescent="0.35">
      <c r="A608" s="97" t="s">
        <v>804</v>
      </c>
      <c r="B608" s="387">
        <v>-556239.34998271859</v>
      </c>
      <c r="C608" s="387">
        <v>198.08203006879788</v>
      </c>
      <c r="D608" s="387">
        <v>12.10683877801865</v>
      </c>
      <c r="E608" s="391">
        <v>126.4269505761074</v>
      </c>
      <c r="F608" s="391">
        <v>4511.0673989495863</v>
      </c>
      <c r="G608" s="391" t="s">
        <v>551</v>
      </c>
    </row>
    <row r="609" spans="1:7" x14ac:dyDescent="0.35">
      <c r="A609" s="441" t="s">
        <v>805</v>
      </c>
      <c r="B609" s="387">
        <v>-98672.724874388499</v>
      </c>
      <c r="C609" s="387" t="s">
        <v>526</v>
      </c>
      <c r="D609" s="387" t="s">
        <v>3283</v>
      </c>
      <c r="E609" s="391" t="s">
        <v>524</v>
      </c>
      <c r="F609" s="391" t="s">
        <v>524</v>
      </c>
      <c r="G609" s="391" t="s">
        <v>524</v>
      </c>
    </row>
    <row r="610" spans="1:7" x14ac:dyDescent="0.35">
      <c r="A610" s="97" t="s">
        <v>806</v>
      </c>
      <c r="B610" s="387">
        <v>23157.998294787925</v>
      </c>
      <c r="C610" s="387" t="s">
        <v>3293</v>
      </c>
      <c r="D610" s="387" t="s">
        <v>3293</v>
      </c>
      <c r="E610" s="387" t="s">
        <v>524</v>
      </c>
      <c r="F610" s="387" t="s">
        <v>524</v>
      </c>
      <c r="G610" s="387" t="s">
        <v>524</v>
      </c>
    </row>
    <row r="611" spans="1:7" x14ac:dyDescent="0.35">
      <c r="A611" s="97" t="s">
        <v>807</v>
      </c>
      <c r="B611" s="387">
        <v>-29001.50383515003</v>
      </c>
      <c r="C611" s="387" t="s">
        <v>622</v>
      </c>
      <c r="D611" s="387" t="s">
        <v>622</v>
      </c>
      <c r="E611" s="391" t="s">
        <v>524</v>
      </c>
      <c r="F611" s="391" t="s">
        <v>524</v>
      </c>
      <c r="G611" s="391" t="s">
        <v>524</v>
      </c>
    </row>
    <row r="612" spans="1:7" x14ac:dyDescent="0.35">
      <c r="A612" s="97" t="s">
        <v>808</v>
      </c>
      <c r="B612" s="387">
        <v>52159.502129937959</v>
      </c>
      <c r="C612" s="387" t="s">
        <v>622</v>
      </c>
      <c r="D612" s="387" t="s">
        <v>622</v>
      </c>
      <c r="E612" s="391" t="s">
        <v>524</v>
      </c>
      <c r="F612" s="391" t="s">
        <v>524</v>
      </c>
      <c r="G612" s="391" t="s">
        <v>524</v>
      </c>
    </row>
    <row r="613" spans="1:7" x14ac:dyDescent="0.35">
      <c r="A613" s="96" t="s">
        <v>809</v>
      </c>
      <c r="B613" s="387">
        <v>-30056.90270642428</v>
      </c>
      <c r="C613" s="387">
        <v>12.663181</v>
      </c>
      <c r="D613" s="387">
        <v>1.1562030000000001</v>
      </c>
      <c r="E613" s="387">
        <v>21.472351</v>
      </c>
      <c r="F613" s="387">
        <v>357.87245800000005</v>
      </c>
      <c r="G613" s="387" t="s">
        <v>524</v>
      </c>
    </row>
    <row r="614" spans="1:7" x14ac:dyDescent="0.35">
      <c r="A614" s="97" t="s">
        <v>810</v>
      </c>
      <c r="B614" s="387">
        <v>10024.42566404653</v>
      </c>
      <c r="C614" s="387">
        <v>12.663181</v>
      </c>
      <c r="D614" s="387">
        <v>1.1562030000000001</v>
      </c>
      <c r="E614" s="391">
        <v>21.472351</v>
      </c>
      <c r="F614" s="391">
        <v>357.87245800000005</v>
      </c>
      <c r="G614" s="391" t="s">
        <v>524</v>
      </c>
    </row>
    <row r="615" spans="1:7" x14ac:dyDescent="0.35">
      <c r="A615" s="441" t="s">
        <v>811</v>
      </c>
      <c r="B615" s="387">
        <v>-40081.328370470808</v>
      </c>
      <c r="C615" s="387" t="s">
        <v>526</v>
      </c>
      <c r="D615" s="387" t="s">
        <v>622</v>
      </c>
      <c r="E615" s="391" t="s">
        <v>524</v>
      </c>
      <c r="F615" s="391" t="s">
        <v>524</v>
      </c>
      <c r="G615" s="391" t="s">
        <v>524</v>
      </c>
    </row>
    <row r="616" spans="1:7" x14ac:dyDescent="0.35">
      <c r="A616" s="97" t="s">
        <v>812</v>
      </c>
      <c r="B616" s="387">
        <v>-6109.6062039457893</v>
      </c>
      <c r="C616" s="387">
        <v>161.13485112156022</v>
      </c>
      <c r="D616" s="387">
        <v>0.59525414428571</v>
      </c>
      <c r="E616" s="387" t="s">
        <v>524</v>
      </c>
      <c r="F616" s="387" t="s">
        <v>524</v>
      </c>
      <c r="G616" s="387" t="s">
        <v>524</v>
      </c>
    </row>
    <row r="617" spans="1:7" x14ac:dyDescent="0.35">
      <c r="A617" s="97" t="s">
        <v>813</v>
      </c>
      <c r="B617" s="387">
        <v>-10133.523605752287</v>
      </c>
      <c r="C617" s="387" t="s">
        <v>551</v>
      </c>
      <c r="D617" s="387">
        <v>0.59215403</v>
      </c>
      <c r="E617" s="391" t="s">
        <v>524</v>
      </c>
      <c r="F617" s="391" t="s">
        <v>524</v>
      </c>
      <c r="G617" s="391" t="s">
        <v>524</v>
      </c>
    </row>
    <row r="618" spans="1:7" x14ac:dyDescent="0.35">
      <c r="A618" s="97" t="s">
        <v>814</v>
      </c>
      <c r="B618" s="387">
        <v>439.03348336053682</v>
      </c>
      <c r="C618" s="387" t="s">
        <v>551</v>
      </c>
      <c r="D618" s="387" t="s">
        <v>547</v>
      </c>
      <c r="E618" s="391" t="s">
        <v>524</v>
      </c>
      <c r="F618" s="391" t="s">
        <v>524</v>
      </c>
      <c r="G618" s="391" t="s">
        <v>524</v>
      </c>
    </row>
    <row r="619" spans="1:7" x14ac:dyDescent="0.35">
      <c r="A619" s="96" t="s">
        <v>815</v>
      </c>
      <c r="B619" s="387">
        <v>-31610.861039128908</v>
      </c>
      <c r="C619" s="387" t="s">
        <v>551</v>
      </c>
      <c r="D619" s="387">
        <v>6.04757815668298</v>
      </c>
      <c r="E619" s="387" t="s">
        <v>551</v>
      </c>
      <c r="F619" s="387" t="s">
        <v>551</v>
      </c>
      <c r="G619" s="387" t="s">
        <v>524</v>
      </c>
    </row>
    <row r="620" spans="1:7" x14ac:dyDescent="0.35">
      <c r="A620" s="97" t="s">
        <v>816</v>
      </c>
      <c r="B620" s="387">
        <v>-116642.3750794526</v>
      </c>
      <c r="C620" s="387" t="s">
        <v>551</v>
      </c>
      <c r="D620" s="387">
        <v>6.04757815668298</v>
      </c>
      <c r="E620" s="391" t="s">
        <v>551</v>
      </c>
      <c r="F620" s="391" t="s">
        <v>551</v>
      </c>
      <c r="G620" s="391" t="s">
        <v>524</v>
      </c>
    </row>
    <row r="621" spans="1:7" x14ac:dyDescent="0.35">
      <c r="A621" s="441" t="s">
        <v>817</v>
      </c>
      <c r="B621" s="387">
        <v>85031.514040323702</v>
      </c>
      <c r="C621" s="387" t="s">
        <v>551</v>
      </c>
      <c r="D621" s="387" t="s">
        <v>622</v>
      </c>
      <c r="E621" s="391" t="s">
        <v>551</v>
      </c>
      <c r="F621" s="391" t="s">
        <v>551</v>
      </c>
      <c r="G621" s="391" t="s">
        <v>524</v>
      </c>
    </row>
    <row r="622" spans="1:7" x14ac:dyDescent="0.35">
      <c r="A622" s="97" t="s">
        <v>818</v>
      </c>
      <c r="B622" s="387" t="s">
        <v>551</v>
      </c>
      <c r="C622" s="387" t="s">
        <v>547</v>
      </c>
      <c r="D622" s="387" t="s">
        <v>547</v>
      </c>
      <c r="E622" s="387" t="s">
        <v>524</v>
      </c>
      <c r="F622" s="387" t="s">
        <v>524</v>
      </c>
      <c r="G622" s="387" t="s">
        <v>524</v>
      </c>
    </row>
    <row r="623" spans="1:7" x14ac:dyDescent="0.35">
      <c r="A623" s="97" t="s">
        <v>819</v>
      </c>
      <c r="B623" s="396" t="s">
        <v>196</v>
      </c>
      <c r="C623" s="396" t="s">
        <v>196</v>
      </c>
      <c r="D623" s="396" t="s">
        <v>196</v>
      </c>
      <c r="E623" s="396" t="s">
        <v>196</v>
      </c>
      <c r="F623" s="396" t="s">
        <v>196</v>
      </c>
      <c r="G623" s="396" t="s">
        <v>196</v>
      </c>
    </row>
    <row r="624" spans="1:7" x14ac:dyDescent="0.35">
      <c r="A624" s="97" t="s">
        <v>820</v>
      </c>
      <c r="B624" s="387" t="s">
        <v>551</v>
      </c>
      <c r="C624" s="387" t="s">
        <v>524</v>
      </c>
      <c r="D624" s="387" t="s">
        <v>524</v>
      </c>
      <c r="E624" s="391" t="s">
        <v>524</v>
      </c>
      <c r="F624" s="391" t="s">
        <v>524</v>
      </c>
      <c r="G624" s="391" t="s">
        <v>524</v>
      </c>
    </row>
    <row r="625" spans="1:8" x14ac:dyDescent="0.35">
      <c r="A625" s="96" t="s">
        <v>821</v>
      </c>
      <c r="B625" s="387">
        <v>-106047.09877372319</v>
      </c>
      <c r="C625" s="396" t="s">
        <v>196</v>
      </c>
      <c r="D625" s="396" t="s">
        <v>196</v>
      </c>
      <c r="E625" s="396" t="s">
        <v>196</v>
      </c>
      <c r="F625" s="396" t="s">
        <v>196</v>
      </c>
      <c r="G625" s="396" t="s">
        <v>196</v>
      </c>
    </row>
    <row r="626" spans="1:8" x14ac:dyDescent="0.35">
      <c r="A626" s="342" t="s">
        <v>822</v>
      </c>
      <c r="B626" s="387" t="s">
        <v>3293</v>
      </c>
      <c r="C626" s="387" t="s">
        <v>547</v>
      </c>
      <c r="D626" s="387">
        <v>2.41583792</v>
      </c>
      <c r="E626" s="387" t="s">
        <v>524</v>
      </c>
      <c r="F626" s="387" t="s">
        <v>524</v>
      </c>
      <c r="G626" s="387" t="s">
        <v>524</v>
      </c>
    </row>
    <row r="627" spans="1:8" x14ac:dyDescent="0.35">
      <c r="A627" s="429" t="s">
        <v>823</v>
      </c>
      <c r="B627" s="387" t="s">
        <v>3293</v>
      </c>
      <c r="C627" s="387" t="s">
        <v>547</v>
      </c>
      <c r="D627" s="387">
        <v>2.41583792</v>
      </c>
      <c r="E627" s="387" t="s">
        <v>524</v>
      </c>
      <c r="F627" s="387" t="s">
        <v>524</v>
      </c>
      <c r="G627" s="387"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78" t="s">
        <v>825</v>
      </c>
      <c r="B632" s="478"/>
      <c r="C632" s="310"/>
      <c r="D632" s="310"/>
      <c r="E632" s="310"/>
      <c r="F632" s="310"/>
      <c r="G632" s="310"/>
      <c r="H632" s="452" t="s">
        <v>508</v>
      </c>
    </row>
    <row r="633" spans="1:8" ht="15.5" x14ac:dyDescent="0.35">
      <c r="A633" s="325" t="s">
        <v>697</v>
      </c>
      <c r="B633" s="307"/>
      <c r="C633" s="310"/>
      <c r="D633" s="310"/>
      <c r="E633" s="310"/>
      <c r="F633" s="310"/>
      <c r="G633" s="310"/>
      <c r="H633" s="452" t="s">
        <v>3439</v>
      </c>
    </row>
    <row r="634" spans="1:8" x14ac:dyDescent="0.35">
      <c r="A634" s="310"/>
      <c r="B634" s="310"/>
      <c r="C634" s="310"/>
      <c r="D634" s="310"/>
      <c r="E634" s="310"/>
      <c r="F634" s="310"/>
      <c r="G634" s="310"/>
      <c r="H634" s="452" t="s">
        <v>509</v>
      </c>
    </row>
    <row r="635" spans="1:8" x14ac:dyDescent="0.35">
      <c r="A635" s="310"/>
      <c r="B635" s="310"/>
      <c r="C635" s="310"/>
      <c r="D635" s="310"/>
      <c r="E635" s="310"/>
      <c r="F635" s="310"/>
      <c r="G635" s="310"/>
      <c r="H635" s="343"/>
    </row>
    <row r="636" spans="1:8" x14ac:dyDescent="0.35">
      <c r="A636" s="461" t="s">
        <v>826</v>
      </c>
      <c r="B636" s="344" t="s">
        <v>827</v>
      </c>
      <c r="C636" s="345" t="s">
        <v>512</v>
      </c>
      <c r="D636" s="345" t="s">
        <v>513</v>
      </c>
      <c r="E636" s="345" t="s">
        <v>649</v>
      </c>
      <c r="F636" s="346" t="s">
        <v>515</v>
      </c>
      <c r="G636" s="347" t="s">
        <v>516</v>
      </c>
      <c r="H636" s="346" t="s">
        <v>650</v>
      </c>
    </row>
    <row r="637" spans="1:8" ht="15" thickBot="1" x14ac:dyDescent="0.4">
      <c r="A637" s="462"/>
      <c r="B637" s="463" t="s">
        <v>518</v>
      </c>
      <c r="C637" s="464"/>
      <c r="D637" s="464"/>
      <c r="E637" s="464"/>
      <c r="F637" s="464"/>
      <c r="G637" s="464"/>
      <c r="H637" s="465"/>
    </row>
    <row r="638" spans="1:8" ht="15" thickTop="1" x14ac:dyDescent="0.35">
      <c r="A638" s="348" t="s">
        <v>828</v>
      </c>
      <c r="B638" s="387" t="s">
        <v>3288</v>
      </c>
      <c r="C638" s="387">
        <v>6134.8125898395247</v>
      </c>
      <c r="D638" s="387">
        <v>82.700895060478175</v>
      </c>
      <c r="E638" s="387">
        <v>2.3460190219567099</v>
      </c>
      <c r="F638" s="387">
        <v>6.5483463597946603</v>
      </c>
      <c r="G638" s="387">
        <v>114.39560414851302</v>
      </c>
      <c r="H638" s="387">
        <v>0.74349333311907995</v>
      </c>
    </row>
    <row r="639" spans="1:8" x14ac:dyDescent="0.35">
      <c r="A639" s="349" t="s">
        <v>830</v>
      </c>
      <c r="B639" s="387" t="s">
        <v>586</v>
      </c>
      <c r="C639" s="387">
        <v>5255.3700428550756</v>
      </c>
      <c r="D639" s="396" t="s">
        <v>196</v>
      </c>
      <c r="E639" s="387">
        <v>2.3460190219567099</v>
      </c>
      <c r="F639" s="387">
        <v>6.1117899358083498</v>
      </c>
      <c r="G639" s="387">
        <v>21.695718028166269</v>
      </c>
      <c r="H639" s="396" t="s">
        <v>196</v>
      </c>
    </row>
    <row r="640" spans="1:8" x14ac:dyDescent="0.35">
      <c r="A640" s="424" t="s">
        <v>831</v>
      </c>
      <c r="B640" s="387" t="s">
        <v>586</v>
      </c>
      <c r="C640" s="387">
        <v>5255.3700428550756</v>
      </c>
      <c r="D640" s="396" t="s">
        <v>196</v>
      </c>
      <c r="E640" s="391">
        <v>2.3460190219567099</v>
      </c>
      <c r="F640" s="391">
        <v>6.1117899358083498</v>
      </c>
      <c r="G640" s="391">
        <v>21.695718028166269</v>
      </c>
      <c r="H640" s="396" t="s">
        <v>196</v>
      </c>
    </row>
    <row r="641" spans="1:8" x14ac:dyDescent="0.35">
      <c r="A641" s="424" t="s">
        <v>832</v>
      </c>
      <c r="B641" s="387" t="s">
        <v>553</v>
      </c>
      <c r="C641" s="387" t="s">
        <v>553</v>
      </c>
      <c r="D641" s="396" t="s">
        <v>196</v>
      </c>
      <c r="E641" s="391" t="s">
        <v>553</v>
      </c>
      <c r="F641" s="391" t="s">
        <v>553</v>
      </c>
      <c r="G641" s="391" t="s">
        <v>553</v>
      </c>
      <c r="H641" s="396" t="s">
        <v>196</v>
      </c>
    </row>
    <row r="642" spans="1:8" x14ac:dyDescent="0.35">
      <c r="A642" s="442" t="s">
        <v>833</v>
      </c>
      <c r="B642" s="387" t="s">
        <v>553</v>
      </c>
      <c r="C642" s="387" t="s">
        <v>553</v>
      </c>
      <c r="D642" s="396" t="s">
        <v>196</v>
      </c>
      <c r="E642" s="387" t="s">
        <v>553</v>
      </c>
      <c r="F642" s="387" t="s">
        <v>553</v>
      </c>
      <c r="G642" s="387" t="s">
        <v>553</v>
      </c>
      <c r="H642" s="396" t="s">
        <v>196</v>
      </c>
    </row>
    <row r="643" spans="1:8" x14ac:dyDescent="0.35">
      <c r="A643" s="349" t="s">
        <v>834</v>
      </c>
      <c r="B643" s="396" t="s">
        <v>196</v>
      </c>
      <c r="C643" s="387">
        <v>76.87968402665453</v>
      </c>
      <c r="D643" s="387">
        <v>5.5928880000000003</v>
      </c>
      <c r="E643" s="387" t="s">
        <v>551</v>
      </c>
      <c r="F643" s="387" t="s">
        <v>551</v>
      </c>
      <c r="G643" s="387" t="s">
        <v>551</v>
      </c>
      <c r="H643" s="396" t="s">
        <v>196</v>
      </c>
    </row>
    <row r="644" spans="1:8" x14ac:dyDescent="0.35">
      <c r="A644" s="443" t="s">
        <v>835</v>
      </c>
      <c r="B644" s="396" t="s">
        <v>196</v>
      </c>
      <c r="C644" s="387">
        <v>74.571839999999995</v>
      </c>
      <c r="D644" s="387">
        <v>5.5928880000000003</v>
      </c>
      <c r="E644" s="391" t="s">
        <v>551</v>
      </c>
      <c r="F644" s="391" t="s">
        <v>551</v>
      </c>
      <c r="G644" s="391" t="s">
        <v>551</v>
      </c>
      <c r="H644" s="396" t="s">
        <v>196</v>
      </c>
    </row>
    <row r="645" spans="1:8" x14ac:dyDescent="0.35">
      <c r="A645" s="443" t="s">
        <v>836</v>
      </c>
      <c r="B645" s="396" t="s">
        <v>196</v>
      </c>
      <c r="C645" s="387">
        <v>2.3078440266545299</v>
      </c>
      <c r="D645" s="387" t="s">
        <v>598</v>
      </c>
      <c r="E645" s="391" t="s">
        <v>551</v>
      </c>
      <c r="F645" s="391" t="s">
        <v>551</v>
      </c>
      <c r="G645" s="391" t="s">
        <v>551</v>
      </c>
      <c r="H645" s="396" t="s">
        <v>196</v>
      </c>
    </row>
    <row r="646" spans="1:8" x14ac:dyDescent="0.35">
      <c r="A646" s="349" t="s">
        <v>837</v>
      </c>
      <c r="B646" s="387" t="s">
        <v>558</v>
      </c>
      <c r="C646" s="387" t="s">
        <v>558</v>
      </c>
      <c r="D646" s="387" t="s">
        <v>558</v>
      </c>
      <c r="E646" s="387" t="s">
        <v>558</v>
      </c>
      <c r="F646" s="387" t="s">
        <v>558</v>
      </c>
      <c r="G646" s="387" t="s">
        <v>558</v>
      </c>
      <c r="H646" s="387" t="s">
        <v>558</v>
      </c>
    </row>
    <row r="647" spans="1:8" x14ac:dyDescent="0.35">
      <c r="A647" s="424" t="s">
        <v>838</v>
      </c>
      <c r="B647" s="387" t="s">
        <v>526</v>
      </c>
      <c r="C647" s="387" t="s">
        <v>558</v>
      </c>
      <c r="D647" s="387" t="s">
        <v>558</v>
      </c>
      <c r="E647" s="391" t="s">
        <v>526</v>
      </c>
      <c r="F647" s="391" t="s">
        <v>526</v>
      </c>
      <c r="G647" s="391" t="s">
        <v>526</v>
      </c>
      <c r="H647" s="391" t="s">
        <v>526</v>
      </c>
    </row>
    <row r="648" spans="1:8" x14ac:dyDescent="0.35">
      <c r="A648" s="424" t="s">
        <v>839</v>
      </c>
      <c r="B648" s="387" t="s">
        <v>524</v>
      </c>
      <c r="C648" s="387" t="s">
        <v>524</v>
      </c>
      <c r="D648" s="387" t="s">
        <v>524</v>
      </c>
      <c r="E648" s="391" t="s">
        <v>524</v>
      </c>
      <c r="F648" s="391" t="s">
        <v>524</v>
      </c>
      <c r="G648" s="391" t="s">
        <v>524</v>
      </c>
      <c r="H648" s="391" t="s">
        <v>524</v>
      </c>
    </row>
    <row r="649" spans="1:8" x14ac:dyDescent="0.35">
      <c r="A649" s="349" t="s">
        <v>840</v>
      </c>
      <c r="B649" s="396" t="s">
        <v>196</v>
      </c>
      <c r="C649" s="387">
        <v>802.56286295779444</v>
      </c>
      <c r="D649" s="387">
        <v>77.108007060478172</v>
      </c>
      <c r="E649" s="387" t="s">
        <v>598</v>
      </c>
      <c r="F649" s="387">
        <v>0.43655642398631</v>
      </c>
      <c r="G649" s="387">
        <v>49.308450064014231</v>
      </c>
      <c r="H649" s="396" t="s">
        <v>196</v>
      </c>
    </row>
    <row r="650" spans="1:8" x14ac:dyDescent="0.35">
      <c r="A650" s="424" t="s">
        <v>841</v>
      </c>
      <c r="B650" s="396" t="s">
        <v>196</v>
      </c>
      <c r="C650" s="387">
        <v>567.41960890297901</v>
      </c>
      <c r="D650" s="387">
        <v>75.36075521363459</v>
      </c>
      <c r="E650" s="391" t="s">
        <v>553</v>
      </c>
      <c r="F650" s="391">
        <v>0.43655642398631</v>
      </c>
      <c r="G650" s="391">
        <v>33.529746043529677</v>
      </c>
      <c r="H650" s="396" t="s">
        <v>196</v>
      </c>
    </row>
    <row r="651" spans="1:8" x14ac:dyDescent="0.35">
      <c r="A651" s="424" t="s">
        <v>842</v>
      </c>
      <c r="B651" s="396" t="s">
        <v>196</v>
      </c>
      <c r="C651" s="387">
        <v>235.14325405481537</v>
      </c>
      <c r="D651" s="387">
        <v>1.74725184684358</v>
      </c>
      <c r="E651" s="391" t="s">
        <v>553</v>
      </c>
      <c r="F651" s="391" t="s">
        <v>553</v>
      </c>
      <c r="G651" s="391">
        <v>15.77870402048455</v>
      </c>
      <c r="H651" s="396" t="s">
        <v>196</v>
      </c>
    </row>
    <row r="652" spans="1:8" x14ac:dyDescent="0.35">
      <c r="A652" s="424" t="s">
        <v>3436</v>
      </c>
      <c r="B652" s="396" t="s">
        <v>196</v>
      </c>
      <c r="C652" s="387" t="s">
        <v>526</v>
      </c>
      <c r="D652" s="387" t="s">
        <v>526</v>
      </c>
      <c r="E652" s="387" t="s">
        <v>526</v>
      </c>
      <c r="F652" s="387" t="s">
        <v>526</v>
      </c>
      <c r="G652" s="387" t="s">
        <v>526</v>
      </c>
      <c r="H652" s="396" t="s">
        <v>196</v>
      </c>
    </row>
    <row r="653" spans="1:8" x14ac:dyDescent="0.35">
      <c r="A653" s="349" t="s">
        <v>3437</v>
      </c>
      <c r="B653" s="387" t="s">
        <v>524</v>
      </c>
      <c r="C653" s="387" t="s">
        <v>524</v>
      </c>
      <c r="D653" s="387" t="s">
        <v>524</v>
      </c>
      <c r="E653" s="387" t="s">
        <v>553</v>
      </c>
      <c r="F653" s="387" t="s">
        <v>553</v>
      </c>
      <c r="G653" s="387">
        <v>43.391436056332523</v>
      </c>
      <c r="H653" s="387">
        <v>0.74349333311907995</v>
      </c>
    </row>
    <row r="654" spans="1:8" x14ac:dyDescent="0.35">
      <c r="A654" s="429" t="s">
        <v>602</v>
      </c>
      <c r="B654" s="391" t="s">
        <v>524</v>
      </c>
      <c r="C654" s="391" t="s">
        <v>524</v>
      </c>
      <c r="D654" s="391" t="s">
        <v>524</v>
      </c>
      <c r="E654" s="391" t="s">
        <v>553</v>
      </c>
      <c r="F654" s="391" t="s">
        <v>553</v>
      </c>
      <c r="G654" s="391">
        <v>43.391436056332523</v>
      </c>
      <c r="H654" s="391">
        <v>0.74349333311907995</v>
      </c>
    </row>
    <row r="655" spans="1:8" x14ac:dyDescent="0.35">
      <c r="A655" s="349" t="s">
        <v>843</v>
      </c>
      <c r="B655" s="396" t="s">
        <v>196</v>
      </c>
      <c r="C655" s="396" t="s">
        <v>196</v>
      </c>
      <c r="D655" s="396" t="s">
        <v>196</v>
      </c>
      <c r="E655" s="396" t="s">
        <v>196</v>
      </c>
      <c r="F655" s="396" t="s">
        <v>196</v>
      </c>
      <c r="G655" s="396" t="s">
        <v>196</v>
      </c>
      <c r="H655" s="396" t="s">
        <v>196</v>
      </c>
    </row>
    <row r="656" spans="1:8" x14ac:dyDescent="0.35">
      <c r="A656" s="443" t="s">
        <v>844</v>
      </c>
      <c r="B656" s="391" t="s">
        <v>524</v>
      </c>
      <c r="C656" s="396" t="s">
        <v>196</v>
      </c>
      <c r="D656" s="396" t="s">
        <v>196</v>
      </c>
      <c r="E656" s="396" t="s">
        <v>196</v>
      </c>
      <c r="F656" s="396" t="s">
        <v>196</v>
      </c>
      <c r="G656" s="396" t="s">
        <v>196</v>
      </c>
      <c r="H656" s="396" t="s">
        <v>196</v>
      </c>
    </row>
    <row r="657" spans="1:8" x14ac:dyDescent="0.35">
      <c r="A657" s="443" t="s">
        <v>845</v>
      </c>
      <c r="B657" s="391" t="s">
        <v>524</v>
      </c>
      <c r="C657" s="396" t="s">
        <v>196</v>
      </c>
      <c r="D657" s="396" t="s">
        <v>196</v>
      </c>
      <c r="E657" s="396" t="s">
        <v>196</v>
      </c>
      <c r="F657" s="396" t="s">
        <v>196</v>
      </c>
      <c r="G657" s="396" t="s">
        <v>196</v>
      </c>
      <c r="H657" s="396" t="s">
        <v>196</v>
      </c>
    </row>
    <row r="658" spans="1:8" x14ac:dyDescent="0.35">
      <c r="A658" s="444" t="s">
        <v>3438</v>
      </c>
      <c r="B658" s="391" t="s">
        <v>524</v>
      </c>
      <c r="C658" s="396" t="s">
        <v>196</v>
      </c>
      <c r="D658" s="396" t="s">
        <v>196</v>
      </c>
      <c r="E658" s="396" t="s">
        <v>196</v>
      </c>
      <c r="F658" s="396" t="s">
        <v>196</v>
      </c>
      <c r="G658" s="396" t="s">
        <v>196</v>
      </c>
      <c r="H658" s="396"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299" t="s">
        <v>853</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3" customFormat="1" x14ac:dyDescent="0.35">
      <c r="A665" s="298"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8"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8" t="s">
        <v>2487</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8"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8"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8" t="s">
        <v>3277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299" t="s">
        <v>854</v>
      </c>
      <c r="B671" s="100">
        <f>G407</f>
        <v>22472.091478849856</v>
      </c>
      <c r="C671" s="100">
        <f>H407</f>
        <v>4.8078038835700004E-3</v>
      </c>
      <c r="D671" s="100">
        <f>I407</f>
        <v>5.0498744759699997E-3</v>
      </c>
      <c r="E671" s="100"/>
      <c r="F671" s="101"/>
      <c r="G671" s="101"/>
      <c r="H671" s="101"/>
    </row>
    <row r="672" spans="1:8" x14ac:dyDescent="0.35">
      <c r="A672" s="299"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299"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299"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299"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3440</v>
      </c>
      <c r="B684" s="99" t="s">
        <v>848</v>
      </c>
      <c r="C684" s="99" t="s">
        <v>849</v>
      </c>
      <c r="D684" s="99" t="s">
        <v>850</v>
      </c>
      <c r="E684" s="99" t="s">
        <v>851</v>
      </c>
      <c r="F684" s="99" t="s">
        <v>515</v>
      </c>
      <c r="G684" s="99" t="s">
        <v>516</v>
      </c>
      <c r="H684" s="99" t="s">
        <v>852</v>
      </c>
      <c r="I684" s="99" t="s">
        <v>877</v>
      </c>
      <c r="J684" s="99" t="s">
        <v>2660</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2487</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2497</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3276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5"/>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2487</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2497</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3276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3" t="s">
        <v>11</v>
      </c>
      <c r="B1" s="513"/>
      <c r="C1" s="513"/>
      <c r="D1" s="513"/>
      <c r="E1" s="513"/>
    </row>
    <row r="2" spans="1:5" x14ac:dyDescent="0.35">
      <c r="A2" s="514" t="s">
        <v>161</v>
      </c>
      <c r="B2" s="514"/>
      <c r="C2" s="514"/>
      <c r="D2" s="514"/>
      <c r="E2" s="514"/>
    </row>
    <row r="19" spans="1:5" x14ac:dyDescent="0.35">
      <c r="A19" s="8" t="s">
        <v>162</v>
      </c>
    </row>
    <row r="20" spans="1:5" x14ac:dyDescent="0.35">
      <c r="A20" s="8">
        <v>155400</v>
      </c>
      <c r="B20" s="8" t="s">
        <v>163</v>
      </c>
    </row>
    <row r="21" spans="1:5" x14ac:dyDescent="0.35">
      <c r="A21" s="514" t="s">
        <v>164</v>
      </c>
      <c r="B21" s="514"/>
      <c r="C21" s="514"/>
      <c r="D21" s="514"/>
      <c r="E21" s="514"/>
    </row>
    <row r="38" spans="1:5" x14ac:dyDescent="0.35">
      <c r="A38" s="8" t="s">
        <v>162</v>
      </c>
    </row>
    <row r="39" spans="1:5" x14ac:dyDescent="0.35">
      <c r="A39" s="8">
        <v>100800</v>
      </c>
      <c r="B39" s="8" t="s">
        <v>163</v>
      </c>
    </row>
    <row r="40" spans="1:5" x14ac:dyDescent="0.35">
      <c r="A40" s="514" t="s">
        <v>165</v>
      </c>
      <c r="B40" s="514"/>
      <c r="C40" s="514"/>
      <c r="D40" s="514"/>
      <c r="E40" s="514"/>
    </row>
    <row r="57" spans="1:5" ht="15" thickBot="1" x14ac:dyDescent="0.4">
      <c r="A57" s="8" t="s">
        <v>162</v>
      </c>
    </row>
    <row r="58" spans="1:5" ht="15" thickBot="1" x14ac:dyDescent="0.4">
      <c r="A58" s="10">
        <v>194000</v>
      </c>
      <c r="B58" s="8" t="s">
        <v>166</v>
      </c>
    </row>
    <row r="60" spans="1:5" x14ac:dyDescent="0.35">
      <c r="A60" s="513" t="s">
        <v>167</v>
      </c>
      <c r="B60" s="513"/>
      <c r="C60" s="513"/>
      <c r="D60" s="513"/>
      <c r="E60" s="513"/>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3" t="s">
        <v>168</v>
      </c>
      <c r="B89" s="513"/>
      <c r="C89" s="513"/>
      <c r="D89" s="513"/>
      <c r="E89" s="513"/>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3" t="s">
        <v>169</v>
      </c>
      <c r="B98" s="513"/>
      <c r="C98" s="513"/>
      <c r="D98" s="513"/>
      <c r="E98" s="513"/>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3" t="s">
        <v>171</v>
      </c>
      <c r="B109" s="513"/>
      <c r="C109" s="513"/>
      <c r="D109" s="513"/>
      <c r="E109" s="513"/>
    </row>
    <row r="110" spans="1:5" ht="15" thickBot="1" x14ac:dyDescent="0.4"/>
    <row r="111" spans="1:5" ht="15" thickBot="1" x14ac:dyDescent="0.4">
      <c r="A111" s="18">
        <f>A122</f>
        <v>0.20481927710843381</v>
      </c>
      <c r="B111" s="8" t="s">
        <v>406</v>
      </c>
    </row>
    <row r="113" spans="1:12" x14ac:dyDescent="0.35">
      <c r="A113" s="513" t="s">
        <v>170</v>
      </c>
      <c r="B113" s="513"/>
      <c r="C113" s="513"/>
      <c r="D113" s="513"/>
      <c r="E113" s="513"/>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3" t="s">
        <v>407</v>
      </c>
      <c r="B124" s="513"/>
      <c r="C124" s="513"/>
      <c r="D124" s="513"/>
      <c r="E124" s="513"/>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3" t="s">
        <v>101</v>
      </c>
      <c r="B134" s="513"/>
      <c r="C134" s="513"/>
      <c r="D134" s="513"/>
      <c r="E134" s="513"/>
    </row>
    <row r="135" spans="1:12" x14ac:dyDescent="0.35">
      <c r="A135" s="25" t="s">
        <v>425</v>
      </c>
      <c r="B135" s="26"/>
      <c r="C135" s="26"/>
      <c r="D135" s="26"/>
      <c r="E135" s="26"/>
      <c r="F135" s="26"/>
      <c r="G135" s="26"/>
    </row>
    <row r="136" spans="1:12" x14ac:dyDescent="0.35">
      <c r="A136" s="27"/>
      <c r="B136" s="510" t="s">
        <v>426</v>
      </c>
      <c r="C136" s="511"/>
      <c r="D136" s="511"/>
      <c r="E136" s="512"/>
      <c r="F136" s="26"/>
      <c r="G136" s="26"/>
    </row>
    <row r="137" spans="1:12" x14ac:dyDescent="0.35">
      <c r="A137" s="28"/>
      <c r="B137" s="510" t="s">
        <v>427</v>
      </c>
      <c r="C137" s="512"/>
      <c r="D137" s="510" t="s">
        <v>428</v>
      </c>
      <c r="E137" s="512"/>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3" t="s">
        <v>174</v>
      </c>
      <c r="B165" s="513"/>
      <c r="C165" s="513"/>
      <c r="D165" s="513"/>
      <c r="E165" s="513"/>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3" t="s">
        <v>414</v>
      </c>
      <c r="B169" s="513"/>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3" t="s">
        <v>181</v>
      </c>
      <c r="B174" s="513"/>
      <c r="C174" s="513"/>
      <c r="D174" s="513"/>
      <c r="E174" s="513"/>
    </row>
    <row r="175" spans="1:7" ht="15" thickBot="1" x14ac:dyDescent="0.4">
      <c r="A175" s="22" t="s">
        <v>424</v>
      </c>
      <c r="B175" s="44">
        <v>0.1246</v>
      </c>
    </row>
    <row r="176" spans="1:7" ht="15" thickBot="1" x14ac:dyDescent="0.4">
      <c r="A176" s="22" t="s">
        <v>419</v>
      </c>
      <c r="B176" s="43">
        <f>1-B175</f>
        <v>0.87539999999999996</v>
      </c>
    </row>
    <row r="178" spans="1:5" x14ac:dyDescent="0.35">
      <c r="A178" s="513" t="s">
        <v>177</v>
      </c>
      <c r="B178" s="513"/>
      <c r="C178" s="513"/>
      <c r="D178" s="513"/>
      <c r="E178" s="513"/>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3" t="s">
        <v>179</v>
      </c>
      <c r="B183" s="513"/>
      <c r="C183" s="513"/>
      <c r="D183" s="513"/>
      <c r="E183" s="513"/>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3" t="s">
        <v>191</v>
      </c>
      <c r="B191" s="513"/>
      <c r="C191" s="513"/>
      <c r="D191" s="513"/>
      <c r="E191" s="513"/>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3121</v>
      </c>
    </row>
    <row r="201" spans="1:9" x14ac:dyDescent="0.35">
      <c r="A201" s="283" t="s">
        <v>3142</v>
      </c>
      <c r="B201" s="509" t="s">
        <v>3125</v>
      </c>
      <c r="C201" s="509"/>
      <c r="D201" s="509"/>
      <c r="E201" s="509"/>
      <c r="F201" s="509"/>
      <c r="G201" s="509"/>
      <c r="H201" s="509"/>
      <c r="I201" s="509"/>
    </row>
    <row r="202" spans="1:9" x14ac:dyDescent="0.35">
      <c r="A202" s="186" t="s">
        <v>3126</v>
      </c>
      <c r="B202" s="186" t="s">
        <v>3127</v>
      </c>
      <c r="C202" s="186" t="s">
        <v>3128</v>
      </c>
      <c r="D202" s="186" t="s">
        <v>3129</v>
      </c>
      <c r="E202" s="186" t="s">
        <v>2395</v>
      </c>
      <c r="F202" s="186" t="s">
        <v>87</v>
      </c>
      <c r="G202" s="186" t="s">
        <v>3130</v>
      </c>
      <c r="H202" s="186" t="s">
        <v>3131</v>
      </c>
      <c r="I202" s="186" t="s">
        <v>3132</v>
      </c>
    </row>
    <row r="203" spans="1:9" x14ac:dyDescent="0.35">
      <c r="A203" s="186" t="s">
        <v>3133</v>
      </c>
      <c r="B203" s="194">
        <v>0</v>
      </c>
      <c r="C203" s="194">
        <v>6</v>
      </c>
      <c r="D203" s="194">
        <v>9</v>
      </c>
      <c r="E203" s="194">
        <v>25</v>
      </c>
      <c r="F203" s="194">
        <v>21</v>
      </c>
      <c r="G203" s="194">
        <v>215</v>
      </c>
      <c r="H203" s="194">
        <v>81</v>
      </c>
      <c r="I203" s="194">
        <v>134</v>
      </c>
    </row>
    <row r="204" spans="1:9" x14ac:dyDescent="0.35">
      <c r="A204" s="186" t="s">
        <v>3134</v>
      </c>
      <c r="B204" s="194">
        <v>4</v>
      </c>
      <c r="C204" s="194">
        <v>3</v>
      </c>
      <c r="D204" s="194">
        <v>15</v>
      </c>
      <c r="E204" s="194">
        <v>40</v>
      </c>
      <c r="F204" s="194">
        <v>43</v>
      </c>
      <c r="G204" s="194">
        <v>163</v>
      </c>
      <c r="H204" s="194">
        <v>56</v>
      </c>
      <c r="I204" s="194">
        <v>94</v>
      </c>
    </row>
    <row r="205" spans="1:9" ht="15" thickBot="1" x14ac:dyDescent="0.4">
      <c r="A205" s="48" t="s">
        <v>3135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3136</v>
      </c>
      <c r="B206" s="18">
        <f>SUM(G205:H205)/SUM(G203:H203)</f>
        <v>-0.26013513513513514</v>
      </c>
    </row>
    <row r="207" spans="1:9" ht="15" thickBot="1" x14ac:dyDescent="0.4">
      <c r="A207" s="262" t="s">
        <v>3137</v>
      </c>
      <c r="B207" s="18">
        <f>I205/I203</f>
        <v>-0.29850746268656714</v>
      </c>
    </row>
    <row r="209" spans="1:9" x14ac:dyDescent="0.35">
      <c r="A209" s="283" t="s">
        <v>3143</v>
      </c>
      <c r="B209" s="509" t="s">
        <v>3125</v>
      </c>
      <c r="C209" s="509"/>
      <c r="D209" s="509"/>
      <c r="E209" s="509"/>
      <c r="F209" s="509"/>
      <c r="G209" s="509"/>
      <c r="H209" s="509"/>
      <c r="I209" s="509"/>
    </row>
    <row r="210" spans="1:9" x14ac:dyDescent="0.35">
      <c r="A210" s="186" t="s">
        <v>3126</v>
      </c>
      <c r="B210" s="186" t="s">
        <v>3127</v>
      </c>
      <c r="C210" s="186" t="s">
        <v>3128</v>
      </c>
      <c r="D210" s="186" t="s">
        <v>3129</v>
      </c>
      <c r="E210" s="186" t="s">
        <v>2395</v>
      </c>
      <c r="F210" s="186" t="s">
        <v>87</v>
      </c>
      <c r="G210" s="186" t="s">
        <v>3130</v>
      </c>
      <c r="H210" s="186" t="s">
        <v>3131</v>
      </c>
      <c r="I210" s="186" t="s">
        <v>3132</v>
      </c>
    </row>
    <row r="211" spans="1:9" x14ac:dyDescent="0.35">
      <c r="A211" s="186" t="s">
        <v>3133</v>
      </c>
      <c r="B211" s="194">
        <v>0</v>
      </c>
      <c r="C211" s="194">
        <v>17</v>
      </c>
      <c r="D211" s="194">
        <v>18</v>
      </c>
      <c r="E211" s="194">
        <v>22</v>
      </c>
      <c r="F211" s="194">
        <v>12</v>
      </c>
      <c r="G211" s="194">
        <v>73</v>
      </c>
      <c r="H211" s="194">
        <v>21</v>
      </c>
      <c r="I211" s="194">
        <v>21</v>
      </c>
    </row>
    <row r="212" spans="1:9" x14ac:dyDescent="0.35">
      <c r="A212" s="186" t="s">
        <v>3134</v>
      </c>
      <c r="B212" s="194">
        <v>0</v>
      </c>
      <c r="C212" s="194">
        <v>15</v>
      </c>
      <c r="D212" s="194">
        <v>22</v>
      </c>
      <c r="E212" s="194">
        <v>39</v>
      </c>
      <c r="F212" s="194">
        <v>23</v>
      </c>
      <c r="G212" s="194">
        <v>51</v>
      </c>
      <c r="H212" s="194">
        <v>17</v>
      </c>
      <c r="I212" s="194">
        <v>19</v>
      </c>
    </row>
    <row r="213" spans="1:9" ht="15" thickBot="1" x14ac:dyDescent="0.4">
      <c r="A213" s="48" t="s">
        <v>3135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3136</v>
      </c>
      <c r="B214" s="18">
        <f>SUM(G213:H213)/SUM(G211:H211)</f>
        <v>-0.27659574468085107</v>
      </c>
    </row>
    <row r="215" spans="1:9" ht="15" thickBot="1" x14ac:dyDescent="0.4">
      <c r="A215" s="262" t="s">
        <v>3137</v>
      </c>
      <c r="B215" s="18">
        <f>I213/I211</f>
        <v>-9.5238095238095233E-2</v>
      </c>
    </row>
    <row r="217" spans="1:9" x14ac:dyDescent="0.35">
      <c r="A217" s="282" t="s">
        <v>3144</v>
      </c>
      <c r="B217" s="509" t="s">
        <v>3125</v>
      </c>
      <c r="C217" s="509"/>
      <c r="D217" s="509"/>
      <c r="E217" s="509"/>
    </row>
    <row r="218" spans="1:9" x14ac:dyDescent="0.35">
      <c r="A218" s="186" t="s">
        <v>3126</v>
      </c>
      <c r="B218" s="186" t="s">
        <v>3138</v>
      </c>
      <c r="C218" s="186" t="s">
        <v>3139</v>
      </c>
      <c r="D218" s="186" t="s">
        <v>3140</v>
      </c>
      <c r="E218" s="186" t="s">
        <v>87</v>
      </c>
    </row>
    <row r="219" spans="1:9" x14ac:dyDescent="0.35">
      <c r="A219" s="186" t="s">
        <v>3133</v>
      </c>
      <c r="B219" s="194">
        <v>112</v>
      </c>
      <c r="C219" s="194">
        <v>16</v>
      </c>
      <c r="D219" s="194">
        <v>9</v>
      </c>
      <c r="E219" s="194">
        <v>134</v>
      </c>
    </row>
    <row r="220" spans="1:9" x14ac:dyDescent="0.35">
      <c r="A220" s="186" t="s">
        <v>3134</v>
      </c>
      <c r="B220" s="194">
        <v>87</v>
      </c>
      <c r="C220" s="194">
        <v>17</v>
      </c>
      <c r="D220" s="194">
        <v>9</v>
      </c>
      <c r="E220" s="194">
        <v>151</v>
      </c>
    </row>
    <row r="221" spans="1:9" ht="15" thickBot="1" x14ac:dyDescent="0.4">
      <c r="A221" s="48" t="s">
        <v>3135</v>
      </c>
      <c r="B221" s="8">
        <f>B220-B219</f>
        <v>-25</v>
      </c>
      <c r="C221" s="8">
        <f t="shared" ref="C221:E221" si="9">C220-C219</f>
        <v>1</v>
      </c>
      <c r="D221" s="8">
        <f t="shared" si="9"/>
        <v>0</v>
      </c>
      <c r="E221" s="8">
        <f t="shared" si="9"/>
        <v>17</v>
      </c>
    </row>
    <row r="222" spans="1:9" ht="15" thickBot="1" x14ac:dyDescent="0.4">
      <c r="A222" s="262" t="s">
        <v>3141</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2022-02-08T18:15:42Z</dcterms:modified>
</cp:coreProperties>
</file>