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170B9A96-B4B2-4B9B-AB82-53DA1E47C240}"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X4" i="28"/>
  <c r="AF4" i="28"/>
  <c r="H6" i="28"/>
  <c r="X8" i="28"/>
  <c r="AF8" i="28"/>
  <c r="P10" i="28"/>
  <c r="AD12" i="28"/>
  <c r="S13" i="28"/>
  <c r="Z15" i="28"/>
  <c r="Z21" i="28"/>
  <c r="P22" i="28"/>
  <c r="P24" i="28"/>
  <c r="G29" i="28"/>
  <c r="AB31" i="28"/>
  <c r="W33" i="28"/>
  <c r="H41" i="28"/>
  <c r="N42" i="28"/>
  <c r="O44" i="28"/>
  <c r="F58" i="28"/>
  <c r="M61" i="28"/>
  <c r="F3" i="24"/>
  <c r="K5" i="23" s="1"/>
  <c r="L5" i="23" s="1"/>
  <c r="J30" i="19" s="1"/>
  <c r="AL3" i="24"/>
  <c r="BR3" i="24"/>
  <c r="O24" i="26"/>
  <c r="P24" i="26" s="1"/>
  <c r="Y4" i="28"/>
  <c r="I5" i="28"/>
  <c r="Q5" i="28"/>
  <c r="Y5" i="28"/>
  <c r="AG5" i="28"/>
  <c r="I7" i="28"/>
  <c r="Q7" i="28"/>
  <c r="Y7" i="28"/>
  <c r="AG7" i="28"/>
  <c r="I8" i="28"/>
  <c r="I9" i="28"/>
  <c r="Q9" i="28"/>
  <c r="Y9" i="28"/>
  <c r="AG9" i="28"/>
  <c r="I10" i="28"/>
  <c r="I11" i="28"/>
  <c r="Q11" i="28"/>
  <c r="Y11" i="28"/>
  <c r="AG11" i="28"/>
  <c r="J12" i="28"/>
  <c r="V13" i="28"/>
  <c r="AH13" i="28"/>
  <c r="R14" i="28"/>
  <c r="H15" i="28"/>
  <c r="AE15" i="28"/>
  <c r="R18" i="28"/>
  <c r="H19" i="28"/>
  <c r="AE19" i="28"/>
  <c r="R20" i="28"/>
  <c r="H21" i="28"/>
  <c r="AE23" i="28"/>
  <c r="R24" i="28"/>
  <c r="H25" i="28"/>
  <c r="AE25" i="28"/>
  <c r="R26" i="28"/>
  <c r="H29" i="28"/>
  <c r="AE29" i="28"/>
  <c r="R30" i="28"/>
  <c r="H31" i="28"/>
  <c r="AH31" i="28"/>
  <c r="P35" i="28"/>
  <c r="N36" i="28"/>
  <c r="M37" i="28"/>
  <c r="F38" i="28"/>
  <c r="H39" i="28"/>
  <c r="U43" i="28"/>
  <c r="T44" i="28"/>
  <c r="V45" i="28"/>
  <c r="AB46" i="28"/>
  <c r="X47" i="28"/>
  <c r="T58" i="28"/>
  <c r="X61" i="28"/>
  <c r="M3" i="24"/>
  <c r="AS3" i="24"/>
  <c r="AH87" i="28"/>
  <c r="AH86" i="28"/>
  <c r="Z86" i="28"/>
  <c r="R86" i="28"/>
  <c r="J86" i="28"/>
  <c r="AH85" i="28"/>
  <c r="AH84" i="28"/>
  <c r="Z84" i="28"/>
  <c r="R84" i="28"/>
  <c r="J84" i="28"/>
  <c r="AH83" i="28"/>
  <c r="Z83" i="28"/>
  <c r="AH82" i="28"/>
  <c r="Z82" i="28"/>
  <c r="R82" i="28"/>
  <c r="J82" i="28"/>
  <c r="AH81" i="28"/>
  <c r="Z81" i="28"/>
  <c r="AH80" i="28"/>
  <c r="Z80" i="28"/>
  <c r="R80" i="28"/>
  <c r="J80" i="28"/>
  <c r="AH79" i="28"/>
  <c r="Z79" i="28"/>
  <c r="AH78" i="28"/>
  <c r="Z78" i="28"/>
  <c r="R78" i="28"/>
  <c r="J78" i="28"/>
  <c r="AH77" i="28"/>
  <c r="Z77" i="28"/>
  <c r="AH76" i="28"/>
  <c r="Z76" i="28"/>
  <c r="R76" i="28"/>
  <c r="J76" i="28"/>
  <c r="AH75" i="28"/>
  <c r="Z75" i="28"/>
  <c r="AH74" i="28"/>
  <c r="Z74" i="28"/>
  <c r="R74" i="28"/>
  <c r="J74" i="28"/>
  <c r="AH73" i="28"/>
  <c r="Z73" i="28"/>
  <c r="AH72" i="28"/>
  <c r="Z72" i="28"/>
  <c r="R72" i="28"/>
  <c r="J72" i="28"/>
  <c r="AH71" i="28"/>
  <c r="Z71" i="28"/>
  <c r="AH70" i="28"/>
  <c r="Z70" i="28"/>
  <c r="R70" i="28"/>
  <c r="J70" i="28"/>
  <c r="AH69" i="28"/>
  <c r="Z69" i="28"/>
  <c r="AH68" i="28"/>
  <c r="Z68" i="28"/>
  <c r="R68" i="28"/>
  <c r="J68" i="28"/>
  <c r="AH67" i="28"/>
  <c r="Z67" i="28"/>
  <c r="AH66" i="28"/>
  <c r="AG87" i="28"/>
  <c r="Y87" i="28"/>
  <c r="Q87" i="28"/>
  <c r="I87" i="28"/>
  <c r="AG86" i="28"/>
  <c r="I86" i="28"/>
  <c r="AG85" i="28"/>
  <c r="AF87" i="28"/>
  <c r="X87" i="28"/>
  <c r="P87" i="28"/>
  <c r="H87" i="28"/>
  <c r="P86" i="28"/>
  <c r="H86" i="28"/>
  <c r="AF85" i="28"/>
  <c r="AE87" i="28"/>
  <c r="W87" i="28"/>
  <c r="O87" i="28"/>
  <c r="W86" i="28"/>
  <c r="O86" i="28"/>
  <c r="G86" i="28"/>
  <c r="AE85" i="28"/>
  <c r="W85" i="28"/>
  <c r="O85" i="28"/>
  <c r="W84" i="28"/>
  <c r="O84" i="28"/>
  <c r="G84" i="28"/>
  <c r="AE83" i="28"/>
  <c r="W83" i="28"/>
  <c r="O83" i="28"/>
  <c r="W82" i="28"/>
  <c r="O82" i="28"/>
  <c r="G82" i="28"/>
  <c r="AE81" i="28"/>
  <c r="W81" i="28"/>
  <c r="O81" i="28"/>
  <c r="W80" i="28"/>
  <c r="O80" i="28"/>
  <c r="G80" i="28"/>
  <c r="AE79" i="28"/>
  <c r="W79" i="28"/>
  <c r="O79" i="28"/>
  <c r="W78" i="28"/>
  <c r="O78" i="28"/>
  <c r="G78" i="28"/>
  <c r="AE77" i="28"/>
  <c r="W77" i="28"/>
  <c r="O77" i="28"/>
  <c r="W76" i="28"/>
  <c r="O76" i="28"/>
  <c r="G76" i="28"/>
  <c r="AE75" i="28"/>
  <c r="W75" i="28"/>
  <c r="O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AE76" i="28"/>
  <c r="AE78" i="28"/>
  <c r="AE80" i="28"/>
  <c r="AE82" i="28"/>
  <c r="AE84" i="28"/>
  <c r="AE86" i="28"/>
  <c r="X86" i="28"/>
  <c r="Q86" i="28"/>
  <c r="J67" i="28"/>
  <c r="J69" i="28"/>
  <c r="J71" i="28"/>
  <c r="J73" i="28"/>
  <c r="J75" i="28"/>
  <c r="J77" i="28"/>
  <c r="J79" i="28"/>
  <c r="J81" i="28"/>
  <c r="J83" i="28"/>
  <c r="J85" i="28"/>
  <c r="J87" i="28"/>
  <c r="M55" i="28"/>
  <c r="O42" i="28"/>
  <c r="W34" i="28"/>
  <c r="R28" i="28"/>
  <c r="H23" i="28"/>
  <c r="AE17" i="28"/>
  <c r="J13" i="28"/>
  <c r="AG10" i="28"/>
  <c r="AG8" i="28"/>
  <c r="Y6" i="28"/>
  <c r="Q4" i="28"/>
  <c r="AE54" i="28"/>
  <c r="G39" i="28"/>
  <c r="P28" i="28"/>
  <c r="G21" i="28"/>
  <c r="S12" i="28"/>
  <c r="H8" i="28"/>
  <c r="P4" i="28"/>
  <c r="G75" i="28"/>
  <c r="G77" i="28"/>
  <c r="G79" i="28"/>
  <c r="G81" i="28"/>
  <c r="G83" i="28"/>
  <c r="G85" i="28"/>
  <c r="G87" i="28"/>
  <c r="AF86" i="28"/>
  <c r="Y86" i="28"/>
  <c r="R67" i="28"/>
  <c r="R69" i="28"/>
  <c r="R71" i="28"/>
  <c r="R73" i="28"/>
  <c r="R75" i="28"/>
  <c r="R77" i="28"/>
  <c r="R79" i="28"/>
  <c r="R81" i="28"/>
  <c r="R83" i="28"/>
  <c r="R85" i="28"/>
  <c r="R87" i="28"/>
  <c r="F52" i="28"/>
  <c r="M41" i="28"/>
  <c r="X33" i="28"/>
  <c r="AE27" i="28"/>
  <c r="R22" i="28"/>
  <c r="H17" i="28"/>
  <c r="AE12" i="28"/>
  <c r="Y10" i="28"/>
  <c r="Y8" i="28"/>
  <c r="Q6" i="28"/>
  <c r="I4" i="28"/>
  <c r="X51" i="28"/>
  <c r="M36" i="28"/>
  <c r="Z27" i="28"/>
  <c r="P18" i="28"/>
  <c r="P11" i="28"/>
  <c r="P7" i="28"/>
  <c r="Z85" i="28"/>
  <c r="Z87" i="28"/>
  <c r="AE48" i="28"/>
  <c r="N40" i="28"/>
  <c r="AB32" i="28"/>
  <c r="H27" i="28"/>
  <c r="AE21" i="28"/>
  <c r="R16" i="28"/>
  <c r="T12" i="28"/>
  <c r="Q10" i="28"/>
  <c r="Q8" i="28"/>
  <c r="I6" i="28"/>
  <c r="AB48" i="28"/>
  <c r="N35" i="28"/>
  <c r="G27" i="28"/>
  <c r="Z17" i="28"/>
  <c r="AF10" i="28"/>
  <c r="H7" i="28"/>
  <c r="V47" i="28"/>
  <c r="P34" i="28"/>
  <c r="P26" i="28"/>
  <c r="G17" i="28"/>
  <c r="X10" i="28"/>
  <c r="P6" i="28"/>
  <c r="M43" i="28"/>
  <c r="X32" i="28"/>
  <c r="Z23" i="28"/>
  <c r="AF13" i="28"/>
  <c r="P9" i="28"/>
  <c r="P5"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<sst xmlns="http://schemas.openxmlformats.org/spreadsheetml/2006/main" count="35244" uniqueCount="4350">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</sst>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3916</v>
      </c>
      <c r="C1" s="432">
        <v>45467</v>
      </c>
      <c r="G1" s="433" t="s">
        <v>3924</v>
      </c>
      <c r="H1" s="433" t="s">
        <v>3925</v>
      </c>
    </row>
    <row r="2" spans="1:8" x14ac:dyDescent="0.25">
      <c r="B2" t="str">
        <f>_xlfn.XLOOKUP(B1,H:H,G:G,0,0,1)</f>
        <v>TX</v>
      </c>
      <c r="C2" t="str">
        <f>_xlfn.XLOOKUP(B2,G:G, H:H, 0,0,1)</f>
        <v>Texas</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Texas.</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2179%.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Texas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PV:**Texas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Wind:**Texas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179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Texas.</v>
      </c>
      <c r="L9" s="2" t="str">
        <f>J9&amp;K9</f>
        <v>**Description:** This policy prevents new capacity of the selected type(s) from being built or deployed.  // **Guidance for setting values:**No new coal is planned in Texas.</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5"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s="1"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s="1"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Texas</v>
      </c>
      <c r="B3" s="394">
        <f>ROUND(SUMIFS(B$4:B$54, $A$4:$A$54, $A$3),0)</f>
        <v>178691</v>
      </c>
      <c r="C3" s="395">
        <f t="shared" ref="C3" si="0">ROUND(SUMIFS(C$4:C$54, $A$4:$A$54, $A$3),0)</f>
        <v>179</v>
      </c>
      <c r="D3" s="394">
        <f>SUMIFS(D$4:D$54, $A$4:$A$54, $A$3)</f>
        <v>960994</v>
      </c>
      <c r="E3" s="394">
        <f>SUMIFS(E$4:E$54, $A$4:$A$54, $A$3)</f>
        <v>21903653.999999985</v>
      </c>
      <c r="F3" s="396">
        <f>ROUND(SUMIFS(F$4:F$54,$A$4:$A$54,$A$3)*100,0)</f>
        <v>2179</v>
      </c>
      <c r="G3" s="177">
        <f>SUMIFS(G$4:G$54, $A$4:$A$54, $A$3)</f>
        <v>2678091</v>
      </c>
      <c r="H3" s="177">
        <f>SUMIFS(H$4:H$54, $A$4:$A$54, $A$3)</f>
        <v>2550576</v>
      </c>
      <c r="I3" s="396">
        <f>ROUND(SUMIFS(I$4:I$54,$A$4:$A$54,$A$3)*100,0)</f>
        <v>-5</v>
      </c>
      <c r="J3" s="396">
        <f>ROUND(SUMIFS(J$4:J$54, $A$4:$A$54, $A$3),0)</f>
        <v>28321</v>
      </c>
      <c r="K3" s="177">
        <f t="shared" ref="K3:AI3" si="1">ROUND(SUMIFS(K$4:K$54, $A$4:$A$54, $A$3),0)</f>
        <v>10306</v>
      </c>
      <c r="L3" s="396">
        <f t="shared" si="1"/>
        <v>13546</v>
      </c>
      <c r="M3" s="177">
        <f t="shared" si="1"/>
        <v>5900</v>
      </c>
      <c r="N3" s="177">
        <f t="shared" si="1"/>
        <v>6350</v>
      </c>
      <c r="O3" s="177">
        <f t="shared" si="1"/>
        <v>0</v>
      </c>
      <c r="P3" s="177">
        <f t="shared" si="1"/>
        <v>0</v>
      </c>
      <c r="Q3" s="177">
        <f t="shared" si="1"/>
        <v>0</v>
      </c>
      <c r="R3" s="177">
        <f t="shared" si="1"/>
        <v>0</v>
      </c>
      <c r="S3" s="396">
        <f t="shared" si="1"/>
        <v>0</v>
      </c>
      <c r="T3" s="177">
        <f t="shared" si="1"/>
        <v>13382</v>
      </c>
      <c r="U3" s="177">
        <f t="shared" si="1"/>
        <v>37287</v>
      </c>
      <c r="V3" s="177">
        <f t="shared" si="1"/>
        <v>4960</v>
      </c>
      <c r="W3" s="177">
        <f t="shared" si="1"/>
        <v>669</v>
      </c>
      <c r="X3" s="177">
        <f t="shared" si="1"/>
        <v>28042</v>
      </c>
      <c r="Y3" s="177">
        <f t="shared" si="1"/>
        <v>2445</v>
      </c>
      <c r="Z3" s="177">
        <f t="shared" si="1"/>
        <v>0</v>
      </c>
      <c r="AA3" s="177">
        <f t="shared" si="1"/>
        <v>214</v>
      </c>
      <c r="AB3" s="177">
        <f t="shared" si="1"/>
        <v>0</v>
      </c>
      <c r="AC3" s="177">
        <f t="shared" si="1"/>
        <v>23</v>
      </c>
      <c r="AD3" s="177">
        <f t="shared" si="1"/>
        <v>25103</v>
      </c>
      <c r="AE3" s="177">
        <f t="shared" si="1"/>
        <v>5491</v>
      </c>
      <c r="AF3" s="177">
        <f t="shared" si="1"/>
        <v>0</v>
      </c>
      <c r="AG3" s="177">
        <f t="shared" si="1"/>
        <v>0</v>
      </c>
      <c r="AH3" s="177">
        <f t="shared" si="1"/>
        <v>0</v>
      </c>
      <c r="AI3" s="396">
        <f t="shared" si="1"/>
        <v>0</v>
      </c>
      <c r="AJ3" s="177">
        <f>ROUND(SUMIFS(AJ$4:AJ$54,$A$4:$A$54,$A$3)*100,0)</f>
        <v>7</v>
      </c>
      <c r="AK3" s="177">
        <f t="shared" ref="AK3:AL3" si="2">ROUND(SUMIFS(AK$4:AK$54,$A$4:$A$54,$A$3)*100,0)</f>
        <v>8</v>
      </c>
      <c r="AL3" s="177">
        <f t="shared" si="2"/>
        <v>8</v>
      </c>
      <c r="AM3" s="177">
        <f>SUMIFS(AM$4:AM$54, $A$4:$A$54, $A$3)</f>
        <v>0</v>
      </c>
      <c r="AN3" s="177">
        <f t="shared" ref="AN3:AQ3" si="3">SUMIFS(AN$4:AN$54, $A$4:$A$54, $A$3)</f>
        <v>0</v>
      </c>
      <c r="AO3" s="396">
        <f t="shared" si="3"/>
        <v>0</v>
      </c>
      <c r="AP3" s="396">
        <f t="shared" si="3"/>
        <v>4946</v>
      </c>
      <c r="AQ3" s="396">
        <f t="shared" si="3"/>
        <v>30976754</v>
      </c>
      <c r="AR3" s="396">
        <f>ROUND(SUMIFS(AR$4:AR$54,$A$4:$A$54,$A$3),2)</f>
        <v>15.97</v>
      </c>
      <c r="AS3" s="177">
        <f>SUMIFS(AS$4:AS$54, $A$4:$A$54, $A$3)</f>
        <v>1.059069765E+16</v>
      </c>
      <c r="AT3" s="177">
        <f t="shared" ref="AT3:BH3" si="4">SUMIFS(AT$4:AT$54, $A$4:$A$54, $A$3)</f>
        <v>0</v>
      </c>
      <c r="AU3" s="177">
        <f t="shared" si="4"/>
        <v>278864372682398</v>
      </c>
      <c r="AV3" s="177">
        <f t="shared" si="4"/>
        <v>1114870145020960</v>
      </c>
      <c r="AW3" s="177">
        <f t="shared" si="4"/>
        <v>3419152356115520</v>
      </c>
      <c r="AX3" s="177">
        <f t="shared" si="4"/>
        <v>3828387267000000</v>
      </c>
      <c r="AY3" s="177">
        <f t="shared" si="4"/>
        <v>3571204848669510</v>
      </c>
      <c r="AZ3" s="177">
        <f t="shared" si="4"/>
        <v>2379473547037780</v>
      </c>
      <c r="BA3" s="177">
        <f t="shared" si="4"/>
        <v>1.12230539978542E+16</v>
      </c>
      <c r="BB3" s="177">
        <f t="shared" si="4"/>
        <v>33749575523814.102</v>
      </c>
      <c r="BC3" s="177">
        <f t="shared" si="4"/>
        <v>225940901286230</v>
      </c>
      <c r="BD3" s="177">
        <f t="shared" si="4"/>
        <v>1215329071651480</v>
      </c>
      <c r="BE3" s="177">
        <f t="shared" si="4"/>
        <v>3630218808285510</v>
      </c>
      <c r="BF3" s="177">
        <f t="shared" si="4"/>
        <v>8910158030862320</v>
      </c>
      <c r="BG3" s="177">
        <f t="shared" si="4"/>
        <v>3879523296695900</v>
      </c>
      <c r="BH3" s="177">
        <f t="shared" si="4"/>
        <v>2688233904523340</v>
      </c>
      <c r="BI3" s="177">
        <f>ROUND(SUMIFS(BI$4:BI$54,$A$4:$A$54,$A$3),2)</f>
        <v>94.37</v>
      </c>
      <c r="BJ3" s="177">
        <f t="shared" ref="BJ3:BP3" si="5">ROUND(SUMIFS(BJ$4:BJ$54,$A$4:$A$54,$A$3),2)</f>
        <v>0</v>
      </c>
      <c r="BK3" s="177">
        <f t="shared" si="5"/>
        <v>123.42</v>
      </c>
      <c r="BL3" s="177">
        <f t="shared" si="5"/>
        <v>91.73</v>
      </c>
      <c r="BM3" s="177">
        <f t="shared" si="5"/>
        <v>94.19</v>
      </c>
      <c r="BN3" s="177">
        <f t="shared" si="5"/>
        <v>42.97</v>
      </c>
      <c r="BO3" s="177">
        <f t="shared" si="5"/>
        <v>92.05</v>
      </c>
      <c r="BP3" s="396">
        <f t="shared" si="5"/>
        <v>88.51</v>
      </c>
      <c r="BQ3" s="396">
        <f t="shared" ref="BQ3:BR3" si="6">ROUND(SUMIFS(BQ$4:BQ$54,$A$4:$A$54,$A$3)*100,0)</f>
        <v>8</v>
      </c>
      <c r="BR3" s="396">
        <f t="shared" si="6"/>
        <v>9</v>
      </c>
      <c r="BS3" s="396">
        <f>ROUND(SUMIFS(BS$4:BS$54,$A$4:$A$54,$A$3)*100,0)</f>
        <v>53</v>
      </c>
      <c r="BT3" s="396">
        <f>ROUND(SUMIFS(BT$4:BT$54,$A$4:$A$54,$A$3)*100,0)</f>
        <v>49</v>
      </c>
      <c r="BU3" s="396">
        <f t="shared" ref="BU3:CH3" si="7">ROUND(SUMIFS(BU$4:BU$54,$A$4:$A$54,$A$3)*100,0)</f>
        <v>70</v>
      </c>
      <c r="BV3" s="396">
        <f t="shared" si="7"/>
        <v>79</v>
      </c>
      <c r="BW3" s="396">
        <f t="shared" si="7"/>
        <v>30</v>
      </c>
      <c r="BX3" s="396">
        <f t="shared" si="7"/>
        <v>48</v>
      </c>
      <c r="BY3" s="396">
        <f t="shared" si="7"/>
        <v>51</v>
      </c>
      <c r="BZ3" s="396">
        <f>ROUND(SUMIFS(BZ$4:BZ$54,$A$4:$A$54,$A$3)*100,0)</f>
        <v>52</v>
      </c>
      <c r="CA3" s="396">
        <f>ROUND(SUMIFS(CA$4:CA$54,$A$4:$A$54,$A$3)*100,0)</f>
        <v>100</v>
      </c>
      <c r="CB3" s="396">
        <f>ROUND(SUMIFS(CB$4:CB$54,$A$4:$A$54,$A$3)*100,0)</f>
        <v>100</v>
      </c>
      <c r="CC3" s="396">
        <f t="shared" si="7"/>
        <v>30</v>
      </c>
      <c r="CD3" s="396">
        <f t="shared" si="7"/>
        <v>48</v>
      </c>
      <c r="CE3" s="396">
        <f t="shared" si="7"/>
        <v>51</v>
      </c>
      <c r="CF3" s="396">
        <f t="shared" si="7"/>
        <v>52</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Texas.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Texas.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Texas.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Texas.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Texas.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Texas.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Texas.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Texas.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Texas.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Texas.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Texas.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Texas.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Texas.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Texas.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Texas.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Texas.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Texas.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Texas.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Texas.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Texas.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Texas.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Texas.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Texas.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Texas.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TX</v>
      </c>
      <c r="C1" s="408">
        <f>SUM(C4:C87)</f>
        <v>603.96444700550569</v>
      </c>
      <c r="D1" s="408">
        <f t="shared" ref="D1:AG1" si="0">SUM(D4:D87)</f>
        <v>598.87926257398635</v>
      </c>
      <c r="E1" s="408">
        <f t="shared" si="0"/>
        <v>603.93569410337477</v>
      </c>
      <c r="F1" s="408">
        <f t="shared" si="0"/>
        <v>615.18845169004783</v>
      </c>
      <c r="G1" s="408">
        <f t="shared" si="0"/>
        <v>622.71003529087079</v>
      </c>
      <c r="H1" s="408">
        <f t="shared" si="0"/>
        <v>626.85476101989173</v>
      </c>
      <c r="I1" s="408">
        <f t="shared" si="0"/>
        <v>671.17356933471376</v>
      </c>
      <c r="J1" s="408">
        <f t="shared" si="0"/>
        <v>687.06424139869898</v>
      </c>
      <c r="K1" s="408">
        <f t="shared" si="0"/>
        <v>694.61362242644407</v>
      </c>
      <c r="L1" s="408">
        <f t="shared" si="0"/>
        <v>690.42959822553041</v>
      </c>
      <c r="M1" s="408">
        <f t="shared" si="0"/>
        <v>717.19514162444955</v>
      </c>
      <c r="N1" s="408">
        <f t="shared" si="0"/>
        <v>708.26211415609623</v>
      </c>
      <c r="O1" s="408">
        <f t="shared" si="0"/>
        <v>721.55022550636272</v>
      </c>
      <c r="P1" s="408">
        <f t="shared" si="0"/>
        <v>715.02123010375942</v>
      </c>
      <c r="Q1" s="408">
        <f t="shared" si="0"/>
        <v>714.32797760846927</v>
      </c>
      <c r="R1" s="408">
        <f t="shared" si="0"/>
        <v>690.18405955478283</v>
      </c>
      <c r="S1" s="408">
        <f t="shared" si="0"/>
        <v>695.61043681926105</v>
      </c>
      <c r="T1" s="408">
        <f t="shared" si="0"/>
        <v>695.60925801384474</v>
      </c>
      <c r="U1" s="408">
        <f t="shared" si="0"/>
        <v>669.13129995363101</v>
      </c>
      <c r="V1" s="408">
        <f t="shared" si="0"/>
        <v>625.4926586911065</v>
      </c>
      <c r="W1" s="408">
        <f t="shared" si="0"/>
        <v>657.33792365422323</v>
      </c>
      <c r="X1" s="408">
        <f t="shared" si="0"/>
        <v>679.83378499764297</v>
      </c>
      <c r="Y1" s="408">
        <f t="shared" si="0"/>
        <v>677.81498202826231</v>
      </c>
      <c r="Z1" s="408">
        <f t="shared" si="0"/>
        <v>715.20387611568185</v>
      </c>
      <c r="AA1" s="408">
        <f t="shared" si="0"/>
        <v>713.49804264644979</v>
      </c>
      <c r="AB1" s="408">
        <f t="shared" si="0"/>
        <v>708.33160711970902</v>
      </c>
      <c r="AC1" s="408">
        <f t="shared" si="0"/>
        <v>700.57621887684115</v>
      </c>
      <c r="AD1" s="408">
        <f t="shared" si="0"/>
        <v>715.75772015569692</v>
      </c>
      <c r="AE1" s="408">
        <f t="shared" si="0"/>
        <v>746.01222745841756</v>
      </c>
      <c r="AF1" s="408">
        <f t="shared" si="0"/>
        <v>746.95054490308326</v>
      </c>
      <c r="AG1" s="408">
        <f t="shared" si="0"/>
        <v>687.45289086337743</v>
      </c>
      <c r="AH1" s="408">
        <f>SUM(AH4:AH87)</f>
        <v>734.47401747385413</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412" t="s">
        <v>2220</v>
      </c>
      <c r="B5" s="398" t="s">
        <v>4118</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412" t="s">
        <v>2220</v>
      </c>
      <c r="B6" s="398" t="s">
        <v>4122</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412" t="s">
        <v>2220</v>
      </c>
      <c r="B7" s="398" t="s">
        <v>4124</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412" t="s">
        <v>2220</v>
      </c>
      <c r="B8" s="398" t="s">
        <v>4126</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412" t="s">
        <v>2220</v>
      </c>
      <c r="B9" s="398" t="s">
        <v>4136</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412" t="s">
        <v>2220</v>
      </c>
      <c r="B10" s="398" t="s">
        <v>4145</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412" t="s">
        <v>2220</v>
      </c>
      <c r="B11" s="398" t="s">
        <v>4140</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412" t="s">
        <v>2220</v>
      </c>
      <c r="B12" s="398" t="s">
        <v>4151</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412" t="s">
        <v>2220</v>
      </c>
      <c r="B13" s="398" t="s">
        <v>4155</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412" t="s">
        <v>2220</v>
      </c>
      <c r="B14" s="398" t="s">
        <v>4173</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412" t="s">
        <v>2220</v>
      </c>
      <c r="B17" s="398" t="s">
        <v>4153</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0.47085192622790001</v>
      </c>
      <c r="D19" s="413">
        <f>SUMIFS('EPA Export Aggregation'!G:G,'EPA Export Aggregation'!$A:$A,$B19,'EPA Export Aggregation'!$D:$D,$A$1)*IF($A19="CH4",About!$D$58,IF($A19="N2O",About!$D$59,1))</f>
        <v>0.47441735719799999</v>
      </c>
      <c r="E19" s="413">
        <f>SUMIFS('EPA Export Aggregation'!H:H,'EPA Export Aggregation'!$A:$A,$B19,'EPA Export Aggregation'!$D:$D,$A$1)*IF($A19="CH4",About!$D$58,IF($A19="N2O",About!$D$59,1))</f>
        <v>0.4506165868782</v>
      </c>
      <c r="F19" s="413">
        <f>SUMIFS('EPA Export Aggregation'!I:I,'EPA Export Aggregation'!$A:$A,$B19,'EPA Export Aggregation'!$D:$D,$A$1)*IF($A19="CH4",About!$D$58,IF($A19="N2O",About!$D$59,1))</f>
        <v>0.36465851158250001</v>
      </c>
      <c r="G19" s="413">
        <f>SUMIFS('EPA Export Aggregation'!J:J,'EPA Export Aggregation'!$A:$A,$B19,'EPA Export Aggregation'!$D:$D,$A$1)*IF($A19="CH4",About!$D$58,IF($A19="N2O",About!$D$59,1))</f>
        <v>0.31996824773749999</v>
      </c>
      <c r="H19" s="413">
        <f>SUMIFS('EPA Export Aggregation'!K:K,'EPA Export Aggregation'!$A:$A,$B19,'EPA Export Aggregation'!$D:$D,$A$1)*IF($A19="CH4",About!$D$58,IF($A19="N2O",About!$D$59,1))</f>
        <v>0.32734175874909999</v>
      </c>
      <c r="I19" s="413">
        <f>SUMIFS('EPA Export Aggregation'!L:L,'EPA Export Aggregation'!$A:$A,$B19,'EPA Export Aggregation'!$D:$D,$A$1)*IF($A19="CH4",About!$D$58,IF($A19="N2O",About!$D$59,1))</f>
        <v>0.35019869426380001</v>
      </c>
      <c r="J19" s="413">
        <f>SUMIFS('EPA Export Aggregation'!M:M,'EPA Export Aggregation'!$A:$A,$B19,'EPA Export Aggregation'!$D:$D,$A$1)*IF($A19="CH4",About!$D$58,IF($A19="N2O",About!$D$59,1))</f>
        <v>0.35391597385469997</v>
      </c>
      <c r="K19" s="413">
        <f>SUMIFS('EPA Export Aggregation'!N:N,'EPA Export Aggregation'!$A:$A,$B19,'EPA Export Aggregation'!$D:$D,$A$1)*IF($A19="CH4",About!$D$58,IF($A19="N2O",About!$D$59,1))</f>
        <v>0.35850965254889999</v>
      </c>
      <c r="L19" s="413">
        <f>SUMIFS('EPA Export Aggregation'!O:O,'EPA Export Aggregation'!$A:$A,$B19,'EPA Export Aggregation'!$D:$D,$A$1)*IF($A19="CH4",About!$D$58,IF($A19="N2O",About!$D$59,1))</f>
        <v>0.3719344407788</v>
      </c>
      <c r="M19" s="413">
        <f>SUMIFS('EPA Export Aggregation'!P:P,'EPA Export Aggregation'!$A:$A,$B19,'EPA Export Aggregation'!$D:$D,$A$1)*IF($A19="CH4",About!$D$58,IF($A19="N2O",About!$D$59,1))</f>
        <v>0.37670987103940001</v>
      </c>
      <c r="N19" s="413">
        <f>SUMIFS('EPA Export Aggregation'!Q:Q,'EPA Export Aggregation'!$A:$A,$B19,'EPA Export Aggregation'!$D:$D,$A$1)*IF($A19="CH4",About!$D$58,IF($A19="N2O",About!$D$59,1))</f>
        <v>0.30115416997349997</v>
      </c>
      <c r="O19" s="413">
        <f>SUMIFS('EPA Export Aggregation'!R:R,'EPA Export Aggregation'!$A:$A,$B19,'EPA Export Aggregation'!$D:$D,$A$1)*IF($A19="CH4",About!$D$58,IF($A19="N2O",About!$D$59,1))</f>
        <v>0.31997559427110001</v>
      </c>
      <c r="P19" s="413">
        <f>SUMIFS('EPA Export Aggregation'!S:S,'EPA Export Aggregation'!$A:$A,$B19,'EPA Export Aggregation'!$D:$D,$A$1)*IF($A19="CH4",About!$D$58,IF($A19="N2O",About!$D$59,1))</f>
        <v>0.32285284841419998</v>
      </c>
      <c r="Q19" s="413">
        <f>SUMIFS('EPA Export Aggregation'!T:T,'EPA Export Aggregation'!$A:$A,$B19,'EPA Export Aggregation'!$D:$D,$A$1)*IF($A19="CH4",About!$D$58,IF($A19="N2O",About!$D$59,1))</f>
        <v>0.31684624151230001</v>
      </c>
      <c r="R19" s="413">
        <f>SUMIFS('EPA Export Aggregation'!U:U,'EPA Export Aggregation'!$A:$A,$B19,'EPA Export Aggregation'!$D:$D,$A$1)*IF($A19="CH4",About!$D$58,IF($A19="N2O",About!$D$59,1))</f>
        <v>0.34263599033129999</v>
      </c>
      <c r="S19" s="413">
        <f>SUMIFS('EPA Export Aggregation'!V:V,'EPA Export Aggregation'!$A:$A,$B19,'EPA Export Aggregation'!$D:$D,$A$1)*IF($A19="CH4",About!$D$58,IF($A19="N2O",About!$D$59,1))</f>
        <v>0.37672195342499998</v>
      </c>
      <c r="T19" s="413">
        <f>SUMIFS('EPA Export Aggregation'!W:W,'EPA Export Aggregation'!$A:$A,$B19,'EPA Export Aggregation'!$D:$D,$A$1)*IF($A19="CH4",About!$D$58,IF($A19="N2O",About!$D$59,1))</f>
        <v>0.38717105687850001</v>
      </c>
      <c r="U19" s="413">
        <f>SUMIFS('EPA Export Aggregation'!X:X,'EPA Export Aggregation'!$A:$A,$B19,'EPA Export Aggregation'!$D:$D,$A$1)*IF($A19="CH4",About!$D$58,IF($A19="N2O",About!$D$59,1))</f>
        <v>0.3971602547034</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412" t="s">
        <v>2220</v>
      </c>
      <c r="B23" s="398" t="s">
        <v>4161</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412" t="s">
        <v>2220</v>
      </c>
      <c r="B24" s="398" t="s">
        <v>4177</v>
      </c>
      <c r="C24" s="413">
        <f>SUMIFS('EPA Export Aggregation'!F:F,'EPA Export Aggregation'!$A:$A,$B24,'EPA Export Aggregation'!$D:$D,$A$1)*IF($A24="CH4",About!$D$58,IF($A24="N2O",About!$D$59,1))</f>
        <v>2.9949633333299999E-2</v>
      </c>
      <c r="D24" s="413">
        <f>SUMIFS('EPA Export Aggregation'!G:G,'EPA Export Aggregation'!$A:$A,$B24,'EPA Export Aggregation'!$D:$D,$A$1)*IF($A24="CH4",About!$D$58,IF($A24="N2O",About!$D$59,1))</f>
        <v>2.87257652234E-2</v>
      </c>
      <c r="E24" s="413">
        <f>SUMIFS('EPA Export Aggregation'!H:H,'EPA Export Aggregation'!$A:$A,$B24,'EPA Export Aggregation'!$D:$D,$A$1)*IF($A24="CH4",About!$D$58,IF($A24="N2O",About!$D$59,1))</f>
        <v>3.0058239158399998E-2</v>
      </c>
      <c r="F24" s="413">
        <f>SUMIFS('EPA Export Aggregation'!I:I,'EPA Export Aggregation'!$A:$A,$B24,'EPA Export Aggregation'!$D:$D,$A$1)*IF($A24="CH4",About!$D$58,IF($A24="N2O",About!$D$59,1))</f>
        <v>2.64341085271E-2</v>
      </c>
      <c r="G24" s="413">
        <f>SUMIFS('EPA Export Aggregation'!J:J,'EPA Export Aggregation'!$A:$A,$B24,'EPA Export Aggregation'!$D:$D,$A$1)*IF($A24="CH4",About!$D$58,IF($A24="N2O",About!$D$59,1))</f>
        <v>2.8286037658200001E-2</v>
      </c>
      <c r="H24" s="413">
        <f>SUMIFS('EPA Export Aggregation'!K:K,'EPA Export Aggregation'!$A:$A,$B24,'EPA Export Aggregation'!$D:$D,$A$1)*IF($A24="CH4",About!$D$58,IF($A24="N2O",About!$D$59,1))</f>
        <v>2.81236396984E-2</v>
      </c>
      <c r="I24" s="413">
        <f>SUMIFS('EPA Export Aggregation'!L:L,'EPA Export Aggregation'!$A:$A,$B24,'EPA Export Aggregation'!$D:$D,$A$1)*IF($A24="CH4",About!$D$58,IF($A24="N2O",About!$D$59,1))</f>
        <v>3.6845522218399998E-2</v>
      </c>
      <c r="J24" s="413">
        <f>SUMIFS('EPA Export Aggregation'!M:M,'EPA Export Aggregation'!$A:$A,$B24,'EPA Export Aggregation'!$D:$D,$A$1)*IF($A24="CH4",About!$D$58,IF($A24="N2O",About!$D$59,1))</f>
        <v>3.6704238906399997E-2</v>
      </c>
      <c r="K24" s="413">
        <f>SUMIFS('EPA Export Aggregation'!N:N,'EPA Export Aggregation'!$A:$A,$B24,'EPA Export Aggregation'!$D:$D,$A$1)*IF($A24="CH4",About!$D$58,IF($A24="N2O",About!$D$59,1))</f>
        <v>3.6391943381399998E-2</v>
      </c>
      <c r="L24" s="413">
        <f>SUMIFS('EPA Export Aggregation'!O:O,'EPA Export Aggregation'!$A:$A,$B24,'EPA Export Aggregation'!$D:$D,$A$1)*IF($A24="CH4",About!$D$58,IF($A24="N2O",About!$D$59,1))</f>
        <v>3.8321137769999999E-2</v>
      </c>
      <c r="M24" s="413">
        <f>SUMIFS('EPA Export Aggregation'!P:P,'EPA Export Aggregation'!$A:$A,$B24,'EPA Export Aggregation'!$D:$D,$A$1)*IF($A24="CH4",About!$D$58,IF($A24="N2O",About!$D$59,1))</f>
        <v>3.2711864406799997E-2</v>
      </c>
      <c r="N24" s="413">
        <f>SUMIFS('EPA Export Aggregation'!Q:Q,'EPA Export Aggregation'!$A:$A,$B24,'EPA Export Aggregation'!$D:$D,$A$1)*IF($A24="CH4",About!$D$58,IF($A24="N2O",About!$D$59,1))</f>
        <v>4.75184794087E-2</v>
      </c>
      <c r="O24" s="413">
        <f>SUMIFS('EPA Export Aggregation'!R:R,'EPA Export Aggregation'!$A:$A,$B24,'EPA Export Aggregation'!$D:$D,$A$1)*IF($A24="CH4",About!$D$58,IF($A24="N2O",About!$D$59,1))</f>
        <v>5.1319957761399998E-2</v>
      </c>
      <c r="P24" s="413">
        <f>SUMIFS('EPA Export Aggregation'!S:S,'EPA Export Aggregation'!$A:$A,$B24,'EPA Export Aggregation'!$D:$D,$A$1)*IF($A24="CH4",About!$D$58,IF($A24="N2O",About!$D$59,1))</f>
        <v>4.43076923077E-2</v>
      </c>
      <c r="Q24" s="413">
        <f>SUMIFS('EPA Export Aggregation'!T:T,'EPA Export Aggregation'!$A:$A,$B24,'EPA Export Aggregation'!$D:$D,$A$1)*IF($A24="CH4",About!$D$58,IF($A24="N2O",About!$D$59,1))</f>
        <v>4.2857142857100003E-2</v>
      </c>
      <c r="R24" s="413">
        <f>SUMIFS('EPA Export Aggregation'!U:U,'EPA Export Aggregation'!$A:$A,$B24,'EPA Export Aggregation'!$D:$D,$A$1)*IF($A24="CH4",About!$D$58,IF($A24="N2O",About!$D$59,1))</f>
        <v>4.5085714285699997E-2</v>
      </c>
      <c r="S24" s="413">
        <f>SUMIFS('EPA Export Aggregation'!V:V,'EPA Export Aggregation'!$A:$A,$B24,'EPA Export Aggregation'!$D:$D,$A$1)*IF($A24="CH4",About!$D$58,IF($A24="N2O",About!$D$59,1))</f>
        <v>3.1818845872900001E-2</v>
      </c>
      <c r="T24" s="413">
        <f>SUMIFS('EPA Export Aggregation'!W:W,'EPA Export Aggregation'!$A:$A,$B24,'EPA Export Aggregation'!$D:$D,$A$1)*IF($A24="CH4",About!$D$58,IF($A24="N2O",About!$D$59,1))</f>
        <v>3.5105916727499999E-2</v>
      </c>
      <c r="U24" s="413">
        <f>SUMIFS('EPA Export Aggregation'!X:X,'EPA Export Aggregation'!$A:$A,$B24,'EPA Export Aggregation'!$D:$D,$A$1)*IF($A24="CH4",About!$D$58,IF($A24="N2O",About!$D$59,1))</f>
        <v>3.6157779400999998E-2</v>
      </c>
      <c r="V24" s="413">
        <f>SUMIFS('EPA Export Aggregation'!Y:Y,'EPA Export Aggregation'!$A:$A,$B24,'EPA Export Aggregation'!$D:$D,$A$1)*IF($A24="CH4",About!$D$58,IF($A24="N2O",About!$D$59,1))</f>
        <v>2.6296566837100001E-2</v>
      </c>
      <c r="W24" s="413">
        <f>SUMIFS('EPA Export Aggregation'!Z:Z,'EPA Export Aggregation'!$A:$A,$B24,'EPA Export Aggregation'!$D:$D,$A$1)*IF($A24="CH4",About!$D$58,IF($A24="N2O",About!$D$59,1))</f>
        <v>3.4352386074399999E-2</v>
      </c>
      <c r="X24" s="413">
        <f>SUMIFS('EPA Export Aggregation'!AA:AA,'EPA Export Aggregation'!$A:$A,$B24,'EPA Export Aggregation'!$D:$D,$A$1)*IF($A24="CH4",About!$D$58,IF($A24="N2O",About!$D$59,1))</f>
        <v>1.15253363367E-2</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412" t="s">
        <v>2220</v>
      </c>
      <c r="B26" s="398" t="s">
        <v>4181</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412" t="s">
        <v>2220</v>
      </c>
      <c r="B27" s="398" t="s">
        <v>4179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3.4146933144699999E-2</v>
      </c>
      <c r="G28" s="413">
        <f>SUMIFS('EPA Export Aggregation'!J:J,'EPA Export Aggregation'!$A:$A,$B28,'EPA Export Aggregation'!$D:$D,$A$1)*IF($A28="CH4",About!$D$58,IF($A28="N2O",About!$D$59,1))</f>
        <v>3.3662579483100002E-2</v>
      </c>
      <c r="H28" s="413">
        <f>SUMIFS('EPA Export Aggregation'!K:K,'EPA Export Aggregation'!$A:$A,$B28,'EPA Export Aggregation'!$D:$D,$A$1)*IF($A28="CH4",About!$D$58,IF($A28="N2O",About!$D$59,1))</f>
        <v>3.1725164836599998E-2</v>
      </c>
      <c r="I28" s="413">
        <f>SUMIFS('EPA Export Aggregation'!L:L,'EPA Export Aggregation'!$A:$A,$B28,'EPA Export Aggregation'!$D:$D,$A$1)*IF($A28="CH4",About!$D$58,IF($A28="N2O",About!$D$59,1))</f>
        <v>3.3904756313899997E-2</v>
      </c>
      <c r="J28" s="413">
        <f>SUMIFS('EPA Export Aggregation'!M:M,'EPA Export Aggregation'!$A:$A,$B28,'EPA Export Aggregation'!$D:$D,$A$1)*IF($A28="CH4",About!$D$58,IF($A28="N2O",About!$D$59,1))</f>
        <v>3.55999941296E-2</v>
      </c>
      <c r="K28" s="413">
        <f>SUMIFS('EPA Export Aggregation'!N:N,'EPA Export Aggregation'!$A:$A,$B28,'EPA Export Aggregation'!$D:$D,$A$1)*IF($A28="CH4",About!$D$58,IF($A28="N2O",About!$D$59,1))</f>
        <v>3.2451695328999997E-2</v>
      </c>
      <c r="L28" s="413">
        <f>SUMIFS('EPA Export Aggregation'!O:O,'EPA Export Aggregation'!$A:$A,$B28,'EPA Export Aggregation'!$D:$D,$A$1)*IF($A28="CH4",About!$D$58,IF($A28="N2O",About!$D$59,1))</f>
        <v>3.1725164836599998E-2</v>
      </c>
      <c r="M28" s="413">
        <f>SUMIFS('EPA Export Aggregation'!P:P,'EPA Export Aggregation'!$A:$A,$B28,'EPA Export Aggregation'!$D:$D,$A$1)*IF($A28="CH4",About!$D$58,IF($A28="N2O",About!$D$59,1))</f>
        <v>3.46312868064E-2</v>
      </c>
      <c r="N28" s="413">
        <f>SUMIFS('EPA Export Aggregation'!Q:Q,'EPA Export Aggregation'!$A:$A,$B28,'EPA Export Aggregation'!$D:$D,$A$1)*IF($A28="CH4",About!$D$58,IF($A28="N2O",About!$D$59,1))</f>
        <v>2.6155097727899999E-2</v>
      </c>
      <c r="O28" s="413">
        <f>SUMIFS('EPA Export Aggregation'!R:R,'EPA Export Aggregation'!$A:$A,$B28,'EPA Export Aggregation'!$D:$D,$A$1)*IF($A28="CH4",About!$D$58,IF($A28="N2O",About!$D$59,1))</f>
        <v>2.7365981881999998E-2</v>
      </c>
      <c r="P28" s="413">
        <f>SUMIFS('EPA Export Aggregation'!S:S,'EPA Export Aggregation'!$A:$A,$B28,'EPA Export Aggregation'!$D:$D,$A$1)*IF($A28="CH4",About!$D$58,IF($A28="N2O",About!$D$59,1))</f>
        <v>4.0201353915099998E-2</v>
      </c>
      <c r="Q28" s="413">
        <f>SUMIFS('EPA Export Aggregation'!T:T,'EPA Export Aggregation'!$A:$A,$B28,'EPA Export Aggregation'!$D:$D,$A$1)*IF($A28="CH4",About!$D$58,IF($A28="N2O",About!$D$59,1))</f>
        <v>3.77795856069E-2</v>
      </c>
      <c r="R28" s="413">
        <f>SUMIFS('EPA Export Aggregation'!U:U,'EPA Export Aggregation'!$A:$A,$B28,'EPA Export Aggregation'!$D:$D,$A$1)*IF($A28="CH4",About!$D$58,IF($A28="N2O",About!$D$59,1))</f>
        <v>3.77795856069E-2</v>
      </c>
      <c r="S28" s="413">
        <f>SUMIFS('EPA Export Aggregation'!V:V,'EPA Export Aggregation'!$A:$A,$B28,'EPA Export Aggregation'!$D:$D,$A$1)*IF($A28="CH4",About!$D$58,IF($A28="N2O",About!$D$59,1))</f>
        <v>3.77795856069E-2</v>
      </c>
      <c r="T28" s="413">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412" t="s">
        <v>2220</v>
      </c>
      <c r="B30" s="398" t="s">
        <v>4186</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412" t="s">
        <v>2220</v>
      </c>
      <c r="B33" s="398" t="s">
        <v>4163</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413">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413">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413">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413">
        <f>SUMIFS('EPA Export Aggregation'!AD:AD,'EPA Export Aggregation'!$A:$A,$B33,'EPA Export Aggregation'!$D:$D,$A$1)*IF($A33="CH4",About!$D$58,IF($A33="N2O",About!$D$59,1))</f>
        <v>0.16728066915939999</v>
      </c>
      <c r="AB33" s="413">
        <f>SUMIFS('EPA Export Aggregation'!AE:AE,'EPA Export Aggregation'!$A:$A,$B33,'EPA Export Aggregation'!$D:$D,$A$1)*IF($A33="CH4",About!$D$58,IF($A33="N2O",About!$D$59,1))</f>
        <v>0.37386894377539998</v>
      </c>
      <c r="AC33" s="413">
        <f>SUMIFS('EPA Export Aggregation'!AF:AF,'EPA Export Aggregation'!$A:$A,$B33,'EPA Export Aggregation'!$D:$D,$A$1)*IF($A33="CH4",About!$D$58,IF($A33="N2O",About!$D$59,1))</f>
        <v>0.23338753412159999</v>
      </c>
      <c r="AD33" s="413">
        <f>SUMIFS('EPA Export Aggregation'!AG:AG,'EPA Export Aggregation'!$A:$A,$B33,'EPA Export Aggregation'!$D:$D,$A$1)*IF($A33="CH4",About!$D$58,IF($A33="N2O",About!$D$59,1))</f>
        <v>0.1972069922205</v>
      </c>
      <c r="AE33" s="413">
        <f>SUMIFS('EPA Export Aggregation'!AH:AH,'EPA Export Aggregation'!$A:$A,$B33,'EPA Export Aggregation'!$D:$D,$A$1)*IF($A33="CH4",About!$D$58,IF($A33="N2O",About!$D$59,1))</f>
        <v>9.1720691419600001E-2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4.0849623033999999E-2</v>
      </c>
      <c r="D76" s="413">
        <f>SUMIFS('EPA Export Aggregation'!G:G,'EPA Export Aggregation'!$A:$A,$B76,'EPA Export Aggregation'!$D:$D,$A$1)*IF($A76="CH4",About!$D$58,IF($A76="N2O",About!$D$59,1))</f>
        <v>4.0849623033999999E-2</v>
      </c>
      <c r="E76" s="413">
        <f>SUMIFS('EPA Export Aggregation'!H:H,'EPA Export Aggregation'!$A:$A,$B76,'EPA Export Aggregation'!$D:$D,$A$1)*IF($A76="CH4",About!$D$58,IF($A76="N2O",About!$D$59,1))</f>
        <v>4.0849623033999999E-2</v>
      </c>
      <c r="F76" s="413">
        <f>SUMIFS('EPA Export Aggregation'!I:I,'EPA Export Aggregation'!$A:$A,$B76,'EPA Export Aggregation'!$D:$D,$A$1)*IF($A76="CH4",About!$D$58,IF($A76="N2O",About!$D$59,1))</f>
        <v>5.10620294775E-2</v>
      </c>
      <c r="G76" s="413">
        <f>SUMIFS('EPA Export Aggregation'!J:J,'EPA Export Aggregation'!$A:$A,$B76,'EPA Export Aggregation'!$D:$D,$A$1)*IF($A76="CH4",About!$D$58,IF($A76="N2O",About!$D$59,1))</f>
        <v>5.6168232118899999E-2</v>
      </c>
      <c r="H76" s="413">
        <f>SUMIFS('EPA Export Aggregation'!K:K,'EPA Export Aggregation'!$A:$A,$B76,'EPA Export Aggregation'!$D:$D,$A$1)*IF($A76="CH4",About!$D$58,IF($A76="N2O",About!$D$59,1))</f>
        <v>7.0584416140600001E-2</v>
      </c>
      <c r="I76" s="413">
        <f>SUMIFS('EPA Export Aggregation'!L:L,'EPA Export Aggregation'!$A:$A,$B76,'EPA Export Aggregation'!$D:$D,$A$1)*IF($A76="CH4",About!$D$58,IF($A76="N2O",About!$D$59,1))</f>
        <v>7.8381372929199999E-2</v>
      </c>
      <c r="J76" s="413">
        <f>SUMIFS('EPA Export Aggregation'!M:M,'EPA Export Aggregation'!$A:$A,$B76,'EPA Export Aggregation'!$D:$D,$A$1)*IF($A76="CH4",About!$D$58,IF($A76="N2O",About!$D$59,1))</f>
        <v>8.2833439480099996E-2</v>
      </c>
      <c r="K76" s="413">
        <f>SUMIFS('EPA Export Aggregation'!N:N,'EPA Export Aggregation'!$A:$A,$B76,'EPA Export Aggregation'!$D:$D,$A$1)*IF($A76="CH4",About!$D$58,IF($A76="N2O",About!$D$59,1))</f>
        <v>0.1015683771633</v>
      </c>
      <c r="L76" s="413">
        <f>SUMIFS('EPA Export Aggregation'!O:O,'EPA Export Aggregation'!$A:$A,$B76,'EPA Export Aggregation'!$D:$D,$A$1)*IF($A76="CH4",About!$D$58,IF($A76="N2O",About!$D$59,1))</f>
        <v>0.1030674730689</v>
      </c>
      <c r="M76" s="413">
        <f>SUMIFS('EPA Export Aggregation'!P:P,'EPA Export Aggregation'!$A:$A,$B76,'EPA Export Aggregation'!$D:$D,$A$1)*IF($A76="CH4",About!$D$58,IF($A76="N2O",About!$D$59,1))</f>
        <v>6.2766624271300003E-2</v>
      </c>
      <c r="N76" s="413">
        <f>SUMIFS('EPA Export Aggregation'!Q:Q,'EPA Export Aggregation'!$A:$A,$B76,'EPA Export Aggregation'!$D:$D,$A$1)*IF($A76="CH4",About!$D$58,IF($A76="N2O",About!$D$59,1))</f>
        <v>4.1709060448199997E-2</v>
      </c>
      <c r="O76" s="413">
        <f>SUMIFS('EPA Export Aggregation'!R:R,'EPA Export Aggregation'!$A:$A,$B76,'EPA Export Aggregation'!$D:$D,$A$1)*IF($A76="CH4",About!$D$58,IF($A76="N2O",About!$D$59,1))</f>
        <v>3.9874392566900001E-2</v>
      </c>
      <c r="P76" s="413">
        <f>SUMIFS('EPA Export Aggregation'!S:S,'EPA Export Aggregation'!$A:$A,$B76,'EPA Export Aggregation'!$D:$D,$A$1)*IF($A76="CH4",About!$D$58,IF($A76="N2O",About!$D$59,1))</f>
        <v>4.1695719515500003E-2</v>
      </c>
      <c r="Q76" s="413">
        <f>SUMIFS('EPA Export Aggregation'!T:T,'EPA Export Aggregation'!$A:$A,$B76,'EPA Export Aggregation'!$D:$D,$A$1)*IF($A76="CH4",About!$D$58,IF($A76="N2O",About!$D$59,1))</f>
        <v>4.1514461641900001E-2</v>
      </c>
      <c r="R76" s="413">
        <f>SUMIFS('EPA Export Aggregation'!U:U,'EPA Export Aggregation'!$A:$A,$B76,'EPA Export Aggregation'!$D:$D,$A$1)*IF($A76="CH4",About!$D$58,IF($A76="N2O",About!$D$59,1))</f>
        <v>3.98519586218E-2</v>
      </c>
      <c r="S76" s="413">
        <f>SUMIFS('EPA Export Aggregation'!V:V,'EPA Export Aggregation'!$A:$A,$B76,'EPA Export Aggregation'!$D:$D,$A$1)*IF($A76="CH4",About!$D$58,IF($A76="N2O",About!$D$59,1))</f>
        <v>4.7447073856300002E-2</v>
      </c>
      <c r="T76" s="413">
        <f>SUMIFS('EPA Export Aggregation'!W:W,'EPA Export Aggregation'!$A:$A,$B76,'EPA Export Aggregation'!$D:$D,$A$1)*IF($A76="CH4",About!$D$58,IF($A76="N2O",About!$D$59,1))</f>
        <v>4.6171408129600001E-2</v>
      </c>
      <c r="U76" s="413">
        <f>SUMIFS('EPA Export Aggregation'!X:X,'EPA Export Aggregation'!$A:$A,$B76,'EPA Export Aggregation'!$D:$D,$A$1)*IF($A76="CH4",About!$D$58,IF($A76="N2O",About!$D$59,1))</f>
        <v>4.3639316918100003E-2</v>
      </c>
      <c r="V76" s="413">
        <f>SUMIFS('EPA Export Aggregation'!Y:Y,'EPA Export Aggregation'!$A:$A,$B76,'EPA Export Aggregation'!$D:$D,$A$1)*IF($A76="CH4",About!$D$58,IF($A76="N2O",About!$D$59,1))</f>
        <v>3.6053487428500001E-2</v>
      </c>
      <c r="W76" s="413">
        <f>SUMIFS('EPA Export Aggregation'!Z:Z,'EPA Export Aggregation'!$A:$A,$B76,'EPA Export Aggregation'!$D:$D,$A$1)*IF($A76="CH4",About!$D$58,IF($A76="N2O",About!$D$59,1))</f>
        <v>4.6839805604699997E-2</v>
      </c>
      <c r="X76" s="413">
        <f>SUMIFS('EPA Export Aggregation'!AA:AA,'EPA Export Aggregation'!$A:$A,$B76,'EPA Export Aggregation'!$D:$D,$A$1)*IF($A76="CH4",About!$D$58,IF($A76="N2O",About!$D$59,1))</f>
        <v>6.2841722510000003E-2</v>
      </c>
      <c r="Y76" s="413">
        <f>SUMIFS('EPA Export Aggregation'!AB:AB,'EPA Export Aggregation'!$A:$A,$B76,'EPA Export Aggregation'!$D:$D,$A$1)*IF($A76="CH4",About!$D$58,IF($A76="N2O",About!$D$59,1))</f>
        <v>6.8383250857700001E-2</v>
      </c>
      <c r="Z76" s="413">
        <f>SUMIFS('EPA Export Aggregation'!AC:AC,'EPA Export Aggregation'!$A:$A,$B76,'EPA Export Aggregation'!$D:$D,$A$1)*IF($A76="CH4",About!$D$58,IF($A76="N2O",About!$D$59,1))</f>
        <v>7.6287027526299997E-2</v>
      </c>
      <c r="AA76" s="413">
        <f>SUMIFS('EPA Export Aggregation'!AD:AD,'EPA Export Aggregation'!$A:$A,$B76,'EPA Export Aggregation'!$D:$D,$A$1)*IF($A76="CH4",About!$D$58,IF($A76="N2O",About!$D$59,1))</f>
        <v>8.3985984982700004E-2</v>
      </c>
      <c r="AB76" s="413">
        <f>SUMIFS('EPA Export Aggregation'!AE:AE,'EPA Export Aggregation'!$A:$A,$B76,'EPA Export Aggregation'!$D:$D,$A$1)*IF($A76="CH4",About!$D$58,IF($A76="N2O",About!$D$59,1))</f>
        <v>9.0328259310700001E-2</v>
      </c>
      <c r="AC76" s="413">
        <f>SUMIFS('EPA Export Aggregation'!AF:AF,'EPA Export Aggregation'!$A:$A,$B76,'EPA Export Aggregation'!$D:$D,$A$1)*IF($A76="CH4",About!$D$58,IF($A76="N2O",About!$D$59,1))</f>
        <v>9.8836308652700003E-2</v>
      </c>
      <c r="AD76" s="413">
        <f>SUMIFS('EPA Export Aggregation'!AG:AG,'EPA Export Aggregation'!$A:$A,$B76,'EPA Export Aggregation'!$D:$D,$A$1)*IF($A76="CH4",About!$D$58,IF($A76="N2O",About!$D$59,1))</f>
        <v>0.11901246439469999</v>
      </c>
      <c r="AE76" s="413">
        <f>SUMIFS('EPA Export Aggregation'!AH:AH,'EPA Export Aggregation'!$A:$A,$B76,'EPA Export Aggregation'!$D:$D,$A$1)*IF($A76="CH4",About!$D$58,IF($A76="N2O",About!$D$59,1))</f>
        <v>0.12802001718700001</v>
      </c>
      <c r="AF76" s="413">
        <f>SUMIFS('EPA Export Aggregation'!AI:AI,'EPA Export Aggregation'!$A:$A,$B76,'EPA Export Aggregation'!$D:$D,$A$1)*IF($A76="CH4",About!$D$58,IF($A76="N2O",About!$D$59,1))</f>
        <v>0.1244310764388</v>
      </c>
      <c r="AG76" s="413">
        <f>SUMIFS('EPA Export Aggregation'!AJ:AJ,'EPA Export Aggregation'!$A:$A,$B76,'EPA Export Aggregation'!$D:$D,$A$1)*IF($A76="CH4",About!$D$58,IF($A76="N2O",About!$D$59,1))</f>
        <v>0.13014950078849999</v>
      </c>
      <c r="AH76" s="413">
        <f>SUMIFS('EPA Export Aggregation'!AK:AK,'EPA Export Aggregation'!$A:$A,$B76,'EPA Export Aggregation'!$D:$D,$A$1)*IF($A76="CH4",About!$D$58,IF($A76="N2O",About!$D$59,1))</f>
        <v>0.13599445613989999</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1.2054215102250001</v>
      </c>
      <c r="D79" s="413">
        <f>SUMIFS('EPA Export Aggregation'!G:G,'EPA Export Aggregation'!$A:$A,$B79,'EPA Export Aggregation'!$D:$D,$A$1)*IF($A79="CH4",About!$D$58,IF($A79="N2O",About!$D$59,1))</f>
        <v>1.0965373046069999</v>
      </c>
      <c r="E79" s="413">
        <f>SUMIFS('EPA Export Aggregation'!H:H,'EPA Export Aggregation'!$A:$A,$B79,'EPA Export Aggregation'!$D:$D,$A$1)*IF($A79="CH4",About!$D$58,IF($A79="N2O",About!$D$59,1))</f>
        <v>0.95453048004899999</v>
      </c>
      <c r="F79" s="413">
        <f>SUMIFS('EPA Export Aggregation'!I:I,'EPA Export Aggregation'!$A:$A,$B79,'EPA Export Aggregation'!$D:$D,$A$1)*IF($A79="CH4",About!$D$58,IF($A79="N2O",About!$D$59,1))</f>
        <v>0.75421649783099998</v>
      </c>
      <c r="G79" s="413">
        <f>SUMIFS('EPA Export Aggregation'!J:J,'EPA Export Aggregation'!$A:$A,$B79,'EPA Export Aggregation'!$D:$D,$A$1)*IF($A79="CH4",About!$D$58,IF($A79="N2O",About!$D$59,1))</f>
        <v>0.56782489813500003</v>
      </c>
      <c r="H79" s="413">
        <f>SUMIFS('EPA Export Aggregation'!K:K,'EPA Export Aggregation'!$A:$A,$B79,'EPA Export Aggregation'!$D:$D,$A$1)*IF($A79="CH4",About!$D$58,IF($A79="N2O",About!$D$59,1))</f>
        <v>0.50276871218399999</v>
      </c>
      <c r="I79" s="413">
        <f>SUMIFS('EPA Export Aggregation'!L:L,'EPA Export Aggregation'!$A:$A,$B79,'EPA Export Aggregation'!$D:$D,$A$1)*IF($A79="CH4",About!$D$58,IF($A79="N2O",About!$D$59,1))</f>
        <v>0.455653184037</v>
      </c>
      <c r="J79" s="413">
        <f>SUMIFS('EPA Export Aggregation'!M:M,'EPA Export Aggregation'!$A:$A,$B79,'EPA Export Aggregation'!$D:$D,$A$1)*IF($A79="CH4",About!$D$58,IF($A79="N2O",About!$D$59,1))</f>
        <v>0.40336854690899998</v>
      </c>
      <c r="K79" s="413">
        <f>SUMIFS('EPA Export Aggregation'!N:N,'EPA Export Aggregation'!$A:$A,$B79,'EPA Export Aggregation'!$D:$D,$A$1)*IF($A79="CH4",About!$D$58,IF($A79="N2O",About!$D$59,1))</f>
        <v>0.38921570914199999</v>
      </c>
      <c r="L79" s="413">
        <f>SUMIFS('EPA Export Aggregation'!O:O,'EPA Export Aggregation'!$A:$A,$B79,'EPA Export Aggregation'!$D:$D,$A$1)*IF($A79="CH4",About!$D$58,IF($A79="N2O",About!$D$59,1))</f>
        <v>0.35566774821899999</v>
      </c>
      <c r="M79" s="413">
        <f>SUMIFS('EPA Export Aggregation'!P:P,'EPA Export Aggregation'!$A:$A,$B79,'EPA Export Aggregation'!$D:$D,$A$1)*IF($A79="CH4",About!$D$58,IF($A79="N2O",About!$D$59,1))</f>
        <v>0.27107776689599999</v>
      </c>
      <c r="N79" s="413">
        <f>SUMIFS('EPA Export Aggregation'!Q:Q,'EPA Export Aggregation'!$A:$A,$B79,'EPA Export Aggregation'!$D:$D,$A$1)*IF($A79="CH4",About!$D$58,IF($A79="N2O",About!$D$59,1))</f>
        <v>0.26100413589600002</v>
      </c>
      <c r="O79" s="413">
        <f>SUMIFS('EPA Export Aggregation'!R:R,'EPA Export Aggregation'!$A:$A,$B79,'EPA Export Aggregation'!$D:$D,$A$1)*IF($A79="CH4",About!$D$58,IF($A79="N2O",About!$D$59,1))</f>
        <v>0.24655886922600001</v>
      </c>
      <c r="P79" s="413">
        <f>SUMIFS('EPA Export Aggregation'!S:S,'EPA Export Aggregation'!$A:$A,$B79,'EPA Export Aggregation'!$D:$D,$A$1)*IF($A79="CH4",About!$D$58,IF($A79="N2O",About!$D$59,1))</f>
        <v>0.15399104052900001</v>
      </c>
      <c r="Q79" s="413">
        <f>SUMIFS('EPA Export Aggregation'!T:T,'EPA Export Aggregation'!$A:$A,$B79,'EPA Export Aggregation'!$D:$D,$A$1)*IF($A79="CH4",About!$D$58,IF($A79="N2O",About!$D$59,1))</f>
        <v>0.127343813418</v>
      </c>
      <c r="R79" s="413">
        <f>SUMIFS('EPA Export Aggregation'!U:U,'EPA Export Aggregation'!$A:$A,$B79,'EPA Export Aggregation'!$D:$D,$A$1)*IF($A79="CH4",About!$D$58,IF($A79="N2O",About!$D$59,1))</f>
        <v>0.14575245941100001</v>
      </c>
      <c r="S79" s="413">
        <f>SUMIFS('EPA Export Aggregation'!V:V,'EPA Export Aggregation'!$A:$A,$B79,'EPA Export Aggregation'!$D:$D,$A$1)*IF($A79="CH4",About!$D$58,IF($A79="N2O",About!$D$59,1))</f>
        <v>0.26872310612400002</v>
      </c>
      <c r="T79" s="413">
        <f>SUMIFS('EPA Export Aggregation'!W:W,'EPA Export Aggregation'!$A:$A,$B79,'EPA Export Aggregation'!$D:$D,$A$1)*IF($A79="CH4",About!$D$58,IF($A79="N2O",About!$D$59,1))</f>
        <v>0.41731844351699998</v>
      </c>
      <c r="U79" s="413">
        <f>SUMIFS('EPA Export Aggregation'!X:X,'EPA Export Aggregation'!$A:$A,$B79,'EPA Export Aggregation'!$D:$D,$A$1)*IF($A79="CH4",About!$D$58,IF($A79="N2O",About!$D$59,1))</f>
        <v>0.24365963550600001</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0.57263582989324013</v>
      </c>
      <c r="D80" s="413">
        <f>SUMIFS('EPA Export Aggregation'!G:G,'EPA Export Aggregation'!$A:$A,$B80,'EPA Export Aggregation'!$D:$D,$A$1)*IF($A80="CH4",About!$D$58,IF($A80="N2O",About!$D$59,1))</f>
        <v>0.57263582989324013</v>
      </c>
      <c r="E80" s="413">
        <f>SUMIFS('EPA Export Aggregation'!H:H,'EPA Export Aggregation'!$A:$A,$B80,'EPA Export Aggregation'!$D:$D,$A$1)*IF($A80="CH4",About!$D$58,IF($A80="N2O",About!$D$59,1))</f>
        <v>0.57263582989324013</v>
      </c>
      <c r="F80" s="413">
        <f>SUMIFS('EPA Export Aggregation'!I:I,'EPA Export Aggregation'!$A:$A,$B80,'EPA Export Aggregation'!$D:$D,$A$1)*IF($A80="CH4",About!$D$58,IF($A80="N2O",About!$D$59,1))</f>
        <v>0.71579478814580022</v>
      </c>
      <c r="G80" s="413">
        <f>SUMIFS('EPA Export Aggregation'!J:J,'EPA Export Aggregation'!$A:$A,$B80,'EPA Export Aggregation'!$D:$D,$A$1)*IF($A80="CH4",About!$D$58,IF($A80="N2O",About!$D$59,1))</f>
        <v>0.78737426660558008</v>
      </c>
      <c r="H80" s="413">
        <f>SUMIFS('EPA Export Aggregation'!K:K,'EPA Export Aggregation'!$A:$A,$B80,'EPA Export Aggregation'!$D:$D,$A$1)*IF($A80="CH4",About!$D$58,IF($A80="N2O",About!$D$59,1))</f>
        <v>0.98946238786293195</v>
      </c>
      <c r="I80" s="413">
        <f>SUMIFS('EPA Export Aggregation'!L:L,'EPA Export Aggregation'!$A:$A,$B80,'EPA Export Aggregation'!$D:$D,$A$1)*IF($A80="CH4",About!$D$58,IF($A80="N2O",About!$D$59,1))</f>
        <v>1.098761232421487</v>
      </c>
      <c r="J80" s="413">
        <f>SUMIFS('EPA Export Aggregation'!M:M,'EPA Export Aggregation'!$A:$A,$B80,'EPA Export Aggregation'!$D:$D,$A$1)*IF($A80="CH4",About!$D$58,IF($A80="N2O",About!$D$59,1))</f>
        <v>1.161170931157937</v>
      </c>
      <c r="K80" s="413">
        <f>SUMIFS('EPA Export Aggregation'!N:N,'EPA Export Aggregation'!$A:$A,$B80,'EPA Export Aggregation'!$D:$D,$A$1)*IF($A80="CH4",About!$D$58,IF($A80="N2O",About!$D$59,1))</f>
        <v>1.423799956706004</v>
      </c>
      <c r="L80" s="413">
        <f>SUMIFS('EPA Export Aggregation'!O:O,'EPA Export Aggregation'!$A:$A,$B80,'EPA Export Aggregation'!$D:$D,$A$1)*IF($A80="CH4",About!$D$58,IF($A80="N2O",About!$D$59,1))</f>
        <v>1.444814502264461</v>
      </c>
      <c r="M80" s="413">
        <f>SUMIFS('EPA Export Aggregation'!P:P,'EPA Export Aggregation'!$A:$A,$B80,'EPA Export Aggregation'!$D:$D,$A$1)*IF($A80="CH4",About!$D$58,IF($A80="N2O",About!$D$59,1))</f>
        <v>1.2323276513811441</v>
      </c>
      <c r="N80" s="413">
        <f>SUMIFS('EPA Export Aggregation'!Q:Q,'EPA Export Aggregation'!$A:$A,$B80,'EPA Export Aggregation'!$D:$D,$A$1)*IF($A80="CH4",About!$D$58,IF($A80="N2O",About!$D$59,1))</f>
        <v>0.86728037278707049</v>
      </c>
      <c r="O80" s="413">
        <f>SUMIFS('EPA Export Aggregation'!R:R,'EPA Export Aggregation'!$A:$A,$B80,'EPA Export Aggregation'!$D:$D,$A$1)*IF($A80="CH4",About!$D$58,IF($A80="N2O",About!$D$59,1))</f>
        <v>0.84960086435614268</v>
      </c>
      <c r="P80" s="413">
        <f>SUMIFS('EPA Export Aggregation'!S:S,'EPA Export Aggregation'!$A:$A,$B80,'EPA Export Aggregation'!$D:$D,$A$1)*IF($A80="CH4",About!$D$58,IF($A80="N2O",About!$D$59,1))</f>
        <v>0.7767707749836974</v>
      </c>
      <c r="Q80" s="413">
        <f>SUMIFS('EPA Export Aggregation'!T:T,'EPA Export Aggregation'!$A:$A,$B80,'EPA Export Aggregation'!$D:$D,$A$1)*IF($A80="CH4",About!$D$58,IF($A80="N2O",About!$D$59,1))</f>
        <v>0.72149661606186932</v>
      </c>
      <c r="R80" s="413">
        <f>SUMIFS('EPA Export Aggregation'!U:U,'EPA Export Aggregation'!$A:$A,$B80,'EPA Export Aggregation'!$D:$D,$A$1)*IF($A80="CH4",About!$D$58,IF($A80="N2O",About!$D$59,1))</f>
        <v>0.66476261467499675</v>
      </c>
      <c r="S80" s="413">
        <f>SUMIFS('EPA Export Aggregation'!V:V,'EPA Export Aggregation'!$A:$A,$B80,'EPA Export Aggregation'!$D:$D,$A$1)*IF($A80="CH4",About!$D$58,IF($A80="N2O",About!$D$59,1))</f>
        <v>0.71024400582594915</v>
      </c>
      <c r="T80" s="413">
        <f>SUMIFS('EPA Export Aggregation'!W:W,'EPA Export Aggregation'!$A:$A,$B80,'EPA Export Aggregation'!$D:$D,$A$1)*IF($A80="CH4",About!$D$58,IF($A80="N2O",About!$D$59,1))</f>
        <v>0.67868474649775079</v>
      </c>
      <c r="U80" s="413">
        <f>SUMIFS('EPA Export Aggregation'!X:X,'EPA Export Aggregation'!$A:$A,$B80,'EPA Export Aggregation'!$D:$D,$A$1)*IF($A80="CH4",About!$D$58,IF($A80="N2O",About!$D$59,1))</f>
        <v>0.61676680515980042</v>
      </c>
      <c r="V80" s="413">
        <f>SUMIFS('EPA Export Aggregation'!Y:Y,'EPA Export Aggregation'!$A:$A,$B80,'EPA Export Aggregation'!$D:$D,$A$1)*IF($A80="CH4",About!$D$58,IF($A80="N2O",About!$D$59,1))</f>
        <v>0.45543256656613068</v>
      </c>
      <c r="W80" s="413">
        <f>SUMIFS('EPA Export Aggregation'!Z:Z,'EPA Export Aggregation'!$A:$A,$B80,'EPA Export Aggregation'!$D:$D,$A$1)*IF($A80="CH4",About!$D$58,IF($A80="N2O",About!$D$59,1))</f>
        <v>0.59529172712602552</v>
      </c>
      <c r="X80" s="413">
        <f>SUMIFS('EPA Export Aggregation'!AA:AA,'EPA Export Aggregation'!$A:$A,$B80,'EPA Export Aggregation'!$D:$D,$A$1)*IF($A80="CH4",About!$D$58,IF($A80="N2O",About!$D$59,1))</f>
        <v>1.12474965029451</v>
      </c>
      <c r="Y80" s="413">
        <f>SUMIFS('EPA Export Aggregation'!AB:AB,'EPA Export Aggregation'!$A:$A,$B80,'EPA Export Aggregation'!$D:$D,$A$1)*IF($A80="CH4",About!$D$58,IF($A80="N2O",About!$D$59,1))</f>
        <v>0.9716335339244081</v>
      </c>
      <c r="Z80" s="413">
        <f>SUMIFS('EPA Export Aggregation'!AC:AC,'EPA Export Aggregation'!$A:$A,$B80,'EPA Export Aggregation'!$D:$D,$A$1)*IF($A80="CH4",About!$D$58,IF($A80="N2O",About!$D$59,1))</f>
        <v>0.92409448980907261</v>
      </c>
      <c r="AA80" s="413">
        <f>SUMIFS('EPA Export Aggregation'!AD:AD,'EPA Export Aggregation'!$A:$A,$B80,'EPA Export Aggregation'!$D:$D,$A$1)*IF($A80="CH4",About!$D$58,IF($A80="N2O",About!$D$59,1))</f>
        <v>0.96931525488642245</v>
      </c>
      <c r="AB80" s="413">
        <f>SUMIFS('EPA Export Aggregation'!AE:AE,'EPA Export Aggregation'!$A:$A,$B80,'EPA Export Aggregation'!$D:$D,$A$1)*IF($A80="CH4",About!$D$58,IF($A80="N2O",About!$D$59,1))</f>
        <v>1.0198669196593231</v>
      </c>
      <c r="AC80" s="413">
        <f>SUMIFS('EPA Export Aggregation'!AF:AF,'EPA Export Aggregation'!$A:$A,$B80,'EPA Export Aggregation'!$D:$D,$A$1)*IF($A80="CH4",About!$D$58,IF($A80="N2O",About!$D$59,1))</f>
        <v>1.0408853894100221</v>
      </c>
      <c r="AD80" s="413">
        <f>SUMIFS('EPA Export Aggregation'!AG:AG,'EPA Export Aggregation'!$A:$A,$B80,'EPA Export Aggregation'!$D:$D,$A$1)*IF($A80="CH4",About!$D$58,IF($A80="N2O",About!$D$59,1))</f>
        <v>1.117649450637815</v>
      </c>
      <c r="AE80" s="413">
        <f>SUMIFS('EPA Export Aggregation'!AH:AH,'EPA Export Aggregation'!$A:$A,$B80,'EPA Export Aggregation'!$D:$D,$A$1)*IF($A80="CH4",About!$D$58,IF($A80="N2O",About!$D$59,1))</f>
        <v>1.114565093316203</v>
      </c>
      <c r="AF80" s="413">
        <f>SUMIFS('EPA Export Aggregation'!AI:AI,'EPA Export Aggregation'!$A:$A,$B80,'EPA Export Aggregation'!$D:$D,$A$1)*IF($A80="CH4",About!$D$58,IF($A80="N2O",About!$D$59,1))</f>
        <v>0.98628164620383141</v>
      </c>
      <c r="AG80" s="413">
        <f>SUMIFS('EPA Export Aggregation'!AJ:AJ,'EPA Export Aggregation'!$A:$A,$B80,'EPA Export Aggregation'!$D:$D,$A$1)*IF($A80="CH4",About!$D$58,IF($A80="N2O",About!$D$59,1))</f>
        <v>0.9393727800366275</v>
      </c>
      <c r="AH80" s="413">
        <f>SUMIFS('EPA Export Aggregation'!AK:AK,'EPA Export Aggregation'!$A:$A,$B80,'EPA Export Aggregation'!$D:$D,$A$1)*IF($A80="CH4",About!$D$58,IF($A80="N2O",About!$D$59,1))</f>
        <v>0.9644114098926807</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0.11510837445</v>
      </c>
      <c r="D84" s="413">
        <f>SUMIFS('EPA Export Aggregation'!G:G,'EPA Export Aggregation'!$A:$A,$B84,'EPA Export Aggregation'!$D:$D,$A$1)*IF($A84="CH4",About!$D$58,IF($A84="N2O",About!$D$59,1))</f>
        <v>0.11510837445</v>
      </c>
      <c r="E84" s="413">
        <f>SUMIFS('EPA Export Aggregation'!H:H,'EPA Export Aggregation'!$A:$A,$B84,'EPA Export Aggregation'!$D:$D,$A$1)*IF($A84="CH4",About!$D$58,IF($A84="N2O",About!$D$59,1))</f>
        <v>0.11510837445</v>
      </c>
      <c r="F84" s="413">
        <f>SUMIFS('EPA Export Aggregation'!I:I,'EPA Export Aggregation'!$A:$A,$B84,'EPA Export Aggregation'!$D:$D,$A$1)*IF($A84="CH4",About!$D$58,IF($A84="N2O",About!$D$59,1))</f>
        <v>0.14388546864999999</v>
      </c>
      <c r="G84" s="413">
        <f>SUMIFS('EPA Export Aggregation'!J:J,'EPA Export Aggregation'!$A:$A,$B84,'EPA Export Aggregation'!$D:$D,$A$1)*IF($A84="CH4",About!$D$58,IF($A84="N2O",About!$D$59,1))</f>
        <v>0.15827401575</v>
      </c>
      <c r="H84" s="413">
        <f>SUMIFS('EPA Export Aggregation'!K:K,'EPA Export Aggregation'!$A:$A,$B84,'EPA Export Aggregation'!$D:$D,$A$1)*IF($A84="CH4",About!$D$58,IF($A84="N2O",About!$D$59,1))</f>
        <v>0.1988967526</v>
      </c>
      <c r="I84" s="413">
        <f>SUMIFS('EPA Export Aggregation'!L:L,'EPA Export Aggregation'!$A:$A,$B84,'EPA Export Aggregation'!$D:$D,$A$1)*IF($A84="CH4",About!$D$58,IF($A84="N2O",About!$D$59,1))</f>
        <v>0.22086745720000001</v>
      </c>
      <c r="J84" s="413">
        <f>SUMIFS('EPA Export Aggregation'!M:M,'EPA Export Aggregation'!$A:$A,$B84,'EPA Export Aggregation'!$D:$D,$A$1)*IF($A84="CH4",About!$D$58,IF($A84="N2O",About!$D$59,1))</f>
        <v>0.23341274184999999</v>
      </c>
      <c r="K84" s="413">
        <f>SUMIFS('EPA Export Aggregation'!N:N,'EPA Export Aggregation'!$A:$A,$B84,'EPA Export Aggregation'!$D:$D,$A$1)*IF($A84="CH4",About!$D$58,IF($A84="N2O",About!$D$59,1))</f>
        <v>0.28620510645000002</v>
      </c>
      <c r="L84" s="413">
        <f>SUMIFS('EPA Export Aggregation'!O:O,'EPA Export Aggregation'!$A:$A,$B84,'EPA Export Aggregation'!$D:$D,$A$1)*IF($A84="CH4",About!$D$58,IF($A84="N2O",About!$D$59,1))</f>
        <v>0.29042934425</v>
      </c>
      <c r="M84" s="413">
        <f>SUMIFS('EPA Export Aggregation'!P:P,'EPA Export Aggregation'!$A:$A,$B84,'EPA Export Aggregation'!$D:$D,$A$1)*IF($A84="CH4",About!$D$58,IF($A84="N2O",About!$D$59,1))</f>
        <v>0.2347398362</v>
      </c>
      <c r="N84" s="413">
        <f>SUMIFS('EPA Export Aggregation'!Q:Q,'EPA Export Aggregation'!$A:$A,$B84,'EPA Export Aggregation'!$D:$D,$A$1)*IF($A84="CH4",About!$D$58,IF($A84="N2O",About!$D$59,1))</f>
        <v>0.15960311934999999</v>
      </c>
      <c r="O84" s="413">
        <f>SUMIFS('EPA Export Aggregation'!R:R,'EPA Export Aggregation'!$A:$A,$B84,'EPA Export Aggregation'!$D:$D,$A$1)*IF($A84="CH4",About!$D$58,IF($A84="N2O",About!$D$59,1))</f>
        <v>0.14166598294999999</v>
      </c>
      <c r="P84" s="413">
        <f>SUMIFS('EPA Export Aggregation'!S:S,'EPA Export Aggregation'!$A:$A,$B84,'EPA Export Aggregation'!$D:$D,$A$1)*IF($A84="CH4",About!$D$58,IF($A84="N2O",About!$D$59,1))</f>
        <v>0.17066645875</v>
      </c>
      <c r="Q84" s="413">
        <f>SUMIFS('EPA Export Aggregation'!T:T,'EPA Export Aggregation'!$A:$A,$B84,'EPA Export Aggregation'!$D:$D,$A$1)*IF($A84="CH4",About!$D$58,IF($A84="N2O",About!$D$59,1))</f>
        <v>0.16382868959999999</v>
      </c>
      <c r="R84" s="413">
        <f>SUMIFS('EPA Export Aggregation'!U:U,'EPA Export Aggregation'!$A:$A,$B84,'EPA Export Aggregation'!$D:$D,$A$1)*IF($A84="CH4",About!$D$58,IF($A84="N2O",About!$D$59,1))</f>
        <v>0.17814988805000001</v>
      </c>
      <c r="S84" s="413">
        <f>SUMIFS('EPA Export Aggregation'!V:V,'EPA Export Aggregation'!$A:$A,$B84,'EPA Export Aggregation'!$D:$D,$A$1)*IF($A84="CH4",About!$D$58,IF($A84="N2O",About!$D$59,1))</f>
        <v>0.17300220834999999</v>
      </c>
      <c r="T84" s="413">
        <f>SUMIFS('EPA Export Aggregation'!W:W,'EPA Export Aggregation'!$A:$A,$B84,'EPA Export Aggregation'!$D:$D,$A$1)*IF($A84="CH4",About!$D$58,IF($A84="N2O",About!$D$59,1))</f>
        <v>0.139192709</v>
      </c>
      <c r="U84" s="413">
        <f>SUMIFS('EPA Export Aggregation'!X:X,'EPA Export Aggregation'!$A:$A,$B84,'EPA Export Aggregation'!$D:$D,$A$1)*IF($A84="CH4",About!$D$58,IF($A84="N2O",About!$D$59,1))</f>
        <v>0.12781768674999999</v>
      </c>
      <c r="V84" s="413">
        <f>SUMIFS('EPA Export Aggregation'!Y:Y,'EPA Export Aggregation'!$A:$A,$B84,'EPA Export Aggregation'!$D:$D,$A$1)*IF($A84="CH4",About!$D$58,IF($A84="N2O",About!$D$59,1))</f>
        <v>0.10513654190000001</v>
      </c>
      <c r="W84" s="413">
        <f>SUMIFS('EPA Export Aggregation'!Z:Z,'EPA Export Aggregation'!$A:$A,$B84,'EPA Export Aggregation'!$D:$D,$A$1)*IF($A84="CH4",About!$D$58,IF($A84="N2O",About!$D$59,1))</f>
        <v>0.13366942409999999</v>
      </c>
      <c r="X84" s="413">
        <f>SUMIFS('EPA Export Aggregation'!AA:AA,'EPA Export Aggregation'!$A:$A,$B84,'EPA Export Aggregation'!$D:$D,$A$1)*IF($A84="CH4",About!$D$58,IF($A84="N2O",About!$D$59,1))</f>
        <v>0.17741698650000001</v>
      </c>
      <c r="Y84" s="413">
        <f>SUMIFS('EPA Export Aggregation'!AB:AB,'EPA Export Aggregation'!$A:$A,$B84,'EPA Export Aggregation'!$D:$D,$A$1)*IF($A84="CH4",About!$D$58,IF($A84="N2O",About!$D$59,1))</f>
        <v>0.16592227170000001</v>
      </c>
      <c r="Z84" s="413">
        <f>SUMIFS('EPA Export Aggregation'!AC:AC,'EPA Export Aggregation'!$A:$A,$B84,'EPA Export Aggregation'!$D:$D,$A$1)*IF($A84="CH4",About!$D$58,IF($A84="N2O",About!$D$59,1))</f>
        <v>0.14485140090000001</v>
      </c>
      <c r="AA84" s="413">
        <f>SUMIFS('EPA Export Aggregation'!AD:AD,'EPA Export Aggregation'!$A:$A,$B84,'EPA Export Aggregation'!$D:$D,$A$1)*IF($A84="CH4",About!$D$58,IF($A84="N2O",About!$D$59,1))</f>
        <v>0.117973196</v>
      </c>
      <c r="AB84" s="413">
        <f>SUMIFS('EPA Export Aggregation'!AE:AE,'EPA Export Aggregation'!$A:$A,$B84,'EPA Export Aggregation'!$D:$D,$A$1)*IF($A84="CH4",About!$D$58,IF($A84="N2O",About!$D$59,1))</f>
        <v>0.10038960769999999</v>
      </c>
      <c r="AC84" s="413">
        <f>SUMIFS('EPA Export Aggregation'!AF:AF,'EPA Export Aggregation'!$A:$A,$B84,'EPA Export Aggregation'!$D:$D,$A$1)*IF($A84="CH4",About!$D$58,IF($A84="N2O",About!$D$59,1))</f>
        <v>0.11961680715</v>
      </c>
      <c r="AD84" s="413">
        <f>SUMIFS('EPA Export Aggregation'!AG:AG,'EPA Export Aggregation'!$A:$A,$B84,'EPA Export Aggregation'!$D:$D,$A$1)*IF($A84="CH4",About!$D$58,IF($A84="N2O",About!$D$59,1))</f>
        <v>0.11273962144999999</v>
      </c>
      <c r="AE84" s="413">
        <f>SUMIFS('EPA Export Aggregation'!AH:AH,'EPA Export Aggregation'!$A:$A,$B84,'EPA Export Aggregation'!$D:$D,$A$1)*IF($A84="CH4",About!$D$58,IF($A84="N2O",About!$D$59,1))</f>
        <v>0.13040654544999999</v>
      </c>
      <c r="AF84" s="413">
        <f>SUMIFS('EPA Export Aggregation'!AI:AI,'EPA Export Aggregation'!$A:$A,$B84,'EPA Export Aggregation'!$D:$D,$A$1)*IF($A84="CH4",About!$D$58,IF($A84="N2O",About!$D$59,1))</f>
        <v>0.1214958366</v>
      </c>
      <c r="AG84" s="413">
        <f>SUMIFS('EPA Export Aggregation'!AJ:AJ,'EPA Export Aggregation'!$A:$A,$B84,'EPA Export Aggregation'!$D:$D,$A$1)*IF($A84="CH4",About!$D$58,IF($A84="N2O",About!$D$59,1))</f>
        <v>0.1217426383</v>
      </c>
      <c r="AH84" s="413">
        <f>SUMIFS('EPA Export Aggregation'!AK:AK,'EPA Export Aggregation'!$A:$A,$B84,'EPA Export Aggregation'!$D:$D,$A$1)*IF($A84="CH4",About!$D$58,IF($A84="N2O",About!$D$59,1))</f>
        <v>0.12863570999999999</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1.010951683E-2</v>
      </c>
      <c r="D87" s="413">
        <f>SUMIFS('EPA Export Aggregation'!$F:$F,'EPA Export Aggregation'!$A:$A,$B87,'EPA Export Aggregation'!$D:$D,$A$1)*IF($A87="CH4",About!$D$58,IF($A87="N2O",About!$D$59,1))</f>
        <v>1.010951683E-2</v>
      </c>
      <c r="E87" s="413">
        <f>SUMIFS('EPA Export Aggregation'!$F:$F,'EPA Export Aggregation'!$A:$A,$B87,'EPA Export Aggregation'!$D:$D,$A$1)*IF($A87="CH4",About!$D$58,IF($A87="N2O",About!$D$59,1))</f>
        <v>1.010951683E-2</v>
      </c>
      <c r="F87" s="413">
        <f>SUMIFS('EPA Export Aggregation'!$F:$F,'EPA Export Aggregation'!$A:$A,$B87,'EPA Export Aggregation'!$D:$D,$A$1)*IF($A87="CH4",About!$D$58,IF($A87="N2O",About!$D$59,1))</f>
        <v>1.010951683E-2</v>
      </c>
      <c r="G87" s="413">
        <f>SUMIFS('EPA Export Aggregation'!$F:$F,'EPA Export Aggregation'!$A:$A,$B87,'EPA Export Aggregation'!$D:$D,$A$1)*IF($A87="CH4",About!$D$58,IF($A87="N2O",About!$D$59,1))</f>
        <v>1.010951683E-2</v>
      </c>
      <c r="H87" s="413">
        <f>SUMIFS('EPA Export Aggregation'!$F:$F,'EPA Export Aggregation'!$A:$A,$B87,'EPA Export Aggregation'!$D:$D,$A$1)*IF($A87="CH4",About!$D$58,IF($A87="N2O",About!$D$59,1))</f>
        <v>1.010951683E-2</v>
      </c>
      <c r="I87" s="413">
        <f>SUMIFS('EPA Export Aggregation'!$F:$F,'EPA Export Aggregation'!$A:$A,$B87,'EPA Export Aggregation'!$D:$D,$A$1)*IF($A87="CH4",About!$D$58,IF($A87="N2O",About!$D$59,1))</f>
        <v>1.010951683E-2</v>
      </c>
      <c r="J87" s="413">
        <f>SUMIFS('EPA Export Aggregation'!$F:$F,'EPA Export Aggregation'!$A:$A,$B87,'EPA Export Aggregation'!$D:$D,$A$1)*IF($A87="CH4",About!$D$58,IF($A87="N2O",About!$D$59,1))</f>
        <v>1.010951683E-2</v>
      </c>
      <c r="K87" s="413">
        <f>SUMIFS('EPA Export Aggregation'!$F:$F,'EPA Export Aggregation'!$A:$A,$B87,'EPA Export Aggregation'!$D:$D,$A$1)*IF($A87="CH4",About!$D$58,IF($A87="N2O",About!$D$59,1))</f>
        <v>1.010951683E-2</v>
      </c>
      <c r="L87" s="413">
        <f>SUMIFS('EPA Export Aggregation'!$F:$F,'EPA Export Aggregation'!$A:$A,$B87,'EPA Export Aggregation'!$D:$D,$A$1)*IF($A87="CH4",About!$D$58,IF($A87="N2O",About!$D$59,1))</f>
        <v>1.010951683E-2</v>
      </c>
      <c r="M87" s="413">
        <f>SUMIFS('EPA Export Aggregation'!$F:$F,'EPA Export Aggregation'!$A:$A,$B87,'EPA Export Aggregation'!$D:$D,$A$1)*IF($A87="CH4",About!$D$58,IF($A87="N2O",About!$D$59,1))</f>
        <v>1.010951683E-2</v>
      </c>
      <c r="N87" s="413">
        <f>SUMIFS('EPA Export Aggregation'!$F:$F,'EPA Export Aggregation'!$A:$A,$B87,'EPA Export Aggregation'!$D:$D,$A$1)*IF($A87="CH4",About!$D$58,IF($A87="N2O",About!$D$59,1))</f>
        <v>1.010951683E-2</v>
      </c>
      <c r="O87" s="413">
        <f>SUMIFS('EPA Export Aggregation'!$F:$F,'EPA Export Aggregation'!$A:$A,$B87,'EPA Export Aggregation'!$D:$D,$A$1)*IF($A87="CH4",About!$D$58,IF($A87="N2O",About!$D$59,1))</f>
        <v>1.010951683E-2</v>
      </c>
      <c r="P87" s="413">
        <f>SUMIFS('EPA Export Aggregation'!$F:$F,'EPA Export Aggregation'!$A:$A,$B87,'EPA Export Aggregation'!$D:$D,$A$1)*IF($A87="CH4",About!$D$58,IF($A87="N2O",About!$D$59,1))</f>
        <v>1.010951683E-2</v>
      </c>
      <c r="Q87" s="413">
        <f>SUMIFS('EPA Export Aggregation'!$F:$F,'EPA Export Aggregation'!$A:$A,$B87,'EPA Export Aggregation'!$D:$D,$A$1)*IF($A87="CH4",About!$D$58,IF($A87="N2O",About!$D$59,1))</f>
        <v>1.010951683E-2</v>
      </c>
      <c r="R87" s="413">
        <f>SUMIFS('EPA Export Aggregation'!$F:$F,'EPA Export Aggregation'!$A:$A,$B87,'EPA Export Aggregation'!$D:$D,$A$1)*IF($A87="CH4",About!$D$58,IF($A87="N2O",About!$D$59,1))</f>
        <v>1.010951683E-2</v>
      </c>
      <c r="S87" s="413">
        <f>SUMIFS('EPA Export Aggregation'!$F:$F,'EPA Export Aggregation'!$A:$A,$B87,'EPA Export Aggregation'!$D:$D,$A$1)*IF($A87="CH4",About!$D$58,IF($A87="N2O",About!$D$59,1))</f>
        <v>1.010951683E-2</v>
      </c>
      <c r="T87" s="413">
        <f>SUMIFS('EPA Export Aggregation'!$F:$F,'EPA Export Aggregation'!$A:$A,$B87,'EPA Export Aggregation'!$D:$D,$A$1)*IF($A87="CH4",About!$D$58,IF($A87="N2O",About!$D$59,1))</f>
        <v>1.010951683E-2</v>
      </c>
      <c r="U87" s="413">
        <f>SUMIFS('EPA Export Aggregation'!$F:$F,'EPA Export Aggregation'!$A:$A,$B87,'EPA Export Aggregation'!$D:$D,$A$1)*IF($A87="CH4",About!$D$58,IF($A87="N2O",About!$D$59,1))</f>
        <v>1.010951683E-2</v>
      </c>
      <c r="V87" s="413">
        <f>SUMIFS('EPA Export Aggregation'!$F:$F,'EPA Export Aggregation'!$A:$A,$B87,'EPA Export Aggregation'!$D:$D,$A$1)*IF($A87="CH4",About!$D$58,IF($A87="N2O",About!$D$59,1))</f>
        <v>1.010951683E-2</v>
      </c>
      <c r="W87" s="413">
        <f>SUMIFS('EPA Export Aggregation'!$F:$F,'EPA Export Aggregation'!$A:$A,$B87,'EPA Export Aggregation'!$D:$D,$A$1)*IF($A87="CH4",About!$D$58,IF($A87="N2O",About!$D$59,1))</f>
        <v>1.010951683E-2</v>
      </c>
      <c r="X87" s="413">
        <f>SUMIFS('EPA Export Aggregation'!$F:$F,'EPA Export Aggregation'!$A:$A,$B87,'EPA Export Aggregation'!$D:$D,$A$1)*IF($A87="CH4",About!$D$58,IF($A87="N2O",About!$D$59,1))</f>
        <v>1.010951683E-2</v>
      </c>
      <c r="Y87" s="413">
        <f>SUMIFS('EPA Export Aggregation'!$F:$F,'EPA Export Aggregation'!$A:$A,$B87,'EPA Export Aggregation'!$D:$D,$A$1)*IF($A87="CH4",About!$D$58,IF($A87="N2O",About!$D$59,1))</f>
        <v>1.010951683E-2</v>
      </c>
      <c r="Z87" s="413">
        <f>SUMIFS('EPA Export Aggregation'!$F:$F,'EPA Export Aggregation'!$A:$A,$B87,'EPA Export Aggregation'!$D:$D,$A$1)*IF($A87="CH4",About!$D$58,IF($A87="N2O",About!$D$59,1))</f>
        <v>1.010951683E-2</v>
      </c>
      <c r="AA87" s="413">
        <f>SUMIFS('EPA Export Aggregation'!$F:$F,'EPA Export Aggregation'!$A:$A,$B87,'EPA Export Aggregation'!$D:$D,$A$1)*IF($A87="CH4",About!$D$58,IF($A87="N2O",About!$D$59,1))</f>
        <v>1.010951683E-2</v>
      </c>
      <c r="AB87" s="413">
        <f>SUMIFS('EPA Export Aggregation'!$F:$F,'EPA Export Aggregation'!$A:$A,$B87,'EPA Export Aggregation'!$D:$D,$A$1)*IF($A87="CH4",About!$D$58,IF($A87="N2O",About!$D$59,1))</f>
        <v>1.010951683E-2</v>
      </c>
      <c r="AC87" s="413">
        <f>SUMIFS('EPA Export Aggregation'!$F:$F,'EPA Export Aggregation'!$A:$A,$B87,'EPA Export Aggregation'!$D:$D,$A$1)*IF($A87="CH4",About!$D$58,IF($A87="N2O",About!$D$59,1))</f>
        <v>1.010951683E-2</v>
      </c>
      <c r="AD87" s="413">
        <f>SUMIFS('EPA Export Aggregation'!$F:$F,'EPA Export Aggregation'!$A:$A,$B87,'EPA Export Aggregation'!$D:$D,$A$1)*IF($A87="CH4",About!$D$58,IF($A87="N2O",About!$D$59,1))</f>
        <v>1.010951683E-2</v>
      </c>
      <c r="AE87" s="413">
        <f>SUMIFS('EPA Export Aggregation'!$F:$F,'EPA Export Aggregation'!$A:$A,$B87,'EPA Export Aggregation'!$D:$D,$A$1)*IF($A87="CH4",About!$D$58,IF($A87="N2O",About!$D$59,1))</f>
        <v>1.010951683E-2</v>
      </c>
      <c r="AF87" s="413">
        <f>SUMIFS('EPA Export Aggregation'!$F:$F,'EPA Export Aggregation'!$A:$A,$B87,'EPA Export Aggregation'!$D:$D,$A$1)*IF($A87="CH4",About!$D$58,IF($A87="N2O",About!$D$59,1))</f>
        <v>1.010951683E-2</v>
      </c>
      <c r="AG87" s="413">
        <f>SUMIFS('EPA Export Aggregation'!$F:$F,'EPA Export Aggregation'!$A:$A,$B87,'EPA Export Aggregation'!$D:$D,$A$1)*IF($A87="CH4",About!$D$58,IF($A87="N2O",About!$D$59,1))</f>
        <v>1.010951683E-2</v>
      </c>
      <c r="AH87" s="413">
        <f>SUMIFS('EPA Export Aggregation'!$F:$F,'EPA Export Aggregation'!$A:$A,$B87,'EPA Export Aggregation'!$D:$D,$A$1)*IF($A87="CH4",About!$D$58,IF($A87="N2O",About!$D$59,1))</f>
        <v>1.010951683E-2</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2024-06-24T21:50:51Z</dcterms:modified>
</cp:coreProperties>
</file>