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ghan\Documents\eps-texas\InputData\add-outputs\HOIpTP\"/>
    </mc:Choice>
  </mc:AlternateContent>
  <bookViews>
    <workbookView xWindow="2498" yWindow="458" windowWidth="24758" windowHeight="16080"/>
  </bookViews>
  <sheets>
    <sheet name="About" sheetId="1" r:id="rId1"/>
    <sheet name="State Population" sheetId="87" r:id="rId2"/>
    <sheet name="State Area" sheetId="88" r:id="rId3"/>
    <sheet name="Mappings" sheetId="70" r:id="rId4"/>
    <sheet name="HOIpTP-transport-NOx" sheetId="73" r:id="rId5"/>
    <sheet name="HOIpTP-transport-PM25" sheetId="71" r:id="rId6"/>
    <sheet name="HOIpTP-transport-SO2" sheetId="74" r:id="rId7"/>
    <sheet name="HOIpTP-electricity-NOx" sheetId="76" r:id="rId8"/>
    <sheet name="HOIpTP-electricity-PM25" sheetId="75" r:id="rId9"/>
    <sheet name="HOIpTP-electricity-SO2" sheetId="77" r:id="rId10"/>
    <sheet name="HOIpTP-buildings-NOx" sheetId="78" r:id="rId11"/>
    <sheet name="HOIpTP-buildings-PM25" sheetId="79" r:id="rId12"/>
    <sheet name="HOIpTP-buildings-SO2" sheetId="80" r:id="rId13"/>
    <sheet name="HOIpTP-industry-NOx" sheetId="81" r:id="rId14"/>
    <sheet name="HOIpTP-industry-PM25" sheetId="82" r:id="rId15"/>
    <sheet name="HOIpTP-industry-SO2" sheetId="83" r:id="rId16"/>
    <sheet name="HOIpTP-LULUCF-NOx" sheetId="84" r:id="rId17"/>
    <sheet name="HOIpTP-LULUCF-PM25" sheetId="85" r:id="rId18"/>
    <sheet name="HOIpTP-LULUCF-SO2" sheetId="86" r:id="rId19"/>
    <sheet name="Table 1" sheetId="2" r:id="rId20"/>
    <sheet name="Table 2" sheetId="3" r:id="rId21"/>
    <sheet name="Table 3" sheetId="4" r:id="rId22"/>
    <sheet name="Table 4" sheetId="5" r:id="rId23"/>
    <sheet name="Table 5" sheetId="6" r:id="rId24"/>
    <sheet name="Table 6" sheetId="7" r:id="rId25"/>
    <sheet name="Table 7" sheetId="8" r:id="rId26"/>
    <sheet name="Table 8" sheetId="9" r:id="rId27"/>
    <sheet name="Table 9" sheetId="10" r:id="rId28"/>
    <sheet name="Table 10" sheetId="11" r:id="rId29"/>
    <sheet name="Table 11" sheetId="12" r:id="rId30"/>
    <sheet name="Table 12" sheetId="13" r:id="rId31"/>
    <sheet name="Table 13" sheetId="14" r:id="rId32"/>
    <sheet name="Table 14" sheetId="15" r:id="rId33"/>
    <sheet name="Table 15" sheetId="16" r:id="rId34"/>
    <sheet name="Table 16" sheetId="17" r:id="rId35"/>
    <sheet name="Table 17" sheetId="18" r:id="rId36"/>
    <sheet name="Table 18" sheetId="19" r:id="rId37"/>
    <sheet name="Table 19" sheetId="20" r:id="rId38"/>
    <sheet name="Table 20" sheetId="21" r:id="rId39"/>
    <sheet name="Table 21" sheetId="22" r:id="rId40"/>
    <sheet name="Table 22" sheetId="23" r:id="rId41"/>
    <sheet name="Table 23" sheetId="24" r:id="rId42"/>
    <sheet name="Table 24" sheetId="25" r:id="rId43"/>
    <sheet name="Table 25" sheetId="26" r:id="rId44"/>
    <sheet name="Table 26" sheetId="27" r:id="rId45"/>
    <sheet name="Table 27" sheetId="28" r:id="rId46"/>
    <sheet name="Table 28" sheetId="29" r:id="rId47"/>
    <sheet name="Table 29" sheetId="30" r:id="rId48"/>
    <sheet name="Table 30" sheetId="31" r:id="rId49"/>
    <sheet name="Table 31" sheetId="32" r:id="rId50"/>
    <sheet name="Table 32" sheetId="33" r:id="rId51"/>
    <sheet name="Table 33" sheetId="34" r:id="rId52"/>
    <sheet name="Table 34" sheetId="35" r:id="rId53"/>
    <sheet name="Table 35" sheetId="36" r:id="rId54"/>
    <sheet name="Table 36" sheetId="37" r:id="rId55"/>
    <sheet name="Table 37" sheetId="38" r:id="rId56"/>
    <sheet name="Table 38" sheetId="39" r:id="rId57"/>
    <sheet name="Table 39" sheetId="40" r:id="rId58"/>
    <sheet name="Table 40" sheetId="41" r:id="rId59"/>
    <sheet name="Table 41" sheetId="42" r:id="rId60"/>
    <sheet name="Table 42" sheetId="43" r:id="rId61"/>
    <sheet name="Table 43" sheetId="44" r:id="rId62"/>
    <sheet name="Table 44" sheetId="45" r:id="rId63"/>
    <sheet name="Table 45" sheetId="46" r:id="rId64"/>
    <sheet name="Table 46" sheetId="47" r:id="rId65"/>
    <sheet name="Table 47" sheetId="48" r:id="rId66"/>
    <sheet name="Table 48" sheetId="49" r:id="rId67"/>
    <sheet name="Table 49" sheetId="50" r:id="rId68"/>
    <sheet name="Table 50" sheetId="51" r:id="rId69"/>
    <sheet name="Table 51" sheetId="52" r:id="rId70"/>
    <sheet name="Table 52" sheetId="53" r:id="rId71"/>
    <sheet name="Table 53" sheetId="54" r:id="rId72"/>
    <sheet name="Table 54" sheetId="55" r:id="rId73"/>
    <sheet name="Table 55" sheetId="56" r:id="rId74"/>
    <sheet name="Table 56" sheetId="57" r:id="rId75"/>
    <sheet name="Table 57" sheetId="58" r:id="rId76"/>
    <sheet name="Table 58" sheetId="59" r:id="rId77"/>
    <sheet name="Table 59" sheetId="60" r:id="rId78"/>
    <sheet name="Table 60" sheetId="61" r:id="rId79"/>
    <sheet name="Table 61" sheetId="62" r:id="rId80"/>
    <sheet name="Table 62" sheetId="63" r:id="rId81"/>
    <sheet name="Table 63" sheetId="64" r:id="rId82"/>
    <sheet name="Table 64" sheetId="65" r:id="rId83"/>
    <sheet name="Table 65" sheetId="66" r:id="rId84"/>
    <sheet name="Table 66" sheetId="67" r:id="rId85"/>
    <sheet name="Table 67" sheetId="68" r:id="rId86"/>
    <sheet name="Table 68" sheetId="69" r:id="rId8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7" i="87" l="1"/>
  <c r="J26" i="1"/>
  <c r="J28" i="1" l="1"/>
  <c r="J29" i="1"/>
  <c r="J27" i="1" s="1"/>
  <c r="A27" i="1" s="1"/>
  <c r="Q10" i="88"/>
  <c r="Q9" i="88"/>
  <c r="Q6" i="87" l="1"/>
  <c r="B17" i="86" l="1" a="1"/>
  <c r="B17" i="86" s="1"/>
  <c r="B18" i="86" s="1"/>
  <c r="B17" i="85" a="1"/>
  <c r="B17" i="85" s="1"/>
  <c r="B18" i="85" s="1"/>
  <c r="B17" i="84" a="1"/>
  <c r="B17" i="84" s="1"/>
  <c r="B18" i="84" s="1"/>
  <c r="B17" i="83" a="1"/>
  <c r="B17" i="83" s="1"/>
  <c r="B18" i="83" s="1"/>
  <c r="B17" i="82" a="1"/>
  <c r="B17" i="82" s="1"/>
  <c r="B18" i="82" s="1"/>
  <c r="B17" i="81" a="1"/>
  <c r="B17" i="81" s="1"/>
  <c r="B18" i="81" s="1"/>
  <c r="B17" i="80" a="1"/>
  <c r="B17" i="80" s="1"/>
  <c r="B18" i="80" s="1"/>
  <c r="B24" i="80" s="1"/>
  <c r="B25" i="80" s="1"/>
  <c r="B17" i="79" a="1"/>
  <c r="B17" i="79" s="1"/>
  <c r="B18" i="79" s="1"/>
  <c r="B17" i="78" a="1"/>
  <c r="B17" i="78" s="1"/>
  <c r="B18" i="78" s="1"/>
  <c r="B17" i="77" a="1"/>
  <c r="B17" i="77" s="1"/>
  <c r="B18" i="77" s="1"/>
  <c r="B17" i="76" a="1"/>
  <c r="B17" i="76" s="1"/>
  <c r="B18" i="76" s="1"/>
  <c r="B24" i="76" s="1"/>
  <c r="B25" i="76" s="1"/>
  <c r="B17" i="75" a="1"/>
  <c r="B17" i="75" s="1"/>
  <c r="B18" i="75" s="1"/>
  <c r="B17" i="74" a="1"/>
  <c r="B17" i="74" s="1"/>
  <c r="B18" i="74" s="1"/>
  <c r="B17" i="73" a="1"/>
  <c r="B17" i="73" s="1"/>
  <c r="B18" i="73" s="1"/>
  <c r="B26" i="70"/>
  <c r="B25" i="70"/>
  <c r="B24" i="70"/>
  <c r="B23" i="70"/>
  <c r="B22" i="70"/>
  <c r="B17" i="71" a="1"/>
  <c r="B17" i="71" s="1"/>
  <c r="B18" i="71" s="1"/>
  <c r="B19" i="71" s="1"/>
  <c r="B20" i="71" s="1"/>
  <c r="B19" i="84" l="1"/>
  <c r="B20" i="84" s="1"/>
  <c r="B24" i="84"/>
  <c r="B25" i="84" s="1"/>
  <c r="B19" i="85"/>
  <c r="B20" i="85" s="1"/>
  <c r="B24" i="85"/>
  <c r="B25" i="85" s="1"/>
  <c r="B24" i="86"/>
  <c r="B25" i="86" s="1"/>
  <c r="B19" i="86"/>
  <c r="B20" i="86" s="1"/>
  <c r="B24" i="81"/>
  <c r="B25" i="81" s="1"/>
  <c r="B19" i="81"/>
  <c r="B20" i="81" s="1"/>
  <c r="B24" i="82"/>
  <c r="B25" i="82" s="1"/>
  <c r="B19" i="82"/>
  <c r="B20" i="82" s="1"/>
  <c r="B24" i="83"/>
  <c r="B25" i="83" s="1"/>
  <c r="B19" i="83"/>
  <c r="B20" i="83" s="1"/>
  <c r="B19" i="78"/>
  <c r="B20" i="78" s="1"/>
  <c r="B24" i="78"/>
  <c r="B25" i="78" s="1"/>
  <c r="B19" i="79"/>
  <c r="B20" i="79" s="1"/>
  <c r="B24" i="79"/>
  <c r="B25" i="79" s="1"/>
  <c r="B19" i="80"/>
  <c r="B20" i="80" s="1"/>
  <c r="B24" i="77"/>
  <c r="B25" i="77" s="1"/>
  <c r="B19" i="77"/>
  <c r="B20" i="77" s="1"/>
  <c r="B19" i="76"/>
  <c r="B20" i="76" s="1"/>
  <c r="B24" i="75"/>
  <c r="B25" i="75" s="1"/>
  <c r="B19" i="75"/>
  <c r="B20" i="75" s="1"/>
  <c r="B24" i="74"/>
  <c r="B25" i="74" s="1"/>
  <c r="B19" i="74"/>
  <c r="B20" i="74" s="1"/>
  <c r="B24" i="73"/>
  <c r="B25" i="73" s="1"/>
  <c r="B19" i="73"/>
  <c r="B20" i="73" s="1"/>
  <c r="B24" i="71"/>
  <c r="B25" i="71" s="1"/>
  <c r="D22" i="85" l="1"/>
  <c r="D23" i="85" s="1"/>
  <c r="C22" i="85"/>
  <c r="C23" i="85" s="1"/>
  <c r="B22" i="85"/>
  <c r="B23" i="85" s="1"/>
  <c r="E22" i="85"/>
  <c r="E23" i="85" s="1"/>
  <c r="C22" i="86"/>
  <c r="C23" i="86" s="1"/>
  <c r="B22" i="86"/>
  <c r="B23" i="86" s="1"/>
  <c r="E22" i="86"/>
  <c r="E23" i="86" s="1"/>
  <c r="D22" i="86"/>
  <c r="D23" i="86" s="1"/>
  <c r="D22" i="84"/>
  <c r="D23" i="84" s="1"/>
  <c r="C22" i="84"/>
  <c r="C23" i="84" s="1"/>
  <c r="B22" i="84"/>
  <c r="B23" i="84" s="1"/>
  <c r="E22" i="84"/>
  <c r="E23" i="84" s="1"/>
  <c r="B22" i="82"/>
  <c r="B23" i="82" s="1"/>
  <c r="E22" i="82"/>
  <c r="E23" i="82" s="1"/>
  <c r="D22" i="82"/>
  <c r="D23" i="82" s="1"/>
  <c r="C22" i="82"/>
  <c r="C23" i="82" s="1"/>
  <c r="C22" i="83"/>
  <c r="C23" i="83" s="1"/>
  <c r="B22" i="83"/>
  <c r="B23" i="83" s="1"/>
  <c r="E22" i="83"/>
  <c r="E23" i="83" s="1"/>
  <c r="D22" i="83"/>
  <c r="D23" i="83" s="1"/>
  <c r="B22" i="81"/>
  <c r="B23" i="81" s="1"/>
  <c r="E22" i="81"/>
  <c r="E23" i="81" s="1"/>
  <c r="D22" i="81"/>
  <c r="D23" i="81" s="1"/>
  <c r="C22" i="81"/>
  <c r="C23" i="81" s="1"/>
  <c r="C22" i="80"/>
  <c r="C23" i="80" s="1"/>
  <c r="B22" i="80"/>
  <c r="B23" i="80" s="1"/>
  <c r="E22" i="80"/>
  <c r="E23" i="80" s="1"/>
  <c r="D22" i="80"/>
  <c r="D23" i="80" s="1"/>
  <c r="D22" i="79"/>
  <c r="D23" i="79" s="1"/>
  <c r="C22" i="79"/>
  <c r="C23" i="79" s="1"/>
  <c r="B22" i="79"/>
  <c r="B23" i="79" s="1"/>
  <c r="E22" i="79"/>
  <c r="E23" i="79" s="1"/>
  <c r="D22" i="78"/>
  <c r="D23" i="78" s="1"/>
  <c r="C22" i="78"/>
  <c r="C23" i="78" s="1"/>
  <c r="B22" i="78"/>
  <c r="B23" i="78" s="1"/>
  <c r="E22" i="78"/>
  <c r="E23" i="78" s="1"/>
  <c r="C22" i="77"/>
  <c r="C23" i="77" s="1"/>
  <c r="B22" i="77"/>
  <c r="B23" i="77" s="1"/>
  <c r="E22" i="77"/>
  <c r="E23" i="77" s="1"/>
  <c r="D22" i="77"/>
  <c r="D23" i="77" s="1"/>
  <c r="C22" i="76"/>
  <c r="C23" i="76" s="1"/>
  <c r="B22" i="76"/>
  <c r="B23" i="76" s="1"/>
  <c r="E22" i="76"/>
  <c r="E23" i="76" s="1"/>
  <c r="D22" i="76"/>
  <c r="D23" i="76" s="1"/>
  <c r="C22" i="75"/>
  <c r="C23" i="75" s="1"/>
  <c r="B22" i="75"/>
  <c r="B23" i="75" s="1"/>
  <c r="E22" i="75"/>
  <c r="E23" i="75" s="1"/>
  <c r="D22" i="75"/>
  <c r="D23" i="75" s="1"/>
  <c r="C22" i="74"/>
  <c r="C23" i="74" s="1"/>
  <c r="B22" i="74"/>
  <c r="B23" i="74" s="1"/>
  <c r="D22" i="74"/>
  <c r="D23" i="74" s="1"/>
  <c r="E22" i="74"/>
  <c r="E23" i="74" s="1"/>
  <c r="C22" i="73"/>
  <c r="C23" i="73" s="1"/>
  <c r="B22" i="73"/>
  <c r="B23" i="73" s="1"/>
  <c r="E22" i="73"/>
  <c r="E23" i="73" s="1"/>
  <c r="D22" i="73"/>
  <c r="D23" i="73" s="1"/>
  <c r="D22" i="71"/>
  <c r="D23" i="71" s="1"/>
  <c r="E22" i="71"/>
  <c r="E23" i="71" s="1"/>
  <c r="B22" i="71"/>
  <c r="B23" i="71" s="1"/>
  <c r="C22" i="71"/>
  <c r="C23" i="71" s="1"/>
  <c r="B12" i="79"/>
  <c r="F12" i="71"/>
  <c r="B12" i="71"/>
  <c r="B12" i="73"/>
  <c r="K12" i="71"/>
  <c r="K12" i="85"/>
  <c r="F12" i="74"/>
  <c r="B12" i="77"/>
  <c r="B12" i="81"/>
  <c r="B12" i="82"/>
  <c r="F12" i="77"/>
  <c r="B12" i="85"/>
  <c r="K12" i="83"/>
  <c r="B12" i="78"/>
  <c r="B12" i="84"/>
  <c r="B12" i="83"/>
  <c r="K12" i="84"/>
  <c r="F12" i="83"/>
  <c r="K12" i="78"/>
  <c r="F12" i="79"/>
  <c r="F12" i="85"/>
  <c r="F12" i="84"/>
  <c r="F12" i="78"/>
  <c r="B12" i="86"/>
  <c r="F12" i="86"/>
  <c r="B12" i="75"/>
  <c r="K12" i="79"/>
  <c r="B2" i="73" a="1"/>
  <c r="F12" i="75"/>
  <c r="B12" i="74"/>
  <c r="D12" i="86" l="1"/>
  <c r="C12" i="86"/>
  <c r="E12" i="86"/>
  <c r="H12" i="85"/>
  <c r="G12" i="85"/>
  <c r="J12" i="85"/>
  <c r="I12" i="85"/>
  <c r="D12" i="85"/>
  <c r="C12" i="85"/>
  <c r="E12" i="85"/>
  <c r="D12" i="84"/>
  <c r="C12" i="84"/>
  <c r="E12" i="84"/>
  <c r="H12" i="84"/>
  <c r="G12" i="84"/>
  <c r="J12" i="84"/>
  <c r="I12" i="84"/>
  <c r="H12" i="83"/>
  <c r="G12" i="83"/>
  <c r="J12" i="83"/>
  <c r="I12" i="83"/>
  <c r="D12" i="83"/>
  <c r="C12" i="83"/>
  <c r="E12" i="83"/>
  <c r="H12" i="79"/>
  <c r="G12" i="79"/>
  <c r="J12" i="79"/>
  <c r="I12" i="79"/>
  <c r="D12" i="79"/>
  <c r="C12" i="79"/>
  <c r="E12" i="79"/>
  <c r="D12" i="78"/>
  <c r="C12" i="78"/>
  <c r="E12" i="78"/>
  <c r="H12" i="78"/>
  <c r="G12" i="78"/>
  <c r="J12" i="78"/>
  <c r="I12" i="78"/>
  <c r="D12" i="77"/>
  <c r="C12" i="77"/>
  <c r="E12" i="77"/>
  <c r="D12" i="75"/>
  <c r="C12" i="75"/>
  <c r="E12" i="75"/>
  <c r="D12" i="74"/>
  <c r="C12" i="74"/>
  <c r="E12" i="74"/>
  <c r="H12" i="71"/>
  <c r="G12" i="71"/>
  <c r="I12" i="71"/>
  <c r="J12" i="71"/>
  <c r="D12" i="71"/>
  <c r="C12" i="71"/>
  <c r="E12" i="71"/>
  <c r="B2" i="73"/>
  <c r="B3" i="73" a="1"/>
  <c r="B3" i="73" l="1"/>
  <c r="B5" i="75" a="1"/>
  <c r="P6" i="76" a="1"/>
  <c r="B4" i="71" a="1"/>
  <c r="K7" i="86" a="1"/>
  <c r="F4" i="84" a="1"/>
  <c r="P5" i="82" a="1"/>
  <c r="P7" i="73" a="1"/>
  <c r="F9" i="73" a="1"/>
  <c r="K12" i="76"/>
  <c r="F6" i="80" a="1"/>
  <c r="K11" i="73" a="1"/>
  <c r="P5" i="76" a="1"/>
  <c r="B4" i="77" a="1"/>
  <c r="F6" i="73" a="1"/>
  <c r="B11" i="82" a="1"/>
  <c r="K2" i="73" a="1"/>
  <c r="K11" i="85" a="1"/>
  <c r="K5" i="83" a="1"/>
  <c r="B9" i="71" a="1"/>
  <c r="K5" i="73" a="1"/>
  <c r="B4" i="73" a="1"/>
  <c r="K6" i="79" a="1"/>
  <c r="F10" i="78" a="1"/>
  <c r="B3" i="77" a="1"/>
  <c r="P9" i="78" a="1"/>
  <c r="K4" i="76" a="1"/>
  <c r="F7" i="73" a="1"/>
  <c r="F7" i="83" a="1"/>
  <c r="B10" i="73" a="1"/>
  <c r="P5" i="85" a="1"/>
  <c r="F10" i="83" a="1"/>
  <c r="B9" i="83" a="1"/>
  <c r="B6" i="82" a="1"/>
  <c r="P7" i="76" a="1"/>
  <c r="B4" i="76" a="1"/>
  <c r="F12" i="76"/>
  <c r="F10" i="80" a="1"/>
  <c r="B2" i="79" a="1"/>
  <c r="K4" i="79" a="1"/>
  <c r="P7" i="75" a="1"/>
  <c r="B5" i="78" a="1"/>
  <c r="B7" i="84" a="1"/>
  <c r="P9" i="80" a="1"/>
  <c r="B7" i="76" a="1"/>
  <c r="F12" i="73"/>
  <c r="P3" i="77" a="1"/>
  <c r="F11" i="75" a="1"/>
  <c r="F9" i="76" a="1"/>
  <c r="B10" i="76" a="1"/>
  <c r="K2" i="80" a="1"/>
  <c r="B5" i="79" a="1"/>
  <c r="K3" i="79" a="1"/>
  <c r="K6" i="84" a="1"/>
  <c r="K4" i="84" a="1"/>
  <c r="B5" i="83" a="1"/>
  <c r="B11" i="84" a="1"/>
  <c r="P7" i="82" a="1"/>
  <c r="B11" i="77" a="1"/>
  <c r="K10" i="81" a="1"/>
  <c r="K6" i="81" a="1"/>
  <c r="P8" i="75" a="1"/>
  <c r="B7" i="82" a="1"/>
  <c r="K10" i="83" a="1"/>
  <c r="F6" i="85" a="1"/>
  <c r="P3" i="78" a="1"/>
  <c r="F5" i="71" a="1"/>
  <c r="P2" i="81" a="1"/>
  <c r="B2" i="84" a="1"/>
  <c r="P12" i="77"/>
  <c r="F5" i="73" a="1"/>
  <c r="F2" i="77" a="1"/>
  <c r="F4" i="78" a="1"/>
  <c r="P3" i="86" a="1"/>
  <c r="F5" i="85" a="1"/>
  <c r="B6" i="84" a="1"/>
  <c r="F10" i="79" a="1"/>
  <c r="B11" i="78" a="1"/>
  <c r="P6" i="78" a="1"/>
  <c r="P2" i="77" a="1"/>
  <c r="K10" i="86" a="1"/>
  <c r="B9" i="86" a="1"/>
  <c r="P10" i="84" a="1"/>
  <c r="F3" i="71" a="1"/>
  <c r="F4" i="74" a="1"/>
  <c r="K12" i="86"/>
  <c r="P9" i="77" a="1"/>
  <c r="P6" i="85" a="1"/>
  <c r="F5" i="82" a="1"/>
  <c r="F3" i="85" a="1"/>
  <c r="F3" i="75" a="1"/>
  <c r="P9" i="82" a="1"/>
  <c r="F9" i="77" a="1"/>
  <c r="P7" i="86" a="1"/>
  <c r="F5" i="86" a="1"/>
  <c r="F4" i="86" a="1"/>
  <c r="P12" i="76"/>
  <c r="F7" i="74" a="1"/>
  <c r="K3" i="71" a="1"/>
  <c r="K6" i="86" a="1"/>
  <c r="K4" i="81" a="1"/>
  <c r="F11" i="80" a="1"/>
  <c r="B7" i="86" a="1"/>
  <c r="B2" i="78" a="1"/>
  <c r="K2" i="77" a="1"/>
  <c r="B11" i="81" a="1"/>
  <c r="K6" i="80" a="1"/>
  <c r="F5" i="75" a="1"/>
  <c r="P3" i="73" a="1"/>
  <c r="P10" i="74" a="1"/>
  <c r="B11" i="71" a="1"/>
  <c r="K6" i="74" a="1"/>
  <c r="F12" i="82"/>
  <c r="F6" i="81" a="1"/>
  <c r="K2" i="75" a="1"/>
  <c r="B10" i="71" a="1"/>
  <c r="F3" i="73" a="1"/>
  <c r="P4" i="80" a="1"/>
  <c r="K12" i="82"/>
  <c r="K8" i="74" a="1"/>
  <c r="B8" i="71" a="1"/>
  <c r="F2" i="82" a="1"/>
  <c r="F3" i="84" a="1"/>
  <c r="K8" i="78" a="1"/>
  <c r="B7" i="77" a="1"/>
  <c r="B8" i="77" a="1"/>
  <c r="P12" i="75"/>
  <c r="P11" i="81" a="1"/>
  <c r="K11" i="81" a="1"/>
  <c r="P6" i="80" a="1"/>
  <c r="B11" i="86" a="1"/>
  <c r="B3" i="85" a="1"/>
  <c r="K8" i="85" a="1"/>
  <c r="P3" i="74" a="1"/>
  <c r="P2" i="84" a="1"/>
  <c r="B3" i="83" a="1"/>
  <c r="F2" i="74" a="1"/>
  <c r="F2" i="73" a="1"/>
  <c r="K7" i="82" a="1"/>
  <c r="F11" i="76" a="1"/>
  <c r="B4" i="81" a="1"/>
  <c r="P3" i="80" a="1"/>
  <c r="P12" i="79"/>
  <c r="B5" i="86" a="1"/>
  <c r="P9" i="85" a="1"/>
  <c r="B4" i="85" a="1"/>
  <c r="P4" i="78" a="1"/>
  <c r="P7" i="77" a="1"/>
  <c r="B9" i="77" a="1"/>
  <c r="K10" i="75" a="1"/>
  <c r="K6" i="75" a="1"/>
  <c r="P2" i="73" a="1"/>
  <c r="F3" i="79" a="1"/>
  <c r="F11" i="79" a="1"/>
  <c r="P5" i="71" a="1"/>
  <c r="K11" i="83" a="1"/>
  <c r="F6" i="75" a="1"/>
  <c r="P9" i="86" a="1"/>
  <c r="K6" i="71" a="1"/>
  <c r="K3" i="73" a="1"/>
  <c r="B2" i="77" a="1"/>
  <c r="K11" i="80" a="1"/>
  <c r="P11" i="76" a="1"/>
  <c r="F10" i="75" a="1"/>
  <c r="F2" i="85" a="1"/>
  <c r="P5" i="80" a="1"/>
  <c r="F3" i="81" a="1"/>
  <c r="P8" i="80" a="1"/>
  <c r="P9" i="76" a="1"/>
  <c r="F4" i="80" a="1"/>
  <c r="F8" i="82" a="1"/>
  <c r="K6" i="83" a="1"/>
  <c r="K10" i="77" a="1"/>
  <c r="K7" i="75" a="1"/>
  <c r="K3" i="77" a="1"/>
  <c r="B7" i="83" a="1"/>
  <c r="K3" i="74" a="1"/>
  <c r="F11" i="77" a="1"/>
  <c r="K8" i="81" a="1"/>
  <c r="P12" i="82"/>
  <c r="P8" i="86" a="1"/>
  <c r="F11" i="84" a="1"/>
  <c r="F6" i="86" a="1"/>
  <c r="P4" i="79" a="1"/>
  <c r="K7" i="85" a="1"/>
  <c r="K3" i="85" a="1"/>
  <c r="P2" i="79" a="1"/>
  <c r="K8" i="80" a="1"/>
  <c r="F9" i="80" a="1"/>
  <c r="B3" i="79" a="1"/>
  <c r="P3" i="85" a="1"/>
  <c r="K9" i="84" a="1"/>
  <c r="B8" i="84" a="1"/>
  <c r="K10" i="74" a="1"/>
  <c r="B8" i="73" a="1"/>
  <c r="K2" i="74" a="1"/>
  <c r="P8" i="77" a="1"/>
  <c r="P6" i="74" a="1"/>
  <c r="K3" i="86" a="1"/>
  <c r="B6" i="80" a="1"/>
  <c r="B8" i="83" a="1"/>
  <c r="B10" i="78" a="1"/>
  <c r="K2" i="85" a="1"/>
  <c r="F10" i="84" a="1"/>
  <c r="F5" i="84" a="1"/>
  <c r="P6" i="75" a="1"/>
  <c r="F10" i="73" a="1"/>
  <c r="B2" i="76" a="1"/>
  <c r="P5" i="79" a="1"/>
  <c r="K10" i="78" a="1"/>
  <c r="F7" i="77" a="1"/>
  <c r="B7" i="78" a="1"/>
  <c r="F7" i="86" a="1"/>
  <c r="F9" i="74" a="1"/>
  <c r="P10" i="82" a="1"/>
  <c r="K9" i="74" a="1"/>
  <c r="P5" i="75" a="1"/>
  <c r="P7" i="71" a="1"/>
  <c r="K2" i="84" a="1"/>
  <c r="B6" i="83" a="1"/>
  <c r="K4" i="82" a="1"/>
  <c r="B12" i="76"/>
  <c r="K10" i="76" a="1"/>
  <c r="P2" i="86" a="1"/>
  <c r="B3" i="80" a="1"/>
  <c r="P3" i="79" a="1"/>
  <c r="F5" i="79" a="1"/>
  <c r="K11" i="78" a="1"/>
  <c r="K4" i="78" a="1"/>
  <c r="P11" i="83" a="1"/>
  <c r="P5" i="81" a="1"/>
  <c r="P8" i="81" a="1"/>
  <c r="P6" i="79" a="1"/>
  <c r="K8" i="71" a="1"/>
  <c r="B7" i="75" a="1"/>
  <c r="K12" i="74"/>
  <c r="P7" i="83" a="1"/>
  <c r="F8" i="77" a="1"/>
  <c r="B2" i="75" a="1"/>
  <c r="K11" i="76" a="1"/>
  <c r="P6" i="84" a="1"/>
  <c r="K9" i="85" a="1"/>
  <c r="B11" i="83" a="1"/>
  <c r="B9" i="79" a="1"/>
  <c r="B9" i="82" a="1"/>
  <c r="F9" i="79" a="1"/>
  <c r="F4" i="77" a="1"/>
  <c r="B4" i="86" a="1"/>
  <c r="F3" i="76" a="1"/>
  <c r="P9" i="81" a="1"/>
  <c r="F6" i="77" a="1"/>
  <c r="K4" i="77" a="1"/>
  <c r="B6" i="79" a="1"/>
  <c r="P7" i="79" a="1"/>
  <c r="F2" i="86" a="1"/>
  <c r="F7" i="75" a="1"/>
  <c r="K3" i="83" a="1"/>
  <c r="P2" i="80" a="1"/>
  <c r="K11" i="71" a="1"/>
  <c r="K11" i="77" a="1"/>
  <c r="B11" i="73" a="1"/>
  <c r="K3" i="84" a="1"/>
  <c r="F8" i="74" a="1"/>
  <c r="B5" i="73" a="1"/>
  <c r="K2" i="82" a="1"/>
  <c r="B5" i="81" a="1"/>
  <c r="B6" i="74" a="1"/>
  <c r="F4" i="73" a="1"/>
  <c r="B4" i="80" a="1"/>
  <c r="P6" i="82" a="1"/>
  <c r="B5" i="82" a="1"/>
  <c r="P9" i="74" a="1"/>
  <c r="P7" i="74" a="1"/>
  <c r="K9" i="83" a="1"/>
  <c r="B8" i="81" a="1"/>
  <c r="K8" i="84" a="1"/>
  <c r="B3" i="81" a="1"/>
  <c r="K2" i="78" a="1"/>
  <c r="K7" i="73" a="1"/>
  <c r="B3" i="82" a="1"/>
  <c r="B7" i="74" a="1"/>
  <c r="B6" i="86" a="1"/>
  <c r="K4" i="86" a="1"/>
  <c r="P8" i="85" a="1"/>
  <c r="P7" i="78" a="1"/>
  <c r="P11" i="78" a="1"/>
  <c r="K7" i="78" a="1"/>
  <c r="P8" i="83" a="1"/>
  <c r="K8" i="82" a="1"/>
  <c r="K10" i="82" a="1"/>
  <c r="K8" i="83" a="1"/>
  <c r="F11" i="81" a="1"/>
  <c r="P3" i="83" a="1"/>
  <c r="K2" i="81" a="1"/>
  <c r="B2" i="71" a="1"/>
  <c r="B6" i="78" a="1"/>
  <c r="B11" i="79" a="1"/>
  <c r="B3" i="78" a="1"/>
  <c r="F11" i="78" a="1"/>
  <c r="F11" i="83" a="1"/>
  <c r="P12" i="83"/>
  <c r="B2" i="82" a="1"/>
  <c r="K4" i="83" a="1"/>
  <c r="B9" i="73" a="1"/>
  <c r="F3" i="86" a="1"/>
  <c r="B3" i="71" a="1"/>
  <c r="F10" i="85" a="1"/>
  <c r="P12" i="85"/>
  <c r="P12" i="73"/>
  <c r="K12" i="73"/>
  <c r="K9" i="78" a="1"/>
  <c r="P10" i="77" a="1"/>
  <c r="K2" i="71" a="1"/>
  <c r="K10" i="71" a="1"/>
  <c r="K6" i="73" a="1"/>
  <c r="K12" i="80"/>
  <c r="F4" i="79" a="1"/>
  <c r="F8" i="78" a="1"/>
  <c r="B6" i="85" a="1"/>
  <c r="F9" i="85" a="1"/>
  <c r="K10" i="85" a="1"/>
  <c r="K5" i="85" a="1"/>
  <c r="F7" i="85" a="1"/>
  <c r="K5" i="86" a="1"/>
  <c r="P7" i="85" a="1"/>
  <c r="B10" i="80" a="1"/>
  <c r="K9" i="81" a="1"/>
  <c r="K5" i="74" a="1"/>
  <c r="F8" i="79" a="1"/>
  <c r="P2" i="78" a="1"/>
  <c r="P11" i="84" a="1"/>
  <c r="P11" i="79" a="1"/>
  <c r="K5" i="76" a="1"/>
  <c r="K4" i="75" a="1"/>
  <c r="P2" i="74" a="1"/>
  <c r="P9" i="71" a="1"/>
  <c r="P10" i="71" a="1"/>
  <c r="F3" i="74" a="1"/>
  <c r="F8" i="73" a="1"/>
  <c r="F9" i="78" a="1"/>
  <c r="P6" i="83" a="1"/>
  <c r="P10" i="85" a="1"/>
  <c r="F8" i="75" a="1"/>
  <c r="F9" i="71" a="1"/>
  <c r="F12" i="80"/>
  <c r="K6" i="78" a="1"/>
  <c r="B2" i="83" a="1"/>
  <c r="K2" i="86" a="1"/>
  <c r="P12" i="78"/>
  <c r="P3" i="81" a="1"/>
  <c r="P10" i="79" a="1"/>
  <c r="B10" i="83" a="1"/>
  <c r="P5" i="74" a="1"/>
  <c r="B2" i="81" a="1"/>
  <c r="K5" i="79" a="1"/>
  <c r="P6" i="77" a="1"/>
  <c r="F11" i="71" a="1"/>
  <c r="F5" i="81" a="1"/>
  <c r="F5" i="74" a="1"/>
  <c r="P10" i="86" a="1"/>
  <c r="B9" i="74" a="1"/>
  <c r="B7" i="80" a="1"/>
  <c r="F2" i="76" a="1"/>
  <c r="K2" i="79" a="1"/>
  <c r="P6" i="81" a="1"/>
  <c r="F9" i="82" a="1"/>
  <c r="K2" i="83" a="1"/>
  <c r="B7" i="85" a="1"/>
  <c r="P10" i="76" a="1"/>
  <c r="B10" i="81" a="1"/>
  <c r="F8" i="83" a="1"/>
  <c r="K12" i="81"/>
  <c r="B9" i="75" a="1"/>
  <c r="K2" i="76" a="1"/>
  <c r="F4" i="85" a="1"/>
  <c r="F4" i="83" a="1"/>
  <c r="F2" i="80" a="1"/>
  <c r="P12" i="80"/>
  <c r="P9" i="79" a="1"/>
  <c r="F2" i="84" a="1"/>
  <c r="P7" i="84" a="1"/>
  <c r="P4" i="83" a="1"/>
  <c r="B10" i="77" a="1"/>
  <c r="K9" i="75" a="1"/>
  <c r="P11" i="75" a="1"/>
  <c r="P4" i="85" a="1"/>
  <c r="F7" i="76" a="1"/>
  <c r="K9" i="82" a="1"/>
  <c r="B11" i="76" a="1"/>
  <c r="P11" i="74" a="1"/>
  <c r="B4" i="82" a="1"/>
  <c r="B5" i="85" a="1"/>
  <c r="B3" i="84" a="1"/>
  <c r="B5" i="84" a="1"/>
  <c r="F5" i="77" a="1"/>
  <c r="P4" i="75" a="1"/>
  <c r="B8" i="75" a="1"/>
  <c r="P7" i="81" a="1"/>
  <c r="K7" i="81" a="1"/>
  <c r="B5" i="80" a="1"/>
  <c r="P10" i="80" a="1"/>
  <c r="K7" i="79" a="1"/>
  <c r="K9" i="77" a="1"/>
  <c r="F8" i="84" a="1"/>
  <c r="F11" i="74" a="1"/>
  <c r="B6" i="77" a="1"/>
  <c r="P4" i="76" a="1"/>
  <c r="P11" i="82" a="1"/>
  <c r="F2" i="81" a="1"/>
  <c r="F3" i="77" a="1"/>
  <c r="F6" i="74" a="1"/>
  <c r="F6" i="71" a="1"/>
  <c r="F10" i="82" a="1"/>
  <c r="B10" i="75" a="1"/>
  <c r="F6" i="76" a="1"/>
  <c r="K11" i="74" a="1"/>
  <c r="P8" i="84" a="1"/>
  <c r="F10" i="71" a="1"/>
  <c r="P8" i="74" a="1"/>
  <c r="F10" i="77" a="1"/>
  <c r="F4" i="71" a="1"/>
  <c r="B8" i="85" a="1"/>
  <c r="P6" i="71" a="1"/>
  <c r="F7" i="71" a="1"/>
  <c r="K10" i="73" a="1"/>
  <c r="P4" i="74" a="1"/>
  <c r="K11" i="75" a="1"/>
  <c r="K3" i="76" a="1"/>
  <c r="B7" i="73" a="1"/>
  <c r="B9" i="84" a="1"/>
  <c r="F6" i="83" a="1"/>
  <c r="B2" i="80" a="1"/>
  <c r="K9" i="73" a="1"/>
  <c r="P7" i="80" a="1"/>
  <c r="P11" i="80" a="1"/>
  <c r="K9" i="71" a="1"/>
  <c r="B12" i="80"/>
  <c r="B10" i="84" a="1"/>
  <c r="P4" i="82" a="1"/>
  <c r="P3" i="75" a="1"/>
  <c r="P10" i="73" a="1"/>
  <c r="B8" i="78" a="1"/>
  <c r="K11" i="86" a="1"/>
  <c r="P11" i="86" a="1"/>
  <c r="B9" i="85" a="1"/>
  <c r="K3" i="75" a="1"/>
  <c r="K4" i="73" a="1"/>
  <c r="B8" i="86" a="1"/>
  <c r="F3" i="80" a="1"/>
  <c r="F5" i="76" a="1"/>
  <c r="F8" i="81" a="1"/>
  <c r="K5" i="80" a="1"/>
  <c r="P2" i="71" a="1"/>
  <c r="F9" i="86" a="1"/>
  <c r="B11" i="75" a="1"/>
  <c r="P12" i="74"/>
  <c r="F5" i="80" a="1"/>
  <c r="B2" i="74" a="1"/>
  <c r="K6" i="77" a="1"/>
  <c r="F7" i="80" a="1"/>
  <c r="B8" i="76" a="1"/>
  <c r="B3" i="74" a="1"/>
  <c r="F7" i="81" a="1"/>
  <c r="F4" i="82" a="1"/>
  <c r="F11" i="82" a="1"/>
  <c r="F2" i="78" a="1"/>
  <c r="P3" i="76" a="1"/>
  <c r="B7" i="71" a="1"/>
  <c r="F8" i="80" a="1"/>
  <c r="F6" i="84" a="1"/>
  <c r="P12" i="86"/>
  <c r="F10" i="86" a="1"/>
  <c r="K6" i="85" a="1"/>
  <c r="F7" i="78" a="1"/>
  <c r="F6" i="78" a="1"/>
  <c r="K7" i="77" a="1"/>
  <c r="F7" i="82" a="1"/>
  <c r="B8" i="82" a="1"/>
  <c r="B10" i="82" a="1"/>
  <c r="F4" i="81" a="1"/>
  <c r="F12" i="81"/>
  <c r="F9" i="83" a="1"/>
  <c r="P2" i="75" a="1"/>
  <c r="F2" i="75" a="1"/>
  <c r="P10" i="81" a="1"/>
  <c r="P8" i="79" a="1"/>
  <c r="K3" i="78" a="1"/>
  <c r="P5" i="78" a="1"/>
  <c r="P5" i="83" a="1"/>
  <c r="K3" i="82" a="1"/>
  <c r="K5" i="82" a="1"/>
  <c r="K8" i="76" a="1"/>
  <c r="P2" i="76" a="1"/>
  <c r="K9" i="86" a="1"/>
  <c r="K12" i="77"/>
  <c r="P2" i="85" a="1"/>
  <c r="P5" i="73" a="1"/>
  <c r="P2" i="83" a="1"/>
  <c r="P8" i="78" a="1"/>
  <c r="B4" i="75" a="1"/>
  <c r="K5" i="71" a="1"/>
  <c r="P9" i="73" a="1"/>
  <c r="F11" i="73" a="1"/>
  <c r="B9" i="81" a="1"/>
  <c r="B10" i="79" a="1"/>
  <c r="F5" i="78" a="1"/>
  <c r="F10" i="81" a="1"/>
  <c r="F4" i="75" a="1"/>
  <c r="F8" i="71" a="1"/>
  <c r="P4" i="86" a="1"/>
  <c r="K8" i="75" a="1"/>
  <c r="P9" i="83" a="1"/>
  <c r="P8" i="73" a="1"/>
  <c r="P6" i="73" a="1"/>
  <c r="K9" i="80" a="1"/>
  <c r="P4" i="81" a="1"/>
  <c r="P3" i="82" a="1"/>
  <c r="K3" i="81" a="1"/>
  <c r="K5" i="81" a="1"/>
  <c r="B2" i="86" a="1"/>
  <c r="B10" i="86" a="1"/>
  <c r="B2" i="85" a="1"/>
  <c r="B5" i="71" a="1"/>
  <c r="P3" i="71" a="1"/>
  <c r="P11" i="71" a="1"/>
  <c r="K11" i="84" a="1"/>
  <c r="B7" i="79" a="1"/>
  <c r="F11" i="86" a="1"/>
  <c r="K5" i="78" a="1"/>
  <c r="K7" i="84" a="1"/>
  <c r="F11" i="85" a="1"/>
  <c r="B6" i="75" a="1"/>
  <c r="B9" i="76" a="1"/>
  <c r="B6" i="71" a="1"/>
  <c r="F8" i="86" a="1"/>
  <c r="B4" i="78" a="1"/>
  <c r="K8" i="77" a="1"/>
  <c r="P9" i="75" a="1"/>
  <c r="B4" i="84" a="1"/>
  <c r="K5" i="84" a="1"/>
  <c r="B10" i="85" a="1"/>
  <c r="P10" i="75" a="1"/>
  <c r="K12" i="75"/>
  <c r="K9" i="76" a="1"/>
  <c r="K9" i="79" a="1"/>
  <c r="B6" i="76" a="1"/>
  <c r="B4" i="79" a="1"/>
  <c r="K7" i="83" a="1"/>
  <c r="F8" i="76" a="1"/>
  <c r="B6" i="81" a="1"/>
  <c r="F8" i="85" a="1"/>
  <c r="F9" i="84" a="1"/>
  <c r="K8" i="86" a="1"/>
  <c r="K5" i="77" a="1"/>
  <c r="B3" i="75" a="1"/>
  <c r="F9" i="75" a="1"/>
  <c r="P12" i="81"/>
  <c r="B7" i="81" a="1"/>
  <c r="K10" i="80" a="1"/>
  <c r="B10" i="74" a="1"/>
  <c r="B8" i="79" a="1"/>
  <c r="P11" i="77" a="1"/>
  <c r="K10" i="84" a="1"/>
  <c r="P12" i="84"/>
  <c r="P8" i="76" a="1"/>
  <c r="B4" i="83" a="1"/>
  <c r="F5" i="83" a="1"/>
  <c r="K6" i="82" a="1"/>
  <c r="P9" i="84" a="1"/>
  <c r="P11" i="73" a="1"/>
  <c r="F2" i="83" a="1"/>
  <c r="B5" i="74" a="1"/>
  <c r="K7" i="76" a="1"/>
  <c r="B11" i="74" a="1"/>
  <c r="P4" i="71" a="1"/>
  <c r="P8" i="82" a="1"/>
  <c r="F2" i="71" a="1"/>
  <c r="B3" i="86" a="1"/>
  <c r="B4" i="74" a="1"/>
  <c r="B8" i="80" a="1"/>
  <c r="F3" i="78" a="1"/>
  <c r="K5" i="75" a="1"/>
  <c r="B3" i="76" a="1"/>
  <c r="F10" i="76" a="1"/>
  <c r="B11" i="80" a="1"/>
  <c r="K3" i="80" a="1"/>
  <c r="F6" i="79" a="1"/>
  <c r="P4" i="84" a="1"/>
  <c r="P3" i="84" a="1"/>
  <c r="F3" i="83" a="1"/>
  <c r="P4" i="73" a="1"/>
  <c r="F3" i="82" a="1"/>
  <c r="P5" i="77" a="1"/>
  <c r="F10" i="74" a="1"/>
  <c r="F7" i="84" a="1"/>
  <c r="K7" i="80" a="1"/>
  <c r="K7" i="74" a="1"/>
  <c r="P10" i="78" a="1"/>
  <c r="F4" i="76" a="1"/>
  <c r="F7" i="79" a="1"/>
  <c r="K8" i="79" a="1"/>
  <c r="K8" i="73" a="1"/>
  <c r="B6" i="73" a="1"/>
  <c r="K4" i="85" a="1"/>
  <c r="K7" i="71" a="1"/>
  <c r="P8" i="71" a="1"/>
  <c r="P5" i="84" a="1"/>
  <c r="F9" i="81" a="1"/>
  <c r="F6" i="82" a="1"/>
  <c r="P5" i="86" a="1"/>
  <c r="K6" i="76" a="1"/>
  <c r="B8" i="74" a="1"/>
  <c r="P10" i="83" a="1"/>
  <c r="K11" i="82" a="1"/>
  <c r="B9" i="78" a="1"/>
  <c r="K4" i="74" a="1"/>
  <c r="K4" i="80" a="1"/>
  <c r="K10" i="79" a="1"/>
  <c r="K4" i="71" a="1"/>
  <c r="B5" i="76" a="1"/>
  <c r="P2" i="82" a="1"/>
  <c r="P11" i="85" a="1"/>
  <c r="B5" i="77" a="1"/>
  <c r="B11" i="85" a="1"/>
  <c r="B9" i="80" a="1"/>
  <c r="P6" i="86" a="1"/>
  <c r="P4" i="77" a="1"/>
  <c r="P12" i="71"/>
  <c r="F2" i="79" a="1"/>
  <c r="K11" i="79" a="1"/>
  <c r="K7" i="84" l="1"/>
  <c r="B11" i="75"/>
  <c r="P10" i="86"/>
  <c r="B5" i="81"/>
  <c r="K6" i="83"/>
  <c r="P6" i="78"/>
  <c r="F6" i="84"/>
  <c r="P10" i="83"/>
  <c r="K2" i="79"/>
  <c r="F9" i="86"/>
  <c r="F5" i="74"/>
  <c r="K2" i="82"/>
  <c r="F8" i="82"/>
  <c r="B11" i="78"/>
  <c r="K11" i="79"/>
  <c r="B8" i="74"/>
  <c r="P10" i="84"/>
  <c r="P2" i="71"/>
  <c r="F5" i="81"/>
  <c r="B5" i="73"/>
  <c r="F4" i="80"/>
  <c r="F10" i="79"/>
  <c r="F4" i="83"/>
  <c r="K6" i="76"/>
  <c r="B7" i="83"/>
  <c r="K5" i="80"/>
  <c r="F11" i="71"/>
  <c r="F8" i="74"/>
  <c r="P9" i="76"/>
  <c r="B6" i="84"/>
  <c r="P2" i="79"/>
  <c r="P5" i="86"/>
  <c r="P6" i="82"/>
  <c r="F8" i="81"/>
  <c r="P6" i="77"/>
  <c r="K3" i="84"/>
  <c r="P8" i="80"/>
  <c r="F5" i="85"/>
  <c r="B7" i="74"/>
  <c r="F6" i="82"/>
  <c r="B2" i="74"/>
  <c r="F5" i="76"/>
  <c r="K5" i="79"/>
  <c r="B11" i="73"/>
  <c r="F3" i="81"/>
  <c r="P3" i="86"/>
  <c r="F9" i="77"/>
  <c r="F9" i="81"/>
  <c r="B9" i="86"/>
  <c r="F3" i="80"/>
  <c r="B2" i="81"/>
  <c r="K11" i="77"/>
  <c r="P5" i="80"/>
  <c r="F4" i="78"/>
  <c r="F8" i="80"/>
  <c r="P5" i="84"/>
  <c r="K3" i="77"/>
  <c r="B8" i="86"/>
  <c r="P5" i="74"/>
  <c r="K11" i="71"/>
  <c r="F2" i="85"/>
  <c r="F2" i="77"/>
  <c r="F4" i="85"/>
  <c r="P8" i="71"/>
  <c r="F2" i="76"/>
  <c r="K4" i="73"/>
  <c r="B10" i="83"/>
  <c r="P2" i="80"/>
  <c r="F10" i="75"/>
  <c r="F5" i="73"/>
  <c r="F2" i="79"/>
  <c r="K7" i="71"/>
  <c r="B4" i="80"/>
  <c r="K3" i="75"/>
  <c r="P10" i="79"/>
  <c r="K3" i="83"/>
  <c r="P11" i="76"/>
  <c r="F8" i="86"/>
  <c r="K4" i="85"/>
  <c r="K5" i="78"/>
  <c r="B9" i="85"/>
  <c r="P3" i="81"/>
  <c r="F7" i="75"/>
  <c r="K11" i="80"/>
  <c r="B2" i="84"/>
  <c r="K3" i="85"/>
  <c r="B6" i="73"/>
  <c r="F5" i="80"/>
  <c r="P11" i="86"/>
  <c r="O12" i="78"/>
  <c r="L12" i="78"/>
  <c r="N12" i="78"/>
  <c r="M12" i="78"/>
  <c r="F2" i="86"/>
  <c r="B2" i="77"/>
  <c r="P2" i="81"/>
  <c r="B3" i="82"/>
  <c r="K8" i="73"/>
  <c r="K10" i="86"/>
  <c r="K11" i="86"/>
  <c r="K2" i="86"/>
  <c r="P7" i="79"/>
  <c r="K3" i="73"/>
  <c r="F5" i="71"/>
  <c r="B7" i="71"/>
  <c r="K8" i="79"/>
  <c r="K7" i="75"/>
  <c r="B8" i="78"/>
  <c r="B2" i="83"/>
  <c r="B6" i="79"/>
  <c r="K6" i="71"/>
  <c r="P3" i="78"/>
  <c r="P9" i="82"/>
  <c r="F7" i="79"/>
  <c r="F4" i="73"/>
  <c r="P10" i="73"/>
  <c r="K6" i="78"/>
  <c r="K4" i="77"/>
  <c r="P9" i="86"/>
  <c r="F6" i="85"/>
  <c r="K2" i="76"/>
  <c r="F4" i="76"/>
  <c r="B7" i="80"/>
  <c r="P3" i="75"/>
  <c r="G12" i="80"/>
  <c r="J12" i="80"/>
  <c r="I12" i="80"/>
  <c r="H12" i="80"/>
  <c r="F6" i="77"/>
  <c r="F6" i="75"/>
  <c r="K10" i="83"/>
  <c r="K7" i="85"/>
  <c r="P10" i="78"/>
  <c r="F11" i="86"/>
  <c r="P4" i="82"/>
  <c r="F9" i="71"/>
  <c r="P9" i="81"/>
  <c r="K11" i="83"/>
  <c r="B7" i="82"/>
  <c r="L12" i="71"/>
  <c r="O12" i="71"/>
  <c r="N12" i="71"/>
  <c r="M12" i="71"/>
  <c r="K7" i="74"/>
  <c r="P2" i="77"/>
  <c r="B10" i="84"/>
  <c r="F8" i="75"/>
  <c r="F3" i="76"/>
  <c r="P5" i="71"/>
  <c r="P8" i="75"/>
  <c r="K7" i="73"/>
  <c r="K7" i="80"/>
  <c r="B6" i="74"/>
  <c r="D12" i="80"/>
  <c r="C12" i="80"/>
  <c r="E12" i="80"/>
  <c r="P10" i="85"/>
  <c r="B4" i="86"/>
  <c r="F11" i="79"/>
  <c r="K6" i="81"/>
  <c r="P3" i="76"/>
  <c r="F7" i="84"/>
  <c r="B9" i="74"/>
  <c r="K9" i="71"/>
  <c r="P6" i="83"/>
  <c r="F4" i="77"/>
  <c r="F3" i="79"/>
  <c r="K10" i="81"/>
  <c r="F3" i="75"/>
  <c r="F10" i="74"/>
  <c r="K10" i="77"/>
  <c r="P11" i="80"/>
  <c r="F9" i="78"/>
  <c r="F9" i="79"/>
  <c r="P2" i="73"/>
  <c r="B11" i="77"/>
  <c r="B6" i="71"/>
  <c r="P5" i="77"/>
  <c r="P7" i="80"/>
  <c r="F8" i="73"/>
  <c r="B9" i="82"/>
  <c r="K6" i="75"/>
  <c r="P7" i="82"/>
  <c r="B9" i="75"/>
  <c r="F3" i="82"/>
  <c r="B7" i="79"/>
  <c r="K9" i="73"/>
  <c r="F3" i="74"/>
  <c r="B9" i="79"/>
  <c r="K10" i="75"/>
  <c r="B11" i="84"/>
  <c r="P4" i="79"/>
  <c r="P4" i="73"/>
  <c r="K11" i="84"/>
  <c r="B2" i="80"/>
  <c r="P10" i="71"/>
  <c r="B11" i="83"/>
  <c r="B9" i="77"/>
  <c r="B5" i="83"/>
  <c r="P4" i="77"/>
  <c r="F3" i="83"/>
  <c r="P11" i="71"/>
  <c r="F6" i="83"/>
  <c r="P9" i="71"/>
  <c r="K9" i="85"/>
  <c r="P7" i="77"/>
  <c r="K4" i="84"/>
  <c r="K2" i="78"/>
  <c r="P3" i="84"/>
  <c r="P3" i="71"/>
  <c r="B9" i="84"/>
  <c r="P2" i="74"/>
  <c r="P6" i="84"/>
  <c r="P4" i="78"/>
  <c r="K6" i="84"/>
  <c r="F2" i="78"/>
  <c r="P4" i="84"/>
  <c r="B5" i="71"/>
  <c r="B7" i="73"/>
  <c r="K4" i="75"/>
  <c r="K11" i="76"/>
  <c r="B4" i="85"/>
  <c r="K3" i="79"/>
  <c r="F3" i="85"/>
  <c r="F6" i="79"/>
  <c r="B2" i="85"/>
  <c r="K3" i="76"/>
  <c r="K5" i="76"/>
  <c r="B2" i="75"/>
  <c r="P9" i="85"/>
  <c r="B5" i="79"/>
  <c r="F6" i="86"/>
  <c r="K3" i="80"/>
  <c r="B10" i="86"/>
  <c r="K11" i="75"/>
  <c r="P11" i="79"/>
  <c r="F8" i="77"/>
  <c r="B5" i="86"/>
  <c r="K2" i="80"/>
  <c r="P6" i="86"/>
  <c r="B11" i="80"/>
  <c r="B2" i="86"/>
  <c r="P4" i="74"/>
  <c r="P11" i="84"/>
  <c r="P7" i="83"/>
  <c r="O12" i="79"/>
  <c r="N12" i="79"/>
  <c r="M12" i="79"/>
  <c r="L12" i="79"/>
  <c r="B10" i="76"/>
  <c r="N12" i="81"/>
  <c r="O12" i="81"/>
  <c r="M12" i="81"/>
  <c r="L12" i="81"/>
  <c r="F10" i="76"/>
  <c r="K5" i="81"/>
  <c r="K10" i="73"/>
  <c r="P2" i="78"/>
  <c r="G12" i="74"/>
  <c r="I12" i="74"/>
  <c r="J12" i="74"/>
  <c r="N12" i="74"/>
  <c r="L12" i="74"/>
  <c r="H12" i="74"/>
  <c r="M12" i="74"/>
  <c r="O12" i="74"/>
  <c r="P3" i="80"/>
  <c r="F9" i="76"/>
  <c r="B3" i="81"/>
  <c r="B3" i="76"/>
  <c r="K3" i="81"/>
  <c r="F7" i="71"/>
  <c r="F8" i="79"/>
  <c r="B7" i="75"/>
  <c r="B4" i="81"/>
  <c r="F11" i="75"/>
  <c r="F11" i="82"/>
  <c r="K5" i="75"/>
  <c r="P3" i="82"/>
  <c r="P6" i="71"/>
  <c r="K5" i="74"/>
  <c r="K8" i="71"/>
  <c r="F11" i="76"/>
  <c r="P3" i="77"/>
  <c r="B9" i="76"/>
  <c r="F3" i="78"/>
  <c r="P4" i="81"/>
  <c r="B8" i="85"/>
  <c r="K9" i="81"/>
  <c r="P6" i="79"/>
  <c r="K7" i="82"/>
  <c r="E12" i="73"/>
  <c r="D12" i="73"/>
  <c r="I12" i="73"/>
  <c r="J12" i="73"/>
  <c r="C12" i="73"/>
  <c r="G12" i="73"/>
  <c r="H12" i="73"/>
  <c r="F5" i="82"/>
  <c r="B8" i="80"/>
  <c r="K9" i="80"/>
  <c r="F4" i="71"/>
  <c r="B10" i="80"/>
  <c r="P8" i="81"/>
  <c r="F2" i="73"/>
  <c r="B7" i="76"/>
  <c r="F11" i="84"/>
  <c r="B4" i="74"/>
  <c r="P6" i="73"/>
  <c r="F10" i="77"/>
  <c r="P7" i="85"/>
  <c r="P5" i="81"/>
  <c r="F2" i="74"/>
  <c r="P9" i="80"/>
  <c r="B9" i="80"/>
  <c r="B3" i="86"/>
  <c r="P8" i="73"/>
  <c r="P8" i="74"/>
  <c r="K5" i="86"/>
  <c r="P11" i="83"/>
  <c r="B3" i="83"/>
  <c r="B7" i="84"/>
  <c r="F8" i="83"/>
  <c r="F2" i="71"/>
  <c r="P9" i="83"/>
  <c r="F10" i="71"/>
  <c r="F7" i="85"/>
  <c r="K4" i="78"/>
  <c r="P2" i="84"/>
  <c r="B5" i="78"/>
  <c r="K8" i="84"/>
  <c r="P8" i="82"/>
  <c r="K8" i="75"/>
  <c r="P8" i="84"/>
  <c r="K5" i="85"/>
  <c r="K11" i="78"/>
  <c r="P3" i="74"/>
  <c r="P7" i="75"/>
  <c r="F4" i="82"/>
  <c r="P4" i="71"/>
  <c r="P4" i="86"/>
  <c r="K11" i="74"/>
  <c r="K10" i="85"/>
  <c r="F5" i="79"/>
  <c r="K8" i="85"/>
  <c r="K4" i="79"/>
  <c r="P6" i="85"/>
  <c r="B11" i="74"/>
  <c r="F8" i="71"/>
  <c r="F6" i="76"/>
  <c r="F9" i="85"/>
  <c r="P3" i="79"/>
  <c r="B3" i="85"/>
  <c r="B2" i="79"/>
  <c r="B11" i="85"/>
  <c r="K7" i="76"/>
  <c r="F4" i="75"/>
  <c r="B10" i="75"/>
  <c r="B6" i="85"/>
  <c r="B3" i="80"/>
  <c r="B11" i="86"/>
  <c r="F10" i="80"/>
  <c r="P8" i="86"/>
  <c r="B5" i="74"/>
  <c r="F10" i="81"/>
  <c r="F10" i="82"/>
  <c r="F8" i="78"/>
  <c r="P2" i="86"/>
  <c r="P6" i="80"/>
  <c r="I12" i="76"/>
  <c r="H12" i="76"/>
  <c r="G12" i="76"/>
  <c r="J12" i="76"/>
  <c r="B10" i="81"/>
  <c r="F2" i="83"/>
  <c r="F5" i="78"/>
  <c r="F6" i="71"/>
  <c r="F4" i="79"/>
  <c r="K10" i="76"/>
  <c r="K11" i="81"/>
  <c r="B4" i="76"/>
  <c r="B8" i="81"/>
  <c r="P11" i="73"/>
  <c r="B10" i="79"/>
  <c r="F6" i="74"/>
  <c r="L12" i="80"/>
  <c r="O12" i="80"/>
  <c r="M12" i="80"/>
  <c r="N12" i="80"/>
  <c r="E12" i="76"/>
  <c r="D12" i="76"/>
  <c r="C12" i="76"/>
  <c r="P11" i="81"/>
  <c r="P7" i="76"/>
  <c r="F7" i="81"/>
  <c r="P9" i="84"/>
  <c r="B9" i="81"/>
  <c r="F3" i="77"/>
  <c r="K6" i="73"/>
  <c r="K4" i="82"/>
  <c r="B6" i="82"/>
  <c r="B6" i="75"/>
  <c r="K6" i="82"/>
  <c r="F11" i="73"/>
  <c r="F2" i="81"/>
  <c r="K10" i="71"/>
  <c r="B6" i="83"/>
  <c r="B8" i="77"/>
  <c r="B9" i="83"/>
  <c r="P9" i="77"/>
  <c r="F5" i="83"/>
  <c r="P9" i="73"/>
  <c r="P11" i="82"/>
  <c r="K2" i="71"/>
  <c r="K2" i="84"/>
  <c r="B7" i="77"/>
  <c r="F10" i="83"/>
  <c r="B5" i="77"/>
  <c r="B4" i="83"/>
  <c r="K5" i="71"/>
  <c r="P4" i="76"/>
  <c r="P10" i="77"/>
  <c r="P7" i="71"/>
  <c r="K8" i="78"/>
  <c r="P5" i="85"/>
  <c r="P10" i="76"/>
  <c r="P8" i="76"/>
  <c r="B4" i="75"/>
  <c r="B6" i="77"/>
  <c r="K9" i="78"/>
  <c r="P5" i="75"/>
  <c r="F3" i="84"/>
  <c r="B10" i="73"/>
  <c r="K9" i="83"/>
  <c r="M12" i="84"/>
  <c r="N12" i="84"/>
  <c r="O12" i="84"/>
  <c r="L12" i="84"/>
  <c r="P8" i="78"/>
  <c r="F11" i="74"/>
  <c r="M12" i="73"/>
  <c r="L12" i="73"/>
  <c r="O12" i="73"/>
  <c r="N12" i="73"/>
  <c r="K9" i="74"/>
  <c r="F2" i="82"/>
  <c r="F7" i="83"/>
  <c r="B3" i="74"/>
  <c r="K10" i="84"/>
  <c r="P2" i="83"/>
  <c r="F8" i="84"/>
  <c r="P10" i="82"/>
  <c r="B8" i="71"/>
  <c r="F7" i="73"/>
  <c r="P11" i="77"/>
  <c r="P5" i="73"/>
  <c r="K9" i="77"/>
  <c r="N12" i="85"/>
  <c r="L12" i="85"/>
  <c r="O12" i="85"/>
  <c r="M12" i="85"/>
  <c r="F9" i="74"/>
  <c r="K8" i="74"/>
  <c r="K4" i="76"/>
  <c r="P11" i="85"/>
  <c r="B8" i="79"/>
  <c r="P2" i="85"/>
  <c r="K7" i="79"/>
  <c r="F10" i="85"/>
  <c r="F7" i="86"/>
  <c r="O12" i="82"/>
  <c r="N12" i="82"/>
  <c r="M12" i="82"/>
  <c r="L12" i="82"/>
  <c r="P9" i="78"/>
  <c r="B7" i="85"/>
  <c r="B10" i="74"/>
  <c r="L12" i="77"/>
  <c r="N12" i="77"/>
  <c r="H12" i="77"/>
  <c r="J12" i="77"/>
  <c r="M12" i="77"/>
  <c r="O12" i="77"/>
  <c r="I12" i="77"/>
  <c r="G12" i="77"/>
  <c r="P10" i="80"/>
  <c r="B3" i="71"/>
  <c r="B7" i="78"/>
  <c r="P4" i="80"/>
  <c r="B3" i="77"/>
  <c r="O12" i="86"/>
  <c r="M12" i="86"/>
  <c r="G12" i="86"/>
  <c r="I12" i="86"/>
  <c r="N12" i="86"/>
  <c r="L12" i="86"/>
  <c r="Q12" i="86" s="1" a="1"/>
  <c r="Q12" i="86" s="1"/>
  <c r="J12" i="86"/>
  <c r="H12" i="86"/>
  <c r="K10" i="80"/>
  <c r="K9" i="86"/>
  <c r="B5" i="80"/>
  <c r="F3" i="86"/>
  <c r="F7" i="77"/>
  <c r="F3" i="73"/>
  <c r="F10" i="78"/>
  <c r="P7" i="74"/>
  <c r="B7" i="81"/>
  <c r="P2" i="76"/>
  <c r="K7" i="81"/>
  <c r="B9" i="73"/>
  <c r="K10" i="78"/>
  <c r="B10" i="71"/>
  <c r="K6" i="79"/>
  <c r="B8" i="76"/>
  <c r="K8" i="76"/>
  <c r="P7" i="81"/>
  <c r="K4" i="83"/>
  <c r="P5" i="79"/>
  <c r="K2" i="75"/>
  <c r="B4" i="73"/>
  <c r="K8" i="81"/>
  <c r="F9" i="75"/>
  <c r="K5" i="82"/>
  <c r="B8" i="75"/>
  <c r="B2" i="82"/>
  <c r="B2" i="76"/>
  <c r="F6" i="81"/>
  <c r="K5" i="73"/>
  <c r="P2" i="82"/>
  <c r="B3" i="75"/>
  <c r="K3" i="82"/>
  <c r="P4" i="75"/>
  <c r="L12" i="83"/>
  <c r="O12" i="83"/>
  <c r="N12" i="83"/>
  <c r="M12" i="83"/>
  <c r="F10" i="73"/>
  <c r="H12" i="82"/>
  <c r="D12" i="82"/>
  <c r="E12" i="82"/>
  <c r="J12" i="82"/>
  <c r="G12" i="82"/>
  <c r="I12" i="82"/>
  <c r="C12" i="82"/>
  <c r="B9" i="71"/>
  <c r="K2" i="83"/>
  <c r="K5" i="77"/>
  <c r="P5" i="83"/>
  <c r="F5" i="77"/>
  <c r="F11" i="83"/>
  <c r="P6" i="75"/>
  <c r="K6" i="74"/>
  <c r="K5" i="83"/>
  <c r="F4" i="74"/>
  <c r="K8" i="86"/>
  <c r="P5" i="78"/>
  <c r="B5" i="84"/>
  <c r="F11" i="78"/>
  <c r="F5" i="84"/>
  <c r="B11" i="71"/>
  <c r="K11" i="85"/>
  <c r="P9" i="74"/>
  <c r="F9" i="84"/>
  <c r="K3" i="78"/>
  <c r="B3" i="84"/>
  <c r="B3" i="78"/>
  <c r="F10" i="84"/>
  <c r="P10" i="74"/>
  <c r="K2" i="73"/>
  <c r="B5" i="76"/>
  <c r="F8" i="85"/>
  <c r="P8" i="79"/>
  <c r="B5" i="85"/>
  <c r="B11" i="79"/>
  <c r="K2" i="85"/>
  <c r="P3" i="73"/>
  <c r="B11" i="82"/>
  <c r="F7" i="80"/>
  <c r="B6" i="81"/>
  <c r="P10" i="81"/>
  <c r="B4" i="82"/>
  <c r="B6" i="78"/>
  <c r="B10" i="78"/>
  <c r="F5" i="75"/>
  <c r="F6" i="73"/>
  <c r="F11" i="77"/>
  <c r="F8" i="76"/>
  <c r="F2" i="75"/>
  <c r="P11" i="74"/>
  <c r="B2" i="71"/>
  <c r="B8" i="83"/>
  <c r="K6" i="80"/>
  <c r="B4" i="77"/>
  <c r="F9" i="82"/>
  <c r="K7" i="83"/>
  <c r="P2" i="75"/>
  <c r="B11" i="76"/>
  <c r="K2" i="81"/>
  <c r="B6" i="80"/>
  <c r="B11" i="81"/>
  <c r="P5" i="76"/>
  <c r="K4" i="71"/>
  <c r="B4" i="79"/>
  <c r="F9" i="83"/>
  <c r="K9" i="82"/>
  <c r="P3" i="83"/>
  <c r="K3" i="86"/>
  <c r="K2" i="77"/>
  <c r="K11" i="73"/>
  <c r="K10" i="79"/>
  <c r="B6" i="76"/>
  <c r="G12" i="81"/>
  <c r="I12" i="81"/>
  <c r="C12" i="81"/>
  <c r="H12" i="81"/>
  <c r="J12" i="81"/>
  <c r="D12" i="81"/>
  <c r="E12" i="81"/>
  <c r="F7" i="76"/>
  <c r="F11" i="81"/>
  <c r="P6" i="74"/>
  <c r="B2" i="78"/>
  <c r="F6" i="80"/>
  <c r="F11" i="85"/>
  <c r="K9" i="79"/>
  <c r="F4" i="81"/>
  <c r="P4" i="85"/>
  <c r="K8" i="83"/>
  <c r="P8" i="77"/>
  <c r="B7" i="86"/>
  <c r="O12" i="76"/>
  <c r="N12" i="76"/>
  <c r="M12" i="76"/>
  <c r="L12" i="76"/>
  <c r="K4" i="80"/>
  <c r="K9" i="76"/>
  <c r="B10" i="82"/>
  <c r="P11" i="75"/>
  <c r="K10" i="82"/>
  <c r="K2" i="74"/>
  <c r="F11" i="80"/>
  <c r="F9" i="73"/>
  <c r="P6" i="81"/>
  <c r="L12" i="75"/>
  <c r="N12" i="75"/>
  <c r="H12" i="75"/>
  <c r="J12" i="75"/>
  <c r="I12" i="75"/>
  <c r="O12" i="75"/>
  <c r="M12" i="75"/>
  <c r="G12" i="75"/>
  <c r="B8" i="82"/>
  <c r="K9" i="75"/>
  <c r="K8" i="82"/>
  <c r="B8" i="73"/>
  <c r="K4" i="81"/>
  <c r="P7" i="73"/>
  <c r="B5" i="82"/>
  <c r="P10" i="75"/>
  <c r="F7" i="82"/>
  <c r="B10" i="77"/>
  <c r="P8" i="83"/>
  <c r="K10" i="74"/>
  <c r="K6" i="86"/>
  <c r="P5" i="82"/>
  <c r="F3" i="71"/>
  <c r="B10" i="85"/>
  <c r="K7" i="77"/>
  <c r="P4" i="83"/>
  <c r="K7" i="78"/>
  <c r="B8" i="84"/>
  <c r="K3" i="71"/>
  <c r="F4" i="84"/>
  <c r="K3" i="74"/>
  <c r="K5" i="84"/>
  <c r="F6" i="78"/>
  <c r="P7" i="84"/>
  <c r="P11" i="78"/>
  <c r="K9" i="84"/>
  <c r="F7" i="74"/>
  <c r="K7" i="86"/>
  <c r="K4" i="74"/>
  <c r="B4" i="84"/>
  <c r="F7" i="78"/>
  <c r="F2" i="84"/>
  <c r="P7" i="78"/>
  <c r="P3" i="85"/>
  <c r="B4" i="71"/>
  <c r="K6" i="77"/>
  <c r="P9" i="75"/>
  <c r="K6" i="85"/>
  <c r="P9" i="79"/>
  <c r="P8" i="85"/>
  <c r="B3" i="79"/>
  <c r="F4" i="86"/>
  <c r="P6" i="76"/>
  <c r="B9" i="78"/>
  <c r="K8" i="77"/>
  <c r="F10" i="86"/>
  <c r="K4" i="86"/>
  <c r="F9" i="80"/>
  <c r="F5" i="86"/>
  <c r="B5" i="75"/>
  <c r="K11" i="82"/>
  <c r="B4" i="78"/>
  <c r="F2" i="80"/>
  <c r="B6" i="86"/>
  <c r="K8" i="80"/>
  <c r="P7" i="86"/>
  <c r="AI12" i="81" l="1" a="1"/>
  <c r="AI12" i="81" s="1"/>
  <c r="AB12" i="74" a="1"/>
  <c r="AB12" i="74" s="1"/>
  <c r="AH12" i="77" a="1"/>
  <c r="AH12" i="77" s="1"/>
  <c r="W12" i="81" a="1"/>
  <c r="W12" i="81" s="1"/>
  <c r="Q12" i="81" a="1"/>
  <c r="Q12" i="81" s="1"/>
  <c r="S12" i="80" a="1"/>
  <c r="S12" i="80" s="1"/>
  <c r="AC12" i="74" a="1"/>
  <c r="AC12" i="74" s="1"/>
  <c r="W12" i="74" a="1"/>
  <c r="W12" i="74" s="1"/>
  <c r="AD12" i="77" a="1"/>
  <c r="AD12" i="77" s="1"/>
  <c r="V12" i="76" a="1"/>
  <c r="V12" i="76" s="1"/>
  <c r="AC12" i="86" a="1"/>
  <c r="AC12" i="86" s="1"/>
  <c r="AC12" i="77" a="1"/>
  <c r="AC12" i="77" s="1"/>
  <c r="AC12" i="75" a="1"/>
  <c r="AC12" i="75" s="1"/>
  <c r="AE12" i="86" a="1"/>
  <c r="AE12" i="86" s="1"/>
  <c r="U12" i="82" a="1"/>
  <c r="U12" i="82" s="1"/>
  <c r="AE12" i="73" a="1"/>
  <c r="AE12" i="73" s="1"/>
  <c r="Y12" i="73" a="1"/>
  <c r="Y12" i="73" s="1"/>
  <c r="AC12" i="80" a="1"/>
  <c r="AC12" i="80" s="1"/>
  <c r="AJ12" i="86" a="1"/>
  <c r="AJ12" i="86" s="1"/>
  <c r="V12" i="74" a="1"/>
  <c r="V12" i="74" s="1"/>
  <c r="AH12" i="75" a="1"/>
  <c r="AH12" i="75" s="1"/>
  <c r="R12" i="77" a="1"/>
  <c r="R12" i="77" s="1"/>
  <c r="X12" i="75" a="1"/>
  <c r="X12" i="75" s="1"/>
  <c r="W12" i="77" a="1"/>
  <c r="W12" i="77" s="1"/>
  <c r="S12" i="77" a="1"/>
  <c r="S12" i="77" s="1"/>
  <c r="V12" i="77" a="1"/>
  <c r="V12" i="77" s="1"/>
  <c r="AB12" i="73" a="1"/>
  <c r="AB12" i="73" s="1"/>
  <c r="AD12" i="80" a="1"/>
  <c r="AD12" i="80" s="1"/>
  <c r="Y12" i="74" a="1"/>
  <c r="Y12" i="74" s="1"/>
  <c r="R12" i="81" a="1"/>
  <c r="R12" i="81" s="1"/>
  <c r="Y12" i="81" a="1"/>
  <c r="Y12" i="81" s="1"/>
  <c r="AI12" i="77" a="1"/>
  <c r="AI12" i="77" s="1"/>
  <c r="Y12" i="77" a="1"/>
  <c r="Y12" i="77" s="1"/>
  <c r="AJ12" i="80" a="1"/>
  <c r="AJ12" i="80" s="1"/>
  <c r="AJ12" i="74" a="1"/>
  <c r="AJ12" i="74" s="1"/>
  <c r="V12" i="81" a="1"/>
  <c r="V12" i="81" s="1"/>
  <c r="AG12" i="76" a="1"/>
  <c r="AG12" i="76" s="1"/>
  <c r="U12" i="77" a="1"/>
  <c r="U12" i="77" s="1"/>
  <c r="AE12" i="77" a="1"/>
  <c r="AE12" i="77" s="1"/>
  <c r="AD12" i="82" a="1"/>
  <c r="AD12" i="82" s="1"/>
  <c r="W12" i="73" a="1"/>
  <c r="W12" i="73" s="1"/>
  <c r="AG12" i="75" a="1"/>
  <c r="AG12" i="75" s="1"/>
  <c r="AB12" i="86" a="1"/>
  <c r="AB12" i="86" s="1"/>
  <c r="R12" i="82" a="1"/>
  <c r="R12" i="82" s="1"/>
  <c r="R12" i="73" a="1"/>
  <c r="R12" i="73" s="1"/>
  <c r="AA12" i="73" a="1"/>
  <c r="AA12" i="73" s="1"/>
  <c r="X12" i="80" a="1"/>
  <c r="X12" i="80" s="1"/>
  <c r="U12" i="75" a="1"/>
  <c r="U12" i="75" s="1"/>
  <c r="AB12" i="76" a="1"/>
  <c r="AB12" i="76" s="1"/>
  <c r="AI12" i="86" a="1"/>
  <c r="AI12" i="86" s="1"/>
  <c r="AF12" i="76" a="1"/>
  <c r="AF12" i="76" s="1"/>
  <c r="AA12" i="86" a="1"/>
  <c r="AA12" i="86" s="1"/>
  <c r="AD12" i="86" a="1"/>
  <c r="AD12" i="86" s="1"/>
  <c r="Z12" i="77" a="1"/>
  <c r="Z12" i="77" s="1"/>
  <c r="AG12" i="77" a="1"/>
  <c r="AG12" i="77" s="1"/>
  <c r="T12" i="77" a="1"/>
  <c r="T12" i="77" s="1"/>
  <c r="Q12" i="77" a="1"/>
  <c r="Q12" i="77" s="1"/>
  <c r="X12" i="77" a="1"/>
  <c r="X12" i="77" s="1"/>
  <c r="AJ12" i="82" a="1"/>
  <c r="AJ12" i="82" s="1"/>
  <c r="AF12" i="82" a="1"/>
  <c r="AF12" i="82" s="1"/>
  <c r="V12" i="73" a="1"/>
  <c r="V12" i="73" s="1"/>
  <c r="S12" i="73" a="1"/>
  <c r="S12" i="73" s="1"/>
  <c r="AC12" i="73" a="1"/>
  <c r="AC12" i="73" s="1"/>
  <c r="AJ12" i="73" a="1"/>
  <c r="AJ12" i="73" s="1"/>
  <c r="W12" i="80" a="1"/>
  <c r="W12" i="80" s="1"/>
  <c r="R12" i="80" a="1"/>
  <c r="R12" i="80" s="1"/>
  <c r="T12" i="80" a="1"/>
  <c r="T12" i="80" s="1"/>
  <c r="AD12" i="74" a="1"/>
  <c r="AD12" i="74" s="1"/>
  <c r="AG12" i="74" a="1"/>
  <c r="AG12" i="74" s="1"/>
  <c r="AF12" i="74" a="1"/>
  <c r="AF12" i="74" s="1"/>
  <c r="AG12" i="81" a="1"/>
  <c r="AG12" i="81" s="1"/>
  <c r="AF12" i="81" a="1"/>
  <c r="AF12" i="81" s="1"/>
  <c r="AC12" i="81" a="1"/>
  <c r="AC12" i="81" s="1"/>
  <c r="R12" i="75" a="1"/>
  <c r="R12" i="75" s="1"/>
  <c r="W12" i="76" a="1"/>
  <c r="W12" i="76" s="1"/>
  <c r="S12" i="86" a="1"/>
  <c r="S12" i="86" s="1"/>
  <c r="Y12" i="75" a="1"/>
  <c r="Y12" i="75" s="1"/>
  <c r="X12" i="76" a="1"/>
  <c r="X12" i="76" s="1"/>
  <c r="V12" i="86" a="1"/>
  <c r="V12" i="86" s="1"/>
  <c r="T12" i="86" a="1"/>
  <c r="T12" i="86" s="1"/>
  <c r="AF12" i="77" a="1"/>
  <c r="AF12" i="77" s="1"/>
  <c r="AJ12" i="77" a="1"/>
  <c r="AJ12" i="77" s="1"/>
  <c r="AA12" i="77" a="1"/>
  <c r="AA12" i="77" s="1"/>
  <c r="AB12" i="77" a="1"/>
  <c r="AB12" i="77" s="1"/>
  <c r="Y12" i="82" a="1"/>
  <c r="Y12" i="82" s="1"/>
  <c r="AH12" i="73" a="1"/>
  <c r="AH12" i="73" s="1"/>
  <c r="AB12" i="80" a="1"/>
  <c r="AB12" i="80" s="1"/>
  <c r="Q12" i="80" a="1"/>
  <c r="Q12" i="80" s="1"/>
  <c r="V12" i="80" a="1"/>
  <c r="V12" i="80" s="1"/>
  <c r="AA12" i="74" a="1"/>
  <c r="AA12" i="74" s="1"/>
  <c r="T12" i="74" a="1"/>
  <c r="T12" i="74" s="1"/>
  <c r="AJ12" i="81" a="1"/>
  <c r="AJ12" i="81" s="1"/>
  <c r="T12" i="81" a="1"/>
  <c r="T12" i="81" s="1"/>
  <c r="O9" i="79"/>
  <c r="N9" i="79"/>
  <c r="M9" i="79"/>
  <c r="L9" i="79"/>
  <c r="M9" i="82"/>
  <c r="L9" i="82"/>
  <c r="N9" i="82"/>
  <c r="O9" i="82"/>
  <c r="E11" i="76"/>
  <c r="D11" i="76"/>
  <c r="C11" i="76"/>
  <c r="G6" i="73"/>
  <c r="J6" i="73"/>
  <c r="I6" i="73"/>
  <c r="H6" i="73"/>
  <c r="C11" i="82"/>
  <c r="D11" i="82"/>
  <c r="E11" i="82"/>
  <c r="L11" i="85"/>
  <c r="O11" i="85"/>
  <c r="N11" i="85"/>
  <c r="M11" i="85"/>
  <c r="N5" i="83"/>
  <c r="M5" i="83"/>
  <c r="L5" i="83"/>
  <c r="O5" i="83"/>
  <c r="D9" i="71"/>
  <c r="E9" i="71"/>
  <c r="C9" i="71"/>
  <c r="AA12" i="83" a="1"/>
  <c r="AA12" i="83" s="1"/>
  <c r="T12" i="83" a="1"/>
  <c r="T12" i="83" s="1"/>
  <c r="AJ12" i="83" a="1"/>
  <c r="AJ12" i="83" s="1"/>
  <c r="AE12" i="83" a="1"/>
  <c r="AE12" i="83" s="1"/>
  <c r="S12" i="83" a="1"/>
  <c r="S12" i="83" s="1"/>
  <c r="AD12" i="83" a="1"/>
  <c r="AD12" i="83" s="1"/>
  <c r="AH12" i="83" a="1"/>
  <c r="AH12" i="83" s="1"/>
  <c r="AC12" i="83" a="1"/>
  <c r="AC12" i="83" s="1"/>
  <c r="Y12" i="83" a="1"/>
  <c r="Y12" i="83" s="1"/>
  <c r="R12" i="83" a="1"/>
  <c r="R12" i="83" s="1"/>
  <c r="Q12" i="83" a="1"/>
  <c r="Q12" i="83" s="1"/>
  <c r="AF12" i="83" a="1"/>
  <c r="AF12" i="83" s="1"/>
  <c r="AB12" i="83" a="1"/>
  <c r="AB12" i="83" s="1"/>
  <c r="W12" i="83" a="1"/>
  <c r="W12" i="83" s="1"/>
  <c r="U12" i="83" a="1"/>
  <c r="U12" i="83" s="1"/>
  <c r="X12" i="83" a="1"/>
  <c r="X12" i="83" s="1"/>
  <c r="V12" i="83" a="1"/>
  <c r="V12" i="83" s="1"/>
  <c r="Z12" i="83" a="1"/>
  <c r="Z12" i="83" s="1"/>
  <c r="AI12" i="83" a="1"/>
  <c r="AI12" i="83" s="1"/>
  <c r="AG12" i="83" a="1"/>
  <c r="AG12" i="83" s="1"/>
  <c r="E2" i="82"/>
  <c r="D2" i="82"/>
  <c r="C2" i="82"/>
  <c r="O8" i="81"/>
  <c r="N8" i="81"/>
  <c r="L8" i="81"/>
  <c r="M8" i="81"/>
  <c r="N6" i="79"/>
  <c r="M6" i="79"/>
  <c r="L6" i="79"/>
  <c r="O6" i="79"/>
  <c r="N7" i="81"/>
  <c r="M7" i="81"/>
  <c r="L7" i="81"/>
  <c r="O7" i="81"/>
  <c r="G10" i="78"/>
  <c r="J10" i="78"/>
  <c r="I10" i="78"/>
  <c r="H10" i="78"/>
  <c r="C5" i="80"/>
  <c r="E5" i="80"/>
  <c r="D5" i="80"/>
  <c r="M7" i="77"/>
  <c r="L7" i="77"/>
  <c r="O7" i="77"/>
  <c r="N7" i="77"/>
  <c r="W12" i="75" a="1"/>
  <c r="W12" i="75" s="1"/>
  <c r="R12" i="76" a="1"/>
  <c r="R12" i="76" s="1"/>
  <c r="D3" i="73"/>
  <c r="E3" i="73"/>
  <c r="J3" i="73"/>
  <c r="G3" i="73"/>
  <c r="C3" i="73"/>
  <c r="I3" i="73"/>
  <c r="H3" i="73"/>
  <c r="L9" i="86"/>
  <c r="O9" i="86"/>
  <c r="N9" i="86"/>
  <c r="M9" i="86"/>
  <c r="C7" i="85"/>
  <c r="E7" i="85"/>
  <c r="D7" i="85"/>
  <c r="AG12" i="82" a="1"/>
  <c r="AG12" i="82" s="1"/>
  <c r="AH12" i="82" a="1"/>
  <c r="AH12" i="82" s="1"/>
  <c r="AE12" i="82" a="1"/>
  <c r="AE12" i="82" s="1"/>
  <c r="V12" i="82" a="1"/>
  <c r="V12" i="82" s="1"/>
  <c r="AI12" i="82" a="1"/>
  <c r="AI12" i="82" s="1"/>
  <c r="O7" i="79"/>
  <c r="N7" i="79"/>
  <c r="M7" i="79"/>
  <c r="L7" i="79"/>
  <c r="M4" i="76"/>
  <c r="O4" i="76"/>
  <c r="L4" i="76"/>
  <c r="N4" i="76"/>
  <c r="E3" i="74"/>
  <c r="D3" i="74"/>
  <c r="C3" i="74"/>
  <c r="J11" i="74"/>
  <c r="I11" i="74"/>
  <c r="H11" i="74"/>
  <c r="G11" i="74"/>
  <c r="H3" i="84"/>
  <c r="J3" i="84"/>
  <c r="G3" i="84"/>
  <c r="I3" i="84"/>
  <c r="C4" i="75"/>
  <c r="D4" i="75"/>
  <c r="E4" i="75"/>
  <c r="M8" i="78"/>
  <c r="O8" i="78"/>
  <c r="L8" i="78"/>
  <c r="N8" i="78"/>
  <c r="O5" i="71"/>
  <c r="N5" i="71"/>
  <c r="M5" i="71"/>
  <c r="L5" i="71"/>
  <c r="C7" i="77"/>
  <c r="E7" i="77"/>
  <c r="D7" i="77"/>
  <c r="E8" i="77"/>
  <c r="D8" i="77"/>
  <c r="C8" i="77"/>
  <c r="H11" i="73"/>
  <c r="I11" i="73"/>
  <c r="G11" i="73"/>
  <c r="J11" i="73"/>
  <c r="O4" i="82"/>
  <c r="N4" i="82"/>
  <c r="M4" i="82"/>
  <c r="L4" i="82"/>
  <c r="E10" i="79"/>
  <c r="D10" i="79"/>
  <c r="C10" i="79"/>
  <c r="L11" i="81"/>
  <c r="O11" i="81"/>
  <c r="N11" i="81"/>
  <c r="M11" i="81"/>
  <c r="G5" i="78"/>
  <c r="J5" i="78"/>
  <c r="I5" i="78"/>
  <c r="H5" i="78"/>
  <c r="E5" i="74"/>
  <c r="D5" i="74"/>
  <c r="C5" i="74"/>
  <c r="C3" i="80"/>
  <c r="E3" i="80"/>
  <c r="D3" i="80"/>
  <c r="L7" i="76"/>
  <c r="N7" i="76"/>
  <c r="M7" i="76"/>
  <c r="O7" i="76"/>
  <c r="C11" i="74"/>
  <c r="E11" i="74"/>
  <c r="D11" i="74"/>
  <c r="H5" i="79"/>
  <c r="J5" i="79"/>
  <c r="I5" i="79"/>
  <c r="G5" i="79"/>
  <c r="O11" i="78"/>
  <c r="N11" i="78"/>
  <c r="M11" i="78"/>
  <c r="L11" i="78"/>
  <c r="N4" i="78"/>
  <c r="M4" i="78"/>
  <c r="L4" i="78"/>
  <c r="O4" i="78"/>
  <c r="G2" i="71"/>
  <c r="J2" i="71"/>
  <c r="H2" i="71"/>
  <c r="I2" i="71"/>
  <c r="E3" i="86"/>
  <c r="D3" i="86"/>
  <c r="C3" i="86"/>
  <c r="C4" i="74"/>
  <c r="E4" i="74"/>
  <c r="D4" i="74"/>
  <c r="C8" i="80"/>
  <c r="D8" i="80"/>
  <c r="E8" i="80"/>
  <c r="D8" i="85"/>
  <c r="E8" i="85"/>
  <c r="C8" i="85"/>
  <c r="G11" i="75"/>
  <c r="J11" i="75"/>
  <c r="I11" i="75"/>
  <c r="H11" i="75"/>
  <c r="J7" i="71"/>
  <c r="G7" i="71"/>
  <c r="I7" i="71"/>
  <c r="H7" i="71"/>
  <c r="J9" i="76"/>
  <c r="I9" i="76"/>
  <c r="H9" i="76"/>
  <c r="G9" i="76"/>
  <c r="M5" i="81"/>
  <c r="L5" i="81"/>
  <c r="O5" i="81"/>
  <c r="N5" i="81"/>
  <c r="I6" i="86"/>
  <c r="H6" i="86"/>
  <c r="G6" i="86"/>
  <c r="J6" i="86"/>
  <c r="M5" i="76"/>
  <c r="L5" i="76"/>
  <c r="O5" i="76"/>
  <c r="N5" i="76"/>
  <c r="I3" i="85"/>
  <c r="H3" i="85"/>
  <c r="G3" i="85"/>
  <c r="J3" i="85"/>
  <c r="O4" i="75"/>
  <c r="M4" i="75"/>
  <c r="L4" i="75"/>
  <c r="N4" i="75"/>
  <c r="J2" i="78"/>
  <c r="I2" i="78"/>
  <c r="H2" i="78"/>
  <c r="G2" i="78"/>
  <c r="L2" i="78"/>
  <c r="O2" i="78"/>
  <c r="N2" i="78"/>
  <c r="M2" i="78"/>
  <c r="H3" i="74"/>
  <c r="G3" i="74"/>
  <c r="I3" i="74"/>
  <c r="J3" i="74"/>
  <c r="E9" i="75"/>
  <c r="D9" i="75"/>
  <c r="C9" i="75"/>
  <c r="H8" i="73"/>
  <c r="G8" i="73"/>
  <c r="I8" i="73"/>
  <c r="J8" i="73"/>
  <c r="E11" i="77"/>
  <c r="D11" i="77"/>
  <c r="C11" i="77"/>
  <c r="L10" i="81"/>
  <c r="O10" i="81"/>
  <c r="N10" i="81"/>
  <c r="M10" i="81"/>
  <c r="M9" i="71"/>
  <c r="O9" i="71"/>
  <c r="L9" i="71"/>
  <c r="N9" i="71"/>
  <c r="L6" i="81"/>
  <c r="O6" i="81"/>
  <c r="M6" i="81"/>
  <c r="N6" i="81"/>
  <c r="N7" i="80"/>
  <c r="M7" i="80"/>
  <c r="L7" i="80"/>
  <c r="O7" i="80"/>
  <c r="H3" i="76"/>
  <c r="J3" i="76"/>
  <c r="I3" i="76"/>
  <c r="G3" i="76"/>
  <c r="N7" i="74"/>
  <c r="L7" i="74"/>
  <c r="M7" i="74"/>
  <c r="O7" i="74"/>
  <c r="AD12" i="71" a="1"/>
  <c r="AD12" i="71" s="1"/>
  <c r="AJ12" i="71" a="1"/>
  <c r="AJ12" i="71" s="1"/>
  <c r="X12" i="71" a="1"/>
  <c r="X12" i="71" s="1"/>
  <c r="AH12" i="71" a="1"/>
  <c r="AH12" i="71" s="1"/>
  <c r="V12" i="71" a="1"/>
  <c r="V12" i="71" s="1"/>
  <c r="T12" i="71" a="1"/>
  <c r="T12" i="71" s="1"/>
  <c r="AF12" i="71" a="1"/>
  <c r="AF12" i="71" s="1"/>
  <c r="U12" i="71" a="1"/>
  <c r="U12" i="71" s="1"/>
  <c r="AI12" i="71" a="1"/>
  <c r="AI12" i="71" s="1"/>
  <c r="Z12" i="71" a="1"/>
  <c r="Z12" i="71" s="1"/>
  <c r="Q12" i="71" a="1"/>
  <c r="Q12" i="71" s="1"/>
  <c r="AB12" i="71" a="1"/>
  <c r="AB12" i="71" s="1"/>
  <c r="S12" i="71" a="1"/>
  <c r="S12" i="71" s="1"/>
  <c r="AA12" i="71" a="1"/>
  <c r="AA12" i="71" s="1"/>
  <c r="R12" i="71" a="1"/>
  <c r="R12" i="71" s="1"/>
  <c r="AG12" i="71" a="1"/>
  <c r="AG12" i="71" s="1"/>
  <c r="AE12" i="71" a="1"/>
  <c r="AE12" i="71" s="1"/>
  <c r="Y12" i="71" a="1"/>
  <c r="Y12" i="71" s="1"/>
  <c r="W12" i="71" a="1"/>
  <c r="W12" i="71" s="1"/>
  <c r="AC12" i="71" a="1"/>
  <c r="AC12" i="71" s="1"/>
  <c r="I9" i="71"/>
  <c r="G9" i="71"/>
  <c r="H9" i="71"/>
  <c r="J9" i="71"/>
  <c r="L7" i="85"/>
  <c r="O7" i="85"/>
  <c r="N7" i="85"/>
  <c r="M7" i="85"/>
  <c r="G6" i="85"/>
  <c r="J6" i="85"/>
  <c r="H6" i="85"/>
  <c r="I6" i="85"/>
  <c r="E8" i="78"/>
  <c r="C8" i="78"/>
  <c r="D8" i="78"/>
  <c r="H5" i="71"/>
  <c r="G5" i="71"/>
  <c r="J5" i="71"/>
  <c r="I5" i="71"/>
  <c r="N11" i="86"/>
  <c r="M11" i="86"/>
  <c r="L11" i="86"/>
  <c r="O11" i="86"/>
  <c r="I5" i="80"/>
  <c r="H5" i="80"/>
  <c r="G5" i="80"/>
  <c r="J5" i="80"/>
  <c r="L11" i="80"/>
  <c r="O11" i="80"/>
  <c r="M11" i="80"/>
  <c r="N11" i="80"/>
  <c r="L5" i="78"/>
  <c r="O5" i="78"/>
  <c r="N5" i="78"/>
  <c r="M5" i="78"/>
  <c r="O3" i="83"/>
  <c r="M3" i="83"/>
  <c r="L3" i="83"/>
  <c r="N3" i="83"/>
  <c r="O7" i="71"/>
  <c r="N7" i="71"/>
  <c r="L7" i="71"/>
  <c r="M7" i="71"/>
  <c r="M11" i="71"/>
  <c r="L11" i="71"/>
  <c r="O11" i="71"/>
  <c r="N11" i="71"/>
  <c r="O11" i="77"/>
  <c r="N11" i="77"/>
  <c r="M11" i="77"/>
  <c r="L11" i="77"/>
  <c r="G9" i="81"/>
  <c r="J9" i="81"/>
  <c r="I9" i="81"/>
  <c r="H9" i="81"/>
  <c r="C11" i="73"/>
  <c r="E11" i="73"/>
  <c r="D11" i="73"/>
  <c r="H6" i="82"/>
  <c r="G6" i="82"/>
  <c r="J6" i="82"/>
  <c r="I6" i="82"/>
  <c r="O3" i="84"/>
  <c r="N3" i="84"/>
  <c r="M3" i="84"/>
  <c r="L3" i="84"/>
  <c r="G8" i="74"/>
  <c r="J8" i="74"/>
  <c r="I8" i="74"/>
  <c r="H8" i="74"/>
  <c r="M6" i="76"/>
  <c r="N6" i="76"/>
  <c r="L6" i="76"/>
  <c r="O6" i="76"/>
  <c r="D5" i="73"/>
  <c r="E5" i="73"/>
  <c r="C5" i="73"/>
  <c r="D8" i="74"/>
  <c r="C8" i="74"/>
  <c r="E8" i="74"/>
  <c r="L2" i="82"/>
  <c r="O2" i="82"/>
  <c r="N2" i="82"/>
  <c r="M2" i="82"/>
  <c r="D5" i="81"/>
  <c r="C5" i="81"/>
  <c r="E5" i="81"/>
  <c r="C4" i="78"/>
  <c r="E4" i="78"/>
  <c r="D4" i="78"/>
  <c r="E9" i="78"/>
  <c r="D9" i="78"/>
  <c r="C9" i="78"/>
  <c r="L6" i="77"/>
  <c r="M6" i="77"/>
  <c r="O6" i="77"/>
  <c r="N6" i="77"/>
  <c r="G2" i="84"/>
  <c r="J2" i="84"/>
  <c r="H2" i="84"/>
  <c r="I2" i="84"/>
  <c r="E10" i="77"/>
  <c r="C10" i="77"/>
  <c r="D10" i="77"/>
  <c r="M9" i="75"/>
  <c r="L9" i="75"/>
  <c r="O9" i="75"/>
  <c r="N9" i="75"/>
  <c r="C10" i="82"/>
  <c r="E10" i="82"/>
  <c r="D10" i="82"/>
  <c r="N11" i="73"/>
  <c r="O11" i="73"/>
  <c r="M11" i="73"/>
  <c r="L11" i="73"/>
  <c r="E5" i="85"/>
  <c r="C5" i="85"/>
  <c r="D5" i="85"/>
  <c r="M11" i="82"/>
  <c r="L11" i="82"/>
  <c r="O11" i="82"/>
  <c r="N11" i="82"/>
  <c r="H7" i="78"/>
  <c r="G7" i="78"/>
  <c r="J7" i="78"/>
  <c r="I7" i="78"/>
  <c r="G7" i="74"/>
  <c r="J7" i="74"/>
  <c r="I7" i="74"/>
  <c r="H7" i="74"/>
  <c r="M3" i="71"/>
  <c r="L3" i="71"/>
  <c r="O3" i="71"/>
  <c r="N3" i="71"/>
  <c r="AD12" i="75" a="1"/>
  <c r="AD12" i="75" s="1"/>
  <c r="Z12" i="75" a="1"/>
  <c r="Z12" i="75" s="1"/>
  <c r="S12" i="75" a="1"/>
  <c r="S12" i="75" s="1"/>
  <c r="U12" i="76" a="1"/>
  <c r="U12" i="76" s="1"/>
  <c r="AC12" i="76" a="1"/>
  <c r="AC12" i="76" s="1"/>
  <c r="N8" i="83"/>
  <c r="M8" i="83"/>
  <c r="L8" i="83"/>
  <c r="O8" i="83"/>
  <c r="H11" i="85"/>
  <c r="J11" i="85"/>
  <c r="I11" i="85"/>
  <c r="G11" i="85"/>
  <c r="I11" i="81"/>
  <c r="H11" i="81"/>
  <c r="G11" i="81"/>
  <c r="J11" i="81"/>
  <c r="O2" i="77"/>
  <c r="N2" i="77"/>
  <c r="L2" i="77"/>
  <c r="M2" i="77"/>
  <c r="E11" i="81"/>
  <c r="D11" i="81"/>
  <c r="C11" i="81"/>
  <c r="N6" i="80"/>
  <c r="L6" i="80"/>
  <c r="M6" i="80"/>
  <c r="O6" i="80"/>
  <c r="I5" i="75"/>
  <c r="G5" i="75"/>
  <c r="J5" i="75"/>
  <c r="H5" i="75"/>
  <c r="L3" i="78"/>
  <c r="O3" i="78"/>
  <c r="N3" i="78"/>
  <c r="M3" i="78"/>
  <c r="L5" i="73"/>
  <c r="N5" i="73"/>
  <c r="M5" i="73"/>
  <c r="O5" i="73"/>
  <c r="D4" i="73"/>
  <c r="C4" i="73"/>
  <c r="E4" i="73"/>
  <c r="D7" i="78"/>
  <c r="C7" i="78"/>
  <c r="E7" i="78"/>
  <c r="C6" i="86"/>
  <c r="E6" i="86"/>
  <c r="D6" i="86"/>
  <c r="D5" i="75"/>
  <c r="E5" i="75"/>
  <c r="C5" i="75"/>
  <c r="G10" i="86"/>
  <c r="J10" i="86"/>
  <c r="H10" i="86"/>
  <c r="I10" i="86"/>
  <c r="H4" i="86"/>
  <c r="J4" i="86"/>
  <c r="G4" i="86"/>
  <c r="I4" i="86"/>
  <c r="O6" i="85"/>
  <c r="L6" i="85"/>
  <c r="N6" i="85"/>
  <c r="M6" i="85"/>
  <c r="E4" i="84"/>
  <c r="C4" i="84"/>
  <c r="D4" i="84"/>
  <c r="M9" i="84"/>
  <c r="L9" i="84"/>
  <c r="O9" i="84"/>
  <c r="N9" i="84"/>
  <c r="N5" i="84"/>
  <c r="M5" i="84"/>
  <c r="L5" i="84"/>
  <c r="O5" i="84"/>
  <c r="D8" i="84"/>
  <c r="C8" i="84"/>
  <c r="E8" i="84"/>
  <c r="C10" i="85"/>
  <c r="E10" i="85"/>
  <c r="D10" i="85"/>
  <c r="M10" i="74"/>
  <c r="O10" i="74"/>
  <c r="N10" i="74"/>
  <c r="L10" i="74"/>
  <c r="C8" i="73"/>
  <c r="E8" i="73"/>
  <c r="D8" i="73"/>
  <c r="AI12" i="75" a="1"/>
  <c r="AI12" i="75" s="1"/>
  <c r="AB12" i="75" a="1"/>
  <c r="AB12" i="75" s="1"/>
  <c r="V12" i="75" a="1"/>
  <c r="V12" i="75" s="1"/>
  <c r="AE12" i="75" a="1"/>
  <c r="AE12" i="75" s="1"/>
  <c r="AJ12" i="75" a="1"/>
  <c r="AJ12" i="75" s="1"/>
  <c r="L10" i="82"/>
  <c r="O10" i="82"/>
  <c r="N10" i="82"/>
  <c r="M10" i="82"/>
  <c r="N4" i="80"/>
  <c r="O4" i="80"/>
  <c r="M4" i="80"/>
  <c r="L4" i="80"/>
  <c r="AD12" i="76" a="1"/>
  <c r="AD12" i="76" s="1"/>
  <c r="T12" i="76" a="1"/>
  <c r="T12" i="76" s="1"/>
  <c r="AJ12" i="76" a="1"/>
  <c r="AJ12" i="76" s="1"/>
  <c r="Q12" i="76" a="1"/>
  <c r="Q12" i="76" s="1"/>
  <c r="AA12" i="76" a="1"/>
  <c r="AA12" i="76" s="1"/>
  <c r="G6" i="80"/>
  <c r="I6" i="80"/>
  <c r="J6" i="80"/>
  <c r="H6" i="80"/>
  <c r="G7" i="76"/>
  <c r="H7" i="76"/>
  <c r="I7" i="76"/>
  <c r="J7" i="76"/>
  <c r="C6" i="76"/>
  <c r="E6" i="76"/>
  <c r="D6" i="76"/>
  <c r="L3" i="86"/>
  <c r="O3" i="86"/>
  <c r="N3" i="86"/>
  <c r="M3" i="86"/>
  <c r="C4" i="79"/>
  <c r="E4" i="79"/>
  <c r="D4" i="79"/>
  <c r="C6" i="80"/>
  <c r="E6" i="80"/>
  <c r="D6" i="80"/>
  <c r="N7" i="83"/>
  <c r="O7" i="83"/>
  <c r="M7" i="83"/>
  <c r="L7" i="83"/>
  <c r="D8" i="83"/>
  <c r="C8" i="83"/>
  <c r="E8" i="83"/>
  <c r="H8" i="76"/>
  <c r="I8" i="76"/>
  <c r="G8" i="76"/>
  <c r="J8" i="76"/>
  <c r="E10" i="78"/>
  <c r="D10" i="78"/>
  <c r="C10" i="78"/>
  <c r="E6" i="81"/>
  <c r="D6" i="81"/>
  <c r="C6" i="81"/>
  <c r="O2" i="85"/>
  <c r="N2" i="85"/>
  <c r="L2" i="85"/>
  <c r="M2" i="85"/>
  <c r="H8" i="85"/>
  <c r="G8" i="85"/>
  <c r="J8" i="85"/>
  <c r="I8" i="85"/>
  <c r="I10" i="84"/>
  <c r="J10" i="84"/>
  <c r="H10" i="84"/>
  <c r="G10" i="84"/>
  <c r="J9" i="84"/>
  <c r="H9" i="84"/>
  <c r="I9" i="84"/>
  <c r="G9" i="84"/>
  <c r="H5" i="84"/>
  <c r="J5" i="84"/>
  <c r="I5" i="84"/>
  <c r="G5" i="84"/>
  <c r="O8" i="86"/>
  <c r="M8" i="86"/>
  <c r="N8" i="86"/>
  <c r="L8" i="86"/>
  <c r="L5" i="77"/>
  <c r="O5" i="77"/>
  <c r="N5" i="77"/>
  <c r="M5" i="77"/>
  <c r="N3" i="82"/>
  <c r="M3" i="82"/>
  <c r="L3" i="82"/>
  <c r="O3" i="82"/>
  <c r="I6" i="81"/>
  <c r="H6" i="81"/>
  <c r="G6" i="81"/>
  <c r="J6" i="81"/>
  <c r="L5" i="82"/>
  <c r="O5" i="82"/>
  <c r="M5" i="82"/>
  <c r="N5" i="82"/>
  <c r="M2" i="75"/>
  <c r="L2" i="75"/>
  <c r="O2" i="75"/>
  <c r="N2" i="75"/>
  <c r="L8" i="76"/>
  <c r="O8" i="76"/>
  <c r="N8" i="76"/>
  <c r="M8" i="76"/>
  <c r="O10" i="78"/>
  <c r="N10" i="78"/>
  <c r="M10" i="78"/>
  <c r="L10" i="78"/>
  <c r="E7" i="81"/>
  <c r="D7" i="81"/>
  <c r="C7" i="81"/>
  <c r="J7" i="77"/>
  <c r="I7" i="77"/>
  <c r="H7" i="77"/>
  <c r="G7" i="77"/>
  <c r="L10" i="80"/>
  <c r="M10" i="80"/>
  <c r="O10" i="80"/>
  <c r="N10" i="80"/>
  <c r="Y12" i="86" a="1"/>
  <c r="Y12" i="86" s="1"/>
  <c r="AH12" i="86" a="1"/>
  <c r="AH12" i="86" s="1"/>
  <c r="Z12" i="86" a="1"/>
  <c r="Z12" i="86" s="1"/>
  <c r="AF12" i="86" a="1"/>
  <c r="AF12" i="86" s="1"/>
  <c r="U12" i="86" a="1"/>
  <c r="U12" i="86" s="1"/>
  <c r="C3" i="71"/>
  <c r="E3" i="71"/>
  <c r="D3" i="71"/>
  <c r="T12" i="82" a="1"/>
  <c r="T12" i="82" s="1"/>
  <c r="AC12" i="82" a="1"/>
  <c r="AC12" i="82" s="1"/>
  <c r="W12" i="82" a="1"/>
  <c r="W12" i="82" s="1"/>
  <c r="Z12" i="82" a="1"/>
  <c r="Z12" i="82" s="1"/>
  <c r="S12" i="82" a="1"/>
  <c r="S12" i="82" s="1"/>
  <c r="O8" i="74"/>
  <c r="M8" i="74"/>
  <c r="L8" i="74"/>
  <c r="N8" i="74"/>
  <c r="Z12" i="85" a="1"/>
  <c r="Z12" i="85" s="1"/>
  <c r="AG12" i="85" a="1"/>
  <c r="AG12" i="85" s="1"/>
  <c r="T12" i="85" a="1"/>
  <c r="T12" i="85" s="1"/>
  <c r="AD12" i="85" a="1"/>
  <c r="AD12" i="85" s="1"/>
  <c r="AI12" i="85" a="1"/>
  <c r="AI12" i="85" s="1"/>
  <c r="V12" i="85" a="1"/>
  <c r="V12" i="85" s="1"/>
  <c r="R12" i="85" a="1"/>
  <c r="R12" i="85" s="1"/>
  <c r="Q12" i="85" a="1"/>
  <c r="Q12" i="85" s="1"/>
  <c r="AE12" i="85" a="1"/>
  <c r="AE12" i="85" s="1"/>
  <c r="Y12" i="85" a="1"/>
  <c r="Y12" i="85" s="1"/>
  <c r="AJ12" i="85" a="1"/>
  <c r="AJ12" i="85" s="1"/>
  <c r="AF12" i="85" a="1"/>
  <c r="AF12" i="85" s="1"/>
  <c r="AH12" i="85" a="1"/>
  <c r="AH12" i="85" s="1"/>
  <c r="W12" i="85" a="1"/>
  <c r="W12" i="85" s="1"/>
  <c r="S12" i="85" a="1"/>
  <c r="S12" i="85" s="1"/>
  <c r="U12" i="85" a="1"/>
  <c r="U12" i="85" s="1"/>
  <c r="AA12" i="85" a="1"/>
  <c r="AA12" i="85" s="1"/>
  <c r="AC12" i="85" a="1"/>
  <c r="AC12" i="85" s="1"/>
  <c r="AB12" i="85" a="1"/>
  <c r="AB12" i="85" s="1"/>
  <c r="X12" i="85" a="1"/>
  <c r="X12" i="85" s="1"/>
  <c r="J8" i="84"/>
  <c r="I8" i="84"/>
  <c r="G8" i="84"/>
  <c r="H8" i="84"/>
  <c r="G7" i="83"/>
  <c r="J7" i="83"/>
  <c r="I7" i="83"/>
  <c r="H7" i="83"/>
  <c r="Q12" i="73" a="1"/>
  <c r="Q12" i="73" s="1"/>
  <c r="T12" i="73" a="1"/>
  <c r="T12" i="73" s="1"/>
  <c r="U12" i="73" a="1"/>
  <c r="U12" i="73" s="1"/>
  <c r="AD12" i="73" a="1"/>
  <c r="AD12" i="73" s="1"/>
  <c r="AG12" i="73" a="1"/>
  <c r="AG12" i="73" s="1"/>
  <c r="E4" i="83"/>
  <c r="C4" i="83"/>
  <c r="D4" i="83"/>
  <c r="M2" i="84"/>
  <c r="L2" i="84"/>
  <c r="N2" i="84"/>
  <c r="O2" i="84"/>
  <c r="I5" i="83"/>
  <c r="G5" i="83"/>
  <c r="J5" i="83"/>
  <c r="H5" i="83"/>
  <c r="E6" i="83"/>
  <c r="D6" i="83"/>
  <c r="C6" i="83"/>
  <c r="N6" i="82"/>
  <c r="M6" i="82"/>
  <c r="L6" i="82"/>
  <c r="O6" i="82"/>
  <c r="O6" i="73"/>
  <c r="N6" i="73"/>
  <c r="M6" i="73"/>
  <c r="L6" i="73"/>
  <c r="H7" i="81"/>
  <c r="G7" i="81"/>
  <c r="J7" i="81"/>
  <c r="I7" i="81"/>
  <c r="AA12" i="80" a="1"/>
  <c r="AA12" i="80" s="1"/>
  <c r="AE12" i="80" a="1"/>
  <c r="AE12" i="80" s="1"/>
  <c r="AG12" i="80" a="1"/>
  <c r="AG12" i="80" s="1"/>
  <c r="Y12" i="80" a="1"/>
  <c r="Y12" i="80" s="1"/>
  <c r="Z12" i="80" a="1"/>
  <c r="Z12" i="80" s="1"/>
  <c r="O10" i="76"/>
  <c r="N10" i="76"/>
  <c r="M10" i="76"/>
  <c r="L10" i="76"/>
  <c r="H2" i="83"/>
  <c r="J2" i="83"/>
  <c r="G2" i="83"/>
  <c r="I2" i="83"/>
  <c r="I8" i="78"/>
  <c r="G8" i="78"/>
  <c r="J8" i="78"/>
  <c r="H8" i="78"/>
  <c r="E6" i="85"/>
  <c r="D6" i="85"/>
  <c r="C6" i="85"/>
  <c r="D11" i="85"/>
  <c r="E11" i="85"/>
  <c r="C11" i="85"/>
  <c r="H9" i="85"/>
  <c r="G9" i="85"/>
  <c r="J9" i="85"/>
  <c r="I9" i="85"/>
  <c r="N10" i="85"/>
  <c r="L10" i="85"/>
  <c r="M10" i="85"/>
  <c r="O10" i="85"/>
  <c r="I4" i="82"/>
  <c r="H4" i="82"/>
  <c r="G4" i="82"/>
  <c r="J4" i="82"/>
  <c r="O5" i="85"/>
  <c r="M5" i="85"/>
  <c r="N5" i="85"/>
  <c r="L5" i="85"/>
  <c r="O8" i="84"/>
  <c r="N8" i="84"/>
  <c r="M8" i="84"/>
  <c r="L8" i="84"/>
  <c r="G7" i="85"/>
  <c r="J7" i="85"/>
  <c r="H7" i="85"/>
  <c r="I7" i="85"/>
  <c r="I8" i="83"/>
  <c r="G8" i="83"/>
  <c r="H8" i="83"/>
  <c r="J8" i="83"/>
  <c r="O5" i="86"/>
  <c r="M5" i="86"/>
  <c r="L5" i="86"/>
  <c r="N5" i="86"/>
  <c r="C9" i="80"/>
  <c r="D9" i="80"/>
  <c r="E9" i="80"/>
  <c r="I11" i="84"/>
  <c r="H11" i="84"/>
  <c r="J11" i="84"/>
  <c r="G11" i="84"/>
  <c r="D10" i="80"/>
  <c r="C10" i="80"/>
  <c r="E10" i="80"/>
  <c r="J5" i="82"/>
  <c r="I5" i="82"/>
  <c r="G5" i="82"/>
  <c r="H5" i="82"/>
  <c r="O7" i="82"/>
  <c r="N7" i="82"/>
  <c r="M7" i="82"/>
  <c r="L7" i="82"/>
  <c r="G11" i="76"/>
  <c r="J11" i="76"/>
  <c r="I11" i="76"/>
  <c r="H11" i="76"/>
  <c r="C4" i="81"/>
  <c r="E4" i="81"/>
  <c r="D4" i="81"/>
  <c r="N3" i="81"/>
  <c r="M3" i="81"/>
  <c r="L3" i="81"/>
  <c r="O3" i="81"/>
  <c r="AI12" i="74" a="1"/>
  <c r="AI12" i="74" s="1"/>
  <c r="S12" i="74" a="1"/>
  <c r="S12" i="74" s="1"/>
  <c r="AH12" i="74" a="1"/>
  <c r="AH12" i="74" s="1"/>
  <c r="U12" i="74" a="1"/>
  <c r="U12" i="74" s="1"/>
  <c r="X12" i="74" a="1"/>
  <c r="X12" i="74" s="1"/>
  <c r="I10" i="76"/>
  <c r="H10" i="76"/>
  <c r="G10" i="76"/>
  <c r="J10" i="76"/>
  <c r="Z12" i="81" a="1"/>
  <c r="Z12" i="81" s="1"/>
  <c r="AD12" i="81" a="1"/>
  <c r="AD12" i="81" s="1"/>
  <c r="AH12" i="81" a="1"/>
  <c r="AH12" i="81" s="1"/>
  <c r="AA12" i="81" a="1"/>
  <c r="AA12" i="81" s="1"/>
  <c r="U12" i="81" a="1"/>
  <c r="U12" i="81" s="1"/>
  <c r="O2" i="80"/>
  <c r="N2" i="80"/>
  <c r="L2" i="80"/>
  <c r="M2" i="80"/>
  <c r="M11" i="75"/>
  <c r="L11" i="75"/>
  <c r="O11" i="75"/>
  <c r="N11" i="75"/>
  <c r="D5" i="79"/>
  <c r="C5" i="79"/>
  <c r="E5" i="79"/>
  <c r="M3" i="76"/>
  <c r="L3" i="76"/>
  <c r="O3" i="76"/>
  <c r="N3" i="76"/>
  <c r="M3" i="79"/>
  <c r="O3" i="79"/>
  <c r="N3" i="79"/>
  <c r="L3" i="79"/>
  <c r="E7" i="73"/>
  <c r="C7" i="73"/>
  <c r="D7" i="73"/>
  <c r="O6" i="84"/>
  <c r="N6" i="84"/>
  <c r="M6" i="84"/>
  <c r="L6" i="84"/>
  <c r="C9" i="84"/>
  <c r="E9" i="84"/>
  <c r="D9" i="84"/>
  <c r="L4" i="84"/>
  <c r="O4" i="84"/>
  <c r="N4" i="84"/>
  <c r="M4" i="84"/>
  <c r="G6" i="83"/>
  <c r="J6" i="83"/>
  <c r="I6" i="83"/>
  <c r="H6" i="83"/>
  <c r="E5" i="83"/>
  <c r="D5" i="83"/>
  <c r="C5" i="83"/>
  <c r="D2" i="80"/>
  <c r="C2" i="80"/>
  <c r="E2" i="80"/>
  <c r="C11" i="84"/>
  <c r="D11" i="84"/>
  <c r="E11" i="84"/>
  <c r="N9" i="73"/>
  <c r="O9" i="73"/>
  <c r="M9" i="73"/>
  <c r="L9" i="73"/>
  <c r="M10" i="77"/>
  <c r="O10" i="77"/>
  <c r="N10" i="77"/>
  <c r="L10" i="77"/>
  <c r="G3" i="79"/>
  <c r="J3" i="79"/>
  <c r="I3" i="79"/>
  <c r="H3" i="79"/>
  <c r="D9" i="74"/>
  <c r="C9" i="74"/>
  <c r="E9" i="74"/>
  <c r="G11" i="79"/>
  <c r="J11" i="79"/>
  <c r="I11" i="79"/>
  <c r="H11" i="79"/>
  <c r="L7" i="73"/>
  <c r="N7" i="73"/>
  <c r="O7" i="73"/>
  <c r="M7" i="73"/>
  <c r="H8" i="75"/>
  <c r="J8" i="75"/>
  <c r="I8" i="75"/>
  <c r="G8" i="75"/>
  <c r="E7" i="82"/>
  <c r="D7" i="82"/>
  <c r="C7" i="82"/>
  <c r="O10" i="83"/>
  <c r="N10" i="83"/>
  <c r="M10" i="83"/>
  <c r="L10" i="83"/>
  <c r="C7" i="80"/>
  <c r="D7" i="80"/>
  <c r="E7" i="80"/>
  <c r="I4" i="73"/>
  <c r="J4" i="73"/>
  <c r="H4" i="73"/>
  <c r="G4" i="73"/>
  <c r="N6" i="71"/>
  <c r="M6" i="71"/>
  <c r="O6" i="71"/>
  <c r="L6" i="71"/>
  <c r="L7" i="75"/>
  <c r="N7" i="75"/>
  <c r="O7" i="75"/>
  <c r="M7" i="75"/>
  <c r="O3" i="73"/>
  <c r="L3" i="73"/>
  <c r="N3" i="73"/>
  <c r="M3" i="73"/>
  <c r="O10" i="86"/>
  <c r="N10" i="86"/>
  <c r="L10" i="86"/>
  <c r="M10" i="86"/>
  <c r="E2" i="77"/>
  <c r="D2" i="77"/>
  <c r="C2" i="77"/>
  <c r="U12" i="78" a="1"/>
  <c r="U12" i="78" s="1"/>
  <c r="Z12" i="78" a="1"/>
  <c r="Z12" i="78" s="1"/>
  <c r="AE12" i="78" a="1"/>
  <c r="AE12" i="78" s="1"/>
  <c r="Y12" i="78" a="1"/>
  <c r="Y12" i="78" s="1"/>
  <c r="Q12" i="78" a="1"/>
  <c r="Q12" i="78" s="1"/>
  <c r="AF12" i="78" a="1"/>
  <c r="AF12" i="78" s="1"/>
  <c r="V12" i="78" a="1"/>
  <c r="V12" i="78" s="1"/>
  <c r="R12" i="78" a="1"/>
  <c r="R12" i="78" s="1"/>
  <c r="AJ12" i="78" a="1"/>
  <c r="AJ12" i="78" s="1"/>
  <c r="AA12" i="78" a="1"/>
  <c r="AA12" i="78" s="1"/>
  <c r="AB12" i="78" a="1"/>
  <c r="AB12" i="78" s="1"/>
  <c r="X12" i="78" a="1"/>
  <c r="X12" i="78" s="1"/>
  <c r="W12" i="78" a="1"/>
  <c r="W12" i="78" s="1"/>
  <c r="AH12" i="78" a="1"/>
  <c r="AH12" i="78" s="1"/>
  <c r="AD12" i="78" a="1"/>
  <c r="AD12" i="78" s="1"/>
  <c r="AC12" i="78" a="1"/>
  <c r="AC12" i="78" s="1"/>
  <c r="T12" i="78" a="1"/>
  <c r="T12" i="78" s="1"/>
  <c r="S12" i="78" a="1"/>
  <c r="S12" i="78" s="1"/>
  <c r="AG12" i="78" a="1"/>
  <c r="AG12" i="78" s="1"/>
  <c r="AI12" i="78" a="1"/>
  <c r="AI12" i="78" s="1"/>
  <c r="C6" i="73"/>
  <c r="E6" i="73"/>
  <c r="D6" i="73"/>
  <c r="I7" i="75"/>
  <c r="H7" i="75"/>
  <c r="G7" i="75"/>
  <c r="J7" i="75"/>
  <c r="N4" i="85"/>
  <c r="M4" i="85"/>
  <c r="O4" i="85"/>
  <c r="L4" i="85"/>
  <c r="J2" i="79"/>
  <c r="H2" i="79"/>
  <c r="I2" i="79"/>
  <c r="G2" i="79"/>
  <c r="E10" i="83"/>
  <c r="D10" i="83"/>
  <c r="C10" i="83"/>
  <c r="G4" i="85"/>
  <c r="J4" i="85"/>
  <c r="I4" i="85"/>
  <c r="H4" i="85"/>
  <c r="J8" i="80"/>
  <c r="I8" i="80"/>
  <c r="G8" i="80"/>
  <c r="H8" i="80"/>
  <c r="E2" i="81"/>
  <c r="C2" i="81"/>
  <c r="D2" i="81"/>
  <c r="H9" i="77"/>
  <c r="I9" i="77"/>
  <c r="G9" i="77"/>
  <c r="J9" i="77"/>
  <c r="N5" i="79"/>
  <c r="M5" i="79"/>
  <c r="L5" i="79"/>
  <c r="O5" i="79"/>
  <c r="C7" i="74"/>
  <c r="E7" i="74"/>
  <c r="D7" i="74"/>
  <c r="H11" i="71"/>
  <c r="G11" i="71"/>
  <c r="J11" i="71"/>
  <c r="I11" i="71"/>
  <c r="I4" i="83"/>
  <c r="J4" i="83"/>
  <c r="H4" i="83"/>
  <c r="G4" i="83"/>
  <c r="G5" i="81"/>
  <c r="J5" i="81"/>
  <c r="H5" i="81"/>
  <c r="I5" i="81"/>
  <c r="M11" i="79"/>
  <c r="L11" i="79"/>
  <c r="O11" i="79"/>
  <c r="N11" i="79"/>
  <c r="J5" i="74"/>
  <c r="I5" i="74"/>
  <c r="G5" i="74"/>
  <c r="H5" i="74"/>
  <c r="G6" i="84"/>
  <c r="J6" i="84"/>
  <c r="I6" i="84"/>
  <c r="H6" i="84"/>
  <c r="I9" i="80"/>
  <c r="G9" i="80"/>
  <c r="J9" i="80"/>
  <c r="H9" i="80"/>
  <c r="N7" i="86"/>
  <c r="L7" i="86"/>
  <c r="M7" i="86"/>
  <c r="O7" i="86"/>
  <c r="J4" i="84"/>
  <c r="I4" i="84"/>
  <c r="G4" i="84"/>
  <c r="H4" i="84"/>
  <c r="G11" i="80"/>
  <c r="I11" i="80"/>
  <c r="H11" i="80"/>
  <c r="J11" i="80"/>
  <c r="O2" i="73"/>
  <c r="N2" i="73"/>
  <c r="M2" i="73"/>
  <c r="L2" i="73"/>
  <c r="L8" i="80"/>
  <c r="O8" i="80"/>
  <c r="N8" i="80"/>
  <c r="M8" i="80"/>
  <c r="N4" i="86"/>
  <c r="M4" i="86"/>
  <c r="L4" i="86"/>
  <c r="O4" i="86"/>
  <c r="C4" i="71"/>
  <c r="E4" i="71"/>
  <c r="D4" i="71"/>
  <c r="I6" i="78"/>
  <c r="H6" i="78"/>
  <c r="G6" i="78"/>
  <c r="J6" i="78"/>
  <c r="L6" i="86"/>
  <c r="O6" i="86"/>
  <c r="N6" i="86"/>
  <c r="M6" i="86"/>
  <c r="H7" i="82"/>
  <c r="G7" i="82"/>
  <c r="J7" i="82"/>
  <c r="I7" i="82"/>
  <c r="M4" i="81"/>
  <c r="L4" i="81"/>
  <c r="O4" i="81"/>
  <c r="N4" i="81"/>
  <c r="C8" i="82"/>
  <c r="E8" i="82"/>
  <c r="D8" i="82"/>
  <c r="O2" i="74"/>
  <c r="N2" i="74"/>
  <c r="L2" i="74"/>
  <c r="M2" i="74"/>
  <c r="O9" i="76"/>
  <c r="N9" i="76"/>
  <c r="M9" i="76"/>
  <c r="L9" i="76"/>
  <c r="Y12" i="76" a="1"/>
  <c r="Y12" i="76" s="1"/>
  <c r="S12" i="76" a="1"/>
  <c r="S12" i="76" s="1"/>
  <c r="J9" i="83"/>
  <c r="I9" i="83"/>
  <c r="H9" i="83"/>
  <c r="G9" i="83"/>
  <c r="H2" i="75"/>
  <c r="I2" i="75"/>
  <c r="G2" i="75"/>
  <c r="J2" i="75"/>
  <c r="C11" i="71"/>
  <c r="E11" i="71"/>
  <c r="D11" i="71"/>
  <c r="M6" i="74"/>
  <c r="O6" i="74"/>
  <c r="N6" i="74"/>
  <c r="L6" i="74"/>
  <c r="C8" i="75"/>
  <c r="D8" i="75"/>
  <c r="E8" i="75"/>
  <c r="E10" i="71"/>
  <c r="D10" i="71"/>
  <c r="C10" i="71"/>
  <c r="H2" i="80"/>
  <c r="G2" i="80"/>
  <c r="I2" i="80"/>
  <c r="J2" i="80"/>
  <c r="I5" i="86"/>
  <c r="G5" i="86"/>
  <c r="H5" i="86"/>
  <c r="J5" i="86"/>
  <c r="M8" i="77"/>
  <c r="L8" i="77"/>
  <c r="O8" i="77"/>
  <c r="N8" i="77"/>
  <c r="C3" i="79"/>
  <c r="E3" i="79"/>
  <c r="D3" i="79"/>
  <c r="L4" i="74"/>
  <c r="O4" i="74"/>
  <c r="N4" i="74"/>
  <c r="M4" i="74"/>
  <c r="M3" i="74"/>
  <c r="L3" i="74"/>
  <c r="O3" i="74"/>
  <c r="N3" i="74"/>
  <c r="L7" i="78"/>
  <c r="O7" i="78"/>
  <c r="M7" i="78"/>
  <c r="N7" i="78"/>
  <c r="J3" i="71"/>
  <c r="H3" i="71"/>
  <c r="I3" i="71"/>
  <c r="G3" i="71"/>
  <c r="D5" i="82"/>
  <c r="C5" i="82"/>
  <c r="E5" i="82"/>
  <c r="O8" i="82"/>
  <c r="N8" i="82"/>
  <c r="M8" i="82"/>
  <c r="L8" i="82"/>
  <c r="AF12" i="75" a="1"/>
  <c r="AF12" i="75" s="1"/>
  <c r="Q12" i="75" a="1"/>
  <c r="Q12" i="75" s="1"/>
  <c r="AA12" i="75" a="1"/>
  <c r="AA12" i="75" s="1"/>
  <c r="T12" i="75" a="1"/>
  <c r="T12" i="75" s="1"/>
  <c r="J9" i="73"/>
  <c r="H9" i="73"/>
  <c r="G9" i="73"/>
  <c r="I9" i="73"/>
  <c r="Z12" i="76" a="1"/>
  <c r="Z12" i="76" s="1"/>
  <c r="AE12" i="76" a="1"/>
  <c r="AE12" i="76" s="1"/>
  <c r="AH12" i="76" a="1"/>
  <c r="AH12" i="76" s="1"/>
  <c r="AI12" i="76" a="1"/>
  <c r="AI12" i="76" s="1"/>
  <c r="E7" i="86"/>
  <c r="D7" i="86"/>
  <c r="C7" i="86"/>
  <c r="G4" i="81"/>
  <c r="J4" i="81"/>
  <c r="H4" i="81"/>
  <c r="I4" i="81"/>
  <c r="D2" i="78"/>
  <c r="C2" i="78"/>
  <c r="E2" i="78"/>
  <c r="O10" i="79"/>
  <c r="N10" i="79"/>
  <c r="M10" i="79"/>
  <c r="L10" i="79"/>
  <c r="L4" i="71"/>
  <c r="N4" i="71"/>
  <c r="O4" i="71"/>
  <c r="M4" i="71"/>
  <c r="M2" i="81"/>
  <c r="L2" i="81"/>
  <c r="O2" i="81"/>
  <c r="N2" i="81"/>
  <c r="H9" i="82"/>
  <c r="G9" i="82"/>
  <c r="I9" i="82"/>
  <c r="J9" i="82"/>
  <c r="C2" i="71"/>
  <c r="E2" i="71"/>
  <c r="D2" i="71"/>
  <c r="H11" i="77"/>
  <c r="J11" i="77"/>
  <c r="G11" i="77"/>
  <c r="I11" i="77"/>
  <c r="D6" i="78"/>
  <c r="C6" i="78"/>
  <c r="E6" i="78"/>
  <c r="H7" i="80"/>
  <c r="J7" i="80"/>
  <c r="I7" i="80"/>
  <c r="G7" i="80"/>
  <c r="D11" i="79"/>
  <c r="C11" i="79"/>
  <c r="E11" i="79"/>
  <c r="E5" i="76"/>
  <c r="D5" i="76"/>
  <c r="C5" i="76"/>
  <c r="E3" i="78"/>
  <c r="D3" i="78"/>
  <c r="C3" i="78"/>
  <c r="H11" i="78"/>
  <c r="J11" i="78"/>
  <c r="I11" i="78"/>
  <c r="G11" i="78"/>
  <c r="H4" i="74"/>
  <c r="G4" i="74"/>
  <c r="I4" i="74"/>
  <c r="J4" i="74"/>
  <c r="J11" i="83"/>
  <c r="G11" i="83"/>
  <c r="I11" i="83"/>
  <c r="H11" i="83"/>
  <c r="N2" i="83"/>
  <c r="M2" i="83"/>
  <c r="L2" i="83"/>
  <c r="O2" i="83"/>
  <c r="E3" i="75"/>
  <c r="D3" i="75"/>
  <c r="C3" i="75"/>
  <c r="D2" i="76"/>
  <c r="C2" i="76"/>
  <c r="E2" i="76"/>
  <c r="J9" i="75"/>
  <c r="I9" i="75"/>
  <c r="G9" i="75"/>
  <c r="H9" i="75"/>
  <c r="C8" i="76"/>
  <c r="E8" i="76"/>
  <c r="D8" i="76"/>
  <c r="D9" i="73"/>
  <c r="C9" i="73"/>
  <c r="E9" i="73"/>
  <c r="J3" i="86"/>
  <c r="H3" i="86"/>
  <c r="G3" i="86"/>
  <c r="I3" i="86"/>
  <c r="W12" i="86" a="1"/>
  <c r="W12" i="86" s="1"/>
  <c r="X12" i="86" a="1"/>
  <c r="X12" i="86" s="1"/>
  <c r="AG12" i="86" a="1"/>
  <c r="AG12" i="86" s="1"/>
  <c r="R12" i="86" a="1"/>
  <c r="R12" i="86" s="1"/>
  <c r="D3" i="77"/>
  <c r="C3" i="77"/>
  <c r="E3" i="77"/>
  <c r="AB12" i="82" a="1"/>
  <c r="AB12" i="82" s="1"/>
  <c r="AA12" i="82" a="1"/>
  <c r="AA12" i="82" s="1"/>
  <c r="Q12" i="82" a="1"/>
  <c r="Q12" i="82" s="1"/>
  <c r="X12" i="82" a="1"/>
  <c r="X12" i="82" s="1"/>
  <c r="I7" i="86"/>
  <c r="H7" i="86"/>
  <c r="G7" i="86"/>
  <c r="J7" i="86"/>
  <c r="E8" i="79"/>
  <c r="D8" i="79"/>
  <c r="C8" i="79"/>
  <c r="H9" i="74"/>
  <c r="G9" i="74"/>
  <c r="J9" i="74"/>
  <c r="I9" i="74"/>
  <c r="G7" i="73"/>
  <c r="J7" i="73"/>
  <c r="I7" i="73"/>
  <c r="H7" i="73"/>
  <c r="J2" i="82"/>
  <c r="I2" i="82"/>
  <c r="H2" i="82"/>
  <c r="G2" i="82"/>
  <c r="Z12" i="73" a="1"/>
  <c r="Z12" i="73" s="1"/>
  <c r="AF12" i="73" a="1"/>
  <c r="AF12" i="73" s="1"/>
  <c r="AI12" i="73" a="1"/>
  <c r="AI12" i="73" s="1"/>
  <c r="X12" i="73" a="1"/>
  <c r="X12" i="73" s="1"/>
  <c r="AJ12" i="84" a="1"/>
  <c r="AJ12" i="84" s="1"/>
  <c r="AA12" i="84" a="1"/>
  <c r="AA12" i="84" s="1"/>
  <c r="AF12" i="84" a="1"/>
  <c r="AF12" i="84" s="1"/>
  <c r="AD12" i="84" a="1"/>
  <c r="AD12" i="84" s="1"/>
  <c r="R12" i="84" a="1"/>
  <c r="R12" i="84" s="1"/>
  <c r="W12" i="84" a="1"/>
  <c r="W12" i="84" s="1"/>
  <c r="AB12" i="84" a="1"/>
  <c r="AB12" i="84" s="1"/>
  <c r="S12" i="84" a="1"/>
  <c r="S12" i="84" s="1"/>
  <c r="X12" i="84" a="1"/>
  <c r="X12" i="84" s="1"/>
  <c r="AG12" i="84" a="1"/>
  <c r="AG12" i="84" s="1"/>
  <c r="AC12" i="84" a="1"/>
  <c r="AC12" i="84" s="1"/>
  <c r="AH12" i="84" a="1"/>
  <c r="AH12" i="84" s="1"/>
  <c r="T12" i="84" a="1"/>
  <c r="T12" i="84" s="1"/>
  <c r="V12" i="84" a="1"/>
  <c r="V12" i="84" s="1"/>
  <c r="AI12" i="84" a="1"/>
  <c r="AI12" i="84" s="1"/>
  <c r="Q12" i="84" a="1"/>
  <c r="Q12" i="84" s="1"/>
  <c r="U12" i="84" a="1"/>
  <c r="U12" i="84" s="1"/>
  <c r="Z12" i="84" a="1"/>
  <c r="Z12" i="84" s="1"/>
  <c r="AE12" i="84" a="1"/>
  <c r="AE12" i="84" s="1"/>
  <c r="Y12" i="84" a="1"/>
  <c r="Y12" i="84" s="1"/>
  <c r="N9" i="83"/>
  <c r="L9" i="83"/>
  <c r="M9" i="83"/>
  <c r="O9" i="83"/>
  <c r="O9" i="78"/>
  <c r="N9" i="78"/>
  <c r="M9" i="78"/>
  <c r="L9" i="78"/>
  <c r="E5" i="77"/>
  <c r="C5" i="77"/>
  <c r="D5" i="77"/>
  <c r="L2" i="71"/>
  <c r="M2" i="71"/>
  <c r="O2" i="71"/>
  <c r="N2" i="71"/>
  <c r="N10" i="71"/>
  <c r="M10" i="71"/>
  <c r="L10" i="71"/>
  <c r="O10" i="71"/>
  <c r="D6" i="75"/>
  <c r="C6" i="75"/>
  <c r="E6" i="75"/>
  <c r="I3" i="77"/>
  <c r="H3" i="77"/>
  <c r="G3" i="77"/>
  <c r="J3" i="77"/>
  <c r="AF12" i="80" a="1"/>
  <c r="AF12" i="80" s="1"/>
  <c r="U12" i="80" a="1"/>
  <c r="U12" i="80" s="1"/>
  <c r="AI12" i="80" a="1"/>
  <c r="AI12" i="80" s="1"/>
  <c r="AH12" i="80" a="1"/>
  <c r="AH12" i="80" s="1"/>
  <c r="D8" i="81"/>
  <c r="C8" i="81"/>
  <c r="E8" i="81"/>
  <c r="G4" i="79"/>
  <c r="I4" i="79"/>
  <c r="H4" i="79"/>
  <c r="J4" i="79"/>
  <c r="D10" i="81"/>
  <c r="C10" i="81"/>
  <c r="E10" i="81"/>
  <c r="G10" i="82"/>
  <c r="J10" i="82"/>
  <c r="I10" i="82"/>
  <c r="H10" i="82"/>
  <c r="G10" i="80"/>
  <c r="I10" i="80"/>
  <c r="J10" i="80"/>
  <c r="H10" i="80"/>
  <c r="E10" i="75"/>
  <c r="D10" i="75"/>
  <c r="C10" i="75"/>
  <c r="C2" i="79"/>
  <c r="E2" i="79"/>
  <c r="D2" i="79"/>
  <c r="G6" i="76"/>
  <c r="J6" i="76"/>
  <c r="I6" i="76"/>
  <c r="H6" i="76"/>
  <c r="M4" i="79"/>
  <c r="N4" i="79"/>
  <c r="L4" i="79"/>
  <c r="O4" i="79"/>
  <c r="O11" i="74"/>
  <c r="N11" i="74"/>
  <c r="M11" i="74"/>
  <c r="L11" i="74"/>
  <c r="E5" i="78"/>
  <c r="D5" i="78"/>
  <c r="C5" i="78"/>
  <c r="G10" i="71"/>
  <c r="I10" i="71"/>
  <c r="J10" i="71"/>
  <c r="H10" i="71"/>
  <c r="D7" i="84"/>
  <c r="C7" i="84"/>
  <c r="E7" i="84"/>
  <c r="I10" i="77"/>
  <c r="J10" i="77"/>
  <c r="H10" i="77"/>
  <c r="G10" i="77"/>
  <c r="C7" i="76"/>
  <c r="D7" i="76"/>
  <c r="E7" i="76"/>
  <c r="I4" i="71"/>
  <c r="H4" i="71"/>
  <c r="J4" i="71"/>
  <c r="G4" i="71"/>
  <c r="I3" i="78"/>
  <c r="H3" i="78"/>
  <c r="J3" i="78"/>
  <c r="G3" i="78"/>
  <c r="L8" i="71"/>
  <c r="O8" i="71"/>
  <c r="N8" i="71"/>
  <c r="M8" i="71"/>
  <c r="M5" i="75"/>
  <c r="O5" i="75"/>
  <c r="L5" i="75"/>
  <c r="N5" i="75"/>
  <c r="D7" i="75"/>
  <c r="E7" i="75"/>
  <c r="C7" i="75"/>
  <c r="C3" i="76"/>
  <c r="D3" i="76"/>
  <c r="E3" i="76"/>
  <c r="R12" i="74" a="1"/>
  <c r="R12" i="74" s="1"/>
  <c r="Z12" i="74" a="1"/>
  <c r="Z12" i="74" s="1"/>
  <c r="Q12" i="74" a="1"/>
  <c r="Q12" i="74" s="1"/>
  <c r="AE12" i="74" a="1"/>
  <c r="AE12" i="74" s="1"/>
  <c r="S12" i="81" a="1"/>
  <c r="S12" i="81" s="1"/>
  <c r="X12" i="81" a="1"/>
  <c r="X12" i="81" s="1"/>
  <c r="AB12" i="81" a="1"/>
  <c r="AB12" i="81" s="1"/>
  <c r="AE12" i="81" a="1"/>
  <c r="AE12" i="81" s="1"/>
  <c r="E10" i="76"/>
  <c r="D10" i="76"/>
  <c r="C10" i="76"/>
  <c r="E2" i="86"/>
  <c r="D2" i="86"/>
  <c r="C2" i="86"/>
  <c r="D5" i="86"/>
  <c r="C5" i="86"/>
  <c r="E5" i="86"/>
  <c r="D10" i="86"/>
  <c r="E10" i="86"/>
  <c r="C10" i="86"/>
  <c r="D2" i="85"/>
  <c r="C2" i="85"/>
  <c r="E2" i="85"/>
  <c r="D4" i="85"/>
  <c r="C4" i="85"/>
  <c r="E4" i="85"/>
  <c r="D5" i="71"/>
  <c r="C5" i="71"/>
  <c r="E5" i="71"/>
  <c r="D9" i="77"/>
  <c r="E9" i="77"/>
  <c r="C9" i="77"/>
  <c r="M11" i="84"/>
  <c r="L11" i="84"/>
  <c r="O11" i="84"/>
  <c r="N11" i="84"/>
  <c r="L10" i="75"/>
  <c r="O10" i="75"/>
  <c r="M10" i="75"/>
  <c r="N10" i="75"/>
  <c r="D7" i="79"/>
  <c r="C7" i="79"/>
  <c r="E7" i="79"/>
  <c r="N6" i="75"/>
  <c r="M6" i="75"/>
  <c r="L6" i="75"/>
  <c r="O6" i="75"/>
  <c r="J9" i="79"/>
  <c r="I9" i="79"/>
  <c r="H9" i="79"/>
  <c r="G9" i="79"/>
  <c r="G10" i="74"/>
  <c r="J10" i="74"/>
  <c r="I10" i="74"/>
  <c r="H10" i="74"/>
  <c r="J4" i="77"/>
  <c r="G4" i="77"/>
  <c r="I4" i="77"/>
  <c r="H4" i="77"/>
  <c r="I7" i="84"/>
  <c r="H7" i="84"/>
  <c r="J7" i="84"/>
  <c r="G7" i="84"/>
  <c r="D4" i="86"/>
  <c r="E4" i="86"/>
  <c r="C4" i="86"/>
  <c r="E10" i="84"/>
  <c r="D10" i="84"/>
  <c r="C10" i="84"/>
  <c r="M11" i="83"/>
  <c r="L11" i="83"/>
  <c r="O11" i="83"/>
  <c r="N11" i="83"/>
  <c r="G11" i="86"/>
  <c r="J11" i="86"/>
  <c r="I11" i="86"/>
  <c r="H11" i="86"/>
  <c r="I6" i="75"/>
  <c r="J6" i="75"/>
  <c r="G6" i="75"/>
  <c r="H6" i="75"/>
  <c r="G4" i="76"/>
  <c r="J4" i="76"/>
  <c r="H4" i="76"/>
  <c r="I4" i="76"/>
  <c r="L4" i="77"/>
  <c r="N4" i="77"/>
  <c r="O4" i="77"/>
  <c r="M4" i="77"/>
  <c r="J7" i="79"/>
  <c r="H7" i="79"/>
  <c r="I7" i="79"/>
  <c r="G7" i="79"/>
  <c r="D6" i="79"/>
  <c r="E6" i="79"/>
  <c r="C6" i="79"/>
  <c r="M8" i="79"/>
  <c r="O8" i="79"/>
  <c r="N8" i="79"/>
  <c r="L8" i="79"/>
  <c r="O8" i="73"/>
  <c r="L8" i="73"/>
  <c r="N8" i="73"/>
  <c r="M8" i="73"/>
  <c r="H2" i="86"/>
  <c r="I2" i="86"/>
  <c r="G2" i="86"/>
  <c r="J2" i="86"/>
  <c r="O3" i="85"/>
  <c r="N3" i="85"/>
  <c r="L3" i="85"/>
  <c r="M3" i="85"/>
  <c r="G8" i="86"/>
  <c r="I8" i="86"/>
  <c r="H8" i="86"/>
  <c r="J8" i="86"/>
  <c r="L3" i="75"/>
  <c r="M3" i="75"/>
  <c r="N3" i="75"/>
  <c r="O3" i="75"/>
  <c r="H5" i="73"/>
  <c r="G5" i="73"/>
  <c r="J5" i="73"/>
  <c r="I5" i="73"/>
  <c r="L4" i="73"/>
  <c r="N4" i="73"/>
  <c r="M4" i="73"/>
  <c r="O4" i="73"/>
  <c r="G2" i="77"/>
  <c r="J2" i="77"/>
  <c r="I2" i="77"/>
  <c r="H2" i="77"/>
  <c r="E8" i="86"/>
  <c r="C8" i="86"/>
  <c r="D8" i="86"/>
  <c r="J4" i="78"/>
  <c r="G4" i="78"/>
  <c r="H4" i="78"/>
  <c r="I4" i="78"/>
  <c r="H3" i="80"/>
  <c r="J3" i="80"/>
  <c r="I3" i="80"/>
  <c r="G3" i="80"/>
  <c r="H5" i="76"/>
  <c r="G5" i="76"/>
  <c r="J5" i="76"/>
  <c r="I5" i="76"/>
  <c r="I5" i="85"/>
  <c r="G5" i="85"/>
  <c r="H5" i="85"/>
  <c r="J5" i="85"/>
  <c r="G8" i="81"/>
  <c r="J8" i="81"/>
  <c r="I8" i="81"/>
  <c r="H8" i="81"/>
  <c r="C6" i="84"/>
  <c r="E6" i="84"/>
  <c r="D6" i="84"/>
  <c r="O5" i="80"/>
  <c r="N5" i="80"/>
  <c r="M5" i="80"/>
  <c r="L5" i="80"/>
  <c r="H10" i="79"/>
  <c r="G10" i="79"/>
  <c r="J10" i="79"/>
  <c r="I10" i="79"/>
  <c r="D11" i="78"/>
  <c r="C11" i="78"/>
  <c r="E11" i="78"/>
  <c r="J9" i="86"/>
  <c r="I9" i="86"/>
  <c r="H9" i="86"/>
  <c r="G9" i="86"/>
  <c r="E11" i="75"/>
  <c r="C11" i="75"/>
  <c r="D11" i="75"/>
  <c r="D4" i="77"/>
  <c r="E4" i="77"/>
  <c r="C4" i="77"/>
  <c r="C4" i="82"/>
  <c r="E4" i="82"/>
  <c r="D4" i="82"/>
  <c r="E3" i="84"/>
  <c r="D3" i="84"/>
  <c r="C3" i="84"/>
  <c r="D5" i="84"/>
  <c r="C5" i="84"/>
  <c r="E5" i="84"/>
  <c r="H5" i="77"/>
  <c r="G5" i="77"/>
  <c r="J5" i="77"/>
  <c r="I5" i="77"/>
  <c r="J10" i="73"/>
  <c r="G10" i="73"/>
  <c r="I10" i="73"/>
  <c r="H10" i="73"/>
  <c r="O4" i="83"/>
  <c r="L4" i="83"/>
  <c r="M4" i="83"/>
  <c r="N4" i="83"/>
  <c r="D10" i="74"/>
  <c r="C10" i="74"/>
  <c r="E10" i="74"/>
  <c r="H10" i="85"/>
  <c r="G10" i="85"/>
  <c r="I10" i="85"/>
  <c r="J10" i="85"/>
  <c r="L9" i="77"/>
  <c r="N9" i="77"/>
  <c r="M9" i="77"/>
  <c r="O9" i="77"/>
  <c r="D8" i="71"/>
  <c r="E8" i="71"/>
  <c r="C8" i="71"/>
  <c r="M10" i="84"/>
  <c r="O10" i="84"/>
  <c r="N10" i="84"/>
  <c r="L10" i="84"/>
  <c r="N9" i="74"/>
  <c r="M9" i="74"/>
  <c r="L9" i="74"/>
  <c r="O9" i="74"/>
  <c r="D10" i="73"/>
  <c r="E10" i="73"/>
  <c r="C10" i="73"/>
  <c r="C6" i="77"/>
  <c r="E6" i="77"/>
  <c r="D6" i="77"/>
  <c r="H10" i="83"/>
  <c r="G10" i="83"/>
  <c r="J10" i="83"/>
  <c r="I10" i="83"/>
  <c r="E9" i="83"/>
  <c r="D9" i="83"/>
  <c r="C9" i="83"/>
  <c r="J2" i="81"/>
  <c r="I2" i="81"/>
  <c r="H2" i="81"/>
  <c r="G2" i="81"/>
  <c r="D6" i="82"/>
  <c r="C6" i="82"/>
  <c r="E6" i="82"/>
  <c r="C9" i="81"/>
  <c r="E9" i="81"/>
  <c r="D9" i="81"/>
  <c r="I6" i="74"/>
  <c r="G6" i="74"/>
  <c r="J6" i="74"/>
  <c r="H6" i="74"/>
  <c r="C4" i="76"/>
  <c r="E4" i="76"/>
  <c r="D4" i="76"/>
  <c r="H6" i="71"/>
  <c r="G6" i="71"/>
  <c r="I6" i="71"/>
  <c r="J6" i="71"/>
  <c r="I10" i="81"/>
  <c r="H10" i="81"/>
  <c r="G10" i="81"/>
  <c r="J10" i="81"/>
  <c r="E11" i="86"/>
  <c r="D11" i="86"/>
  <c r="C11" i="86"/>
  <c r="I4" i="75"/>
  <c r="G4" i="75"/>
  <c r="J4" i="75"/>
  <c r="H4" i="75"/>
  <c r="C3" i="85"/>
  <c r="D3" i="85"/>
  <c r="E3" i="85"/>
  <c r="H8" i="71"/>
  <c r="J8" i="71"/>
  <c r="G8" i="71"/>
  <c r="I8" i="71"/>
  <c r="O8" i="85"/>
  <c r="M8" i="85"/>
  <c r="L8" i="85"/>
  <c r="N8" i="85"/>
  <c r="M8" i="75"/>
  <c r="L8" i="75"/>
  <c r="O8" i="75"/>
  <c r="N8" i="75"/>
  <c r="E3" i="83"/>
  <c r="C3" i="83"/>
  <c r="D3" i="83"/>
  <c r="J2" i="74"/>
  <c r="I2" i="74"/>
  <c r="H2" i="74"/>
  <c r="G2" i="74"/>
  <c r="D2" i="73"/>
  <c r="H2" i="73"/>
  <c r="G2" i="73"/>
  <c r="I2" i="73"/>
  <c r="J2" i="73"/>
  <c r="C2" i="73"/>
  <c r="E2" i="73"/>
  <c r="L9" i="80"/>
  <c r="N9" i="80"/>
  <c r="M9" i="80"/>
  <c r="O9" i="80"/>
  <c r="N9" i="81"/>
  <c r="M9" i="81"/>
  <c r="O9" i="81"/>
  <c r="L9" i="81"/>
  <c r="D9" i="76"/>
  <c r="C9" i="76"/>
  <c r="E9" i="76"/>
  <c r="O5" i="74"/>
  <c r="N5" i="74"/>
  <c r="M5" i="74"/>
  <c r="L5" i="74"/>
  <c r="I11" i="82"/>
  <c r="H11" i="82"/>
  <c r="G11" i="82"/>
  <c r="J11" i="82"/>
  <c r="I8" i="79"/>
  <c r="H8" i="79"/>
  <c r="G8" i="79"/>
  <c r="J8" i="79"/>
  <c r="C3" i="81"/>
  <c r="E3" i="81"/>
  <c r="D3" i="81"/>
  <c r="M10" i="73"/>
  <c r="L10" i="73"/>
  <c r="O10" i="73"/>
  <c r="N10" i="73"/>
  <c r="Y12" i="79" a="1"/>
  <c r="Y12" i="79" s="1"/>
  <c r="AD12" i="79" a="1"/>
  <c r="AD12" i="79" s="1"/>
  <c r="AA12" i="79" a="1"/>
  <c r="AA12" i="79" s="1"/>
  <c r="R12" i="79" a="1"/>
  <c r="R12" i="79" s="1"/>
  <c r="AC12" i="79" a="1"/>
  <c r="AC12" i="79" s="1"/>
  <c r="AJ12" i="79" a="1"/>
  <c r="AJ12" i="79" s="1"/>
  <c r="S12" i="79" a="1"/>
  <c r="S12" i="79" s="1"/>
  <c r="V12" i="79" a="1"/>
  <c r="V12" i="79" s="1"/>
  <c r="AF12" i="79" a="1"/>
  <c r="AF12" i="79" s="1"/>
  <c r="AE12" i="79" a="1"/>
  <c r="AE12" i="79" s="1"/>
  <c r="X12" i="79" a="1"/>
  <c r="X12" i="79" s="1"/>
  <c r="W12" i="79" a="1"/>
  <c r="W12" i="79" s="1"/>
  <c r="AB12" i="79" a="1"/>
  <c r="AB12" i="79" s="1"/>
  <c r="Z12" i="79" a="1"/>
  <c r="Z12" i="79" s="1"/>
  <c r="Q12" i="79" a="1"/>
  <c r="Q12" i="79" s="1"/>
  <c r="U12" i="79" a="1"/>
  <c r="U12" i="79" s="1"/>
  <c r="AI12" i="79" a="1"/>
  <c r="AI12" i="79" s="1"/>
  <c r="AH12" i="79" a="1"/>
  <c r="AH12" i="79" s="1"/>
  <c r="T12" i="79" a="1"/>
  <c r="T12" i="79" s="1"/>
  <c r="AG12" i="79" a="1"/>
  <c r="AG12" i="79" s="1"/>
  <c r="E11" i="80"/>
  <c r="C11" i="80"/>
  <c r="D11" i="80"/>
  <c r="G8" i="77"/>
  <c r="I8" i="77"/>
  <c r="H8" i="77"/>
  <c r="J8" i="77"/>
  <c r="L3" i="80"/>
  <c r="O3" i="80"/>
  <c r="N3" i="80"/>
  <c r="M3" i="80"/>
  <c r="D2" i="75"/>
  <c r="C2" i="75"/>
  <c r="E2" i="75"/>
  <c r="H6" i="79"/>
  <c r="G6" i="79"/>
  <c r="I6" i="79"/>
  <c r="J6" i="79"/>
  <c r="O11" i="76"/>
  <c r="N11" i="76"/>
  <c r="M11" i="76"/>
  <c r="L11" i="76"/>
  <c r="M9" i="85"/>
  <c r="O9" i="85"/>
  <c r="N9" i="85"/>
  <c r="L9" i="85"/>
  <c r="G3" i="83"/>
  <c r="J3" i="83"/>
  <c r="H3" i="83"/>
  <c r="I3" i="83"/>
  <c r="C11" i="83"/>
  <c r="E11" i="83"/>
  <c r="D11" i="83"/>
  <c r="E9" i="79"/>
  <c r="D9" i="79"/>
  <c r="C9" i="79"/>
  <c r="I3" i="82"/>
  <c r="H3" i="82"/>
  <c r="G3" i="82"/>
  <c r="J3" i="82"/>
  <c r="C9" i="82"/>
  <c r="E9" i="82"/>
  <c r="D9" i="82"/>
  <c r="C6" i="71"/>
  <c r="E6" i="71"/>
  <c r="D6" i="71"/>
  <c r="I9" i="78"/>
  <c r="H9" i="78"/>
  <c r="G9" i="78"/>
  <c r="J9" i="78"/>
  <c r="H3" i="75"/>
  <c r="G3" i="75"/>
  <c r="J3" i="75"/>
  <c r="I3" i="75"/>
  <c r="D6" i="74"/>
  <c r="C6" i="74"/>
  <c r="E6" i="74"/>
  <c r="J6" i="77"/>
  <c r="I6" i="77"/>
  <c r="H6" i="77"/>
  <c r="G6" i="77"/>
  <c r="N2" i="76"/>
  <c r="L2" i="76"/>
  <c r="O2" i="76"/>
  <c r="M2" i="76"/>
  <c r="N6" i="78"/>
  <c r="O6" i="78"/>
  <c r="M6" i="78"/>
  <c r="L6" i="78"/>
  <c r="E2" i="83"/>
  <c r="D2" i="83"/>
  <c r="C2" i="83"/>
  <c r="C7" i="71"/>
  <c r="E7" i="71"/>
  <c r="D7" i="71"/>
  <c r="M2" i="86"/>
  <c r="O2" i="86"/>
  <c r="L2" i="86"/>
  <c r="N2" i="86"/>
  <c r="C3" i="82"/>
  <c r="E3" i="82"/>
  <c r="D3" i="82"/>
  <c r="D2" i="84"/>
  <c r="C2" i="84"/>
  <c r="E2" i="84"/>
  <c r="E9" i="85"/>
  <c r="C9" i="85"/>
  <c r="D9" i="85"/>
  <c r="C4" i="80"/>
  <c r="D4" i="80"/>
  <c r="E4" i="80"/>
  <c r="J10" i="75"/>
  <c r="I10" i="75"/>
  <c r="H10" i="75"/>
  <c r="G10" i="75"/>
  <c r="H2" i="76"/>
  <c r="J2" i="76"/>
  <c r="G2" i="76"/>
  <c r="I2" i="76"/>
  <c r="I2" i="85"/>
  <c r="G2" i="85"/>
  <c r="J2" i="85"/>
  <c r="H2" i="85"/>
  <c r="L3" i="77"/>
  <c r="M3" i="77"/>
  <c r="O3" i="77"/>
  <c r="N3" i="77"/>
  <c r="C9" i="86"/>
  <c r="E9" i="86"/>
  <c r="D9" i="86"/>
  <c r="J3" i="81"/>
  <c r="I3" i="81"/>
  <c r="H3" i="81"/>
  <c r="G3" i="81"/>
  <c r="E2" i="74"/>
  <c r="D2" i="74"/>
  <c r="C2" i="74"/>
  <c r="C7" i="83"/>
  <c r="E7" i="83"/>
  <c r="D7" i="83"/>
  <c r="I4" i="80"/>
  <c r="J4" i="80"/>
  <c r="H4" i="80"/>
  <c r="G4" i="80"/>
  <c r="H8" i="82"/>
  <c r="G8" i="82"/>
  <c r="J8" i="82"/>
  <c r="I8" i="82"/>
  <c r="N2" i="79"/>
  <c r="M2" i="79"/>
  <c r="L2" i="79"/>
  <c r="O2" i="79"/>
  <c r="L6" i="83"/>
  <c r="O6" i="83"/>
  <c r="N6" i="83"/>
  <c r="M6" i="83"/>
  <c r="N7" i="84"/>
  <c r="M7" i="84"/>
  <c r="O7" i="84"/>
  <c r="L7" i="84"/>
  <c r="Z8" i="78" l="1" a="1"/>
  <c r="Z8" i="78" s="1"/>
  <c r="AA9" i="80" a="1"/>
  <c r="AA9" i="80" s="1"/>
  <c r="AB5" i="86" a="1"/>
  <c r="AB5" i="86" s="1"/>
  <c r="AC4" i="73" a="1"/>
  <c r="AC4" i="73" s="1"/>
  <c r="AB5" i="73" a="1"/>
  <c r="AB5" i="73" s="1"/>
  <c r="AC3" i="71" a="1"/>
  <c r="AC3" i="71" s="1"/>
  <c r="X10" i="78" a="1"/>
  <c r="X10" i="78" s="1"/>
  <c r="AB9" i="79" a="1"/>
  <c r="AB9" i="79" s="1"/>
  <c r="AC8" i="75" a="1"/>
  <c r="AC8" i="75" s="1"/>
  <c r="AE9" i="77" a="1"/>
  <c r="AE9" i="77" s="1"/>
  <c r="AF4" i="83" a="1"/>
  <c r="AF4" i="83" s="1"/>
  <c r="T10" i="81" a="1"/>
  <c r="T10" i="81" s="1"/>
  <c r="Y11" i="81" a="1"/>
  <c r="Y11" i="81" s="1"/>
  <c r="AD6" i="71" a="1"/>
  <c r="AD6" i="71" s="1"/>
  <c r="T9" i="85" a="1"/>
  <c r="T9" i="85" s="1"/>
  <c r="T2" i="76" a="1"/>
  <c r="T2" i="76" s="1"/>
  <c r="AH11" i="71" a="1"/>
  <c r="AH11" i="71" s="1"/>
  <c r="R9" i="73" a="1"/>
  <c r="R9" i="73" s="1"/>
  <c r="AC8" i="81" a="1"/>
  <c r="AC8" i="81" s="1"/>
  <c r="V2" i="76" a="1"/>
  <c r="V2" i="76" s="1"/>
  <c r="T2" i="83" a="1"/>
  <c r="T2" i="83" s="1"/>
  <c r="AH9" i="75" a="1"/>
  <c r="AH9" i="75" s="1"/>
  <c r="Q5" i="76" a="1"/>
  <c r="Q5" i="76" s="1"/>
  <c r="W9" i="86" a="1"/>
  <c r="W9" i="86" s="1"/>
  <c r="V7" i="84" a="1"/>
  <c r="V7" i="84" s="1"/>
  <c r="W8" i="75" a="1"/>
  <c r="W8" i="75" s="1"/>
  <c r="AI8" i="84" a="1"/>
  <c r="AI8" i="84" s="1"/>
  <c r="W7" i="83" a="1"/>
  <c r="W7" i="83" s="1"/>
  <c r="AC9" i="86" a="1"/>
  <c r="AC9" i="86" s="1"/>
  <c r="Y9" i="82" a="1"/>
  <c r="Y9" i="82" s="1"/>
  <c r="V3" i="77" a="1"/>
  <c r="V3" i="77" s="1"/>
  <c r="AJ7" i="79" a="1"/>
  <c r="AJ7" i="79" s="1"/>
  <c r="AC9" i="82" a="1"/>
  <c r="AC9" i="82" s="1"/>
  <c r="AH3" i="74" a="1"/>
  <c r="AH3" i="74" s="1"/>
  <c r="AH7" i="73" a="1"/>
  <c r="AH7" i="73" s="1"/>
  <c r="AJ8" i="86" a="1"/>
  <c r="AJ8" i="86" s="1"/>
  <c r="AB7" i="76" a="1"/>
  <c r="AB7" i="76" s="1"/>
  <c r="AA6" i="79" a="1"/>
  <c r="AA6" i="79" s="1"/>
  <c r="R9" i="79" a="1"/>
  <c r="R9" i="79" s="1"/>
  <c r="Y7" i="78" a="1"/>
  <c r="Y7" i="78" s="1"/>
  <c r="Z11" i="86" a="1"/>
  <c r="Z11" i="86" s="1"/>
  <c r="AA4" i="75" a="1"/>
  <c r="AA4" i="75" s="1"/>
  <c r="AE7" i="77" a="1"/>
  <c r="AE7" i="77" s="1"/>
  <c r="AG5" i="80" a="1"/>
  <c r="AG5" i="80" s="1"/>
  <c r="AJ8" i="71" a="1"/>
  <c r="AJ8" i="71" s="1"/>
  <c r="AC10" i="82" a="1"/>
  <c r="AC10" i="82" s="1"/>
  <c r="AI5" i="83" a="1"/>
  <c r="AI5" i="83" s="1"/>
  <c r="AG8" i="86" a="1"/>
  <c r="AG8" i="86" s="1"/>
  <c r="V9" i="84" a="1"/>
  <c r="V9" i="84" s="1"/>
  <c r="Z4" i="76" a="1"/>
  <c r="Z4" i="76" s="1"/>
  <c r="X9" i="74" a="1"/>
  <c r="X9" i="74" s="1"/>
  <c r="AF6" i="78" a="1"/>
  <c r="AF6" i="78" s="1"/>
  <c r="S2" i="76" a="1"/>
  <c r="S2" i="76" s="1"/>
  <c r="AG9" i="77" a="1"/>
  <c r="AG9" i="77" s="1"/>
  <c r="AI4" i="83" a="1"/>
  <c r="AI4" i="83" s="1"/>
  <c r="V11" i="74" a="1"/>
  <c r="V11" i="74" s="1"/>
  <c r="AG2" i="81" a="1"/>
  <c r="AG2" i="81" s="1"/>
  <c r="AJ8" i="80" a="1"/>
  <c r="AJ8" i="80" s="1"/>
  <c r="V11" i="79" a="1"/>
  <c r="V11" i="79" s="1"/>
  <c r="V10" i="86" a="1"/>
  <c r="V10" i="86" s="1"/>
  <c r="R6" i="84" a="1"/>
  <c r="R6" i="84" s="1"/>
  <c r="X8" i="84" a="1"/>
  <c r="X8" i="84" s="1"/>
  <c r="AC2" i="84" a="1"/>
  <c r="AC2" i="84" s="1"/>
  <c r="AH8" i="74" a="1"/>
  <c r="AH8" i="74" s="1"/>
  <c r="AH10" i="82" a="1"/>
  <c r="AH10" i="82" s="1"/>
  <c r="AE2" i="82" a="1"/>
  <c r="AE2" i="82" s="1"/>
  <c r="AA3" i="84" a="1"/>
  <c r="AA3" i="84" s="1"/>
  <c r="AG8" i="78" a="1"/>
  <c r="AG8" i="78" s="1"/>
  <c r="V8" i="81" a="1"/>
  <c r="V8" i="81" s="1"/>
  <c r="AJ11" i="85" a="1"/>
  <c r="AJ11" i="85" s="1"/>
  <c r="S6" i="83" a="1"/>
  <c r="S6" i="83" s="1"/>
  <c r="W5" i="80" a="1"/>
  <c r="W5" i="80" s="1"/>
  <c r="U9" i="80" a="1"/>
  <c r="U9" i="80" s="1"/>
  <c r="S10" i="84" a="1"/>
  <c r="S10" i="84" s="1"/>
  <c r="AB3" i="85" a="1"/>
  <c r="AB3" i="85" s="1"/>
  <c r="S9" i="78" a="1"/>
  <c r="S9" i="78" s="1"/>
  <c r="AH9" i="73" a="1"/>
  <c r="AH9" i="73" s="1"/>
  <c r="Q3" i="82" a="1"/>
  <c r="Q3" i="82" s="1"/>
  <c r="AB3" i="86" a="1"/>
  <c r="AB3" i="86" s="1"/>
  <c r="AJ3" i="78" a="1"/>
  <c r="AJ3" i="78" s="1"/>
  <c r="AC5" i="81" a="1"/>
  <c r="AC5" i="81" s="1"/>
  <c r="R5" i="71" a="1"/>
  <c r="R5" i="71" s="1"/>
  <c r="Q3" i="80" a="1"/>
  <c r="Q3" i="80" s="1"/>
  <c r="AG2" i="79" a="1"/>
  <c r="AG2" i="79" s="1"/>
  <c r="AJ11" i="76" a="1"/>
  <c r="AJ11" i="76" s="1"/>
  <c r="AC5" i="74" a="1"/>
  <c r="AC5" i="74" s="1"/>
  <c r="AA9" i="81" a="1"/>
  <c r="AA9" i="81" s="1"/>
  <c r="AJ7" i="84" a="1"/>
  <c r="AJ7" i="84" s="1"/>
  <c r="Y10" i="73" a="1"/>
  <c r="Y10" i="73" s="1"/>
  <c r="AB4" i="81" a="1"/>
  <c r="AB4" i="81" s="1"/>
  <c r="T3" i="76" a="1"/>
  <c r="T3" i="76" s="1"/>
  <c r="T11" i="75" a="1"/>
  <c r="T11" i="75" s="1"/>
  <c r="Y7" i="85" a="1"/>
  <c r="Y7" i="85" s="1"/>
  <c r="U4" i="82" a="1"/>
  <c r="U4" i="82" s="1"/>
  <c r="AI7" i="81" a="1"/>
  <c r="AI7" i="81" s="1"/>
  <c r="X9" i="79" a="1"/>
  <c r="X9" i="79" s="1"/>
  <c r="AI2" i="71" a="1"/>
  <c r="AI2" i="71" s="1"/>
  <c r="AE4" i="74" a="1"/>
  <c r="AE4" i="74" s="1"/>
  <c r="V6" i="82" a="1"/>
  <c r="V6" i="82" s="1"/>
  <c r="AF4" i="80" a="1"/>
  <c r="AF4" i="80" s="1"/>
  <c r="U11" i="78" a="1"/>
  <c r="U11" i="78" s="1"/>
  <c r="AG9" i="86" a="1"/>
  <c r="AG9" i="86" s="1"/>
  <c r="AA7" i="73" a="1"/>
  <c r="AA7" i="73" s="1"/>
  <c r="AD2" i="80" a="1"/>
  <c r="AD2" i="80" s="1"/>
  <c r="W2" i="75" a="1"/>
  <c r="W2" i="75" s="1"/>
  <c r="S9" i="84" a="1"/>
  <c r="S9" i="84" s="1"/>
  <c r="AC3" i="83" a="1"/>
  <c r="AC3" i="83" s="1"/>
  <c r="AD7" i="79" a="1"/>
  <c r="AD7" i="79" s="1"/>
  <c r="AD5" i="83" a="1"/>
  <c r="AD5" i="83" s="1"/>
  <c r="Q2" i="86" a="1"/>
  <c r="Q2" i="86" s="1"/>
  <c r="Q9" i="85" a="1"/>
  <c r="Q9" i="85" s="1"/>
  <c r="Z10" i="79" a="1"/>
  <c r="Z10" i="79" s="1"/>
  <c r="AB7" i="78" a="1"/>
  <c r="AB7" i="78" s="1"/>
  <c r="Q9" i="76" a="1"/>
  <c r="Q9" i="76" s="1"/>
  <c r="AD7" i="75" a="1"/>
  <c r="AD7" i="75" s="1"/>
  <c r="AB10" i="83" a="1"/>
  <c r="AB10" i="83" s="1"/>
  <c r="AJ3" i="79" a="1"/>
  <c r="AJ3" i="79" s="1"/>
  <c r="W10" i="78" a="1"/>
  <c r="W10" i="78" s="1"/>
  <c r="AC10" i="74" a="1"/>
  <c r="AC10" i="74" s="1"/>
  <c r="AF5" i="84" a="1"/>
  <c r="AF5" i="84" s="1"/>
  <c r="AA11" i="77" a="1"/>
  <c r="AA11" i="77" s="1"/>
  <c r="S11" i="71" a="1"/>
  <c r="S11" i="71" s="1"/>
  <c r="X9" i="71" a="1"/>
  <c r="X9" i="71" s="1"/>
  <c r="AA7" i="76" a="1"/>
  <c r="AA7" i="76" s="1"/>
  <c r="AJ7" i="77" a="1"/>
  <c r="AJ7" i="77" s="1"/>
  <c r="T6" i="79" a="1"/>
  <c r="T6" i="79" s="1"/>
  <c r="Z3" i="77" a="1"/>
  <c r="Z3" i="77" s="1"/>
  <c r="W9" i="85" a="1"/>
  <c r="W9" i="85" s="1"/>
  <c r="S9" i="74" a="1"/>
  <c r="S9" i="74" s="1"/>
  <c r="AH9" i="74" a="1"/>
  <c r="AH9" i="74" s="1"/>
  <c r="AD5" i="80" a="1"/>
  <c r="AD5" i="80" s="1"/>
  <c r="S5" i="80" a="1"/>
  <c r="S5" i="80" s="1"/>
  <c r="AF3" i="85" a="1"/>
  <c r="AF3" i="85" s="1"/>
  <c r="AC11" i="83" a="1"/>
  <c r="AC11" i="83" s="1"/>
  <c r="W8" i="71" a="1"/>
  <c r="W8" i="71" s="1"/>
  <c r="Q10" i="71" a="1"/>
  <c r="Q10" i="71" s="1"/>
  <c r="V2" i="81" a="1"/>
  <c r="V2" i="81" s="1"/>
  <c r="AA4" i="71" a="1"/>
  <c r="AA4" i="71" s="1"/>
  <c r="AE3" i="74" a="1"/>
  <c r="AE3" i="74" s="1"/>
  <c r="Z4" i="74" a="1"/>
  <c r="Z4" i="74" s="1"/>
  <c r="AJ9" i="76" a="1"/>
  <c r="AJ9" i="76" s="1"/>
  <c r="AE4" i="85" a="1"/>
  <c r="AE4" i="85" s="1"/>
  <c r="AC3" i="73" a="1"/>
  <c r="AC3" i="73" s="1"/>
  <c r="AD10" i="77" a="1"/>
  <c r="AD10" i="77" s="1"/>
  <c r="Z10" i="85" a="1"/>
  <c r="Z10" i="85" s="1"/>
  <c r="AG6" i="73" a="1"/>
  <c r="AG6" i="73" s="1"/>
  <c r="AI10" i="78" a="1"/>
  <c r="AI10" i="78" s="1"/>
  <c r="AC8" i="86" a="1"/>
  <c r="AC8" i="86" s="1"/>
  <c r="AG3" i="86" a="1"/>
  <c r="AG3" i="86" s="1"/>
  <c r="R4" i="80" a="1"/>
  <c r="R4" i="80" s="1"/>
  <c r="S5" i="73" a="1"/>
  <c r="S5" i="73" s="1"/>
  <c r="X6" i="76" a="1"/>
  <c r="X6" i="76" s="1"/>
  <c r="S11" i="77" a="1"/>
  <c r="S11" i="77" s="1"/>
  <c r="U7" i="80" a="1"/>
  <c r="U7" i="80" s="1"/>
  <c r="Z6" i="81" a="1"/>
  <c r="Z6" i="81" s="1"/>
  <c r="AA10" i="81" a="1"/>
  <c r="AA10" i="81" s="1"/>
  <c r="R8" i="78" a="1"/>
  <c r="R8" i="78" s="1"/>
  <c r="AJ9" i="86" a="1"/>
  <c r="AJ9" i="86" s="1"/>
  <c r="Y7" i="77" a="1"/>
  <c r="Y7" i="77" s="1"/>
  <c r="V7" i="77" a="1"/>
  <c r="V7" i="77" s="1"/>
  <c r="U7" i="81" a="1"/>
  <c r="U7" i="81" s="1"/>
  <c r="AD7" i="81" a="1"/>
  <c r="AD7" i="81" s="1"/>
  <c r="R6" i="79" a="1"/>
  <c r="R6" i="79" s="1"/>
  <c r="U5" i="83" a="1"/>
  <c r="U5" i="83" s="1"/>
  <c r="R9" i="82" a="1"/>
  <c r="R9" i="82" s="1"/>
  <c r="T9" i="79" a="1"/>
  <c r="T9" i="79" s="1"/>
  <c r="AA9" i="79" a="1"/>
  <c r="AA9" i="79" s="1"/>
  <c r="AF9" i="79" a="1"/>
  <c r="AF9" i="79" s="1"/>
  <c r="W7" i="84" a="1"/>
  <c r="W7" i="84" s="1"/>
  <c r="AA6" i="83" a="1"/>
  <c r="AA6" i="83" s="1"/>
  <c r="AE2" i="79" a="1"/>
  <c r="AE2" i="79" s="1"/>
  <c r="AJ3" i="77" a="1"/>
  <c r="AJ3" i="77" s="1"/>
  <c r="AA2" i="86" a="1"/>
  <c r="AA2" i="86" s="1"/>
  <c r="Q11" i="76" a="1"/>
  <c r="Q11" i="76" s="1"/>
  <c r="Q10" i="73" a="1"/>
  <c r="Q10" i="73" s="1"/>
  <c r="AG9" i="74" a="1"/>
  <c r="AG9" i="74" s="1"/>
  <c r="Z4" i="77" a="1"/>
  <c r="Z4" i="77" s="1"/>
  <c r="Q11" i="84" a="1"/>
  <c r="Q11" i="84" s="1"/>
  <c r="S11" i="74" a="1"/>
  <c r="S11" i="74" s="1"/>
  <c r="AD4" i="71" a="1"/>
  <c r="AD4" i="71" s="1"/>
  <c r="V4" i="74" a="1"/>
  <c r="V4" i="74" s="1"/>
  <c r="AA4" i="74" a="1"/>
  <c r="AA4" i="74" s="1"/>
  <c r="T4" i="81" a="1"/>
  <c r="T4" i="81" s="1"/>
  <c r="AB4" i="86" a="1"/>
  <c r="AB4" i="86" s="1"/>
  <c r="R11" i="79" a="1"/>
  <c r="R11" i="79" s="1"/>
  <c r="S3" i="73" a="1"/>
  <c r="S3" i="73" s="1"/>
  <c r="Q4" i="84" a="1"/>
  <c r="Q4" i="84" s="1"/>
  <c r="AA6" i="84" a="1"/>
  <c r="AA6" i="84" s="1"/>
  <c r="AG11" i="75" a="1"/>
  <c r="AG11" i="75" s="1"/>
  <c r="AE3" i="82" a="1"/>
  <c r="AE3" i="82" s="1"/>
  <c r="X2" i="85" a="1"/>
  <c r="X2" i="85" s="1"/>
  <c r="S7" i="83" a="1"/>
  <c r="S7" i="83" s="1"/>
  <c r="AJ3" i="86" a="1"/>
  <c r="AJ3" i="86" s="1"/>
  <c r="Y6" i="85" a="1"/>
  <c r="Y6" i="85" s="1"/>
  <c r="AI5" i="73" a="1"/>
  <c r="AI5" i="73" s="1"/>
  <c r="AD6" i="80" a="1"/>
  <c r="AD6" i="80" s="1"/>
  <c r="AI2" i="77" a="1"/>
  <c r="AI2" i="77" s="1"/>
  <c r="T11" i="82" a="1"/>
  <c r="T11" i="82" s="1"/>
  <c r="W11" i="73" a="1"/>
  <c r="W11" i="73" s="1"/>
  <c r="AG6" i="77" a="1"/>
  <c r="AG6" i="77" s="1"/>
  <c r="AI2" i="82" a="1"/>
  <c r="AI2" i="82" s="1"/>
  <c r="T6" i="76" a="1"/>
  <c r="T6" i="76" s="1"/>
  <c r="AC11" i="77" a="1"/>
  <c r="AC11" i="77" s="1"/>
  <c r="T5" i="78" a="1"/>
  <c r="T5" i="78" s="1"/>
  <c r="V7" i="85" a="1"/>
  <c r="V7" i="85" s="1"/>
  <c r="AF7" i="80" a="1"/>
  <c r="AF7" i="80" s="1"/>
  <c r="W4" i="78" a="1"/>
  <c r="W4" i="78" s="1"/>
  <c r="Z11" i="78" a="1"/>
  <c r="Z11" i="78" s="1"/>
  <c r="Z11" i="81" a="1"/>
  <c r="Z11" i="81" s="1"/>
  <c r="AF4" i="82" a="1"/>
  <c r="AF4" i="82" s="1"/>
  <c r="AC4" i="82" a="1"/>
  <c r="AC4" i="82" s="1"/>
  <c r="AH5" i="71" a="1"/>
  <c r="AH5" i="71" s="1"/>
  <c r="Y7" i="81" a="1"/>
  <c r="Y7" i="81" s="1"/>
  <c r="AG6" i="79" a="1"/>
  <c r="AG6" i="79" s="1"/>
  <c r="Y8" i="81" a="1"/>
  <c r="Y8" i="81" s="1"/>
  <c r="S8" i="81" a="1"/>
  <c r="S8" i="81" s="1"/>
  <c r="U11" i="85" a="1"/>
  <c r="U11" i="85" s="1"/>
  <c r="AD9" i="82" a="1"/>
  <c r="AD9" i="82" s="1"/>
  <c r="Z9" i="79" a="1"/>
  <c r="Z9" i="79" s="1"/>
  <c r="Y9" i="79" a="1"/>
  <c r="Y9" i="79" s="1"/>
  <c r="AJ9" i="79" a="1"/>
  <c r="AJ9" i="79" s="1"/>
  <c r="AC9" i="79" a="1"/>
  <c r="AC9" i="79" s="1"/>
  <c r="AC7" i="84" a="1"/>
  <c r="AC7" i="84" s="1"/>
  <c r="AF2" i="86" a="1"/>
  <c r="AF2" i="86" s="1"/>
  <c r="AD6" i="78" a="1"/>
  <c r="AD6" i="78" s="1"/>
  <c r="AA3" i="80" a="1"/>
  <c r="AA3" i="80" s="1"/>
  <c r="V9" i="80" a="1"/>
  <c r="V9" i="80" s="1"/>
  <c r="AC10" i="84" a="1"/>
  <c r="AC10" i="84" s="1"/>
  <c r="AH9" i="77" a="1"/>
  <c r="AH9" i="77" s="1"/>
  <c r="T8" i="71" a="1"/>
  <c r="T8" i="71" s="1"/>
  <c r="AA9" i="78" a="1"/>
  <c r="AA9" i="78" s="1"/>
  <c r="Q9" i="83" a="1"/>
  <c r="Q9" i="83" s="1"/>
  <c r="AJ3" i="74" a="1"/>
  <c r="AJ3" i="74" s="1"/>
  <c r="AI2" i="74" a="1"/>
  <c r="AI2" i="74" s="1"/>
  <c r="W2" i="73" a="1"/>
  <c r="W2" i="73" s="1"/>
  <c r="AA7" i="86" a="1"/>
  <c r="AA7" i="86" s="1"/>
  <c r="AD7" i="73" a="1"/>
  <c r="AD7" i="73" s="1"/>
  <c r="S4" i="84" a="1"/>
  <c r="S4" i="84" s="1"/>
  <c r="AD3" i="81" a="1"/>
  <c r="AD3" i="81" s="1"/>
  <c r="AI5" i="86" a="1"/>
  <c r="AI5" i="86" s="1"/>
  <c r="W5" i="85" a="1"/>
  <c r="W5" i="85" s="1"/>
  <c r="U8" i="74" a="1"/>
  <c r="U8" i="74" s="1"/>
  <c r="X8" i="86" a="1"/>
  <c r="X8" i="86" s="1"/>
  <c r="V7" i="83" a="1"/>
  <c r="V7" i="83" s="1"/>
  <c r="X7" i="83" a="1"/>
  <c r="X7" i="83" s="1"/>
  <c r="AH4" i="80" a="1"/>
  <c r="AH4" i="80" s="1"/>
  <c r="AI10" i="82" a="1"/>
  <c r="AI10" i="82" s="1"/>
  <c r="V9" i="75" a="1"/>
  <c r="V9" i="75" s="1"/>
  <c r="U2" i="82" a="1"/>
  <c r="U2" i="82" s="1"/>
  <c r="AD7" i="74" a="1"/>
  <c r="AD7" i="74" s="1"/>
  <c r="V2" i="78" a="1"/>
  <c r="V2" i="78" s="1"/>
  <c r="AE5" i="81" a="1"/>
  <c r="AE5" i="81" s="1"/>
  <c r="S4" i="76" a="1"/>
  <c r="S4" i="76" s="1"/>
  <c r="R7" i="79" a="1"/>
  <c r="R7" i="79" s="1"/>
  <c r="Z9" i="86" a="1"/>
  <c r="Z9" i="86" s="1"/>
  <c r="X7" i="77" a="1"/>
  <c r="X7" i="77" s="1"/>
  <c r="AF7" i="81" a="1"/>
  <c r="AF7" i="81" s="1"/>
  <c r="W8" i="81" a="1"/>
  <c r="W8" i="81" s="1"/>
  <c r="AG5" i="83" a="1"/>
  <c r="AG5" i="83" s="1"/>
  <c r="T5" i="83" a="1"/>
  <c r="T5" i="83" s="1"/>
  <c r="R11" i="85" a="1"/>
  <c r="R11" i="85" s="1"/>
  <c r="AH11" i="85" a="1"/>
  <c r="AH11" i="85" s="1"/>
  <c r="U9" i="82" a="1"/>
  <c r="U9" i="82" s="1"/>
  <c r="U9" i="79" a="1"/>
  <c r="U9" i="79" s="1"/>
  <c r="AD9" i="79" a="1"/>
  <c r="AD9" i="79" s="1"/>
  <c r="T7" i="84" a="1"/>
  <c r="T7" i="84" s="1"/>
  <c r="AA7" i="84" a="1"/>
  <c r="AA7" i="84" s="1"/>
  <c r="Y6" i="83" a="1"/>
  <c r="Y6" i="83" s="1"/>
  <c r="AJ2" i="79" a="1"/>
  <c r="AJ2" i="79" s="1"/>
  <c r="U2" i="79" a="1"/>
  <c r="U2" i="79" s="1"/>
  <c r="T3" i="77" a="1"/>
  <c r="T3" i="77" s="1"/>
  <c r="S2" i="86" a="1"/>
  <c r="S2" i="86" s="1"/>
  <c r="W2" i="86" a="1"/>
  <c r="W2" i="86" s="1"/>
  <c r="AA6" i="78" a="1"/>
  <c r="AA6" i="78" s="1"/>
  <c r="AB6" i="78" a="1"/>
  <c r="AB6" i="78" s="1"/>
  <c r="AE2" i="76" a="1"/>
  <c r="AE2" i="76" s="1"/>
  <c r="AG11" i="76" a="1"/>
  <c r="AG11" i="76" s="1"/>
  <c r="AB10" i="73" a="1"/>
  <c r="AB10" i="73" s="1"/>
  <c r="AC10" i="73" a="1"/>
  <c r="AC10" i="73" s="1"/>
  <c r="X10" i="73" a="1"/>
  <c r="X10" i="73" s="1"/>
  <c r="AJ10" i="73" a="1"/>
  <c r="AJ10" i="73" s="1"/>
  <c r="AJ5" i="74" a="1"/>
  <c r="AJ5" i="74" s="1"/>
  <c r="AD9" i="81" a="1"/>
  <c r="AD9" i="81" s="1"/>
  <c r="AJ8" i="75" a="1"/>
  <c r="AJ8" i="75" s="1"/>
  <c r="Q8" i="75" a="1"/>
  <c r="Q8" i="75" s="1"/>
  <c r="AG8" i="75" a="1"/>
  <c r="AG8" i="75" s="1"/>
  <c r="AA8" i="75" a="1"/>
  <c r="AA8" i="75" s="1"/>
  <c r="Y4" i="83" a="1"/>
  <c r="Y4" i="83" s="1"/>
  <c r="AH4" i="83" a="1"/>
  <c r="AH4" i="83" s="1"/>
  <c r="Q4" i="73" a="1"/>
  <c r="Q4" i="73" s="1"/>
  <c r="AH4" i="73" a="1"/>
  <c r="AH4" i="73" s="1"/>
  <c r="AD4" i="73" a="1"/>
  <c r="AD4" i="73" s="1"/>
  <c r="AA3" i="75" a="1"/>
  <c r="AA3" i="75" s="1"/>
  <c r="W3" i="75" a="1"/>
  <c r="W3" i="75" s="1"/>
  <c r="T3" i="85" a="1"/>
  <c r="T3" i="85" s="1"/>
  <c r="Q3" i="85" a="1"/>
  <c r="Q3" i="85" s="1"/>
  <c r="AA8" i="79" a="1"/>
  <c r="AA8" i="79" s="1"/>
  <c r="AJ4" i="77" a="1"/>
  <c r="AJ4" i="77" s="1"/>
  <c r="X11" i="83" a="1"/>
  <c r="X11" i="83" s="1"/>
  <c r="Z11" i="84" a="1"/>
  <c r="Z11" i="84" s="1"/>
  <c r="Q2" i="71" a="1"/>
  <c r="Q2" i="71" s="1"/>
  <c r="U2" i="71" a="1"/>
  <c r="U2" i="71" s="1"/>
  <c r="AA2" i="71" a="1"/>
  <c r="AA2" i="71" s="1"/>
  <c r="AF9" i="83" a="1"/>
  <c r="AF9" i="83" s="1"/>
  <c r="AC2" i="83" a="1"/>
  <c r="AC2" i="83" s="1"/>
  <c r="AA2" i="83" a="1"/>
  <c r="AA2" i="83" s="1"/>
  <c r="R2" i="81" a="1"/>
  <c r="R2" i="81" s="1"/>
  <c r="Q2" i="81" a="1"/>
  <c r="Q2" i="81" s="1"/>
  <c r="T8" i="73" a="1"/>
  <c r="T8" i="73" s="1"/>
  <c r="AG8" i="73" a="1"/>
  <c r="AG8" i="73" s="1"/>
  <c r="Y8" i="73" a="1"/>
  <c r="Y8" i="73" s="1"/>
  <c r="X8" i="73" a="1"/>
  <c r="X8" i="73" s="1"/>
  <c r="U8" i="79" a="1"/>
  <c r="U8" i="79" s="1"/>
  <c r="V8" i="79" a="1"/>
  <c r="V8" i="79" s="1"/>
  <c r="AJ11" i="83" a="1"/>
  <c r="AJ11" i="83" s="1"/>
  <c r="R11" i="83" a="1"/>
  <c r="R11" i="83" s="1"/>
  <c r="AJ6" i="75" a="1"/>
  <c r="AJ6" i="75" s="1"/>
  <c r="AA6" i="75" a="1"/>
  <c r="AA6" i="75" s="1"/>
  <c r="Q6" i="75" a="1"/>
  <c r="Q6" i="75" s="1"/>
  <c r="Z6" i="75" a="1"/>
  <c r="Z6" i="75" s="1"/>
  <c r="AB10" i="75" a="1"/>
  <c r="AB10" i="75" s="1"/>
  <c r="W10" i="75" a="1"/>
  <c r="W10" i="75" s="1"/>
  <c r="R10" i="75" a="1"/>
  <c r="R10" i="75" s="1"/>
  <c r="AA10" i="75" a="1"/>
  <c r="AA10" i="75" s="1"/>
  <c r="S11" i="84" a="1"/>
  <c r="S11" i="84" s="1"/>
  <c r="U11" i="84" a="1"/>
  <c r="U11" i="84" s="1"/>
  <c r="AA11" i="84" a="1"/>
  <c r="AA11" i="84" s="1"/>
  <c r="AD5" i="75" a="1"/>
  <c r="AD5" i="75" s="1"/>
  <c r="W5" i="75" a="1"/>
  <c r="W5" i="75" s="1"/>
  <c r="Q5" i="75" a="1"/>
  <c r="Q5" i="75" s="1"/>
  <c r="AJ5" i="75" a="1"/>
  <c r="AJ5" i="75" s="1"/>
  <c r="V5" i="75" a="1"/>
  <c r="V5" i="75" s="1"/>
  <c r="AE4" i="79" a="1"/>
  <c r="AE4" i="79" s="1"/>
  <c r="AJ4" i="79" a="1"/>
  <c r="AJ4" i="79" s="1"/>
  <c r="U4" i="79" a="1"/>
  <c r="U4" i="79" s="1"/>
  <c r="Y9" i="83" a="1"/>
  <c r="Y9" i="83" s="1"/>
  <c r="Q8" i="85" a="1"/>
  <c r="Q8" i="85" s="1"/>
  <c r="AI8" i="85" a="1"/>
  <c r="AI8" i="85" s="1"/>
  <c r="T8" i="85" a="1"/>
  <c r="T8" i="85" s="1"/>
  <c r="AB8" i="85" a="1"/>
  <c r="AB8" i="85" s="1"/>
  <c r="AJ10" i="84" a="1"/>
  <c r="AJ10" i="84" s="1"/>
  <c r="AH10" i="84" a="1"/>
  <c r="AH10" i="84" s="1"/>
  <c r="AI10" i="84" a="1"/>
  <c r="AI10" i="84" s="1"/>
  <c r="AB7" i="84" a="1"/>
  <c r="AB7" i="84" s="1"/>
  <c r="W2" i="79" a="1"/>
  <c r="W2" i="79" s="1"/>
  <c r="AC2" i="86" a="1"/>
  <c r="AC2" i="86" s="1"/>
  <c r="Y6" i="78" a="1"/>
  <c r="Y6" i="78" s="1"/>
  <c r="Y9" i="85" a="1"/>
  <c r="Y9" i="85" s="1"/>
  <c r="AI9" i="81" a="1"/>
  <c r="AI9" i="81" s="1"/>
  <c r="AJ8" i="85" a="1"/>
  <c r="AJ8" i="85" s="1"/>
  <c r="Y9" i="74" a="1"/>
  <c r="Y9" i="74" s="1"/>
  <c r="Z9" i="74" a="1"/>
  <c r="Z9" i="74" s="1"/>
  <c r="X4" i="73" a="1"/>
  <c r="X4" i="73" s="1"/>
  <c r="S4" i="73" a="1"/>
  <c r="S4" i="73" s="1"/>
  <c r="AD8" i="73" a="1"/>
  <c r="AD8" i="73" s="1"/>
  <c r="S9" i="83" a="1"/>
  <c r="S9" i="83" s="1"/>
  <c r="V9" i="83" a="1"/>
  <c r="V9" i="83" s="1"/>
  <c r="X6" i="83" a="1"/>
  <c r="X6" i="83" s="1"/>
  <c r="T2" i="79" a="1"/>
  <c r="T2" i="79" s="1"/>
  <c r="X2" i="79" a="1"/>
  <c r="X2" i="79" s="1"/>
  <c r="AE3" i="77" a="1"/>
  <c r="AE3" i="77" s="1"/>
  <c r="Y2" i="76" a="1"/>
  <c r="Y2" i="76" s="1"/>
  <c r="Z9" i="85" a="1"/>
  <c r="Z9" i="85" s="1"/>
  <c r="R11" i="76" a="1"/>
  <c r="R11" i="76" s="1"/>
  <c r="AH3" i="80" a="1"/>
  <c r="AH3" i="80" s="1"/>
  <c r="S3" i="80" a="1"/>
  <c r="S3" i="80" s="1"/>
  <c r="AH5" i="74" a="1"/>
  <c r="AH5" i="74" s="1"/>
  <c r="T9" i="81" a="1"/>
  <c r="T9" i="81" s="1"/>
  <c r="R6" i="83" a="1"/>
  <c r="R6" i="83" s="1"/>
  <c r="Y2" i="79" a="1"/>
  <c r="Y2" i="79" s="1"/>
  <c r="AH3" i="77" a="1"/>
  <c r="AH3" i="77" s="1"/>
  <c r="T2" i="86" a="1"/>
  <c r="T2" i="86" s="1"/>
  <c r="Z6" i="78" a="1"/>
  <c r="Z6" i="78" s="1"/>
  <c r="AG2" i="76" a="1"/>
  <c r="AG2" i="76" s="1"/>
  <c r="U9" i="85" a="1"/>
  <c r="U9" i="85" s="1"/>
  <c r="AA11" i="76" a="1"/>
  <c r="AA11" i="76" s="1"/>
  <c r="W3" i="80" a="1"/>
  <c r="W3" i="80" s="1"/>
  <c r="AD3" i="80" a="1"/>
  <c r="AD3" i="80" s="1"/>
  <c r="X5" i="74" a="1"/>
  <c r="X5" i="74" s="1"/>
  <c r="AF9" i="81" a="1"/>
  <c r="AF9" i="81" s="1"/>
  <c r="Z9" i="80" a="1"/>
  <c r="Z9" i="80" s="1"/>
  <c r="AJ9" i="80" a="1"/>
  <c r="AJ9" i="80" s="1"/>
  <c r="AC9" i="80" a="1"/>
  <c r="AC9" i="80" s="1"/>
  <c r="X8" i="85" a="1"/>
  <c r="X8" i="85" s="1"/>
  <c r="AE10" i="84" a="1"/>
  <c r="AE10" i="84" s="1"/>
  <c r="R9" i="77" a="1"/>
  <c r="R9" i="77" s="1"/>
  <c r="V9" i="77" a="1"/>
  <c r="V9" i="77" s="1"/>
  <c r="AD9" i="77" a="1"/>
  <c r="AD9" i="77" s="1"/>
  <c r="AA4" i="83" a="1"/>
  <c r="AA4" i="83" s="1"/>
  <c r="T5" i="80" a="1"/>
  <c r="T5" i="80" s="1"/>
  <c r="V5" i="80" a="1"/>
  <c r="V5" i="80" s="1"/>
  <c r="AH3" i="75" a="1"/>
  <c r="AH3" i="75" s="1"/>
  <c r="S3" i="75" a="1"/>
  <c r="S3" i="75" s="1"/>
  <c r="Z3" i="85" a="1"/>
  <c r="Z3" i="85" s="1"/>
  <c r="Q8" i="79" a="1"/>
  <c r="Q8" i="79" s="1"/>
  <c r="AC4" i="77" a="1"/>
  <c r="AC4" i="77" s="1"/>
  <c r="Y4" i="77" a="1"/>
  <c r="Y4" i="77" s="1"/>
  <c r="AH11" i="83" a="1"/>
  <c r="AH11" i="83" s="1"/>
  <c r="V6" i="75" a="1"/>
  <c r="V6" i="75" s="1"/>
  <c r="T10" i="75" a="1"/>
  <c r="T10" i="75" s="1"/>
  <c r="V10" i="75" a="1"/>
  <c r="V10" i="75" s="1"/>
  <c r="R11" i="84" a="1"/>
  <c r="R11" i="84" s="1"/>
  <c r="X5" i="75" a="1"/>
  <c r="X5" i="75" s="1"/>
  <c r="AA11" i="74" a="1"/>
  <c r="AA11" i="74" s="1"/>
  <c r="AC4" i="79" a="1"/>
  <c r="AC4" i="79" s="1"/>
  <c r="AE10" i="71" a="1"/>
  <c r="AE10" i="71" s="1"/>
  <c r="AD10" i="71" a="1"/>
  <c r="AD10" i="71" s="1"/>
  <c r="X2" i="71" a="1"/>
  <c r="X2" i="71" s="1"/>
  <c r="R2" i="83" a="1"/>
  <c r="R2" i="83" s="1"/>
  <c r="AH10" i="79" a="1"/>
  <c r="AH10" i="79" s="1"/>
  <c r="Y10" i="79" a="1"/>
  <c r="Y10" i="79" s="1"/>
  <c r="AE10" i="79" a="1"/>
  <c r="AE10" i="79" s="1"/>
  <c r="Q10" i="79" a="1"/>
  <c r="Q10" i="79" s="1"/>
  <c r="AI10" i="79" a="1"/>
  <c r="AI10" i="79" s="1"/>
  <c r="Y6" i="74" a="1"/>
  <c r="Y6" i="74" s="1"/>
  <c r="AE6" i="74" a="1"/>
  <c r="AE6" i="74" s="1"/>
  <c r="Q6" i="74" a="1"/>
  <c r="Q6" i="74" s="1"/>
  <c r="AF6" i="86" a="1"/>
  <c r="AF6" i="86" s="1"/>
  <c r="AB6" i="86" a="1"/>
  <c r="AB6" i="86" s="1"/>
  <c r="U6" i="86" a="1"/>
  <c r="U6" i="86" s="1"/>
  <c r="AA8" i="80" a="1"/>
  <c r="AA8" i="80" s="1"/>
  <c r="V8" i="80" a="1"/>
  <c r="V8" i="80" s="1"/>
  <c r="U8" i="80" a="1"/>
  <c r="U8" i="80" s="1"/>
  <c r="X5" i="79" a="1"/>
  <c r="X5" i="79" s="1"/>
  <c r="AB5" i="79" a="1"/>
  <c r="AB5" i="79" s="1"/>
  <c r="AE5" i="79" a="1"/>
  <c r="AE5" i="79" s="1"/>
  <c r="AG5" i="79" a="1"/>
  <c r="AG5" i="79" s="1"/>
  <c r="Q10" i="86" a="1"/>
  <c r="Q10" i="86" s="1"/>
  <c r="S10" i="86" a="1"/>
  <c r="S10" i="86" s="1"/>
  <c r="U6" i="71" a="1"/>
  <c r="U6" i="71" s="1"/>
  <c r="X6" i="71" a="1"/>
  <c r="X6" i="71" s="1"/>
  <c r="AD7" i="82" a="1"/>
  <c r="AD7" i="82" s="1"/>
  <c r="AE7" i="82" a="1"/>
  <c r="AE7" i="82" s="1"/>
  <c r="X7" i="82" a="1"/>
  <c r="X7" i="82" s="1"/>
  <c r="AF7" i="82" a="1"/>
  <c r="AF7" i="82" s="1"/>
  <c r="AD10" i="76" a="1"/>
  <c r="AD10" i="76" s="1"/>
  <c r="AH10" i="76" a="1"/>
  <c r="AH10" i="76" s="1"/>
  <c r="T10" i="76" a="1"/>
  <c r="T10" i="76" s="1"/>
  <c r="AF10" i="76" a="1"/>
  <c r="AF10" i="76" s="1"/>
  <c r="V8" i="76" a="1"/>
  <c r="V8" i="76" s="1"/>
  <c r="AE8" i="76" a="1"/>
  <c r="AE8" i="76" s="1"/>
  <c r="AG8" i="76" a="1"/>
  <c r="AG8" i="76" s="1"/>
  <c r="AA2" i="75" a="1"/>
  <c r="AA2" i="75" s="1"/>
  <c r="AH2" i="75" a="1"/>
  <c r="AH2" i="75" s="1"/>
  <c r="Q2" i="75" a="1"/>
  <c r="Q2" i="75" s="1"/>
  <c r="AI2" i="75" a="1"/>
  <c r="AI2" i="75" s="1"/>
  <c r="AF5" i="77" a="1"/>
  <c r="AF5" i="77" s="1"/>
  <c r="U5" i="77" a="1"/>
  <c r="U5" i="77" s="1"/>
  <c r="R2" i="76" a="1"/>
  <c r="R2" i="76" s="1"/>
  <c r="AC9" i="85" a="1"/>
  <c r="AC9" i="85" s="1"/>
  <c r="AE11" i="76" a="1"/>
  <c r="AE11" i="76" s="1"/>
  <c r="AB3" i="80" a="1"/>
  <c r="AB3" i="80" s="1"/>
  <c r="T10" i="73" a="1"/>
  <c r="T10" i="73" s="1"/>
  <c r="R5" i="74" a="1"/>
  <c r="R5" i="74" s="1"/>
  <c r="R9" i="81" a="1"/>
  <c r="R9" i="81" s="1"/>
  <c r="V8" i="75" a="1"/>
  <c r="V8" i="75" s="1"/>
  <c r="AG8" i="85" a="1"/>
  <c r="AG8" i="85" s="1"/>
  <c r="AF9" i="74" a="1"/>
  <c r="AF9" i="74" s="1"/>
  <c r="AB9" i="77" a="1"/>
  <c r="AB9" i="77" s="1"/>
  <c r="AI5" i="80" a="1"/>
  <c r="AI5" i="80" s="1"/>
  <c r="Y3" i="75" a="1"/>
  <c r="Y3" i="75" s="1"/>
  <c r="AJ3" i="75" a="1"/>
  <c r="AJ3" i="75" s="1"/>
  <c r="T8" i="79" a="1"/>
  <c r="T8" i="79" s="1"/>
  <c r="X4" i="77" a="1"/>
  <c r="X4" i="77" s="1"/>
  <c r="AI6" i="75" a="1"/>
  <c r="AI6" i="75" s="1"/>
  <c r="AH11" i="84" a="1"/>
  <c r="AH11" i="84" s="1"/>
  <c r="X8" i="71" a="1"/>
  <c r="X8" i="71" s="1"/>
  <c r="AG11" i="74" a="1"/>
  <c r="AG11" i="74" s="1"/>
  <c r="AJ2" i="71" a="1"/>
  <c r="AJ2" i="71" s="1"/>
  <c r="S2" i="81" a="1"/>
  <c r="S2" i="81" s="1"/>
  <c r="W2" i="81" a="1"/>
  <c r="W2" i="81" s="1"/>
  <c r="AG10" i="79" a="1"/>
  <c r="AG10" i="79" s="1"/>
  <c r="AF7" i="78" a="1"/>
  <c r="AF7" i="78" s="1"/>
  <c r="AC7" i="78" a="1"/>
  <c r="AC7" i="78" s="1"/>
  <c r="AF6" i="74" a="1"/>
  <c r="AF6" i="74" s="1"/>
  <c r="AB2" i="74" a="1"/>
  <c r="AB2" i="74" s="1"/>
  <c r="V2" i="74" a="1"/>
  <c r="V2" i="74" s="1"/>
  <c r="U2" i="74" a="1"/>
  <c r="U2" i="74" s="1"/>
  <c r="AC2" i="74" a="1"/>
  <c r="AC2" i="74" s="1"/>
  <c r="AF2" i="74" a="1"/>
  <c r="AF2" i="74" s="1"/>
  <c r="S6" i="86" a="1"/>
  <c r="S6" i="86" s="1"/>
  <c r="AH8" i="80" a="1"/>
  <c r="AH8" i="80" s="1"/>
  <c r="AI7" i="86" a="1"/>
  <c r="AI7" i="86" s="1"/>
  <c r="AJ7" i="86" a="1"/>
  <c r="AJ7" i="86" s="1"/>
  <c r="Z11" i="79" a="1"/>
  <c r="Z11" i="79" s="1"/>
  <c r="AH5" i="79" a="1"/>
  <c r="AH5" i="79" s="1"/>
  <c r="Z10" i="86" a="1"/>
  <c r="Z10" i="86" s="1"/>
  <c r="Z6" i="71" a="1"/>
  <c r="Z6" i="71" s="1"/>
  <c r="AJ10" i="83" a="1"/>
  <c r="AJ10" i="83" s="1"/>
  <c r="AE9" i="73" a="1"/>
  <c r="AE9" i="73" s="1"/>
  <c r="AB9" i="73" a="1"/>
  <c r="AB9" i="73" s="1"/>
  <c r="T9" i="73" a="1"/>
  <c r="T9" i="73" s="1"/>
  <c r="AB3" i="76" a="1"/>
  <c r="AB3" i="76" s="1"/>
  <c r="AJ3" i="76" a="1"/>
  <c r="AJ3" i="76" s="1"/>
  <c r="AH3" i="76" a="1"/>
  <c r="AH3" i="76" s="1"/>
  <c r="V3" i="76" a="1"/>
  <c r="V3" i="76" s="1"/>
  <c r="X3" i="76" a="1"/>
  <c r="X3" i="76" s="1"/>
  <c r="W2" i="80" a="1"/>
  <c r="W2" i="80" s="1"/>
  <c r="AJ8" i="84" a="1"/>
  <c r="AJ8" i="84" s="1"/>
  <c r="AA8" i="84" a="1"/>
  <c r="AA8" i="84" s="1"/>
  <c r="AH8" i="84" a="1"/>
  <c r="AH8" i="84" s="1"/>
  <c r="AE5" i="85" a="1"/>
  <c r="AE5" i="85" s="1"/>
  <c r="U10" i="85" a="1"/>
  <c r="U10" i="85" s="1"/>
  <c r="AI6" i="82" a="1"/>
  <c r="AI6" i="82" s="1"/>
  <c r="AJ6" i="82" a="1"/>
  <c r="AJ6" i="82" s="1"/>
  <c r="Z6" i="82" a="1"/>
  <c r="Z6" i="82" s="1"/>
  <c r="Q8" i="74" a="1"/>
  <c r="Q8" i="74" s="1"/>
  <c r="Z10" i="78" a="1"/>
  <c r="Z10" i="78" s="1"/>
  <c r="AB3" i="82" a="1"/>
  <c r="AB3" i="82" s="1"/>
  <c r="AB11" i="76" a="1"/>
  <c r="AB11" i="76" s="1"/>
  <c r="AE3" i="80" a="1"/>
  <c r="AE3" i="80" s="1"/>
  <c r="AA5" i="74" a="1"/>
  <c r="AA5" i="74" s="1"/>
  <c r="X9" i="81" a="1"/>
  <c r="X9" i="81" s="1"/>
  <c r="AG9" i="80" a="1"/>
  <c r="AG9" i="80" s="1"/>
  <c r="AE8" i="85" a="1"/>
  <c r="AE8" i="85" s="1"/>
  <c r="T9" i="74" a="1"/>
  <c r="T9" i="74" s="1"/>
  <c r="W4" i="83" a="1"/>
  <c r="W4" i="83" s="1"/>
  <c r="R5" i="80" a="1"/>
  <c r="R5" i="80" s="1"/>
  <c r="W4" i="73" a="1"/>
  <c r="W4" i="73" s="1"/>
  <c r="AJ3" i="85" a="1"/>
  <c r="AJ3" i="85" s="1"/>
  <c r="R8" i="73" a="1"/>
  <c r="R8" i="73" s="1"/>
  <c r="Z8" i="79" a="1"/>
  <c r="Z8" i="79" s="1"/>
  <c r="W4" i="77" a="1"/>
  <c r="W4" i="77" s="1"/>
  <c r="AD11" i="83" a="1"/>
  <c r="AD11" i="83" s="1"/>
  <c r="R6" i="75" a="1"/>
  <c r="R6" i="75" s="1"/>
  <c r="X10" i="75" a="1"/>
  <c r="X10" i="75" s="1"/>
  <c r="AF5" i="75" a="1"/>
  <c r="AF5" i="75" s="1"/>
  <c r="W11" i="74" a="1"/>
  <c r="W11" i="74" s="1"/>
  <c r="Y4" i="79" a="1"/>
  <c r="Y4" i="79" s="1"/>
  <c r="Z2" i="71" a="1"/>
  <c r="Z2" i="71" s="1"/>
  <c r="X9" i="83" a="1"/>
  <c r="X9" i="83" s="1"/>
  <c r="Z9" i="83" a="1"/>
  <c r="Z9" i="83" s="1"/>
  <c r="AA2" i="81" a="1"/>
  <c r="AA2" i="81" s="1"/>
  <c r="T7" i="78" a="1"/>
  <c r="T7" i="78" s="1"/>
  <c r="U6" i="74" a="1"/>
  <c r="U6" i="74" s="1"/>
  <c r="T2" i="74" a="1"/>
  <c r="T2" i="74" s="1"/>
  <c r="Y6" i="86" a="1"/>
  <c r="Y6" i="86" s="1"/>
  <c r="AJ4" i="86" a="1"/>
  <c r="AJ4" i="86" s="1"/>
  <c r="R4" i="86" a="1"/>
  <c r="R4" i="86" s="1"/>
  <c r="AD4" i="86" a="1"/>
  <c r="AD4" i="86" s="1"/>
  <c r="AC2" i="73" a="1"/>
  <c r="AC2" i="73" s="1"/>
  <c r="Q2" i="73" a="1"/>
  <c r="Q2" i="73" s="1"/>
  <c r="X7" i="86" a="1"/>
  <c r="X7" i="86" s="1"/>
  <c r="AA5" i="79" a="1"/>
  <c r="AA5" i="79" s="1"/>
  <c r="X4" i="85" a="1"/>
  <c r="X4" i="85" s="1"/>
  <c r="Z4" i="85" a="1"/>
  <c r="Z4" i="85" s="1"/>
  <c r="Q3" i="73" a="1"/>
  <c r="Q3" i="73" s="1"/>
  <c r="Q11" i="75" a="1"/>
  <c r="Q11" i="75" s="1"/>
  <c r="S11" i="75" a="1"/>
  <c r="S11" i="75" s="1"/>
  <c r="AJ11" i="75" a="1"/>
  <c r="AJ11" i="75" s="1"/>
  <c r="AH2" i="80" a="1"/>
  <c r="AH2" i="80" s="1"/>
  <c r="S7" i="82" a="1"/>
  <c r="S7" i="82" s="1"/>
  <c r="AG5" i="86" a="1"/>
  <c r="AG5" i="86" s="1"/>
  <c r="R5" i="86" a="1"/>
  <c r="R5" i="86" s="1"/>
  <c r="Y5" i="86" a="1"/>
  <c r="Y5" i="86" s="1"/>
  <c r="AE10" i="85" a="1"/>
  <c r="AE10" i="85" s="1"/>
  <c r="U10" i="76" a="1"/>
  <c r="U10" i="76" s="1"/>
  <c r="X6" i="82" a="1"/>
  <c r="X6" i="82" s="1"/>
  <c r="AB10" i="80" a="1"/>
  <c r="AB10" i="80" s="1"/>
  <c r="AD10" i="80" a="1"/>
  <c r="AD10" i="80" s="1"/>
  <c r="AI10" i="80" a="1"/>
  <c r="AI10" i="80" s="1"/>
  <c r="AE5" i="82" a="1"/>
  <c r="AE5" i="82" s="1"/>
  <c r="AG5" i="82" a="1"/>
  <c r="AG5" i="82" s="1"/>
  <c r="V5" i="82" a="1"/>
  <c r="V5" i="82" s="1"/>
  <c r="AC3" i="82" a="1"/>
  <c r="AC3" i="82" s="1"/>
  <c r="AJ3" i="82" a="1"/>
  <c r="AJ3" i="82" s="1"/>
  <c r="Z3" i="82" a="1"/>
  <c r="Z3" i="82" s="1"/>
  <c r="V3" i="75" a="1"/>
  <c r="V3" i="75" s="1"/>
  <c r="W8" i="73" a="1"/>
  <c r="W8" i="73" s="1"/>
  <c r="AH8" i="79" a="1"/>
  <c r="AH8" i="79" s="1"/>
  <c r="S4" i="77" a="1"/>
  <c r="S4" i="77" s="1"/>
  <c r="AB6" i="75" a="1"/>
  <c r="AB6" i="75" s="1"/>
  <c r="AB11" i="84" a="1"/>
  <c r="AB11" i="84" s="1"/>
  <c r="S4" i="79" a="1"/>
  <c r="S4" i="79" s="1"/>
  <c r="AA7" i="78" a="1"/>
  <c r="AA7" i="78" s="1"/>
  <c r="S3" i="74" a="1"/>
  <c r="S3" i="74" s="1"/>
  <c r="AI8" i="77" a="1"/>
  <c r="AI8" i="77" s="1"/>
  <c r="AE8" i="77" a="1"/>
  <c r="AE8" i="77" s="1"/>
  <c r="W8" i="77" a="1"/>
  <c r="W8" i="77" s="1"/>
  <c r="AA4" i="81" a="1"/>
  <c r="AA4" i="81" s="1"/>
  <c r="AE4" i="81" a="1"/>
  <c r="AE4" i="81" s="1"/>
  <c r="S8" i="80" a="1"/>
  <c r="S8" i="80" s="1"/>
  <c r="AE7" i="86" a="1"/>
  <c r="AE7" i="86" s="1"/>
  <c r="W6" i="71" a="1"/>
  <c r="W6" i="71" s="1"/>
  <c r="V10" i="83" a="1"/>
  <c r="V10" i="83" s="1"/>
  <c r="Z10" i="83" a="1"/>
  <c r="Z10" i="83" s="1"/>
  <c r="AH4" i="84" a="1"/>
  <c r="AH4" i="84" s="1"/>
  <c r="U4" i="84" a="1"/>
  <c r="U4" i="84" s="1"/>
  <c r="Y4" i="84" a="1"/>
  <c r="Y4" i="84" s="1"/>
  <c r="AB3" i="81" a="1"/>
  <c r="AB3" i="81" s="1"/>
  <c r="W7" i="82" a="1"/>
  <c r="W7" i="82" s="1"/>
  <c r="S10" i="76" a="1"/>
  <c r="S10" i="76" s="1"/>
  <c r="AC6" i="73" a="1"/>
  <c r="AC6" i="73" s="1"/>
  <c r="R8" i="74" a="1"/>
  <c r="R8" i="74" s="1"/>
  <c r="AJ2" i="75" a="1"/>
  <c r="AJ2" i="75" s="1"/>
  <c r="AA5" i="77" a="1"/>
  <c r="AA5" i="77" s="1"/>
  <c r="AH2" i="85" a="1"/>
  <c r="AH2" i="85" s="1"/>
  <c r="AD3" i="86" a="1"/>
  <c r="AD3" i="86" s="1"/>
  <c r="AG4" i="80" a="1"/>
  <c r="AG4" i="80" s="1"/>
  <c r="S10" i="82" a="1"/>
  <c r="S10" i="82" s="1"/>
  <c r="AA10" i="74" a="1"/>
  <c r="AA10" i="74" s="1"/>
  <c r="AG10" i="74" a="1"/>
  <c r="AG10" i="74" s="1"/>
  <c r="AI9" i="84" a="1"/>
  <c r="AI9" i="84" s="1"/>
  <c r="X9" i="84" a="1"/>
  <c r="X9" i="84" s="1"/>
  <c r="AC6" i="85" a="1"/>
  <c r="AC6" i="85" s="1"/>
  <c r="AB2" i="77" a="1"/>
  <c r="AB2" i="77" s="1"/>
  <c r="AD2" i="77" a="1"/>
  <c r="AD2" i="77" s="1"/>
  <c r="V8" i="83" a="1"/>
  <c r="V8" i="83" s="1"/>
  <c r="AJ8" i="83" a="1"/>
  <c r="AJ8" i="83" s="1"/>
  <c r="S8" i="83" a="1"/>
  <c r="S8" i="83" s="1"/>
  <c r="U8" i="83" a="1"/>
  <c r="U8" i="83" s="1"/>
  <c r="U3" i="71" a="1"/>
  <c r="U3" i="71" s="1"/>
  <c r="U11" i="73" a="1"/>
  <c r="U11" i="73" s="1"/>
  <c r="V11" i="73" a="1"/>
  <c r="V11" i="73" s="1"/>
  <c r="AE3" i="84" a="1"/>
  <c r="AE3" i="84" s="1"/>
  <c r="AD3" i="84" a="1"/>
  <c r="AD3" i="84" s="1"/>
  <c r="AI11" i="80" a="1"/>
  <c r="AI11" i="80" s="1"/>
  <c r="AD11" i="80" a="1"/>
  <c r="AD11" i="80" s="1"/>
  <c r="AJ7" i="85" a="1"/>
  <c r="AJ7" i="85" s="1"/>
  <c r="W7" i="85" a="1"/>
  <c r="W7" i="85" s="1"/>
  <c r="AG7" i="85" a="1"/>
  <c r="AG7" i="85" s="1"/>
  <c r="AH7" i="85" a="1"/>
  <c r="AH7" i="85" s="1"/>
  <c r="AD7" i="76" a="1"/>
  <c r="AD7" i="76" s="1"/>
  <c r="Z7" i="76" a="1"/>
  <c r="Z7" i="76" s="1"/>
  <c r="T7" i="76" a="1"/>
  <c r="T7" i="76" s="1"/>
  <c r="AH7" i="76" a="1"/>
  <c r="AH7" i="76" s="1"/>
  <c r="AH11" i="81" a="1"/>
  <c r="AH11" i="81" s="1"/>
  <c r="AD11" i="81" a="1"/>
  <c r="AD11" i="81" s="1"/>
  <c r="R11" i="81" a="1"/>
  <c r="R11" i="81" s="1"/>
  <c r="W4" i="82" a="1"/>
  <c r="W4" i="82" s="1"/>
  <c r="AD4" i="82" a="1"/>
  <c r="AD4" i="82" s="1"/>
  <c r="X4" i="76" a="1"/>
  <c r="X4" i="76" s="1"/>
  <c r="AC4" i="74" a="1"/>
  <c r="AC4" i="74" s="1"/>
  <c r="V6" i="74" a="1"/>
  <c r="V6" i="74" s="1"/>
  <c r="Z2" i="74" a="1"/>
  <c r="Z2" i="74" s="1"/>
  <c r="AE6" i="86" a="1"/>
  <c r="AE6" i="86" s="1"/>
  <c r="X11" i="79" a="1"/>
  <c r="X11" i="79" s="1"/>
  <c r="T4" i="85" a="1"/>
  <c r="T4" i="85" s="1"/>
  <c r="Y7" i="75" a="1"/>
  <c r="Y7" i="75" s="1"/>
  <c r="AI6" i="71" a="1"/>
  <c r="AI6" i="71" s="1"/>
  <c r="X7" i="73" a="1"/>
  <c r="X7" i="73" s="1"/>
  <c r="AC6" i="84" a="1"/>
  <c r="AC6" i="84" s="1"/>
  <c r="T5" i="85" a="1"/>
  <c r="T5" i="85" s="1"/>
  <c r="AC10" i="85" a="1"/>
  <c r="AC10" i="85" s="1"/>
  <c r="R10" i="76" a="1"/>
  <c r="R10" i="76" s="1"/>
  <c r="AJ8" i="74" a="1"/>
  <c r="AJ8" i="74" s="1"/>
  <c r="AB8" i="74" a="1"/>
  <c r="AB8" i="74" s="1"/>
  <c r="V10" i="78" a="1"/>
  <c r="V10" i="78" s="1"/>
  <c r="R8" i="86" a="1"/>
  <c r="R8" i="86" s="1"/>
  <c r="AJ2" i="85" a="1"/>
  <c r="AJ2" i="85" s="1"/>
  <c r="AE7" i="83" a="1"/>
  <c r="AE7" i="83" s="1"/>
  <c r="AG7" i="83" a="1"/>
  <c r="AG7" i="83" s="1"/>
  <c r="AB4" i="80" a="1"/>
  <c r="AB4" i="80" s="1"/>
  <c r="AJ10" i="74" a="1"/>
  <c r="AJ10" i="74" s="1"/>
  <c r="AC9" i="84" a="1"/>
  <c r="AC9" i="84" s="1"/>
  <c r="AG6" i="85" a="1"/>
  <c r="AG6" i="85" s="1"/>
  <c r="X6" i="80" a="1"/>
  <c r="X6" i="80" s="1"/>
  <c r="AH2" i="77" a="1"/>
  <c r="AH2" i="77" s="1"/>
  <c r="AC11" i="82" a="1"/>
  <c r="AC11" i="82" s="1"/>
  <c r="AC11" i="73" a="1"/>
  <c r="AC11" i="73" s="1"/>
  <c r="Y9" i="75" a="1"/>
  <c r="Y9" i="75" s="1"/>
  <c r="AC9" i="75" a="1"/>
  <c r="AC9" i="75" s="1"/>
  <c r="Y6" i="77" a="1"/>
  <c r="Y6" i="77" s="1"/>
  <c r="AH7" i="71" a="1"/>
  <c r="AH7" i="71" s="1"/>
  <c r="W7" i="71" a="1"/>
  <c r="W7" i="71" s="1"/>
  <c r="Z3" i="83" a="1"/>
  <c r="Z3" i="83" s="1"/>
  <c r="AG3" i="83" a="1"/>
  <c r="AG3" i="83" s="1"/>
  <c r="Y3" i="83" a="1"/>
  <c r="Y3" i="83" s="1"/>
  <c r="AD3" i="83" a="1"/>
  <c r="AD3" i="83" s="1"/>
  <c r="X5" i="78" a="1"/>
  <c r="X5" i="78" s="1"/>
  <c r="S5" i="78" a="1"/>
  <c r="S5" i="78" s="1"/>
  <c r="AF7" i="74" a="1"/>
  <c r="AF7" i="74" s="1"/>
  <c r="AC7" i="74" a="1"/>
  <c r="AC7" i="74" s="1"/>
  <c r="S2" i="78" a="1"/>
  <c r="S2" i="78" s="1"/>
  <c r="AD5" i="81" a="1"/>
  <c r="AD5" i="81" s="1"/>
  <c r="Y4" i="78" a="1"/>
  <c r="Y4" i="78" s="1"/>
  <c r="S5" i="71" a="1"/>
  <c r="S5" i="71" s="1"/>
  <c r="X5" i="71" a="1"/>
  <c r="X5" i="71" s="1"/>
  <c r="AD5" i="71" a="1"/>
  <c r="AD5" i="71" s="1"/>
  <c r="W5" i="71" a="1"/>
  <c r="W5" i="71" s="1"/>
  <c r="AA5" i="71" a="1"/>
  <c r="AA5" i="71" s="1"/>
  <c r="T5" i="71" a="1"/>
  <c r="T5" i="71" s="1"/>
  <c r="AE5" i="71" a="1"/>
  <c r="AE5" i="71" s="1"/>
  <c r="Z5" i="71" a="1"/>
  <c r="Z5" i="71" s="1"/>
  <c r="AB8" i="78" a="1"/>
  <c r="AB8" i="78" s="1"/>
  <c r="W4" i="74" a="1"/>
  <c r="W4" i="74" s="1"/>
  <c r="X6" i="74" a="1"/>
  <c r="X6" i="74" s="1"/>
  <c r="Y9" i="76" a="1"/>
  <c r="Y9" i="76" s="1"/>
  <c r="AB2" i="73" a="1"/>
  <c r="AB2" i="73" s="1"/>
  <c r="AH7" i="86" a="1"/>
  <c r="AH7" i="86" s="1"/>
  <c r="AJ10" i="86" a="1"/>
  <c r="AJ10" i="86" s="1"/>
  <c r="AA10" i="83" a="1"/>
  <c r="AA10" i="83" s="1"/>
  <c r="X10" i="77" a="1"/>
  <c r="X10" i="77" s="1"/>
  <c r="S3" i="79" a="1"/>
  <c r="S3" i="79" s="1"/>
  <c r="W3" i="76" a="1"/>
  <c r="W3" i="76" s="1"/>
  <c r="AC2" i="80" a="1"/>
  <c r="AC2" i="80" s="1"/>
  <c r="AH10" i="85" a="1"/>
  <c r="AH10" i="85" s="1"/>
  <c r="R10" i="85" a="1"/>
  <c r="R10" i="85" s="1"/>
  <c r="Y8" i="74" a="1"/>
  <c r="Y8" i="74" s="1"/>
  <c r="AF8" i="74" a="1"/>
  <c r="AF8" i="74" s="1"/>
  <c r="Y10" i="78" a="1"/>
  <c r="Y10" i="78" s="1"/>
  <c r="AG10" i="78" a="1"/>
  <c r="AG10" i="78" s="1"/>
  <c r="AA3" i="82" a="1"/>
  <c r="AA3" i="82" s="1"/>
  <c r="AI8" i="86" a="1"/>
  <c r="AI8" i="86" s="1"/>
  <c r="U4" i="80" a="1"/>
  <c r="U4" i="80" s="1"/>
  <c r="AH10" i="74" a="1"/>
  <c r="AH10" i="74" s="1"/>
  <c r="Q5" i="84" a="1"/>
  <c r="Q5" i="84" s="1"/>
  <c r="AC5" i="84" a="1"/>
  <c r="AC5" i="84" s="1"/>
  <c r="AA5" i="73" a="1"/>
  <c r="AA5" i="73" s="1"/>
  <c r="AA6" i="80" a="1"/>
  <c r="AA6" i="80" s="1"/>
  <c r="AI6" i="80" a="1"/>
  <c r="AI6" i="80" s="1"/>
  <c r="AD8" i="83" a="1"/>
  <c r="AD8" i="83" s="1"/>
  <c r="AB11" i="82" a="1"/>
  <c r="AB11" i="82" s="1"/>
  <c r="AJ11" i="82" a="1"/>
  <c r="AJ11" i="82" s="1"/>
  <c r="AB3" i="84" a="1"/>
  <c r="AB3" i="84" s="1"/>
  <c r="W11" i="71" a="1"/>
  <c r="W11" i="71" s="1"/>
  <c r="Q11" i="80" a="1"/>
  <c r="Q11" i="80" s="1"/>
  <c r="V9" i="71" a="1"/>
  <c r="V9" i="71" s="1"/>
  <c r="AC5" i="76" a="1"/>
  <c r="AC5" i="76" s="1"/>
  <c r="AI5" i="76" a="1"/>
  <c r="AI5" i="76" s="1"/>
  <c r="AJ5" i="76" a="1"/>
  <c r="AJ5" i="76" s="1"/>
  <c r="AA5" i="76" a="1"/>
  <c r="AA5" i="76" s="1"/>
  <c r="AF4" i="78" a="1"/>
  <c r="AF4" i="78" s="1"/>
  <c r="R4" i="78" a="1"/>
  <c r="R4" i="78" s="1"/>
  <c r="W11" i="78" a="1"/>
  <c r="W11" i="78" s="1"/>
  <c r="AF11" i="78" a="1"/>
  <c r="AF11" i="78" s="1"/>
  <c r="Y8" i="78" a="1"/>
  <c r="Y8" i="78" s="1"/>
  <c r="X8" i="78" a="1"/>
  <c r="X8" i="78" s="1"/>
  <c r="U4" i="76" a="1"/>
  <c r="U4" i="76" s="1"/>
  <c r="AI11" i="86" a="1"/>
  <c r="AI11" i="86" s="1"/>
  <c r="Q11" i="86" a="1"/>
  <c r="Q11" i="86" s="1"/>
  <c r="AI9" i="71" a="1"/>
  <c r="AI9" i="71" s="1"/>
  <c r="R9" i="71" a="1"/>
  <c r="R9" i="71" s="1"/>
  <c r="AB4" i="76" a="1"/>
  <c r="AB4" i="76" s="1"/>
  <c r="AA4" i="76" a="1"/>
  <c r="AA4" i="76" s="1"/>
  <c r="Y9" i="84" a="1"/>
  <c r="Y9" i="84" s="1"/>
  <c r="AC5" i="73" a="1"/>
  <c r="AC5" i="73" s="1"/>
  <c r="U5" i="73" a="1"/>
  <c r="U5" i="73" s="1"/>
  <c r="Z5" i="73" a="1"/>
  <c r="Z5" i="73" s="1"/>
  <c r="R6" i="80" a="1"/>
  <c r="R6" i="80" s="1"/>
  <c r="Q6" i="80" a="1"/>
  <c r="Q6" i="80" s="1"/>
  <c r="Z8" i="83" a="1"/>
  <c r="Z8" i="83" s="1"/>
  <c r="AE11" i="82" a="1"/>
  <c r="AE11" i="82" s="1"/>
  <c r="AH11" i="82" a="1"/>
  <c r="AH11" i="82" s="1"/>
  <c r="U9" i="75" a="1"/>
  <c r="U9" i="75" s="1"/>
  <c r="W6" i="77" a="1"/>
  <c r="W6" i="77" s="1"/>
  <c r="AF2" i="82" a="1"/>
  <c r="AF2" i="82" s="1"/>
  <c r="AH3" i="84" a="1"/>
  <c r="AH3" i="84" s="1"/>
  <c r="AJ3" i="84" a="1"/>
  <c r="AJ3" i="84" s="1"/>
  <c r="AI11" i="77" a="1"/>
  <c r="AI11" i="77" s="1"/>
  <c r="X7" i="71" a="1"/>
  <c r="X7" i="71" s="1"/>
  <c r="X3" i="83" a="1"/>
  <c r="X3" i="83" s="1"/>
  <c r="V7" i="74" a="1"/>
  <c r="V7" i="74" s="1"/>
  <c r="AA2" i="78" a="1"/>
  <c r="AA2" i="78" s="1"/>
  <c r="AB5" i="81" a="1"/>
  <c r="AB5" i="81" s="1"/>
  <c r="AJ5" i="81" a="1"/>
  <c r="AJ5" i="81" s="1"/>
  <c r="AB4" i="78" a="1"/>
  <c r="AB4" i="78" s="1"/>
  <c r="S4" i="78" a="1"/>
  <c r="S4" i="78" s="1"/>
  <c r="Y11" i="78" a="1"/>
  <c r="Y11" i="78" s="1"/>
  <c r="V4" i="82" a="1"/>
  <c r="V4" i="82" s="1"/>
  <c r="AH8" i="78" a="1"/>
  <c r="AH8" i="78" s="1"/>
  <c r="T8" i="78" a="1"/>
  <c r="T8" i="78" s="1"/>
  <c r="AF4" i="76" a="1"/>
  <c r="AF4" i="76" s="1"/>
  <c r="AI7" i="79" a="1"/>
  <c r="AI7" i="79" s="1"/>
  <c r="AB7" i="79" a="1"/>
  <c r="AB7" i="79" s="1"/>
  <c r="Y7" i="79" a="1"/>
  <c r="Y7" i="79" s="1"/>
  <c r="Q9" i="86" a="1"/>
  <c r="Q9" i="86" s="1"/>
  <c r="T9" i="86" a="1"/>
  <c r="T9" i="86" s="1"/>
  <c r="AF7" i="77" a="1"/>
  <c r="AF7" i="77" s="1"/>
  <c r="AG7" i="77" a="1"/>
  <c r="AG7" i="77" s="1"/>
  <c r="V7" i="81" a="1"/>
  <c r="V7" i="81" s="1"/>
  <c r="Q6" i="79" a="1"/>
  <c r="Q6" i="79" s="1"/>
  <c r="AI6" i="79" a="1"/>
  <c r="AI6" i="79" s="1"/>
  <c r="AE6" i="79" a="1"/>
  <c r="AE6" i="79" s="1"/>
  <c r="AG8" i="81" a="1"/>
  <c r="AG8" i="81" s="1"/>
  <c r="AJ5" i="83" a="1"/>
  <c r="AJ5" i="83" s="1"/>
  <c r="Y5" i="83" a="1"/>
  <c r="Y5" i="83" s="1"/>
  <c r="AB11" i="85" a="1"/>
  <c r="AB11" i="85" s="1"/>
  <c r="AG11" i="85" a="1"/>
  <c r="AG11" i="85" s="1"/>
  <c r="AI9" i="82" a="1"/>
  <c r="AI9" i="82" s="1"/>
  <c r="AE9" i="82" a="1"/>
  <c r="AE9" i="82" s="1"/>
  <c r="T9" i="82" a="1"/>
  <c r="T9" i="82" s="1"/>
  <c r="AG9" i="82" a="1"/>
  <c r="AG9" i="82" s="1"/>
  <c r="AE9" i="79" a="1"/>
  <c r="AE9" i="79" s="1"/>
  <c r="AH9" i="79" a="1"/>
  <c r="AH9" i="79" s="1"/>
  <c r="AI9" i="79" a="1"/>
  <c r="AI9" i="79" s="1"/>
  <c r="AH3" i="78" a="1"/>
  <c r="AH3" i="78" s="1"/>
  <c r="Y3" i="71" a="1"/>
  <c r="Y3" i="71" s="1"/>
  <c r="R2" i="82" a="1"/>
  <c r="R2" i="82" s="1"/>
  <c r="AI5" i="78" a="1"/>
  <c r="AI5" i="78" s="1"/>
  <c r="AJ6" i="81" a="1"/>
  <c r="AJ6" i="81" s="1"/>
  <c r="AH9" i="71" a="1"/>
  <c r="AH9" i="71" s="1"/>
  <c r="U10" i="81" a="1"/>
  <c r="U10" i="81" s="1"/>
  <c r="AH4" i="75" a="1"/>
  <c r="AH4" i="75" s="1"/>
  <c r="AD11" i="78" a="1"/>
  <c r="AD11" i="78" s="1"/>
  <c r="X11" i="81" a="1"/>
  <c r="X11" i="81" s="1"/>
  <c r="AE4" i="82" a="1"/>
  <c r="AE4" i="82" s="1"/>
  <c r="AG4" i="76" a="1"/>
  <c r="AG4" i="76" s="1"/>
  <c r="U7" i="79" a="1"/>
  <c r="U7" i="79" s="1"/>
  <c r="AG7" i="79" a="1"/>
  <c r="AG7" i="79" s="1"/>
  <c r="AA7" i="79" a="1"/>
  <c r="AA7" i="79" s="1"/>
  <c r="R9" i="86" a="1"/>
  <c r="R9" i="86" s="1"/>
  <c r="AH9" i="86" a="1"/>
  <c r="AH9" i="86" s="1"/>
  <c r="T7" i="77" a="1"/>
  <c r="T7" i="77" s="1"/>
  <c r="Z7" i="77" a="1"/>
  <c r="Z7" i="77" s="1"/>
  <c r="S7" i="77" a="1"/>
  <c r="S7" i="77" s="1"/>
  <c r="AB7" i="81" a="1"/>
  <c r="AB7" i="81" s="1"/>
  <c r="AE7" i="81" a="1"/>
  <c r="AE7" i="81" s="1"/>
  <c r="AC6" i="79" a="1"/>
  <c r="AC6" i="79" s="1"/>
  <c r="W6" i="79" a="1"/>
  <c r="W6" i="79" s="1"/>
  <c r="X8" i="81" a="1"/>
  <c r="X8" i="81" s="1"/>
  <c r="AE8" i="81" a="1"/>
  <c r="AE8" i="81" s="1"/>
  <c r="X5" i="83" a="1"/>
  <c r="X5" i="83" s="1"/>
  <c r="AE5" i="83" a="1"/>
  <c r="AE5" i="83" s="1"/>
  <c r="AC11" i="85" a="1"/>
  <c r="AC11" i="85" s="1"/>
  <c r="S11" i="85" a="1"/>
  <c r="S11" i="85" s="1"/>
  <c r="AF11" i="85" a="1"/>
  <c r="AF11" i="85" s="1"/>
  <c r="AJ9" i="82" a="1"/>
  <c r="AJ9" i="82" s="1"/>
  <c r="Z9" i="82" a="1"/>
  <c r="Z9" i="82" s="1"/>
  <c r="Q9" i="82" a="1"/>
  <c r="Q9" i="82" s="1"/>
  <c r="AG9" i="79" a="1"/>
  <c r="AG9" i="79" s="1"/>
  <c r="AH9" i="84" a="1"/>
  <c r="AH9" i="84" s="1"/>
  <c r="R5" i="73" a="1"/>
  <c r="R5" i="73" s="1"/>
  <c r="R3" i="78" a="1"/>
  <c r="R3" i="78" s="1"/>
  <c r="Q8" i="83" a="1"/>
  <c r="Q8" i="83" s="1"/>
  <c r="T9" i="75" a="1"/>
  <c r="T9" i="75" s="1"/>
  <c r="AJ2" i="82" a="1"/>
  <c r="AJ2" i="82" s="1"/>
  <c r="V11" i="77" a="1"/>
  <c r="V11" i="77" s="1"/>
  <c r="AJ5" i="78" a="1"/>
  <c r="AJ5" i="78" s="1"/>
  <c r="AJ9" i="71" a="1"/>
  <c r="AJ9" i="71" s="1"/>
  <c r="Y10" i="81" a="1"/>
  <c r="Y10" i="81" s="1"/>
  <c r="AH5" i="81" a="1"/>
  <c r="AH5" i="81" s="1"/>
  <c r="T4" i="78" a="1"/>
  <c r="T4" i="78" s="1"/>
  <c r="X11" i="78" a="1"/>
  <c r="X11" i="78" s="1"/>
  <c r="T11" i="78" a="1"/>
  <c r="T11" i="78" s="1"/>
  <c r="AE11" i="81" a="1"/>
  <c r="AE11" i="81" s="1"/>
  <c r="AC11" i="81" a="1"/>
  <c r="AC11" i="81" s="1"/>
  <c r="T4" i="82" a="1"/>
  <c r="T4" i="82" s="1"/>
  <c r="Z4" i="82" a="1"/>
  <c r="Z4" i="82" s="1"/>
  <c r="AE8" i="78" a="1"/>
  <c r="AE8" i="78" s="1"/>
  <c r="AJ8" i="78" a="1"/>
  <c r="AJ8" i="78" s="1"/>
  <c r="AA8" i="78" a="1"/>
  <c r="AA8" i="78" s="1"/>
  <c r="V4" i="76" a="1"/>
  <c r="V4" i="76" s="1"/>
  <c r="Y4" i="76" a="1"/>
  <c r="Y4" i="76" s="1"/>
  <c r="T4" i="76" a="1"/>
  <c r="T4" i="76" s="1"/>
  <c r="X7" i="79" a="1"/>
  <c r="X7" i="79" s="1"/>
  <c r="AC7" i="79" a="1"/>
  <c r="AC7" i="79" s="1"/>
  <c r="S7" i="79" a="1"/>
  <c r="S7" i="79" s="1"/>
  <c r="X9" i="86" a="1"/>
  <c r="X9" i="86" s="1"/>
  <c r="AE9" i="86" a="1"/>
  <c r="AE9" i="86" s="1"/>
  <c r="AD9" i="86" a="1"/>
  <c r="AD9" i="86" s="1"/>
  <c r="AC7" i="77" a="1"/>
  <c r="AC7" i="77" s="1"/>
  <c r="AH7" i="77" a="1"/>
  <c r="AH7" i="77" s="1"/>
  <c r="AJ7" i="81" a="1"/>
  <c r="AJ7" i="81" s="1"/>
  <c r="X7" i="81" a="1"/>
  <c r="X7" i="81" s="1"/>
  <c r="R7" i="81" a="1"/>
  <c r="R7" i="81" s="1"/>
  <c r="Y6" i="79" a="1"/>
  <c r="Y6" i="79" s="1"/>
  <c r="S6" i="79" a="1"/>
  <c r="S6" i="79" s="1"/>
  <c r="AB8" i="81" a="1"/>
  <c r="AB8" i="81" s="1"/>
  <c r="AA8" i="81" a="1"/>
  <c r="AA8" i="81" s="1"/>
  <c r="AJ8" i="81" a="1"/>
  <c r="AJ8" i="81" s="1"/>
  <c r="W5" i="83" a="1"/>
  <c r="W5" i="83" s="1"/>
  <c r="AB5" i="83" a="1"/>
  <c r="AB5" i="83" s="1"/>
  <c r="AC5" i="83" a="1"/>
  <c r="AC5" i="83" s="1"/>
  <c r="AA11" i="85" a="1"/>
  <c r="AA11" i="85" s="1"/>
  <c r="Y11" i="85" a="1"/>
  <c r="Y11" i="85" s="1"/>
  <c r="V9" i="82" a="1"/>
  <c r="V9" i="82" s="1"/>
  <c r="AH9" i="82" a="1"/>
  <c r="AH9" i="82" s="1"/>
  <c r="X9" i="82" a="1"/>
  <c r="X9" i="82" s="1"/>
  <c r="S9" i="79" a="1"/>
  <c r="S9" i="79" s="1"/>
  <c r="V9" i="79" a="1"/>
  <c r="V9" i="79" s="1"/>
  <c r="W9" i="79" a="1"/>
  <c r="W9" i="79" s="1"/>
  <c r="Q9" i="79" a="1"/>
  <c r="Q9" i="79" s="1"/>
  <c r="S8" i="71" a="1"/>
  <c r="S8" i="71" s="1"/>
  <c r="AF9" i="78" a="1"/>
  <c r="AF9" i="78" s="1"/>
  <c r="AH9" i="78" a="1"/>
  <c r="AH9" i="78" s="1"/>
  <c r="Y9" i="78" a="1"/>
  <c r="Y9" i="78" s="1"/>
  <c r="AD9" i="78" a="1"/>
  <c r="AD9" i="78" s="1"/>
  <c r="Q9" i="78" a="1"/>
  <c r="Q9" i="78" s="1"/>
  <c r="AI9" i="78" a="1"/>
  <c r="AI9" i="78" s="1"/>
  <c r="V9" i="78" a="1"/>
  <c r="V9" i="78" s="1"/>
  <c r="U9" i="78" a="1"/>
  <c r="U9" i="78" s="1"/>
  <c r="W9" i="78" a="1"/>
  <c r="W9" i="78" s="1"/>
  <c r="AE4" i="71" a="1"/>
  <c r="AE4" i="71" s="1"/>
  <c r="AC4" i="71" a="1"/>
  <c r="AC4" i="71" s="1"/>
  <c r="AI4" i="71" a="1"/>
  <c r="AI4" i="71" s="1"/>
  <c r="AH4" i="71" a="1"/>
  <c r="AH4" i="71" s="1"/>
  <c r="AJ4" i="71" a="1"/>
  <c r="AJ4" i="71" s="1"/>
  <c r="AG4" i="71" a="1"/>
  <c r="AG4" i="71" s="1"/>
  <c r="V4" i="71" a="1"/>
  <c r="V4" i="71" s="1"/>
  <c r="AB4" i="71" a="1"/>
  <c r="AB4" i="71" s="1"/>
  <c r="U4" i="71" a="1"/>
  <c r="U4" i="71" s="1"/>
  <c r="AF4" i="71" a="1"/>
  <c r="AF4" i="71" s="1"/>
  <c r="U8" i="82" a="1"/>
  <c r="U8" i="82" s="1"/>
  <c r="AH8" i="82" a="1"/>
  <c r="AH8" i="82" s="1"/>
  <c r="Q8" i="82" a="1"/>
  <c r="Q8" i="82" s="1"/>
  <c r="AB8" i="82" a="1"/>
  <c r="AB8" i="82" s="1"/>
  <c r="AA8" i="82" a="1"/>
  <c r="AA8" i="82" s="1"/>
  <c r="W8" i="82" a="1"/>
  <c r="W8" i="82" s="1"/>
  <c r="X8" i="82" a="1"/>
  <c r="X8" i="82" s="1"/>
  <c r="T8" i="82" a="1"/>
  <c r="T8" i="82" s="1"/>
  <c r="AG8" i="82" a="1"/>
  <c r="AG8" i="82" s="1"/>
  <c r="R8" i="82" a="1"/>
  <c r="R8" i="82" s="1"/>
  <c r="Z7" i="84" a="1"/>
  <c r="Z7" i="84" s="1"/>
  <c r="AD7" i="84" a="1"/>
  <c r="AD7" i="84" s="1"/>
  <c r="AF7" i="84" a="1"/>
  <c r="AF7" i="84" s="1"/>
  <c r="U7" i="84" a="1"/>
  <c r="U7" i="84" s="1"/>
  <c r="Q7" i="84" a="1"/>
  <c r="Q7" i="84" s="1"/>
  <c r="Z6" i="83" a="1"/>
  <c r="Z6" i="83" s="1"/>
  <c r="AF6" i="83" a="1"/>
  <c r="AF6" i="83" s="1"/>
  <c r="AH6" i="83" a="1"/>
  <c r="AH6" i="83" s="1"/>
  <c r="AB6" i="83" a="1"/>
  <c r="AB6" i="83" s="1"/>
  <c r="AC6" i="83" a="1"/>
  <c r="AC6" i="83" s="1"/>
  <c r="Q2" i="79" a="1"/>
  <c r="Q2" i="79" s="1"/>
  <c r="R2" i="79" a="1"/>
  <c r="R2" i="79" s="1"/>
  <c r="AB2" i="79" a="1"/>
  <c r="AB2" i="79" s="1"/>
  <c r="AA2" i="79" a="1"/>
  <c r="AA2" i="79" s="1"/>
  <c r="AB3" i="77" a="1"/>
  <c r="AB3" i="77" s="1"/>
  <c r="X3" i="77" a="1"/>
  <c r="X3" i="77" s="1"/>
  <c r="U3" i="77" a="1"/>
  <c r="U3" i="77" s="1"/>
  <c r="AI3" i="77" a="1"/>
  <c r="AI3" i="77" s="1"/>
  <c r="AD3" i="77" a="1"/>
  <c r="AD3" i="77" s="1"/>
  <c r="AG2" i="86" a="1"/>
  <c r="AG2" i="86" s="1"/>
  <c r="V2" i="86" a="1"/>
  <c r="V2" i="86" s="1"/>
  <c r="AH2" i="86" a="1"/>
  <c r="AH2" i="86" s="1"/>
  <c r="R2" i="86" a="1"/>
  <c r="R2" i="86" s="1"/>
  <c r="AJ2" i="86" a="1"/>
  <c r="AJ2" i="86" s="1"/>
  <c r="X6" i="78" a="1"/>
  <c r="X6" i="78" s="1"/>
  <c r="Q6" i="78" a="1"/>
  <c r="Q6" i="78" s="1"/>
  <c r="T6" i="78" a="1"/>
  <c r="T6" i="78" s="1"/>
  <c r="AC6" i="78" a="1"/>
  <c r="AC6" i="78" s="1"/>
  <c r="AJ6" i="78" a="1"/>
  <c r="AJ6" i="78" s="1"/>
  <c r="AD2" i="76" a="1"/>
  <c r="AD2" i="76" s="1"/>
  <c r="AI2" i="76" a="1"/>
  <c r="AI2" i="76" s="1"/>
  <c r="Q2" i="76" a="1"/>
  <c r="Q2" i="76" s="1"/>
  <c r="AC2" i="76" a="1"/>
  <c r="AC2" i="76" s="1"/>
  <c r="V9" i="85" a="1"/>
  <c r="V9" i="85" s="1"/>
  <c r="AE9" i="85" a="1"/>
  <c r="AE9" i="85" s="1"/>
  <c r="AF9" i="85" a="1"/>
  <c r="AF9" i="85" s="1"/>
  <c r="AG9" i="85" a="1"/>
  <c r="AG9" i="85" s="1"/>
  <c r="AI9" i="85" a="1"/>
  <c r="AI9" i="85" s="1"/>
  <c r="X11" i="76" a="1"/>
  <c r="X11" i="76" s="1"/>
  <c r="U11" i="76" a="1"/>
  <c r="U11" i="76" s="1"/>
  <c r="S11" i="76" a="1"/>
  <c r="S11" i="76" s="1"/>
  <c r="T11" i="76" a="1"/>
  <c r="T11" i="76" s="1"/>
  <c r="W11" i="76" a="1"/>
  <c r="W11" i="76" s="1"/>
  <c r="R3" i="80" a="1"/>
  <c r="R3" i="80" s="1"/>
  <c r="AI3" i="80" a="1"/>
  <c r="AI3" i="80" s="1"/>
  <c r="Y3" i="80" a="1"/>
  <c r="Y3" i="80" s="1"/>
  <c r="AC3" i="80" a="1"/>
  <c r="AC3" i="80" s="1"/>
  <c r="AA10" i="73" a="1"/>
  <c r="AA10" i="73" s="1"/>
  <c r="Z10" i="73" a="1"/>
  <c r="Z10" i="73" s="1"/>
  <c r="AF10" i="73" a="1"/>
  <c r="AF10" i="73" s="1"/>
  <c r="R10" i="73" a="1"/>
  <c r="R10" i="73" s="1"/>
  <c r="S10" i="73" a="1"/>
  <c r="S10" i="73" s="1"/>
  <c r="V5" i="74" a="1"/>
  <c r="V5" i="74" s="1"/>
  <c r="S5" i="74" a="1"/>
  <c r="S5" i="74" s="1"/>
  <c r="AE5" i="74" a="1"/>
  <c r="AE5" i="74" s="1"/>
  <c r="AG5" i="74" a="1"/>
  <c r="AG5" i="74" s="1"/>
  <c r="Q5" i="74" a="1"/>
  <c r="Q5" i="74" s="1"/>
  <c r="Q9" i="81" a="1"/>
  <c r="Q9" i="81" s="1"/>
  <c r="U9" i="81" a="1"/>
  <c r="U9" i="81" s="1"/>
  <c r="AG9" i="81" a="1"/>
  <c r="AG9" i="81" s="1"/>
  <c r="Y9" i="81" a="1"/>
  <c r="Y9" i="81" s="1"/>
  <c r="AB9" i="81" a="1"/>
  <c r="AB9" i="81" s="1"/>
  <c r="AI9" i="80" a="1"/>
  <c r="AI9" i="80" s="1"/>
  <c r="R9" i="80" a="1"/>
  <c r="R9" i="80" s="1"/>
  <c r="AH9" i="80" a="1"/>
  <c r="AH9" i="80" s="1"/>
  <c r="S9" i="80" a="1"/>
  <c r="S9" i="80" s="1"/>
  <c r="AE8" i="75" a="1"/>
  <c r="AE8" i="75" s="1"/>
  <c r="Z8" i="75" a="1"/>
  <c r="Z8" i="75" s="1"/>
  <c r="AB8" i="75" a="1"/>
  <c r="AB8" i="75" s="1"/>
  <c r="AD8" i="75" a="1"/>
  <c r="AD8" i="75" s="1"/>
  <c r="U8" i="75" a="1"/>
  <c r="U8" i="75" s="1"/>
  <c r="AC8" i="85" a="1"/>
  <c r="AC8" i="85" s="1"/>
  <c r="Z8" i="85" a="1"/>
  <c r="Z8" i="85" s="1"/>
  <c r="W8" i="85" a="1"/>
  <c r="W8" i="85" s="1"/>
  <c r="AD8" i="85" a="1"/>
  <c r="AD8" i="85" s="1"/>
  <c r="R9" i="74" a="1"/>
  <c r="R9" i="74" s="1"/>
  <c r="AB9" i="74" a="1"/>
  <c r="AB9" i="74" s="1"/>
  <c r="V9" i="74" a="1"/>
  <c r="V9" i="74" s="1"/>
  <c r="Q9" i="74" a="1"/>
  <c r="Q9" i="74" s="1"/>
  <c r="AD10" i="84" a="1"/>
  <c r="AD10" i="84" s="1"/>
  <c r="Z10" i="84" a="1"/>
  <c r="Z10" i="84" s="1"/>
  <c r="AF10" i="84" a="1"/>
  <c r="AF10" i="84" s="1"/>
  <c r="Y10" i="84" a="1"/>
  <c r="Y10" i="84" s="1"/>
  <c r="W10" i="84" a="1"/>
  <c r="W10" i="84" s="1"/>
  <c r="X9" i="77" a="1"/>
  <c r="X9" i="77" s="1"/>
  <c r="T9" i="77" a="1"/>
  <c r="T9" i="77" s="1"/>
  <c r="S9" i="77" a="1"/>
  <c r="S9" i="77" s="1"/>
  <c r="AC9" i="77" a="1"/>
  <c r="AC9" i="77" s="1"/>
  <c r="Z9" i="77" a="1"/>
  <c r="Z9" i="77" s="1"/>
  <c r="AJ4" i="83" a="1"/>
  <c r="AJ4" i="83" s="1"/>
  <c r="AG4" i="83" a="1"/>
  <c r="AG4" i="83" s="1"/>
  <c r="V4" i="83" a="1"/>
  <c r="V4" i="83" s="1"/>
  <c r="Q4" i="83" a="1"/>
  <c r="Q4" i="83" s="1"/>
  <c r="U4" i="83" a="1"/>
  <c r="U4" i="83" s="1"/>
  <c r="AF5" i="80" a="1"/>
  <c r="AF5" i="80" s="1"/>
  <c r="AC5" i="80" a="1"/>
  <c r="AC5" i="80" s="1"/>
  <c r="AE5" i="80" a="1"/>
  <c r="AE5" i="80" s="1"/>
  <c r="X5" i="80" a="1"/>
  <c r="X5" i="80" s="1"/>
  <c r="AJ4" i="73" a="1"/>
  <c r="AJ4" i="73" s="1"/>
  <c r="AF4" i="73" a="1"/>
  <c r="AF4" i="73" s="1"/>
  <c r="R4" i="73" a="1"/>
  <c r="R4" i="73" s="1"/>
  <c r="AB4" i="73" a="1"/>
  <c r="AB4" i="73" s="1"/>
  <c r="AB3" i="75" a="1"/>
  <c r="AB3" i="75" s="1"/>
  <c r="Z3" i="75" a="1"/>
  <c r="Z3" i="75" s="1"/>
  <c r="T3" i="75" a="1"/>
  <c r="T3" i="75" s="1"/>
  <c r="AF3" i="75" a="1"/>
  <c r="AF3" i="75" s="1"/>
  <c r="AC3" i="85" a="1"/>
  <c r="AC3" i="85" s="1"/>
  <c r="AH3" i="85" a="1"/>
  <c r="AH3" i="85" s="1"/>
  <c r="S3" i="85" a="1"/>
  <c r="S3" i="85" s="1"/>
  <c r="AG3" i="85" a="1"/>
  <c r="AG3" i="85" s="1"/>
  <c r="AD3" i="85" a="1"/>
  <c r="AD3" i="85" s="1"/>
  <c r="AI8" i="73" a="1"/>
  <c r="AI8" i="73" s="1"/>
  <c r="AA8" i="73" a="1"/>
  <c r="AA8" i="73" s="1"/>
  <c r="AH8" i="73" a="1"/>
  <c r="AH8" i="73" s="1"/>
  <c r="AF8" i="73" a="1"/>
  <c r="AF8" i="73" s="1"/>
  <c r="U8" i="73" a="1"/>
  <c r="U8" i="73" s="1"/>
  <c r="AG8" i="79" a="1"/>
  <c r="AG8" i="79" s="1"/>
  <c r="AJ8" i="79" a="1"/>
  <c r="AJ8" i="79" s="1"/>
  <c r="AI8" i="79" a="1"/>
  <c r="AI8" i="79" s="1"/>
  <c r="X8" i="79" a="1"/>
  <c r="X8" i="79" s="1"/>
  <c r="W8" i="79" a="1"/>
  <c r="W8" i="79" s="1"/>
  <c r="R4" i="77" a="1"/>
  <c r="R4" i="77" s="1"/>
  <c r="V4" i="77" a="1"/>
  <c r="V4" i="77" s="1"/>
  <c r="AF4" i="77" a="1"/>
  <c r="AF4" i="77" s="1"/>
  <c r="AB4" i="77" a="1"/>
  <c r="AB4" i="77" s="1"/>
  <c r="Q11" i="83" a="1"/>
  <c r="Q11" i="83" s="1"/>
  <c r="W11" i="83" a="1"/>
  <c r="W11" i="83" s="1"/>
  <c r="Z11" i="83" a="1"/>
  <c r="Z11" i="83" s="1"/>
  <c r="V11" i="83" a="1"/>
  <c r="V11" i="83" s="1"/>
  <c r="T11" i="83" a="1"/>
  <c r="T11" i="83" s="1"/>
  <c r="Y6" i="75" a="1"/>
  <c r="Y6" i="75" s="1"/>
  <c r="AD6" i="75" a="1"/>
  <c r="AD6" i="75" s="1"/>
  <c r="AF6" i="75" a="1"/>
  <c r="AF6" i="75" s="1"/>
  <c r="AG6" i="75" a="1"/>
  <c r="AG6" i="75" s="1"/>
  <c r="AI10" i="75" a="1"/>
  <c r="AI10" i="75" s="1"/>
  <c r="AD10" i="75" a="1"/>
  <c r="AD10" i="75" s="1"/>
  <c r="Y10" i="75" a="1"/>
  <c r="Y10" i="75" s="1"/>
  <c r="AG10" i="75" a="1"/>
  <c r="AG10" i="75" s="1"/>
  <c r="T11" i="84" a="1"/>
  <c r="T11" i="84" s="1"/>
  <c r="AF11" i="84" a="1"/>
  <c r="AF11" i="84" s="1"/>
  <c r="Y11" i="84" a="1"/>
  <c r="Y11" i="84" s="1"/>
  <c r="AC11" i="84" a="1"/>
  <c r="AC11" i="84" s="1"/>
  <c r="AH5" i="75" a="1"/>
  <c r="AH5" i="75" s="1"/>
  <c r="AB5" i="75" a="1"/>
  <c r="AB5" i="75" s="1"/>
  <c r="AA5" i="75" a="1"/>
  <c r="AA5" i="75" s="1"/>
  <c r="AC5" i="75" a="1"/>
  <c r="AC5" i="75" s="1"/>
  <c r="AD8" i="71" a="1"/>
  <c r="AD8" i="71" s="1"/>
  <c r="Z8" i="71" a="1"/>
  <c r="Z8" i="71" s="1"/>
  <c r="V8" i="71" a="1"/>
  <c r="V8" i="71" s="1"/>
  <c r="AG8" i="71" a="1"/>
  <c r="AG8" i="71" s="1"/>
  <c r="Y8" i="71" a="1"/>
  <c r="Y8" i="71" s="1"/>
  <c r="AD11" i="74" a="1"/>
  <c r="AD11" i="74" s="1"/>
  <c r="T11" i="74" a="1"/>
  <c r="T11" i="74" s="1"/>
  <c r="Q11" i="74" a="1"/>
  <c r="Q11" i="74" s="1"/>
  <c r="U11" i="74" a="1"/>
  <c r="U11" i="74" s="1"/>
  <c r="R11" i="74" a="1"/>
  <c r="R11" i="74" s="1"/>
  <c r="AB11" i="74" a="1"/>
  <c r="AB11" i="74" s="1"/>
  <c r="AF11" i="74" a="1"/>
  <c r="AF11" i="74" s="1"/>
  <c r="AE11" i="74" a="1"/>
  <c r="AE11" i="74" s="1"/>
  <c r="V4" i="79" a="1"/>
  <c r="V4" i="79" s="1"/>
  <c r="AB4" i="79" a="1"/>
  <c r="AB4" i="79" s="1"/>
  <c r="V10" i="71" a="1"/>
  <c r="V10" i="71" s="1"/>
  <c r="S10" i="71" a="1"/>
  <c r="S10" i="71" s="1"/>
  <c r="AB10" i="71" a="1"/>
  <c r="AB10" i="71" s="1"/>
  <c r="Z10" i="71" a="1"/>
  <c r="Z10" i="71" s="1"/>
  <c r="W10" i="71" a="1"/>
  <c r="W10" i="71" s="1"/>
  <c r="Y10" i="71" a="1"/>
  <c r="Y10" i="71" s="1"/>
  <c r="AH10" i="71" a="1"/>
  <c r="AH10" i="71" s="1"/>
  <c r="AG10" i="71" a="1"/>
  <c r="AG10" i="71" s="1"/>
  <c r="AA10" i="71" a="1"/>
  <c r="AA10" i="71" s="1"/>
  <c r="T10" i="71" a="1"/>
  <c r="T10" i="71" s="1"/>
  <c r="AI10" i="71" a="1"/>
  <c r="AI10" i="71" s="1"/>
  <c r="AC10" i="71" a="1"/>
  <c r="AC10" i="71" s="1"/>
  <c r="AD2" i="71" a="1"/>
  <c r="AD2" i="71" s="1"/>
  <c r="T2" i="71" a="1"/>
  <c r="T2" i="71" s="1"/>
  <c r="R9" i="78" a="1"/>
  <c r="R9" i="78" s="1"/>
  <c r="AB9" i="78" a="1"/>
  <c r="AB9" i="78" s="1"/>
  <c r="AE9" i="78" a="1"/>
  <c r="AE9" i="78" s="1"/>
  <c r="AD9" i="83" a="1"/>
  <c r="AD9" i="83" s="1"/>
  <c r="U9" i="83" a="1"/>
  <c r="U9" i="83" s="1"/>
  <c r="AH2" i="83" a="1"/>
  <c r="AH2" i="83" s="1"/>
  <c r="AB2" i="83" a="1"/>
  <c r="AB2" i="83" s="1"/>
  <c r="AC2" i="81" a="1"/>
  <c r="AC2" i="81" s="1"/>
  <c r="AE2" i="81" a="1"/>
  <c r="AE2" i="81" s="1"/>
  <c r="Q4" i="71" a="1"/>
  <c r="Q4" i="71" s="1"/>
  <c r="R4" i="71" a="1"/>
  <c r="R4" i="71" s="1"/>
  <c r="AA10" i="79" a="1"/>
  <c r="AA10" i="79" s="1"/>
  <c r="R10" i="79" a="1"/>
  <c r="R10" i="79" s="1"/>
  <c r="AJ8" i="82" a="1"/>
  <c r="AJ8" i="82" s="1"/>
  <c r="AD8" i="82" a="1"/>
  <c r="AD8" i="82" s="1"/>
  <c r="Z8" i="82" a="1"/>
  <c r="Z8" i="82" s="1"/>
  <c r="V7" i="78" a="1"/>
  <c r="V7" i="78" s="1"/>
  <c r="AG7" i="78" a="1"/>
  <c r="AG7" i="78" s="1"/>
  <c r="Y3" i="74" a="1"/>
  <c r="Y3" i="74" s="1"/>
  <c r="AG3" i="74" a="1"/>
  <c r="AG3" i="74" s="1"/>
  <c r="S4" i="74" a="1"/>
  <c r="S4" i="74" s="1"/>
  <c r="AF4" i="74" a="1"/>
  <c r="AF4" i="74" s="1"/>
  <c r="V8" i="77" a="1"/>
  <c r="V8" i="77" s="1"/>
  <c r="Q8" i="77" a="1"/>
  <c r="Q8" i="77" s="1"/>
  <c r="AJ6" i="74" a="1"/>
  <c r="AJ6" i="74" s="1"/>
  <c r="AG6" i="74" a="1"/>
  <c r="AG6" i="74" s="1"/>
  <c r="AE9" i="76" a="1"/>
  <c r="AE9" i="76" s="1"/>
  <c r="AI9" i="76" a="1"/>
  <c r="AI9" i="76" s="1"/>
  <c r="V9" i="76" a="1"/>
  <c r="V9" i="76" s="1"/>
  <c r="AA2" i="74" a="1"/>
  <c r="AA2" i="74" s="1"/>
  <c r="AG4" i="81" a="1"/>
  <c r="AG4" i="81" s="1"/>
  <c r="AD4" i="81" a="1"/>
  <c r="AD4" i="81" s="1"/>
  <c r="Y4" i="81" a="1"/>
  <c r="Y4" i="81" s="1"/>
  <c r="V6" i="86" a="1"/>
  <c r="V6" i="86" s="1"/>
  <c r="AC6" i="86" a="1"/>
  <c r="AC6" i="86" s="1"/>
  <c r="V4" i="86" a="1"/>
  <c r="V4" i="86" s="1"/>
  <c r="AE4" i="86" a="1"/>
  <c r="AE4" i="86" s="1"/>
  <c r="AI8" i="80" a="1"/>
  <c r="AI8" i="80" s="1"/>
  <c r="AG8" i="80" a="1"/>
  <c r="AG8" i="80" s="1"/>
  <c r="S2" i="73" a="1"/>
  <c r="S2" i="73" s="1"/>
  <c r="AD2" i="73" a="1"/>
  <c r="AD2" i="73" s="1"/>
  <c r="AE2" i="73" a="1"/>
  <c r="AE2" i="73" s="1"/>
  <c r="R2" i="73" a="1"/>
  <c r="R2" i="73" s="1"/>
  <c r="AA2" i="73" a="1"/>
  <c r="AA2" i="73" s="1"/>
  <c r="V2" i="73" a="1"/>
  <c r="V2" i="73" s="1"/>
  <c r="U2" i="73" a="1"/>
  <c r="U2" i="73" s="1"/>
  <c r="Y2" i="73" a="1"/>
  <c r="Y2" i="73" s="1"/>
  <c r="AI2" i="73" a="1"/>
  <c r="AI2" i="73" s="1"/>
  <c r="Z2" i="73" a="1"/>
  <c r="Z2" i="73" s="1"/>
  <c r="X2" i="73" a="1"/>
  <c r="X2" i="73" s="1"/>
  <c r="AH2" i="73" a="1"/>
  <c r="AH2" i="73" s="1"/>
  <c r="U7" i="86" a="1"/>
  <c r="U7" i="86" s="1"/>
  <c r="V7" i="86" a="1"/>
  <c r="V7" i="86" s="1"/>
  <c r="T11" i="79" a="1"/>
  <c r="T11" i="79" s="1"/>
  <c r="S11" i="79" a="1"/>
  <c r="S11" i="79" s="1"/>
  <c r="AD5" i="79" a="1"/>
  <c r="AD5" i="79" s="1"/>
  <c r="Q5" i="79" a="1"/>
  <c r="Q5" i="79" s="1"/>
  <c r="R5" i="79" a="1"/>
  <c r="R5" i="79" s="1"/>
  <c r="Q4" i="85" a="1"/>
  <c r="Q4" i="85" s="1"/>
  <c r="AF4" i="85" a="1"/>
  <c r="AF4" i="85" s="1"/>
  <c r="AG4" i="85" a="1"/>
  <c r="AG4" i="85" s="1"/>
  <c r="AH3" i="73" a="1"/>
  <c r="AH3" i="73" s="1"/>
  <c r="AA3" i="73" a="1"/>
  <c r="AA3" i="73" s="1"/>
  <c r="AH7" i="75" a="1"/>
  <c r="AH7" i="75" s="1"/>
  <c r="AJ6" i="71" a="1"/>
  <c r="AJ6" i="71" s="1"/>
  <c r="R6" i="71" a="1"/>
  <c r="R6" i="71" s="1"/>
  <c r="Y6" i="71" a="1"/>
  <c r="Y6" i="71" s="1"/>
  <c r="AE6" i="71" a="1"/>
  <c r="AE6" i="71" s="1"/>
  <c r="V6" i="71" a="1"/>
  <c r="V6" i="71" s="1"/>
  <c r="AI10" i="83" a="1"/>
  <c r="AI10" i="83" s="1"/>
  <c r="T7" i="73" a="1"/>
  <c r="T7" i="73" s="1"/>
  <c r="U10" i="77" a="1"/>
  <c r="U10" i="77" s="1"/>
  <c r="Y9" i="73" a="1"/>
  <c r="Y9" i="73" s="1"/>
  <c r="V9" i="73" a="1"/>
  <c r="V9" i="73" s="1"/>
  <c r="Q9" i="73" a="1"/>
  <c r="Q9" i="73" s="1"/>
  <c r="AG9" i="73" a="1"/>
  <c r="AG9" i="73" s="1"/>
  <c r="AI9" i="73" a="1"/>
  <c r="AI9" i="73" s="1"/>
  <c r="AJ9" i="73" a="1"/>
  <c r="AJ9" i="73" s="1"/>
  <c r="S9" i="73" a="1"/>
  <c r="S9" i="73" s="1"/>
  <c r="AC9" i="73" a="1"/>
  <c r="AC9" i="73" s="1"/>
  <c r="AA9" i="73" a="1"/>
  <c r="AA9" i="73" s="1"/>
  <c r="AF9" i="73" a="1"/>
  <c r="AF9" i="73" s="1"/>
  <c r="Z9" i="73" a="1"/>
  <c r="Z9" i="73" s="1"/>
  <c r="X9" i="73" a="1"/>
  <c r="X9" i="73" s="1"/>
  <c r="AD9" i="73" a="1"/>
  <c r="AD9" i="73" s="1"/>
  <c r="U9" i="73" a="1"/>
  <c r="U9" i="73" s="1"/>
  <c r="W9" i="73" a="1"/>
  <c r="W9" i="73" s="1"/>
  <c r="T6" i="84" a="1"/>
  <c r="T6" i="84" s="1"/>
  <c r="Q3" i="79" a="1"/>
  <c r="Q3" i="79" s="1"/>
  <c r="AE3" i="76" a="1"/>
  <c r="AE3" i="76" s="1"/>
  <c r="AF3" i="76" a="1"/>
  <c r="AF3" i="76" s="1"/>
  <c r="U3" i="76" a="1"/>
  <c r="U3" i="76" s="1"/>
  <c r="Q3" i="76" a="1"/>
  <c r="Q3" i="76" s="1"/>
  <c r="AA3" i="76" a="1"/>
  <c r="AA3" i="76" s="1"/>
  <c r="Y2" i="80" a="1"/>
  <c r="Y2" i="80" s="1"/>
  <c r="W3" i="81" a="1"/>
  <c r="W3" i="81" s="1"/>
  <c r="AF3" i="81" a="1"/>
  <c r="AF3" i="81" s="1"/>
  <c r="Z7" i="82" a="1"/>
  <c r="Z7" i="82" s="1"/>
  <c r="AJ7" i="82" a="1"/>
  <c r="AJ7" i="82" s="1"/>
  <c r="AG7" i="82" a="1"/>
  <c r="AG7" i="82" s="1"/>
  <c r="R7" i="82" a="1"/>
  <c r="R7" i="82" s="1"/>
  <c r="AA7" i="82" a="1"/>
  <c r="AA7" i="82" s="1"/>
  <c r="AE5" i="86" a="1"/>
  <c r="AE5" i="86" s="1"/>
  <c r="AB8" i="84" a="1"/>
  <c r="AB8" i="84" s="1"/>
  <c r="AD5" i="85" a="1"/>
  <c r="AD5" i="85" s="1"/>
  <c r="AA5" i="85" a="1"/>
  <c r="AA5" i="85" s="1"/>
  <c r="AB10" i="85" a="1"/>
  <c r="AB10" i="85" s="1"/>
  <c r="AD10" i="85" a="1"/>
  <c r="AD10" i="85" s="1"/>
  <c r="AI10" i="85" a="1"/>
  <c r="AI10" i="85" s="1"/>
  <c r="Y10" i="85" a="1"/>
  <c r="Y10" i="85" s="1"/>
  <c r="AA10" i="85" a="1"/>
  <c r="AA10" i="85" s="1"/>
  <c r="S6" i="73" a="1"/>
  <c r="S6" i="73" s="1"/>
  <c r="Y6" i="73" a="1"/>
  <c r="Y6" i="73" s="1"/>
  <c r="Q6" i="73" a="1"/>
  <c r="Q6" i="73" s="1"/>
  <c r="R6" i="73" a="1"/>
  <c r="R6" i="73" s="1"/>
  <c r="AF6" i="73" a="1"/>
  <c r="AF6" i="73" s="1"/>
  <c r="AH6" i="73" a="1"/>
  <c r="AH6" i="73" s="1"/>
  <c r="X6" i="73" a="1"/>
  <c r="X6" i="73" s="1"/>
  <c r="AD6" i="73" a="1"/>
  <c r="AD6" i="73" s="1"/>
  <c r="AB6" i="73" a="1"/>
  <c r="AB6" i="73" s="1"/>
  <c r="T6" i="73" a="1"/>
  <c r="T6" i="73" s="1"/>
  <c r="U6" i="73" a="1"/>
  <c r="U6" i="73" s="1"/>
  <c r="W6" i="73" a="1"/>
  <c r="W6" i="73" s="1"/>
  <c r="AA6" i="73" a="1"/>
  <c r="AA6" i="73" s="1"/>
  <c r="AE6" i="73" a="1"/>
  <c r="AE6" i="73" s="1"/>
  <c r="AI6" i="73" a="1"/>
  <c r="AI6" i="73" s="1"/>
  <c r="Z6" i="73" a="1"/>
  <c r="Z6" i="73" s="1"/>
  <c r="AJ6" i="73" a="1"/>
  <c r="AJ6" i="73" s="1"/>
  <c r="V6" i="73" a="1"/>
  <c r="V6" i="73" s="1"/>
  <c r="S2" i="84" a="1"/>
  <c r="S2" i="84" s="1"/>
  <c r="X7" i="84" a="1"/>
  <c r="X7" i="84" s="1"/>
  <c r="Y7" i="84" a="1"/>
  <c r="Y7" i="84" s="1"/>
  <c r="AG7" i="84" a="1"/>
  <c r="AG7" i="84" s="1"/>
  <c r="R7" i="84" a="1"/>
  <c r="R7" i="84" s="1"/>
  <c r="Q6" i="83" a="1"/>
  <c r="Q6" i="83" s="1"/>
  <c r="AJ6" i="83" a="1"/>
  <c r="AJ6" i="83" s="1"/>
  <c r="T6" i="83" a="1"/>
  <c r="T6" i="83" s="1"/>
  <c r="U6" i="83" a="1"/>
  <c r="U6" i="83" s="1"/>
  <c r="V6" i="83" a="1"/>
  <c r="V6" i="83" s="1"/>
  <c r="AC2" i="79" a="1"/>
  <c r="AC2" i="79" s="1"/>
  <c r="S2" i="79" a="1"/>
  <c r="S2" i="79" s="1"/>
  <c r="AI2" i="79" a="1"/>
  <c r="AI2" i="79" s="1"/>
  <c r="AH2" i="79" a="1"/>
  <c r="AH2" i="79" s="1"/>
  <c r="Q3" i="77" a="1"/>
  <c r="Q3" i="77" s="1"/>
  <c r="S3" i="77" a="1"/>
  <c r="S3" i="77" s="1"/>
  <c r="AG3" i="77" a="1"/>
  <c r="AG3" i="77" s="1"/>
  <c r="R3" i="77" a="1"/>
  <c r="R3" i="77" s="1"/>
  <c r="AC3" i="77" a="1"/>
  <c r="AC3" i="77" s="1"/>
  <c r="AE2" i="86" a="1"/>
  <c r="AE2" i="86" s="1"/>
  <c r="AB2" i="86" a="1"/>
  <c r="AB2" i="86" s="1"/>
  <c r="Z2" i="86" a="1"/>
  <c r="Z2" i="86" s="1"/>
  <c r="Y2" i="86" a="1"/>
  <c r="Y2" i="86" s="1"/>
  <c r="AH6" i="78" a="1"/>
  <c r="AH6" i="78" s="1"/>
  <c r="AI6" i="78" a="1"/>
  <c r="AI6" i="78" s="1"/>
  <c r="U6" i="78" a="1"/>
  <c r="U6" i="78" s="1"/>
  <c r="AE6" i="78" a="1"/>
  <c r="AE6" i="78" s="1"/>
  <c r="W6" i="78" a="1"/>
  <c r="W6" i="78" s="1"/>
  <c r="AF2" i="76" a="1"/>
  <c r="AF2" i="76" s="1"/>
  <c r="W2" i="76" a="1"/>
  <c r="W2" i="76" s="1"/>
  <c r="AJ2" i="76" a="1"/>
  <c r="AJ2" i="76" s="1"/>
  <c r="Z2" i="76" a="1"/>
  <c r="Z2" i="76" s="1"/>
  <c r="AA2" i="76" a="1"/>
  <c r="AA2" i="76" s="1"/>
  <c r="AD9" i="85" a="1"/>
  <c r="AD9" i="85" s="1"/>
  <c r="AJ9" i="85" a="1"/>
  <c r="AJ9" i="85" s="1"/>
  <c r="S9" i="85" a="1"/>
  <c r="S9" i="85" s="1"/>
  <c r="AA9" i="85" a="1"/>
  <c r="AA9" i="85" s="1"/>
  <c r="AI11" i="76" a="1"/>
  <c r="AI11" i="76" s="1"/>
  <c r="V11" i="76" a="1"/>
  <c r="V11" i="76" s="1"/>
  <c r="Y11" i="76" a="1"/>
  <c r="Y11" i="76" s="1"/>
  <c r="AC11" i="76" a="1"/>
  <c r="AC11" i="76" s="1"/>
  <c r="Z3" i="80" a="1"/>
  <c r="Z3" i="80" s="1"/>
  <c r="AJ3" i="80" a="1"/>
  <c r="AJ3" i="80" s="1"/>
  <c r="T3" i="80" a="1"/>
  <c r="T3" i="80" s="1"/>
  <c r="X3" i="80" a="1"/>
  <c r="X3" i="80" s="1"/>
  <c r="AH10" i="73" a="1"/>
  <c r="AH10" i="73" s="1"/>
  <c r="U10" i="73" a="1"/>
  <c r="U10" i="73" s="1"/>
  <c r="AD10" i="73" a="1"/>
  <c r="AD10" i="73" s="1"/>
  <c r="V10" i="73" a="1"/>
  <c r="V10" i="73" s="1"/>
  <c r="T5" i="74" a="1"/>
  <c r="T5" i="74" s="1"/>
  <c r="Y5" i="74" a="1"/>
  <c r="Y5" i="74" s="1"/>
  <c r="Z5" i="74" a="1"/>
  <c r="Z5" i="74" s="1"/>
  <c r="AB5" i="74" a="1"/>
  <c r="AB5" i="74" s="1"/>
  <c r="AF5" i="74" a="1"/>
  <c r="AF5" i="74" s="1"/>
  <c r="AJ9" i="81" a="1"/>
  <c r="AJ9" i="81" s="1"/>
  <c r="AH9" i="81" a="1"/>
  <c r="AH9" i="81" s="1"/>
  <c r="AC9" i="81" a="1"/>
  <c r="AC9" i="81" s="1"/>
  <c r="S9" i="81" a="1"/>
  <c r="S9" i="81" s="1"/>
  <c r="W9" i="80" a="1"/>
  <c r="W9" i="80" s="1"/>
  <c r="AF9" i="80" a="1"/>
  <c r="AF9" i="80" s="1"/>
  <c r="AE9" i="80" a="1"/>
  <c r="AE9" i="80" s="1"/>
  <c r="AD9" i="80" a="1"/>
  <c r="AD9" i="80" s="1"/>
  <c r="T9" i="80" a="1"/>
  <c r="T9" i="80" s="1"/>
  <c r="Y8" i="75" a="1"/>
  <c r="Y8" i="75" s="1"/>
  <c r="AI8" i="75" a="1"/>
  <c r="AI8" i="75" s="1"/>
  <c r="X8" i="75" a="1"/>
  <c r="X8" i="75" s="1"/>
  <c r="S8" i="75" a="1"/>
  <c r="S8" i="75" s="1"/>
  <c r="U8" i="85" a="1"/>
  <c r="U8" i="85" s="1"/>
  <c r="R8" i="85" a="1"/>
  <c r="R8" i="85" s="1"/>
  <c r="AF8" i="85" a="1"/>
  <c r="AF8" i="85" s="1"/>
  <c r="AA8" i="85" a="1"/>
  <c r="AA8" i="85" s="1"/>
  <c r="AC9" i="74" a="1"/>
  <c r="AC9" i="74" s="1"/>
  <c r="AA9" i="74" a="1"/>
  <c r="AA9" i="74" s="1"/>
  <c r="W9" i="74" a="1"/>
  <c r="W9" i="74" s="1"/>
  <c r="AI9" i="74" a="1"/>
  <c r="AI9" i="74" s="1"/>
  <c r="V10" i="84" a="1"/>
  <c r="V10" i="84" s="1"/>
  <c r="Q10" i="84" a="1"/>
  <c r="Q10" i="84" s="1"/>
  <c r="AG10" i="84" a="1"/>
  <c r="AG10" i="84" s="1"/>
  <c r="AB10" i="84" a="1"/>
  <c r="AB10" i="84" s="1"/>
  <c r="R10" i="84" a="1"/>
  <c r="R10" i="84" s="1"/>
  <c r="U9" i="77" a="1"/>
  <c r="U9" i="77" s="1"/>
  <c r="AJ9" i="77" a="1"/>
  <c r="AJ9" i="77" s="1"/>
  <c r="Q9" i="77" a="1"/>
  <c r="Q9" i="77" s="1"/>
  <c r="AI9" i="77" a="1"/>
  <c r="AI9" i="77" s="1"/>
  <c r="T4" i="83" a="1"/>
  <c r="T4" i="83" s="1"/>
  <c r="Z4" i="83" a="1"/>
  <c r="Z4" i="83" s="1"/>
  <c r="S4" i="83" a="1"/>
  <c r="S4" i="83" s="1"/>
  <c r="AB4" i="83" a="1"/>
  <c r="AB4" i="83" s="1"/>
  <c r="AE4" i="83" a="1"/>
  <c r="AE4" i="83" s="1"/>
  <c r="Y5" i="80" a="1"/>
  <c r="Y5" i="80" s="1"/>
  <c r="Z5" i="80" a="1"/>
  <c r="Z5" i="80" s="1"/>
  <c r="U5" i="80" a="1"/>
  <c r="U5" i="80" s="1"/>
  <c r="AA5" i="80" a="1"/>
  <c r="AA5" i="80" s="1"/>
  <c r="AE4" i="73" a="1"/>
  <c r="AE4" i="73" s="1"/>
  <c r="Z4" i="73" a="1"/>
  <c r="Z4" i="73" s="1"/>
  <c r="Y4" i="73" a="1"/>
  <c r="Y4" i="73" s="1"/>
  <c r="AI4" i="73" a="1"/>
  <c r="AI4" i="73" s="1"/>
  <c r="AA4" i="73" a="1"/>
  <c r="AA4" i="73" s="1"/>
  <c r="R3" i="75" a="1"/>
  <c r="R3" i="75" s="1"/>
  <c r="AC3" i="75" a="1"/>
  <c r="AC3" i="75" s="1"/>
  <c r="U3" i="75" a="1"/>
  <c r="U3" i="75" s="1"/>
  <c r="AD3" i="75" a="1"/>
  <c r="AD3" i="75" s="1"/>
  <c r="X3" i="75" a="1"/>
  <c r="X3" i="75" s="1"/>
  <c r="R3" i="85" a="1"/>
  <c r="R3" i="85" s="1"/>
  <c r="V3" i="85" a="1"/>
  <c r="V3" i="85" s="1"/>
  <c r="Y3" i="85" a="1"/>
  <c r="Y3" i="85" s="1"/>
  <c r="X3" i="85" a="1"/>
  <c r="X3" i="85" s="1"/>
  <c r="W3" i="85" a="1"/>
  <c r="W3" i="85" s="1"/>
  <c r="S8" i="73" a="1"/>
  <c r="S8" i="73" s="1"/>
  <c r="Q8" i="73" a="1"/>
  <c r="Q8" i="73" s="1"/>
  <c r="AJ8" i="73" a="1"/>
  <c r="AJ8" i="73" s="1"/>
  <c r="Z8" i="73" a="1"/>
  <c r="Z8" i="73" s="1"/>
  <c r="AC8" i="79" a="1"/>
  <c r="AC8" i="79" s="1"/>
  <c r="AE8" i="79" a="1"/>
  <c r="AE8" i="79" s="1"/>
  <c r="S8" i="79" a="1"/>
  <c r="S8" i="79" s="1"/>
  <c r="AD8" i="79" a="1"/>
  <c r="AD8" i="79" s="1"/>
  <c r="U4" i="77" a="1"/>
  <c r="U4" i="77" s="1"/>
  <c r="AH4" i="77" a="1"/>
  <c r="AH4" i="77" s="1"/>
  <c r="AG4" i="77" a="1"/>
  <c r="AG4" i="77" s="1"/>
  <c r="T4" i="77" a="1"/>
  <c r="T4" i="77" s="1"/>
  <c r="AA4" i="77" a="1"/>
  <c r="AA4" i="77" s="1"/>
  <c r="U11" i="83" a="1"/>
  <c r="U11" i="83" s="1"/>
  <c r="AF11" i="83" a="1"/>
  <c r="AF11" i="83" s="1"/>
  <c r="AG11" i="83" a="1"/>
  <c r="AG11" i="83" s="1"/>
  <c r="AB11" i="83" a="1"/>
  <c r="AB11" i="83" s="1"/>
  <c r="AE11" i="83" a="1"/>
  <c r="AE11" i="83" s="1"/>
  <c r="AE6" i="75" a="1"/>
  <c r="AE6" i="75" s="1"/>
  <c r="S6" i="75" a="1"/>
  <c r="S6" i="75" s="1"/>
  <c r="T6" i="75" a="1"/>
  <c r="T6" i="75" s="1"/>
  <c r="X6" i="75" a="1"/>
  <c r="X6" i="75" s="1"/>
  <c r="S10" i="75" a="1"/>
  <c r="S10" i="75" s="1"/>
  <c r="U10" i="75" a="1"/>
  <c r="U10" i="75" s="1"/>
  <c r="Z10" i="75" a="1"/>
  <c r="Z10" i="75" s="1"/>
  <c r="AC10" i="75" a="1"/>
  <c r="AC10" i="75" s="1"/>
  <c r="AE10" i="75" a="1"/>
  <c r="AE10" i="75" s="1"/>
  <c r="AJ11" i="84" a="1"/>
  <c r="AJ11" i="84" s="1"/>
  <c r="AI11" i="84" a="1"/>
  <c r="AI11" i="84" s="1"/>
  <c r="AG11" i="84" a="1"/>
  <c r="AG11" i="84" s="1"/>
  <c r="X11" i="84" a="1"/>
  <c r="X11" i="84" s="1"/>
  <c r="S5" i="75" a="1"/>
  <c r="S5" i="75" s="1"/>
  <c r="AI5" i="75" a="1"/>
  <c r="AI5" i="75" s="1"/>
  <c r="R5" i="75" a="1"/>
  <c r="R5" i="75" s="1"/>
  <c r="T5" i="75" a="1"/>
  <c r="T5" i="75" s="1"/>
  <c r="Z5" i="75" a="1"/>
  <c r="Z5" i="75" s="1"/>
  <c r="AC8" i="71" a="1"/>
  <c r="AC8" i="71" s="1"/>
  <c r="AB8" i="71" a="1"/>
  <c r="AB8" i="71" s="1"/>
  <c r="R8" i="71" a="1"/>
  <c r="R8" i="71" s="1"/>
  <c r="AF8" i="71" a="1"/>
  <c r="AF8" i="71" s="1"/>
  <c r="AA8" i="71" a="1"/>
  <c r="AA8" i="71" s="1"/>
  <c r="AI11" i="74" a="1"/>
  <c r="AI11" i="74" s="1"/>
  <c r="AH11" i="74" a="1"/>
  <c r="AH11" i="74" s="1"/>
  <c r="AJ11" i="74" a="1"/>
  <c r="AJ11" i="74" s="1"/>
  <c r="Z11" i="74" a="1"/>
  <c r="Z11" i="74" s="1"/>
  <c r="AG4" i="79" a="1"/>
  <c r="AG4" i="79" s="1"/>
  <c r="AI4" i="79" a="1"/>
  <c r="AI4" i="79" s="1"/>
  <c r="Q4" i="79" a="1"/>
  <c r="Q4" i="79" s="1"/>
  <c r="AF4" i="79" a="1"/>
  <c r="AF4" i="79" s="1"/>
  <c r="AD4" i="79" a="1"/>
  <c r="AD4" i="79" s="1"/>
  <c r="W4" i="79" a="1"/>
  <c r="W4" i="79" s="1"/>
  <c r="R4" i="79" a="1"/>
  <c r="R4" i="79" s="1"/>
  <c r="AA4" i="79" a="1"/>
  <c r="AA4" i="79" s="1"/>
  <c r="X4" i="79" a="1"/>
  <c r="X4" i="79" s="1"/>
  <c r="Z4" i="79" a="1"/>
  <c r="Z4" i="79" s="1"/>
  <c r="T4" i="79" a="1"/>
  <c r="T4" i="79" s="1"/>
  <c r="AH4" i="79" a="1"/>
  <c r="AH4" i="79" s="1"/>
  <c r="AJ10" i="71" a="1"/>
  <c r="AJ10" i="71" s="1"/>
  <c r="AF10" i="71" a="1"/>
  <c r="AF10" i="71" s="1"/>
  <c r="U10" i="71" a="1"/>
  <c r="U10" i="71" s="1"/>
  <c r="AG2" i="71" a="1"/>
  <c r="AG2" i="71" s="1"/>
  <c r="R2" i="71" a="1"/>
  <c r="R2" i="71" s="1"/>
  <c r="V2" i="71" a="1"/>
  <c r="V2" i="71" s="1"/>
  <c r="W2" i="71" a="1"/>
  <c r="W2" i="71" s="1"/>
  <c r="AF2" i="71" a="1"/>
  <c r="AF2" i="71" s="1"/>
  <c r="S2" i="71" a="1"/>
  <c r="S2" i="71" s="1"/>
  <c r="AH2" i="71" a="1"/>
  <c r="AH2" i="71" s="1"/>
  <c r="Y2" i="71" a="1"/>
  <c r="Y2" i="71" s="1"/>
  <c r="AB2" i="71" a="1"/>
  <c r="AB2" i="71" s="1"/>
  <c r="AE2" i="71" a="1"/>
  <c r="AE2" i="71" s="1"/>
  <c r="AC2" i="71" a="1"/>
  <c r="AC2" i="71" s="1"/>
  <c r="X9" i="78" a="1"/>
  <c r="X9" i="78" s="1"/>
  <c r="T9" i="78" a="1"/>
  <c r="T9" i="78" s="1"/>
  <c r="AJ9" i="78" a="1"/>
  <c r="AJ9" i="78" s="1"/>
  <c r="W9" i="83" a="1"/>
  <c r="W9" i="83" s="1"/>
  <c r="Y2" i="83" a="1"/>
  <c r="Y2" i="83" s="1"/>
  <c r="Q2" i="83" a="1"/>
  <c r="Q2" i="83" s="1"/>
  <c r="Z2" i="81" a="1"/>
  <c r="Z2" i="81" s="1"/>
  <c r="AH2" i="81" a="1"/>
  <c r="AH2" i="81" s="1"/>
  <c r="AF2" i="81" a="1"/>
  <c r="AF2" i="81" s="1"/>
  <c r="Y2" i="81" a="1"/>
  <c r="Y2" i="81" s="1"/>
  <c r="AI2" i="81" a="1"/>
  <c r="AI2" i="81" s="1"/>
  <c r="AD2" i="81" a="1"/>
  <c r="AD2" i="81" s="1"/>
  <c r="T2" i="81" a="1"/>
  <c r="T2" i="81" s="1"/>
  <c r="X2" i="81" a="1"/>
  <c r="X2" i="81" s="1"/>
  <c r="AJ2" i="81" a="1"/>
  <c r="AJ2" i="81" s="1"/>
  <c r="U2" i="81" a="1"/>
  <c r="U2" i="81" s="1"/>
  <c r="AB2" i="81" a="1"/>
  <c r="AB2" i="81" s="1"/>
  <c r="S4" i="71" a="1"/>
  <c r="S4" i="71" s="1"/>
  <c r="T4" i="71" a="1"/>
  <c r="T4" i="71" s="1"/>
  <c r="W4" i="71" a="1"/>
  <c r="W4" i="71" s="1"/>
  <c r="S10" i="79" a="1"/>
  <c r="S10" i="79" s="1"/>
  <c r="W10" i="79" a="1"/>
  <c r="W10" i="79" s="1"/>
  <c r="X10" i="79" a="1"/>
  <c r="X10" i="79" s="1"/>
  <c r="AB10" i="79" a="1"/>
  <c r="AB10" i="79" s="1"/>
  <c r="AF10" i="79" a="1"/>
  <c r="AF10" i="79" s="1"/>
  <c r="AJ10" i="79" a="1"/>
  <c r="AJ10" i="79" s="1"/>
  <c r="AD10" i="79" a="1"/>
  <c r="AD10" i="79" s="1"/>
  <c r="U10" i="79" a="1"/>
  <c r="U10" i="79" s="1"/>
  <c r="AC10" i="79" a="1"/>
  <c r="AC10" i="79" s="1"/>
  <c r="V10" i="79" a="1"/>
  <c r="V10" i="79" s="1"/>
  <c r="T10" i="79" a="1"/>
  <c r="T10" i="79" s="1"/>
  <c r="AF8" i="82" a="1"/>
  <c r="AF8" i="82" s="1"/>
  <c r="Y8" i="82" a="1"/>
  <c r="Y8" i="82" s="1"/>
  <c r="AH7" i="78" a="1"/>
  <c r="AH7" i="78" s="1"/>
  <c r="Z7" i="78" a="1"/>
  <c r="Z7" i="78" s="1"/>
  <c r="S7" i="78" a="1"/>
  <c r="S7" i="78" s="1"/>
  <c r="AI7" i="78" a="1"/>
  <c r="AI7" i="78" s="1"/>
  <c r="AJ7" i="78" a="1"/>
  <c r="AJ7" i="78" s="1"/>
  <c r="W7" i="78" a="1"/>
  <c r="W7" i="78" s="1"/>
  <c r="U7" i="78" a="1"/>
  <c r="U7" i="78" s="1"/>
  <c r="Q7" i="78" a="1"/>
  <c r="Q7" i="78" s="1"/>
  <c r="X7" i="78" a="1"/>
  <c r="X7" i="78" s="1"/>
  <c r="R7" i="78" a="1"/>
  <c r="R7" i="78" s="1"/>
  <c r="AE7" i="78" a="1"/>
  <c r="AE7" i="78" s="1"/>
  <c r="AD7" i="78" a="1"/>
  <c r="AD7" i="78" s="1"/>
  <c r="T3" i="74" a="1"/>
  <c r="T3" i="74" s="1"/>
  <c r="AB3" i="74" a="1"/>
  <c r="AB3" i="74" s="1"/>
  <c r="T4" i="74" a="1"/>
  <c r="T4" i="74" s="1"/>
  <c r="AG4" i="74" a="1"/>
  <c r="AG4" i="74" s="1"/>
  <c r="AH4" i="74" a="1"/>
  <c r="AH4" i="74" s="1"/>
  <c r="AD4" i="74" a="1"/>
  <c r="AD4" i="74" s="1"/>
  <c r="AB4" i="74" a="1"/>
  <c r="AB4" i="74" s="1"/>
  <c r="R4" i="74" a="1"/>
  <c r="R4" i="74" s="1"/>
  <c r="Q4" i="74" a="1"/>
  <c r="Q4" i="74" s="1"/>
  <c r="X4" i="74" a="1"/>
  <c r="X4" i="74" s="1"/>
  <c r="AJ4" i="74" a="1"/>
  <c r="AJ4" i="74" s="1"/>
  <c r="AI4" i="74" a="1"/>
  <c r="AI4" i="74" s="1"/>
  <c r="Y4" i="74" a="1"/>
  <c r="Y4" i="74" s="1"/>
  <c r="U4" i="74" a="1"/>
  <c r="U4" i="74" s="1"/>
  <c r="U8" i="77" a="1"/>
  <c r="U8" i="77" s="1"/>
  <c r="T8" i="77" a="1"/>
  <c r="T8" i="77" s="1"/>
  <c r="AC8" i="77" a="1"/>
  <c r="AC8" i="77" s="1"/>
  <c r="AG8" i="77" a="1"/>
  <c r="AG8" i="77" s="1"/>
  <c r="AC6" i="74" a="1"/>
  <c r="AC6" i="74" s="1"/>
  <c r="AI6" i="74" a="1"/>
  <c r="AI6" i="74" s="1"/>
  <c r="AD9" i="76" a="1"/>
  <c r="AD9" i="76" s="1"/>
  <c r="Z9" i="76" a="1"/>
  <c r="Z9" i="76" s="1"/>
  <c r="W9" i="76" a="1"/>
  <c r="W9" i="76" s="1"/>
  <c r="Y2" i="74" a="1"/>
  <c r="Y2" i="74" s="1"/>
  <c r="X2" i="74" a="1"/>
  <c r="X2" i="74" s="1"/>
  <c r="S2" i="74" a="1"/>
  <c r="S2" i="74" s="1"/>
  <c r="AE2" i="74" a="1"/>
  <c r="AE2" i="74" s="1"/>
  <c r="R2" i="74" a="1"/>
  <c r="R2" i="74" s="1"/>
  <c r="AJ2" i="74" a="1"/>
  <c r="AJ2" i="74" s="1"/>
  <c r="Q2" i="74" a="1"/>
  <c r="Q2" i="74" s="1"/>
  <c r="AD2" i="74" a="1"/>
  <c r="AD2" i="74" s="1"/>
  <c r="AH2" i="74" a="1"/>
  <c r="AH2" i="74" s="1"/>
  <c r="W2" i="74" a="1"/>
  <c r="W2" i="74" s="1"/>
  <c r="AG2" i="74" a="1"/>
  <c r="AG2" i="74" s="1"/>
  <c r="AJ4" i="81" a="1"/>
  <c r="AJ4" i="81" s="1"/>
  <c r="Z4" i="81" a="1"/>
  <c r="Z4" i="81" s="1"/>
  <c r="Q6" i="86" a="1"/>
  <c r="Q6" i="86" s="1"/>
  <c r="W6" i="86" a="1"/>
  <c r="W6" i="86" s="1"/>
  <c r="U4" i="86" a="1"/>
  <c r="U4" i="86" s="1"/>
  <c r="W4" i="86" a="1"/>
  <c r="W4" i="86" s="1"/>
  <c r="R8" i="80" a="1"/>
  <c r="R8" i="80" s="1"/>
  <c r="AB8" i="80" a="1"/>
  <c r="AB8" i="80" s="1"/>
  <c r="X8" i="80" a="1"/>
  <c r="X8" i="80" s="1"/>
  <c r="T8" i="80" a="1"/>
  <c r="T8" i="80" s="1"/>
  <c r="AC8" i="80" a="1"/>
  <c r="AC8" i="80" s="1"/>
  <c r="Q8" i="80" a="1"/>
  <c r="Q8" i="80" s="1"/>
  <c r="Z8" i="80" a="1"/>
  <c r="Z8" i="80" s="1"/>
  <c r="AF8" i="80" a="1"/>
  <c r="AF8" i="80" s="1"/>
  <c r="Y8" i="80" a="1"/>
  <c r="Y8" i="80" s="1"/>
  <c r="AD8" i="80" a="1"/>
  <c r="AD8" i="80" s="1"/>
  <c r="W8" i="80" a="1"/>
  <c r="W8" i="80" s="1"/>
  <c r="AE8" i="80" a="1"/>
  <c r="AE8" i="80" s="1"/>
  <c r="AJ2" i="73" a="1"/>
  <c r="AJ2" i="73" s="1"/>
  <c r="AF2" i="73" a="1"/>
  <c r="AF2" i="73" s="1"/>
  <c r="Z7" i="86" a="1"/>
  <c r="Z7" i="86" s="1"/>
  <c r="Q7" i="86" a="1"/>
  <c r="Q7" i="86" s="1"/>
  <c r="AF7" i="86" a="1"/>
  <c r="AF7" i="86" s="1"/>
  <c r="W7" i="86" a="1"/>
  <c r="W7" i="86" s="1"/>
  <c r="AD7" i="86" a="1"/>
  <c r="AD7" i="86" s="1"/>
  <c r="R7" i="86" a="1"/>
  <c r="R7" i="86" s="1"/>
  <c r="AC7" i="86" a="1"/>
  <c r="AC7" i="86" s="1"/>
  <c r="S7" i="86" a="1"/>
  <c r="S7" i="86" s="1"/>
  <c r="T7" i="86" a="1"/>
  <c r="T7" i="86" s="1"/>
  <c r="AG7" i="86" a="1"/>
  <c r="AG7" i="86" s="1"/>
  <c r="AB7" i="86" a="1"/>
  <c r="AB7" i="86" s="1"/>
  <c r="Y7" i="86" a="1"/>
  <c r="Y7" i="86" s="1"/>
  <c r="W11" i="79" a="1"/>
  <c r="W11" i="79" s="1"/>
  <c r="Y11" i="79" a="1"/>
  <c r="Y11" i="79" s="1"/>
  <c r="V5" i="79" a="1"/>
  <c r="V5" i="79" s="1"/>
  <c r="AH4" i="85" a="1"/>
  <c r="AH4" i="85" s="1"/>
  <c r="S4" i="85" a="1"/>
  <c r="S4" i="85" s="1"/>
  <c r="AB10" i="86" a="1"/>
  <c r="AB10" i="86" s="1"/>
  <c r="W10" i="86" a="1"/>
  <c r="W10" i="86" s="1"/>
  <c r="AE10" i="86" a="1"/>
  <c r="AE10" i="86" s="1"/>
  <c r="AI10" i="86" a="1"/>
  <c r="AI10" i="86" s="1"/>
  <c r="AH10" i="86" a="1"/>
  <c r="AH10" i="86" s="1"/>
  <c r="R10" i="86" a="1"/>
  <c r="R10" i="86" s="1"/>
  <c r="T10" i="86" a="1"/>
  <c r="T10" i="86" s="1"/>
  <c r="X10" i="86" a="1"/>
  <c r="X10" i="86" s="1"/>
  <c r="AD10" i="86" a="1"/>
  <c r="AD10" i="86" s="1"/>
  <c r="AG10" i="86" a="1"/>
  <c r="AG10" i="86" s="1"/>
  <c r="U10" i="86" a="1"/>
  <c r="U10" i="86" s="1"/>
  <c r="AC10" i="86" a="1"/>
  <c r="AC10" i="86" s="1"/>
  <c r="AF10" i="86" a="1"/>
  <c r="AF10" i="86" s="1"/>
  <c r="Y10" i="86" a="1"/>
  <c r="Y10" i="86" s="1"/>
  <c r="AA10" i="86" a="1"/>
  <c r="AA10" i="86" s="1"/>
  <c r="AE3" i="73" a="1"/>
  <c r="AE3" i="73" s="1"/>
  <c r="W7" i="75" a="1"/>
  <c r="W7" i="75" s="1"/>
  <c r="R7" i="75" a="1"/>
  <c r="R7" i="75" s="1"/>
  <c r="S10" i="83" a="1"/>
  <c r="S10" i="83" s="1"/>
  <c r="AH10" i="83" a="1"/>
  <c r="AH10" i="83" s="1"/>
  <c r="AD10" i="83" a="1"/>
  <c r="AD10" i="83" s="1"/>
  <c r="T10" i="83" a="1"/>
  <c r="T10" i="83" s="1"/>
  <c r="Q10" i="83" a="1"/>
  <c r="Q10" i="83" s="1"/>
  <c r="T10" i="77" a="1"/>
  <c r="T10" i="77" s="1"/>
  <c r="V4" i="84" a="1"/>
  <c r="V4" i="84" s="1"/>
  <c r="AD4" i="84" a="1"/>
  <c r="AD4" i="84" s="1"/>
  <c r="X4" i="84" a="1"/>
  <c r="X4" i="84" s="1"/>
  <c r="AG4" i="84" a="1"/>
  <c r="AG4" i="84" s="1"/>
  <c r="AI4" i="84" a="1"/>
  <c r="AI4" i="84" s="1"/>
  <c r="AF4" i="84" a="1"/>
  <c r="AF4" i="84" s="1"/>
  <c r="AA4" i="84" a="1"/>
  <c r="AA4" i="84" s="1"/>
  <c r="Z4" i="84" a="1"/>
  <c r="Z4" i="84" s="1"/>
  <c r="AB4" i="84" a="1"/>
  <c r="AB4" i="84" s="1"/>
  <c r="AC4" i="84" a="1"/>
  <c r="AC4" i="84" s="1"/>
  <c r="W4" i="84" a="1"/>
  <c r="W4" i="84" s="1"/>
  <c r="AE4" i="84" a="1"/>
  <c r="AE4" i="84" s="1"/>
  <c r="R4" i="84" a="1"/>
  <c r="R4" i="84" s="1"/>
  <c r="AJ4" i="84" a="1"/>
  <c r="AJ4" i="84" s="1"/>
  <c r="T4" i="84" a="1"/>
  <c r="T4" i="84" s="1"/>
  <c r="S6" i="84" a="1"/>
  <c r="S6" i="84" s="1"/>
  <c r="U3" i="79" a="1"/>
  <c r="U3" i="79" s="1"/>
  <c r="AC3" i="79" a="1"/>
  <c r="AC3" i="79" s="1"/>
  <c r="AA11" i="75" a="1"/>
  <c r="AA11" i="75" s="1"/>
  <c r="Y11" i="75" a="1"/>
  <c r="Y11" i="75" s="1"/>
  <c r="R11" i="75" a="1"/>
  <c r="R11" i="75" s="1"/>
  <c r="AC11" i="75" a="1"/>
  <c r="AC11" i="75" s="1"/>
  <c r="W11" i="75" a="1"/>
  <c r="W11" i="75" s="1"/>
  <c r="Z11" i="75" a="1"/>
  <c r="Z11" i="75" s="1"/>
  <c r="AI11" i="75" a="1"/>
  <c r="AI11" i="75" s="1"/>
  <c r="AE11" i="75" a="1"/>
  <c r="AE11" i="75" s="1"/>
  <c r="V11" i="75" a="1"/>
  <c r="V11" i="75" s="1"/>
  <c r="X11" i="75" a="1"/>
  <c r="X11" i="75" s="1"/>
  <c r="AD11" i="75" a="1"/>
  <c r="AD11" i="75" s="1"/>
  <c r="AB11" i="75" a="1"/>
  <c r="AB11" i="75" s="1"/>
  <c r="AH11" i="75" a="1"/>
  <c r="AH11" i="75" s="1"/>
  <c r="AF11" i="75" a="1"/>
  <c r="AF11" i="75" s="1"/>
  <c r="U11" i="75" a="1"/>
  <c r="U11" i="75" s="1"/>
  <c r="Q2" i="80" a="1"/>
  <c r="Q2" i="80" s="1"/>
  <c r="U3" i="81" a="1"/>
  <c r="U3" i="81" s="1"/>
  <c r="AJ5" i="86" a="1"/>
  <c r="AJ5" i="86" s="1"/>
  <c r="X5" i="86" a="1"/>
  <c r="X5" i="86" s="1"/>
  <c r="W5" i="86" a="1"/>
  <c r="W5" i="86" s="1"/>
  <c r="AA5" i="86" a="1"/>
  <c r="AA5" i="86" s="1"/>
  <c r="Z5" i="86" a="1"/>
  <c r="Z5" i="86" s="1"/>
  <c r="U8" i="84" a="1"/>
  <c r="U8" i="84" s="1"/>
  <c r="AI5" i="85" a="1"/>
  <c r="AI5" i="85" s="1"/>
  <c r="AE6" i="83" a="1"/>
  <c r="AE6" i="83" s="1"/>
  <c r="AI7" i="84" a="1"/>
  <c r="AI7" i="84" s="1"/>
  <c r="AH7" i="84" a="1"/>
  <c r="AH7" i="84" s="1"/>
  <c r="AE7" i="84" a="1"/>
  <c r="AE7" i="84" s="1"/>
  <c r="S7" i="84" a="1"/>
  <c r="S7" i="84" s="1"/>
  <c r="AI6" i="83" a="1"/>
  <c r="AI6" i="83" s="1"/>
  <c r="AD6" i="83" a="1"/>
  <c r="AD6" i="83" s="1"/>
  <c r="W6" i="83" a="1"/>
  <c r="W6" i="83" s="1"/>
  <c r="AG6" i="83" a="1"/>
  <c r="AG6" i="83" s="1"/>
  <c r="AD2" i="79" a="1"/>
  <c r="AD2" i="79" s="1"/>
  <c r="V2" i="79" a="1"/>
  <c r="V2" i="79" s="1"/>
  <c r="Z2" i="79" a="1"/>
  <c r="Z2" i="79" s="1"/>
  <c r="AF2" i="79" a="1"/>
  <c r="AF2" i="79" s="1"/>
  <c r="W3" i="77" a="1"/>
  <c r="W3" i="77" s="1"/>
  <c r="Y3" i="77" a="1"/>
  <c r="Y3" i="77" s="1"/>
  <c r="AF3" i="77" a="1"/>
  <c r="AF3" i="77" s="1"/>
  <c r="AA3" i="77" a="1"/>
  <c r="AA3" i="77" s="1"/>
  <c r="AD2" i="86" a="1"/>
  <c r="AD2" i="86" s="1"/>
  <c r="X2" i="86" a="1"/>
  <c r="X2" i="86" s="1"/>
  <c r="AI2" i="86" a="1"/>
  <c r="AI2" i="86" s="1"/>
  <c r="U2" i="86" a="1"/>
  <c r="U2" i="86" s="1"/>
  <c r="AG6" i="78" a="1"/>
  <c r="AG6" i="78" s="1"/>
  <c r="R6" i="78" a="1"/>
  <c r="R6" i="78" s="1"/>
  <c r="S6" i="78" a="1"/>
  <c r="S6" i="78" s="1"/>
  <c r="V6" i="78" a="1"/>
  <c r="V6" i="78" s="1"/>
  <c r="U2" i="76" a="1"/>
  <c r="U2" i="76" s="1"/>
  <c r="AH2" i="76" a="1"/>
  <c r="AH2" i="76" s="1"/>
  <c r="X2" i="76" a="1"/>
  <c r="X2" i="76" s="1"/>
  <c r="AB2" i="76" a="1"/>
  <c r="AB2" i="76" s="1"/>
  <c r="R9" i="85" a="1"/>
  <c r="R9" i="85" s="1"/>
  <c r="AB9" i="85" a="1"/>
  <c r="AB9" i="85" s="1"/>
  <c r="X9" i="85" a="1"/>
  <c r="X9" i="85" s="1"/>
  <c r="AH9" i="85" a="1"/>
  <c r="AH9" i="85" s="1"/>
  <c r="Z11" i="76" a="1"/>
  <c r="Z11" i="76" s="1"/>
  <c r="AH11" i="76" a="1"/>
  <c r="AH11" i="76" s="1"/>
  <c r="AD11" i="76" a="1"/>
  <c r="AD11" i="76" s="1"/>
  <c r="AF11" i="76" a="1"/>
  <c r="AF11" i="76" s="1"/>
  <c r="AF3" i="80" a="1"/>
  <c r="AF3" i="80" s="1"/>
  <c r="U3" i="80" a="1"/>
  <c r="U3" i="80" s="1"/>
  <c r="V3" i="80" a="1"/>
  <c r="V3" i="80" s="1"/>
  <c r="AG3" i="80" a="1"/>
  <c r="AG3" i="80" s="1"/>
  <c r="W10" i="73" a="1"/>
  <c r="W10" i="73" s="1"/>
  <c r="AG10" i="73" a="1"/>
  <c r="AG10" i="73" s="1"/>
  <c r="AE10" i="73" a="1"/>
  <c r="AE10" i="73" s="1"/>
  <c r="AI10" i="73" a="1"/>
  <c r="AI10" i="73" s="1"/>
  <c r="AI5" i="74" a="1"/>
  <c r="AI5" i="74" s="1"/>
  <c r="AD5" i="74" a="1"/>
  <c r="AD5" i="74" s="1"/>
  <c r="W5" i="74" a="1"/>
  <c r="W5" i="74" s="1"/>
  <c r="U5" i="74" a="1"/>
  <c r="U5" i="74" s="1"/>
  <c r="W9" i="81" a="1"/>
  <c r="W9" i="81" s="1"/>
  <c r="Z9" i="81" a="1"/>
  <c r="Z9" i="81" s="1"/>
  <c r="V9" i="81" a="1"/>
  <c r="V9" i="81" s="1"/>
  <c r="AE9" i="81" a="1"/>
  <c r="AE9" i="81" s="1"/>
  <c r="X9" i="80" a="1"/>
  <c r="X9" i="80" s="1"/>
  <c r="AB9" i="80" a="1"/>
  <c r="AB9" i="80" s="1"/>
  <c r="Q9" i="80" a="1"/>
  <c r="Q9" i="80" s="1"/>
  <c r="Y9" i="80" a="1"/>
  <c r="Y9" i="80" s="1"/>
  <c r="R8" i="75" a="1"/>
  <c r="R8" i="75" s="1"/>
  <c r="AH8" i="75" a="1"/>
  <c r="AH8" i="75" s="1"/>
  <c r="T8" i="75" a="1"/>
  <c r="T8" i="75" s="1"/>
  <c r="AF8" i="75" a="1"/>
  <c r="AF8" i="75" s="1"/>
  <c r="AH8" i="85" a="1"/>
  <c r="AH8" i="85" s="1"/>
  <c r="V8" i="85" a="1"/>
  <c r="V8" i="85" s="1"/>
  <c r="Y8" i="85" a="1"/>
  <c r="Y8" i="85" s="1"/>
  <c r="S8" i="85" a="1"/>
  <c r="S8" i="85" s="1"/>
  <c r="AE9" i="74" a="1"/>
  <c r="AE9" i="74" s="1"/>
  <c r="AD9" i="74" a="1"/>
  <c r="AD9" i="74" s="1"/>
  <c r="AJ9" i="74" a="1"/>
  <c r="AJ9" i="74" s="1"/>
  <c r="U9" i="74" a="1"/>
  <c r="U9" i="74" s="1"/>
  <c r="AA10" i="84" a="1"/>
  <c r="AA10" i="84" s="1"/>
  <c r="X10" i="84" a="1"/>
  <c r="X10" i="84" s="1"/>
  <c r="U10" i="84" a="1"/>
  <c r="U10" i="84" s="1"/>
  <c r="T10" i="84" a="1"/>
  <c r="T10" i="84" s="1"/>
  <c r="W9" i="77" a="1"/>
  <c r="W9" i="77" s="1"/>
  <c r="AF9" i="77" a="1"/>
  <c r="AF9" i="77" s="1"/>
  <c r="Y9" i="77" a="1"/>
  <c r="Y9" i="77" s="1"/>
  <c r="AA9" i="77" a="1"/>
  <c r="AA9" i="77" s="1"/>
  <c r="R4" i="83" a="1"/>
  <c r="R4" i="83" s="1"/>
  <c r="AD4" i="83" a="1"/>
  <c r="AD4" i="83" s="1"/>
  <c r="AC4" i="83" a="1"/>
  <c r="AC4" i="83" s="1"/>
  <c r="X4" i="83" a="1"/>
  <c r="X4" i="83" s="1"/>
  <c r="AJ5" i="80" a="1"/>
  <c r="AJ5" i="80" s="1"/>
  <c r="AH5" i="80" a="1"/>
  <c r="AH5" i="80" s="1"/>
  <c r="AB5" i="80" a="1"/>
  <c r="AB5" i="80" s="1"/>
  <c r="Q5" i="80" a="1"/>
  <c r="Q5" i="80" s="1"/>
  <c r="V4" i="73" a="1"/>
  <c r="V4" i="73" s="1"/>
  <c r="U4" i="73" a="1"/>
  <c r="U4" i="73" s="1"/>
  <c r="T4" i="73" a="1"/>
  <c r="T4" i="73" s="1"/>
  <c r="AG4" i="73" a="1"/>
  <c r="AG4" i="73" s="1"/>
  <c r="Q3" i="75" a="1"/>
  <c r="Q3" i="75" s="1"/>
  <c r="AI3" i="75" a="1"/>
  <c r="AI3" i="75" s="1"/>
  <c r="AE3" i="75" a="1"/>
  <c r="AE3" i="75" s="1"/>
  <c r="AG3" i="75" a="1"/>
  <c r="AG3" i="75" s="1"/>
  <c r="AE3" i="85" a="1"/>
  <c r="AE3" i="85" s="1"/>
  <c r="AI3" i="85" a="1"/>
  <c r="AI3" i="85" s="1"/>
  <c r="AA3" i="85" a="1"/>
  <c r="AA3" i="85" s="1"/>
  <c r="U3" i="85" a="1"/>
  <c r="U3" i="85" s="1"/>
  <c r="AC8" i="73" a="1"/>
  <c r="AC8" i="73" s="1"/>
  <c r="AE8" i="73" a="1"/>
  <c r="AE8" i="73" s="1"/>
  <c r="AB8" i="73" a="1"/>
  <c r="AB8" i="73" s="1"/>
  <c r="V8" i="73" a="1"/>
  <c r="V8" i="73" s="1"/>
  <c r="R8" i="79" a="1"/>
  <c r="R8" i="79" s="1"/>
  <c r="AF8" i="79" a="1"/>
  <c r="AF8" i="79" s="1"/>
  <c r="AB8" i="79" a="1"/>
  <c r="AB8" i="79" s="1"/>
  <c r="Y8" i="79" a="1"/>
  <c r="Y8" i="79" s="1"/>
  <c r="AI4" i="77" a="1"/>
  <c r="AI4" i="77" s="1"/>
  <c r="Q4" i="77" a="1"/>
  <c r="Q4" i="77" s="1"/>
  <c r="AE4" i="77" a="1"/>
  <c r="AE4" i="77" s="1"/>
  <c r="AD4" i="77" a="1"/>
  <c r="AD4" i="77" s="1"/>
  <c r="AA11" i="83" a="1"/>
  <c r="AA11" i="83" s="1"/>
  <c r="S11" i="83" a="1"/>
  <c r="S11" i="83" s="1"/>
  <c r="Y11" i="83" a="1"/>
  <c r="Y11" i="83" s="1"/>
  <c r="AI11" i="83" a="1"/>
  <c r="AI11" i="83" s="1"/>
  <c r="AC6" i="75" a="1"/>
  <c r="AC6" i="75" s="1"/>
  <c r="AH6" i="75" a="1"/>
  <c r="AH6" i="75" s="1"/>
  <c r="U6" i="75" a="1"/>
  <c r="U6" i="75" s="1"/>
  <c r="W6" i="75" a="1"/>
  <c r="W6" i="75" s="1"/>
  <c r="AH10" i="75" a="1"/>
  <c r="AH10" i="75" s="1"/>
  <c r="Q10" i="75" a="1"/>
  <c r="Q10" i="75" s="1"/>
  <c r="AF10" i="75" a="1"/>
  <c r="AF10" i="75" s="1"/>
  <c r="AJ10" i="75" a="1"/>
  <c r="AJ10" i="75" s="1"/>
  <c r="W11" i="84" a="1"/>
  <c r="W11" i="84" s="1"/>
  <c r="V11" i="84" a="1"/>
  <c r="V11" i="84" s="1"/>
  <c r="AD11" i="84" a="1"/>
  <c r="AD11" i="84" s="1"/>
  <c r="AE11" i="84" a="1"/>
  <c r="AE11" i="84" s="1"/>
  <c r="AE5" i="75" a="1"/>
  <c r="AE5" i="75" s="1"/>
  <c r="Y5" i="75" a="1"/>
  <c r="Y5" i="75" s="1"/>
  <c r="AG5" i="75" a="1"/>
  <c r="AG5" i="75" s="1"/>
  <c r="U5" i="75" a="1"/>
  <c r="U5" i="75" s="1"/>
  <c r="U8" i="71" a="1"/>
  <c r="U8" i="71" s="1"/>
  <c r="AE8" i="71" a="1"/>
  <c r="AE8" i="71" s="1"/>
  <c r="Q8" i="71" a="1"/>
  <c r="Q8" i="71" s="1"/>
  <c r="AH8" i="71" a="1"/>
  <c r="AH8" i="71" s="1"/>
  <c r="AI8" i="71" a="1"/>
  <c r="AI8" i="71" s="1"/>
  <c r="Y11" i="74" a="1"/>
  <c r="Y11" i="74" s="1"/>
  <c r="AC11" i="74" a="1"/>
  <c r="AC11" i="74" s="1"/>
  <c r="X11" i="74" a="1"/>
  <c r="X11" i="74" s="1"/>
  <c r="X10" i="71" a="1"/>
  <c r="X10" i="71" s="1"/>
  <c r="R10" i="71" a="1"/>
  <c r="R10" i="71" s="1"/>
  <c r="AC9" i="78" a="1"/>
  <c r="AC9" i="78" s="1"/>
  <c r="AG9" i="78" a="1"/>
  <c r="AG9" i="78" s="1"/>
  <c r="Z9" i="78" a="1"/>
  <c r="Z9" i="78" s="1"/>
  <c r="AJ9" i="83" a="1"/>
  <c r="AJ9" i="83" s="1"/>
  <c r="T9" i="83" a="1"/>
  <c r="T9" i="83" s="1"/>
  <c r="AC9" i="83" a="1"/>
  <c r="AC9" i="83" s="1"/>
  <c r="AH9" i="83" a="1"/>
  <c r="AH9" i="83" s="1"/>
  <c r="AB9" i="83" a="1"/>
  <c r="AB9" i="83" s="1"/>
  <c r="AA9" i="83" a="1"/>
  <c r="AA9" i="83" s="1"/>
  <c r="R9" i="83" a="1"/>
  <c r="R9" i="83" s="1"/>
  <c r="AG9" i="83" a="1"/>
  <c r="AG9" i="83" s="1"/>
  <c r="AI9" i="83" a="1"/>
  <c r="AI9" i="83" s="1"/>
  <c r="AE9" i="83" a="1"/>
  <c r="AE9" i="83" s="1"/>
  <c r="X2" i="83" a="1"/>
  <c r="X2" i="83" s="1"/>
  <c r="Z2" i="83" a="1"/>
  <c r="Z2" i="83" s="1"/>
  <c r="X4" i="71" a="1"/>
  <c r="X4" i="71" s="1"/>
  <c r="Z4" i="71" a="1"/>
  <c r="Z4" i="71" s="1"/>
  <c r="Y4" i="71" a="1"/>
  <c r="Y4" i="71" s="1"/>
  <c r="AE8" i="82" a="1"/>
  <c r="AE8" i="82" s="1"/>
  <c r="AC8" i="82" a="1"/>
  <c r="AC8" i="82" s="1"/>
  <c r="Z3" i="74" a="1"/>
  <c r="Z3" i="74" s="1"/>
  <c r="R3" i="74" a="1"/>
  <c r="R3" i="74" s="1"/>
  <c r="AJ8" i="77" a="1"/>
  <c r="AJ8" i="77" s="1"/>
  <c r="R8" i="77" a="1"/>
  <c r="R8" i="77" s="1"/>
  <c r="AB6" i="74" a="1"/>
  <c r="AB6" i="74" s="1"/>
  <c r="AH6" i="74" a="1"/>
  <c r="AH6" i="74" s="1"/>
  <c r="AD6" i="74" a="1"/>
  <c r="AD6" i="74" s="1"/>
  <c r="R6" i="74" a="1"/>
  <c r="R6" i="74" s="1"/>
  <c r="W6" i="74" a="1"/>
  <c r="W6" i="74" s="1"/>
  <c r="AA6" i="74" a="1"/>
  <c r="AA6" i="74" s="1"/>
  <c r="AA9" i="76" a="1"/>
  <c r="AA9" i="76" s="1"/>
  <c r="S4" i="81" a="1"/>
  <c r="S4" i="81" s="1"/>
  <c r="T6" i="86" a="1"/>
  <c r="T6" i="86" s="1"/>
  <c r="AJ6" i="86" a="1"/>
  <c r="AJ6" i="86" s="1"/>
  <c r="AA6" i="86" a="1"/>
  <c r="AA6" i="86" s="1"/>
  <c r="R6" i="86" a="1"/>
  <c r="R6" i="86" s="1"/>
  <c r="AH6" i="86" a="1"/>
  <c r="AH6" i="86" s="1"/>
  <c r="Z6" i="86" a="1"/>
  <c r="Z6" i="86" s="1"/>
  <c r="X6" i="86" a="1"/>
  <c r="X6" i="86" s="1"/>
  <c r="AI6" i="86" a="1"/>
  <c r="AI6" i="86" s="1"/>
  <c r="AD6" i="86" a="1"/>
  <c r="AD6" i="86" s="1"/>
  <c r="AG6" i="86" a="1"/>
  <c r="AG6" i="86" s="1"/>
  <c r="S4" i="86" a="1"/>
  <c r="S4" i="86" s="1"/>
  <c r="AC4" i="86" a="1"/>
  <c r="AC4" i="86" s="1"/>
  <c r="AG2" i="73" a="1"/>
  <c r="AG2" i="73" s="1"/>
  <c r="T2" i="73" a="1"/>
  <c r="T2" i="73" s="1"/>
  <c r="AC11" i="79" a="1"/>
  <c r="AC11" i="79" s="1"/>
  <c r="AG11" i="79" a="1"/>
  <c r="AG11" i="79" s="1"/>
  <c r="S5" i="79" a="1"/>
  <c r="S5" i="79" s="1"/>
  <c r="T5" i="79" a="1"/>
  <c r="T5" i="79" s="1"/>
  <c r="AI5" i="79" a="1"/>
  <c r="AI5" i="79" s="1"/>
  <c r="W5" i="79" a="1"/>
  <c r="W5" i="79" s="1"/>
  <c r="AF5" i="79" a="1"/>
  <c r="AF5" i="79" s="1"/>
  <c r="U5" i="79" a="1"/>
  <c r="U5" i="79" s="1"/>
  <c r="Z5" i="79" a="1"/>
  <c r="Z5" i="79" s="1"/>
  <c r="AJ5" i="79" a="1"/>
  <c r="AJ5" i="79" s="1"/>
  <c r="AC5" i="79" a="1"/>
  <c r="AC5" i="79" s="1"/>
  <c r="Y5" i="79" a="1"/>
  <c r="Y5" i="79" s="1"/>
  <c r="AI4" i="85" a="1"/>
  <c r="AI4" i="85" s="1"/>
  <c r="X3" i="73" a="1"/>
  <c r="X3" i="73" s="1"/>
  <c r="T3" i="73" a="1"/>
  <c r="T3" i="73" s="1"/>
  <c r="AD3" i="73" a="1"/>
  <c r="AD3" i="73" s="1"/>
  <c r="Y3" i="73" a="1"/>
  <c r="Y3" i="73" s="1"/>
  <c r="Z3" i="73" a="1"/>
  <c r="Z3" i="73" s="1"/>
  <c r="X7" i="75" a="1"/>
  <c r="X7" i="75" s="1"/>
  <c r="AI7" i="73" a="1"/>
  <c r="AI7" i="73" s="1"/>
  <c r="Q7" i="73" a="1"/>
  <c r="Q7" i="73" s="1"/>
  <c r="AF7" i="73" a="1"/>
  <c r="AF7" i="73" s="1"/>
  <c r="V7" i="73" a="1"/>
  <c r="V7" i="73" s="1"/>
  <c r="Y7" i="73" a="1"/>
  <c r="Y7" i="73" s="1"/>
  <c r="AE7" i="73" a="1"/>
  <c r="AE7" i="73" s="1"/>
  <c r="W7" i="73" a="1"/>
  <c r="W7" i="73" s="1"/>
  <c r="Z7" i="73" a="1"/>
  <c r="Z7" i="73" s="1"/>
  <c r="S7" i="73" a="1"/>
  <c r="S7" i="73" s="1"/>
  <c r="AC7" i="73" a="1"/>
  <c r="AC7" i="73" s="1"/>
  <c r="R7" i="73" a="1"/>
  <c r="R7" i="73" s="1"/>
  <c r="AB7" i="73" a="1"/>
  <c r="AB7" i="73" s="1"/>
  <c r="U7" i="73" a="1"/>
  <c r="U7" i="73" s="1"/>
  <c r="AG7" i="73" a="1"/>
  <c r="AG7" i="73" s="1"/>
  <c r="AJ7" i="73" a="1"/>
  <c r="AJ7" i="73" s="1"/>
  <c r="AF10" i="77" a="1"/>
  <c r="AF10" i="77" s="1"/>
  <c r="AF6" i="84" a="1"/>
  <c r="AF6" i="84" s="1"/>
  <c r="AE6" i="84" a="1"/>
  <c r="AE6" i="84" s="1"/>
  <c r="AJ6" i="84" a="1"/>
  <c r="AJ6" i="84" s="1"/>
  <c r="AD6" i="84" a="1"/>
  <c r="AD6" i="84" s="1"/>
  <c r="Y6" i="84" a="1"/>
  <c r="Y6" i="84" s="1"/>
  <c r="U6" i="84" a="1"/>
  <c r="U6" i="84" s="1"/>
  <c r="AH6" i="84" a="1"/>
  <c r="AH6" i="84" s="1"/>
  <c r="Z6" i="84" a="1"/>
  <c r="Z6" i="84" s="1"/>
  <c r="V6" i="84" a="1"/>
  <c r="V6" i="84" s="1"/>
  <c r="W6" i="84" a="1"/>
  <c r="W6" i="84" s="1"/>
  <c r="X6" i="84" a="1"/>
  <c r="X6" i="84" s="1"/>
  <c r="AG6" i="84" a="1"/>
  <c r="AG6" i="84" s="1"/>
  <c r="Q6" i="84" a="1"/>
  <c r="Q6" i="84" s="1"/>
  <c r="AB6" i="84" a="1"/>
  <c r="AB6" i="84" s="1"/>
  <c r="AI6" i="84" a="1"/>
  <c r="AI6" i="84" s="1"/>
  <c r="AG3" i="79" a="1"/>
  <c r="AG3" i="79" s="1"/>
  <c r="S2" i="80" a="1"/>
  <c r="S2" i="80" s="1"/>
  <c r="AF2" i="80" a="1"/>
  <c r="AF2" i="80" s="1"/>
  <c r="T2" i="80" a="1"/>
  <c r="T2" i="80" s="1"/>
  <c r="AI2" i="80" a="1"/>
  <c r="AI2" i="80" s="1"/>
  <c r="AG2" i="80" a="1"/>
  <c r="AG2" i="80" s="1"/>
  <c r="AJ3" i="81" a="1"/>
  <c r="AJ3" i="81" s="1"/>
  <c r="AE3" i="81" a="1"/>
  <c r="AE3" i="81" s="1"/>
  <c r="AF8" i="84" a="1"/>
  <c r="AF8" i="84" s="1"/>
  <c r="V8" i="84" a="1"/>
  <c r="V8" i="84" s="1"/>
  <c r="W8" i="84" a="1"/>
  <c r="W8" i="84" s="1"/>
  <c r="R8" i="84" a="1"/>
  <c r="R8" i="84" s="1"/>
  <c r="Q8" i="84" a="1"/>
  <c r="Q8" i="84" s="1"/>
  <c r="Y5" i="85" a="1"/>
  <c r="Y5" i="85" s="1"/>
  <c r="AF2" i="83" a="1"/>
  <c r="AF2" i="83" s="1"/>
  <c r="AJ2" i="83" a="1"/>
  <c r="AJ2" i="83" s="1"/>
  <c r="AI2" i="83" a="1"/>
  <c r="AI2" i="83" s="1"/>
  <c r="AD2" i="83" a="1"/>
  <c r="AD2" i="83" s="1"/>
  <c r="AG2" i="83" a="1"/>
  <c r="AG2" i="83" s="1"/>
  <c r="AE2" i="83" a="1"/>
  <c r="AE2" i="83" s="1"/>
  <c r="U2" i="83" a="1"/>
  <c r="U2" i="83" s="1"/>
  <c r="S2" i="83" a="1"/>
  <c r="S2" i="83" s="1"/>
  <c r="W2" i="83" a="1"/>
  <c r="W2" i="83" s="1"/>
  <c r="V2" i="83" a="1"/>
  <c r="V2" i="83" s="1"/>
  <c r="V8" i="82" a="1"/>
  <c r="V8" i="82" s="1"/>
  <c r="S8" i="82" a="1"/>
  <c r="S8" i="82" s="1"/>
  <c r="AI8" i="82" a="1"/>
  <c r="AI8" i="82" s="1"/>
  <c r="AD3" i="74" a="1"/>
  <c r="AD3" i="74" s="1"/>
  <c r="X3" i="74" a="1"/>
  <c r="X3" i="74" s="1"/>
  <c r="AA3" i="74" a="1"/>
  <c r="AA3" i="74" s="1"/>
  <c r="AC3" i="74" a="1"/>
  <c r="AC3" i="74" s="1"/>
  <c r="AI3" i="74" a="1"/>
  <c r="AI3" i="74" s="1"/>
  <c r="U3" i="74" a="1"/>
  <c r="U3" i="74" s="1"/>
  <c r="AF3" i="74" a="1"/>
  <c r="AF3" i="74" s="1"/>
  <c r="W3" i="74" a="1"/>
  <c r="W3" i="74" s="1"/>
  <c r="V3" i="74" a="1"/>
  <c r="V3" i="74" s="1"/>
  <c r="Q3" i="74" a="1"/>
  <c r="Q3" i="74" s="1"/>
  <c r="S8" i="77" a="1"/>
  <c r="S8" i="77" s="1"/>
  <c r="AH8" i="77" a="1"/>
  <c r="AH8" i="77" s="1"/>
  <c r="AA8" i="77" a="1"/>
  <c r="AA8" i="77" s="1"/>
  <c r="X8" i="77" a="1"/>
  <c r="X8" i="77" s="1"/>
  <c r="AF8" i="77" a="1"/>
  <c r="AF8" i="77" s="1"/>
  <c r="AB8" i="77" a="1"/>
  <c r="AB8" i="77" s="1"/>
  <c r="AD8" i="77" a="1"/>
  <c r="AD8" i="77" s="1"/>
  <c r="AB9" i="76" a="1"/>
  <c r="AB9" i="76" s="1"/>
  <c r="S9" i="76" a="1"/>
  <c r="S9" i="76" s="1"/>
  <c r="R9" i="76" a="1"/>
  <c r="R9" i="76" s="1"/>
  <c r="T9" i="76" a="1"/>
  <c r="T9" i="76" s="1"/>
  <c r="AC9" i="76" a="1"/>
  <c r="AC9" i="76" s="1"/>
  <c r="AH9" i="76" a="1"/>
  <c r="AH9" i="76" s="1"/>
  <c r="AG9" i="76" a="1"/>
  <c r="AG9" i="76" s="1"/>
  <c r="AF9" i="76" a="1"/>
  <c r="AF9" i="76" s="1"/>
  <c r="U9" i="76" a="1"/>
  <c r="U9" i="76" s="1"/>
  <c r="X9" i="76" a="1"/>
  <c r="X9" i="76" s="1"/>
  <c r="X4" i="81" a="1"/>
  <c r="X4" i="81" s="1"/>
  <c r="AI4" i="81" a="1"/>
  <c r="AI4" i="81" s="1"/>
  <c r="W4" i="81" a="1"/>
  <c r="W4" i="81" s="1"/>
  <c r="AF4" i="81" a="1"/>
  <c r="AF4" i="81" s="1"/>
  <c r="AH4" i="81" a="1"/>
  <c r="AH4" i="81" s="1"/>
  <c r="Q4" i="81" a="1"/>
  <c r="Q4" i="81" s="1"/>
  <c r="V4" i="81" a="1"/>
  <c r="V4" i="81" s="1"/>
  <c r="U4" i="81" a="1"/>
  <c r="U4" i="81" s="1"/>
  <c r="R4" i="81" a="1"/>
  <c r="R4" i="81" s="1"/>
  <c r="AC4" i="81" a="1"/>
  <c r="AC4" i="81" s="1"/>
  <c r="AI4" i="86" a="1"/>
  <c r="AI4" i="86" s="1"/>
  <c r="AH4" i="86" a="1"/>
  <c r="AH4" i="86" s="1"/>
  <c r="AG4" i="86" a="1"/>
  <c r="AG4" i="86" s="1"/>
  <c r="Z4" i="86" a="1"/>
  <c r="Z4" i="86" s="1"/>
  <c r="AF4" i="86" a="1"/>
  <c r="AF4" i="86" s="1"/>
  <c r="X4" i="86" a="1"/>
  <c r="X4" i="86" s="1"/>
  <c r="AA4" i="86" a="1"/>
  <c r="AA4" i="86" s="1"/>
  <c r="Q4" i="86" a="1"/>
  <c r="Q4" i="86" s="1"/>
  <c r="Y4" i="86" a="1"/>
  <c r="Y4" i="86" s="1"/>
  <c r="T4" i="86" a="1"/>
  <c r="T4" i="86" s="1"/>
  <c r="AJ11" i="79" a="1"/>
  <c r="AJ11" i="79" s="1"/>
  <c r="AI11" i="79" a="1"/>
  <c r="AI11" i="79" s="1"/>
  <c r="AD11" i="79" a="1"/>
  <c r="AD11" i="79" s="1"/>
  <c r="AF11" i="79" a="1"/>
  <c r="AF11" i="79" s="1"/>
  <c r="AA11" i="79" a="1"/>
  <c r="AA11" i="79" s="1"/>
  <c r="AB11" i="79" a="1"/>
  <c r="AB11" i="79" s="1"/>
  <c r="U11" i="79" a="1"/>
  <c r="U11" i="79" s="1"/>
  <c r="Q11" i="79" a="1"/>
  <c r="Q11" i="79" s="1"/>
  <c r="AE11" i="79" a="1"/>
  <c r="AE11" i="79" s="1"/>
  <c r="AH11" i="79" a="1"/>
  <c r="AH11" i="79" s="1"/>
  <c r="AJ4" i="85" a="1"/>
  <c r="AJ4" i="85" s="1"/>
  <c r="V4" i="85" a="1"/>
  <c r="V4" i="85" s="1"/>
  <c r="AD4" i="85" a="1"/>
  <c r="AD4" i="85" s="1"/>
  <c r="R4" i="85" a="1"/>
  <c r="R4" i="85" s="1"/>
  <c r="Y4" i="85" a="1"/>
  <c r="Y4" i="85" s="1"/>
  <c r="U4" i="85" a="1"/>
  <c r="U4" i="85" s="1"/>
  <c r="AA4" i="85" a="1"/>
  <c r="AA4" i="85" s="1"/>
  <c r="W4" i="85" a="1"/>
  <c r="W4" i="85" s="1"/>
  <c r="AB4" i="85" a="1"/>
  <c r="AB4" i="85" s="1"/>
  <c r="AC4" i="85" a="1"/>
  <c r="AC4" i="85" s="1"/>
  <c r="S7" i="75" a="1"/>
  <c r="S7" i="75" s="1"/>
  <c r="T7" i="75" a="1"/>
  <c r="T7" i="75" s="1"/>
  <c r="AE7" i="75" a="1"/>
  <c r="AE7" i="75" s="1"/>
  <c r="Q7" i="75" a="1"/>
  <c r="Q7" i="75" s="1"/>
  <c r="V7" i="75" a="1"/>
  <c r="V7" i="75" s="1"/>
  <c r="Z10" i="77" a="1"/>
  <c r="Z10" i="77" s="1"/>
  <c r="R10" i="77" a="1"/>
  <c r="R10" i="77" s="1"/>
  <c r="AC10" i="77" a="1"/>
  <c r="AC10" i="77" s="1"/>
  <c r="Q10" i="77" a="1"/>
  <c r="Q10" i="77" s="1"/>
  <c r="AE10" i="77" a="1"/>
  <c r="AE10" i="77" s="1"/>
  <c r="AH10" i="77" a="1"/>
  <c r="AH10" i="77" s="1"/>
  <c r="AI10" i="77" a="1"/>
  <c r="AI10" i="77" s="1"/>
  <c r="AJ10" i="77" a="1"/>
  <c r="AJ10" i="77" s="1"/>
  <c r="AB10" i="77" a="1"/>
  <c r="AB10" i="77" s="1"/>
  <c r="AA10" i="77" a="1"/>
  <c r="AA10" i="77" s="1"/>
  <c r="AG10" i="77" a="1"/>
  <c r="AG10" i="77" s="1"/>
  <c r="S10" i="77" a="1"/>
  <c r="S10" i="77" s="1"/>
  <c r="V10" i="77" a="1"/>
  <c r="V10" i="77" s="1"/>
  <c r="W10" i="77" a="1"/>
  <c r="W10" i="77" s="1"/>
  <c r="Y10" i="77" a="1"/>
  <c r="Y10" i="77" s="1"/>
  <c r="X3" i="79" a="1"/>
  <c r="X3" i="79" s="1"/>
  <c r="R3" i="79" a="1"/>
  <c r="R3" i="79" s="1"/>
  <c r="AF3" i="79" a="1"/>
  <c r="AF3" i="79" s="1"/>
  <c r="AB3" i="79" a="1"/>
  <c r="AB3" i="79" s="1"/>
  <c r="W3" i="79" a="1"/>
  <c r="W3" i="79" s="1"/>
  <c r="T3" i="81" a="1"/>
  <c r="T3" i="81" s="1"/>
  <c r="X3" i="81" a="1"/>
  <c r="X3" i="81" s="1"/>
  <c r="V3" i="81" a="1"/>
  <c r="V3" i="81" s="1"/>
  <c r="AG3" i="81" a="1"/>
  <c r="AG3" i="81" s="1"/>
  <c r="Z3" i="81" a="1"/>
  <c r="Z3" i="81" s="1"/>
  <c r="AJ5" i="85" a="1"/>
  <c r="AJ5" i="85" s="1"/>
  <c r="AF5" i="85" a="1"/>
  <c r="AF5" i="85" s="1"/>
  <c r="AB5" i="85" a="1"/>
  <c r="AB5" i="85" s="1"/>
  <c r="AG5" i="85" a="1"/>
  <c r="AG5" i="85" s="1"/>
  <c r="V5" i="85" a="1"/>
  <c r="V5" i="85" s="1"/>
  <c r="AJ2" i="84" a="1"/>
  <c r="AJ2" i="84" s="1"/>
  <c r="U2" i="84" a="1"/>
  <c r="U2" i="84" s="1"/>
  <c r="AA2" i="84" a="1"/>
  <c r="AA2" i="84" s="1"/>
  <c r="V2" i="84" a="1"/>
  <c r="V2" i="84" s="1"/>
  <c r="W2" i="84" a="1"/>
  <c r="W2" i="84" s="1"/>
  <c r="AD6" i="82" a="1"/>
  <c r="AD6" i="82" s="1"/>
  <c r="W6" i="82" a="1"/>
  <c r="W6" i="82" s="1"/>
  <c r="U6" i="82" a="1"/>
  <c r="U6" i="82" s="1"/>
  <c r="AE6" i="82" a="1"/>
  <c r="AE6" i="82" s="1"/>
  <c r="Y6" i="82" a="1"/>
  <c r="Y6" i="82" s="1"/>
  <c r="Q6" i="82" a="1"/>
  <c r="Q6" i="82" s="1"/>
  <c r="T6" i="82" a="1"/>
  <c r="T6" i="82" s="1"/>
  <c r="AC6" i="82" a="1"/>
  <c r="AC6" i="82" s="1"/>
  <c r="AH6" i="82" a="1"/>
  <c r="AH6" i="82" s="1"/>
  <c r="S6" i="82" a="1"/>
  <c r="S6" i="82" s="1"/>
  <c r="X10" i="80" a="1"/>
  <c r="X10" i="80" s="1"/>
  <c r="AA10" i="80" a="1"/>
  <c r="AA10" i="80" s="1"/>
  <c r="U8" i="76" a="1"/>
  <c r="U8" i="76" s="1"/>
  <c r="AE2" i="75" a="1"/>
  <c r="AE2" i="75" s="1"/>
  <c r="AG2" i="75" a="1"/>
  <c r="AG2" i="75" s="1"/>
  <c r="X2" i="75" a="1"/>
  <c r="X2" i="75" s="1"/>
  <c r="Y2" i="75" a="1"/>
  <c r="Y2" i="75" s="1"/>
  <c r="AB2" i="75" a="1"/>
  <c r="AB2" i="75" s="1"/>
  <c r="T2" i="75" a="1"/>
  <c r="T2" i="75" s="1"/>
  <c r="AD2" i="75" a="1"/>
  <c r="AD2" i="75" s="1"/>
  <c r="AF2" i="75" a="1"/>
  <c r="AF2" i="75" s="1"/>
  <c r="S2" i="75" a="1"/>
  <c r="S2" i="75" s="1"/>
  <c r="AC2" i="75" a="1"/>
  <c r="AC2" i="75" s="1"/>
  <c r="W5" i="82" a="1"/>
  <c r="W5" i="82" s="1"/>
  <c r="X5" i="77" a="1"/>
  <c r="X5" i="77" s="1"/>
  <c r="AA8" i="86" a="1"/>
  <c r="AA8" i="86" s="1"/>
  <c r="S8" i="86" a="1"/>
  <c r="S8" i="86" s="1"/>
  <c r="Q8" i="86" a="1"/>
  <c r="Q8" i="86" s="1"/>
  <c r="AF8" i="86" a="1"/>
  <c r="AF8" i="86" s="1"/>
  <c r="V8" i="86" a="1"/>
  <c r="V8" i="86" s="1"/>
  <c r="U8" i="86" a="1"/>
  <c r="U8" i="86" s="1"/>
  <c r="AH8" i="86" a="1"/>
  <c r="AH8" i="86" s="1"/>
  <c r="T8" i="86" a="1"/>
  <c r="T8" i="86" s="1"/>
  <c r="AD8" i="86" a="1"/>
  <c r="AD8" i="86" s="1"/>
  <c r="AB8" i="86" a="1"/>
  <c r="AB8" i="86" s="1"/>
  <c r="AA2" i="85" a="1"/>
  <c r="AA2" i="85" s="1"/>
  <c r="AI3" i="86" a="1"/>
  <c r="AI3" i="86" s="1"/>
  <c r="R3" i="86" a="1"/>
  <c r="R3" i="86" s="1"/>
  <c r="Z4" i="80" a="1"/>
  <c r="Z4" i="80" s="1"/>
  <c r="AD4" i="80" a="1"/>
  <c r="AD4" i="80" s="1"/>
  <c r="S4" i="80" a="1"/>
  <c r="S4" i="80" s="1"/>
  <c r="W4" i="80" a="1"/>
  <c r="W4" i="80" s="1"/>
  <c r="AA4" i="80" a="1"/>
  <c r="AA4" i="80" s="1"/>
  <c r="T4" i="80" a="1"/>
  <c r="T4" i="80" s="1"/>
  <c r="U10" i="82" a="1"/>
  <c r="U10" i="82" s="1"/>
  <c r="X10" i="82" a="1"/>
  <c r="X10" i="82" s="1"/>
  <c r="X10" i="74" a="1"/>
  <c r="X10" i="74" s="1"/>
  <c r="AF10" i="74" a="1"/>
  <c r="AF10" i="74" s="1"/>
  <c r="AE10" i="74" a="1"/>
  <c r="AE10" i="74" s="1"/>
  <c r="R10" i="74" a="1"/>
  <c r="R10" i="74" s="1"/>
  <c r="AI10" i="74" a="1"/>
  <c r="AI10" i="74" s="1"/>
  <c r="AB10" i="74" a="1"/>
  <c r="AB10" i="74" s="1"/>
  <c r="Q10" i="74" a="1"/>
  <c r="Q10" i="74" s="1"/>
  <c r="Y10" i="74" a="1"/>
  <c r="Y10" i="74" s="1"/>
  <c r="V10" i="74" a="1"/>
  <c r="V10" i="74" s="1"/>
  <c r="W10" i="74" a="1"/>
  <c r="W10" i="74" s="1"/>
  <c r="X5" i="84" a="1"/>
  <c r="X5" i="84" s="1"/>
  <c r="U5" i="84" a="1"/>
  <c r="U5" i="84" s="1"/>
  <c r="AH5" i="84" a="1"/>
  <c r="AH5" i="84" s="1"/>
  <c r="W6" i="85" a="1"/>
  <c r="W6" i="85" s="1"/>
  <c r="AJ6" i="85" a="1"/>
  <c r="AJ6" i="85" s="1"/>
  <c r="AA3" i="78" a="1"/>
  <c r="AA3" i="78" s="1"/>
  <c r="U6" i="80" a="1"/>
  <c r="U6" i="80" s="1"/>
  <c r="S6" i="80" a="1"/>
  <c r="S6" i="80" s="1"/>
  <c r="Y6" i="80" a="1"/>
  <c r="Y6" i="80" s="1"/>
  <c r="AB6" i="80" a="1"/>
  <c r="AB6" i="80" s="1"/>
  <c r="AH6" i="80" a="1"/>
  <c r="AH6" i="80" s="1"/>
  <c r="T6" i="80" a="1"/>
  <c r="T6" i="80" s="1"/>
  <c r="AF6" i="80" a="1"/>
  <c r="AF6" i="80" s="1"/>
  <c r="AC6" i="80" a="1"/>
  <c r="AC6" i="80" s="1"/>
  <c r="AE6" i="80" a="1"/>
  <c r="AE6" i="80" s="1"/>
  <c r="W6" i="80" a="1"/>
  <c r="W6" i="80" s="1"/>
  <c r="R2" i="77" a="1"/>
  <c r="R2" i="77" s="1"/>
  <c r="AJ3" i="71" a="1"/>
  <c r="AJ3" i="71" s="1"/>
  <c r="AI3" i="71" a="1"/>
  <c r="AI3" i="71" s="1"/>
  <c r="U11" i="82" a="1"/>
  <c r="U11" i="82" s="1"/>
  <c r="X11" i="82" a="1"/>
  <c r="X11" i="82" s="1"/>
  <c r="V11" i="82" a="1"/>
  <c r="V11" i="82" s="1"/>
  <c r="R11" i="82" a="1"/>
  <c r="R11" i="82" s="1"/>
  <c r="AA11" i="82" a="1"/>
  <c r="AA11" i="82" s="1"/>
  <c r="W11" i="82" a="1"/>
  <c r="W11" i="82" s="1"/>
  <c r="AD11" i="82" a="1"/>
  <c r="AD11" i="82" s="1"/>
  <c r="Z11" i="82" a="1"/>
  <c r="Z11" i="82" s="1"/>
  <c r="Y11" i="82" a="1"/>
  <c r="Y11" i="82" s="1"/>
  <c r="AF11" i="82" a="1"/>
  <c r="AF11" i="82" s="1"/>
  <c r="AB11" i="73" a="1"/>
  <c r="AB11" i="73" s="1"/>
  <c r="R11" i="73" a="1"/>
  <c r="R11" i="73" s="1"/>
  <c r="V6" i="77" a="1"/>
  <c r="V6" i="77" s="1"/>
  <c r="AF6" i="77" a="1"/>
  <c r="AF6" i="77" s="1"/>
  <c r="AB6" i="76" a="1"/>
  <c r="AB6" i="76" s="1"/>
  <c r="AD11" i="71" a="1"/>
  <c r="AD11" i="71" s="1"/>
  <c r="Q11" i="71" a="1"/>
  <c r="Q11" i="71" s="1"/>
  <c r="Z11" i="71" a="1"/>
  <c r="Z11" i="71" s="1"/>
  <c r="AJ11" i="71" a="1"/>
  <c r="AJ11" i="71" s="1"/>
  <c r="R11" i="71" a="1"/>
  <c r="R11" i="71" s="1"/>
  <c r="AF7" i="71" a="1"/>
  <c r="AF7" i="71" s="1"/>
  <c r="AH11" i="80" a="1"/>
  <c r="AH11" i="80" s="1"/>
  <c r="AC11" i="80" a="1"/>
  <c r="AC11" i="80" s="1"/>
  <c r="W11" i="80" a="1"/>
  <c r="W11" i="80" s="1"/>
  <c r="Z11" i="80" a="1"/>
  <c r="Z11" i="80" s="1"/>
  <c r="S11" i="80" a="1"/>
  <c r="S11" i="80" s="1"/>
  <c r="U11" i="80" a="1"/>
  <c r="U11" i="80" s="1"/>
  <c r="AA11" i="80" a="1"/>
  <c r="AA11" i="80" s="1"/>
  <c r="AF11" i="80" a="1"/>
  <c r="AF11" i="80" s="1"/>
  <c r="V11" i="80" a="1"/>
  <c r="V11" i="80" s="1"/>
  <c r="X11" i="80" a="1"/>
  <c r="X11" i="80" s="1"/>
  <c r="T11" i="80" a="1"/>
  <c r="T11" i="80" s="1"/>
  <c r="AJ11" i="80" a="1"/>
  <c r="AJ11" i="80" s="1"/>
  <c r="R11" i="80" a="1"/>
  <c r="R11" i="80" s="1"/>
  <c r="AG11" i="80" a="1"/>
  <c r="AG11" i="80" s="1"/>
  <c r="AE11" i="80" a="1"/>
  <c r="AE11" i="80" s="1"/>
  <c r="T11" i="86" a="1"/>
  <c r="T11" i="86" s="1"/>
  <c r="Z7" i="80" a="1"/>
  <c r="Z7" i="80" s="1"/>
  <c r="AH7" i="80" a="1"/>
  <c r="AH7" i="80" s="1"/>
  <c r="R7" i="80" a="1"/>
  <c r="R7" i="80" s="1"/>
  <c r="AE7" i="80" a="1"/>
  <c r="AE7" i="80" s="1"/>
  <c r="AB7" i="80" a="1"/>
  <c r="AB7" i="80" s="1"/>
  <c r="AD6" i="81" a="1"/>
  <c r="AD6" i="81" s="1"/>
  <c r="AH6" i="81" a="1"/>
  <c r="AH6" i="81" s="1"/>
  <c r="T2" i="78" a="1"/>
  <c r="T2" i="78" s="1"/>
  <c r="AE2" i="78" a="1"/>
  <c r="AE2" i="78" s="1"/>
  <c r="X2" i="78" a="1"/>
  <c r="X2" i="78" s="1"/>
  <c r="Y2" i="78" a="1"/>
  <c r="Y2" i="78" s="1"/>
  <c r="AI2" i="78" a="1"/>
  <c r="AI2" i="78" s="1"/>
  <c r="AJ4" i="75" a="1"/>
  <c r="AJ4" i="75" s="1"/>
  <c r="S10" i="80" a="1"/>
  <c r="S10" i="80" s="1"/>
  <c r="R10" i="80" a="1"/>
  <c r="R10" i="80" s="1"/>
  <c r="Z10" i="80" a="1"/>
  <c r="Z10" i="80" s="1"/>
  <c r="AF10" i="80" a="1"/>
  <c r="AF10" i="80" s="1"/>
  <c r="T10" i="80" a="1"/>
  <c r="T10" i="80" s="1"/>
  <c r="AH10" i="80" a="1"/>
  <c r="AH10" i="80" s="1"/>
  <c r="Y10" i="80" a="1"/>
  <c r="Y10" i="80" s="1"/>
  <c r="U10" i="80" a="1"/>
  <c r="U10" i="80" s="1"/>
  <c r="Q10" i="80" a="1"/>
  <c r="Q10" i="80" s="1"/>
  <c r="W10" i="80" a="1"/>
  <c r="W10" i="80" s="1"/>
  <c r="AJ8" i="76" a="1"/>
  <c r="AJ8" i="76" s="1"/>
  <c r="X8" i="76" a="1"/>
  <c r="X8" i="76" s="1"/>
  <c r="AF8" i="76" a="1"/>
  <c r="AF8" i="76" s="1"/>
  <c r="AA8" i="76" a="1"/>
  <c r="AA8" i="76" s="1"/>
  <c r="T8" i="76" a="1"/>
  <c r="T8" i="76" s="1"/>
  <c r="AB8" i="76" a="1"/>
  <c r="AB8" i="76" s="1"/>
  <c r="S8" i="76" a="1"/>
  <c r="S8" i="76" s="1"/>
  <c r="Z8" i="76" a="1"/>
  <c r="Z8" i="76" s="1"/>
  <c r="AD8" i="76" a="1"/>
  <c r="AD8" i="76" s="1"/>
  <c r="AI8" i="76" a="1"/>
  <c r="AI8" i="76" s="1"/>
  <c r="AH5" i="82" a="1"/>
  <c r="AH5" i="82" s="1"/>
  <c r="AI5" i="82" a="1"/>
  <c r="AI5" i="82" s="1"/>
  <c r="AJ5" i="82" a="1"/>
  <c r="AJ5" i="82" s="1"/>
  <c r="AB5" i="82" a="1"/>
  <c r="AB5" i="82" s="1"/>
  <c r="R5" i="82" a="1"/>
  <c r="R5" i="82" s="1"/>
  <c r="X5" i="82" a="1"/>
  <c r="X5" i="82" s="1"/>
  <c r="U5" i="82" a="1"/>
  <c r="U5" i="82" s="1"/>
  <c r="Q5" i="82" a="1"/>
  <c r="Q5" i="82" s="1"/>
  <c r="S5" i="82" a="1"/>
  <c r="S5" i="82" s="1"/>
  <c r="Z5" i="82" a="1"/>
  <c r="Z5" i="82" s="1"/>
  <c r="AH5" i="77" a="1"/>
  <c r="AH5" i="77" s="1"/>
  <c r="Q5" i="77" a="1"/>
  <c r="Q5" i="77" s="1"/>
  <c r="AC5" i="77" a="1"/>
  <c r="AC5" i="77" s="1"/>
  <c r="AD5" i="77" a="1"/>
  <c r="AD5" i="77" s="1"/>
  <c r="AB5" i="77" a="1"/>
  <c r="AB5" i="77" s="1"/>
  <c r="AJ5" i="77" a="1"/>
  <c r="AJ5" i="77" s="1"/>
  <c r="T5" i="77" a="1"/>
  <c r="T5" i="77" s="1"/>
  <c r="AI5" i="77" a="1"/>
  <c r="AI5" i="77" s="1"/>
  <c r="AG5" i="77" a="1"/>
  <c r="AG5" i="77" s="1"/>
  <c r="R5" i="77" a="1"/>
  <c r="R5" i="77" s="1"/>
  <c r="AI2" i="85" a="1"/>
  <c r="AI2" i="85" s="1"/>
  <c r="Y2" i="85" a="1"/>
  <c r="Y2" i="85" s="1"/>
  <c r="U2" i="85" a="1"/>
  <c r="U2" i="85" s="1"/>
  <c r="R2" i="85" a="1"/>
  <c r="R2" i="85" s="1"/>
  <c r="AG2" i="85" a="1"/>
  <c r="AG2" i="85" s="1"/>
  <c r="AC2" i="85" a="1"/>
  <c r="AC2" i="85" s="1"/>
  <c r="AE2" i="85" a="1"/>
  <c r="AE2" i="85" s="1"/>
  <c r="AD2" i="85" a="1"/>
  <c r="AD2" i="85" s="1"/>
  <c r="T2" i="85" a="1"/>
  <c r="T2" i="85" s="1"/>
  <c r="AB2" i="85" a="1"/>
  <c r="AB2" i="85" s="1"/>
  <c r="AC3" i="78" a="1"/>
  <c r="AC3" i="78" s="1"/>
  <c r="AG3" i="78" a="1"/>
  <c r="AG3" i="78" s="1"/>
  <c r="AF3" i="78" a="1"/>
  <c r="AF3" i="78" s="1"/>
  <c r="Y3" i="78" a="1"/>
  <c r="Y3" i="78" s="1"/>
  <c r="S3" i="78" a="1"/>
  <c r="S3" i="78" s="1"/>
  <c r="AI3" i="78" a="1"/>
  <c r="AI3" i="78" s="1"/>
  <c r="V3" i="78" a="1"/>
  <c r="V3" i="78" s="1"/>
  <c r="X3" i="78" a="1"/>
  <c r="X3" i="78" s="1"/>
  <c r="U3" i="78" a="1"/>
  <c r="U3" i="78" s="1"/>
  <c r="AE3" i="78" a="1"/>
  <c r="AE3" i="78" s="1"/>
  <c r="W2" i="77" a="1"/>
  <c r="W2" i="77" s="1"/>
  <c r="Z2" i="77" a="1"/>
  <c r="Z2" i="77" s="1"/>
  <c r="AC2" i="77" a="1"/>
  <c r="AC2" i="77" s="1"/>
  <c r="U2" i="77" a="1"/>
  <c r="U2" i="77" s="1"/>
  <c r="T2" i="77" a="1"/>
  <c r="T2" i="77" s="1"/>
  <c r="S2" i="77" a="1"/>
  <c r="S2" i="77" s="1"/>
  <c r="AJ6" i="77" a="1"/>
  <c r="AJ6" i="77" s="1"/>
  <c r="U6" i="77" a="1"/>
  <c r="U6" i="77" s="1"/>
  <c r="Z6" i="77" a="1"/>
  <c r="Z6" i="77" s="1"/>
  <c r="AE6" i="77" a="1"/>
  <c r="AE6" i="77" s="1"/>
  <c r="R6" i="77" a="1"/>
  <c r="R6" i="77" s="1"/>
  <c r="AH6" i="77" a="1"/>
  <c r="AH6" i="77" s="1"/>
  <c r="S6" i="77" a="1"/>
  <c r="S6" i="77" s="1"/>
  <c r="X6" i="77" a="1"/>
  <c r="X6" i="77" s="1"/>
  <c r="AI6" i="77" a="1"/>
  <c r="AI6" i="77" s="1"/>
  <c r="Q6" i="77" a="1"/>
  <c r="Q6" i="77" s="1"/>
  <c r="AE6" i="76" a="1"/>
  <c r="AE6" i="76" s="1"/>
  <c r="AC6" i="76" a="1"/>
  <c r="AC6" i="76" s="1"/>
  <c r="AH6" i="76" a="1"/>
  <c r="AH6" i="76" s="1"/>
  <c r="W6" i="76" a="1"/>
  <c r="W6" i="76" s="1"/>
  <c r="U6" i="76" a="1"/>
  <c r="U6" i="76" s="1"/>
  <c r="Q7" i="71" a="1"/>
  <c r="Q7" i="71" s="1"/>
  <c r="AA7" i="71" a="1"/>
  <c r="AA7" i="71" s="1"/>
  <c r="R7" i="71" a="1"/>
  <c r="R7" i="71" s="1"/>
  <c r="Y7" i="71" a="1"/>
  <c r="Y7" i="71" s="1"/>
  <c r="AG7" i="71" a="1"/>
  <c r="AG7" i="71" s="1"/>
  <c r="AG11" i="86" a="1"/>
  <c r="AG11" i="86" s="1"/>
  <c r="AF11" i="86" a="1"/>
  <c r="AF11" i="86" s="1"/>
  <c r="Y11" i="86" a="1"/>
  <c r="Y11" i="86" s="1"/>
  <c r="AJ11" i="86" a="1"/>
  <c r="AJ11" i="86" s="1"/>
  <c r="AH11" i="86" a="1"/>
  <c r="AH11" i="86" s="1"/>
  <c r="AB6" i="81" a="1"/>
  <c r="AB6" i="81" s="1"/>
  <c r="V6" i="81" a="1"/>
  <c r="V6" i="81" s="1"/>
  <c r="U6" i="81" a="1"/>
  <c r="U6" i="81" s="1"/>
  <c r="AC6" i="81" a="1"/>
  <c r="AC6" i="81" s="1"/>
  <c r="AE6" i="81" a="1"/>
  <c r="AE6" i="81" s="1"/>
  <c r="S4" i="75" a="1"/>
  <c r="S4" i="75" s="1"/>
  <c r="V4" i="75" a="1"/>
  <c r="V4" i="75" s="1"/>
  <c r="U4" i="75" a="1"/>
  <c r="U4" i="75" s="1"/>
  <c r="Y4" i="75" a="1"/>
  <c r="Y4" i="75" s="1"/>
  <c r="AI4" i="75" a="1"/>
  <c r="AI4" i="75" s="1"/>
  <c r="R3" i="73" a="1"/>
  <c r="R3" i="73" s="1"/>
  <c r="AF3" i="73" a="1"/>
  <c r="AF3" i="73" s="1"/>
  <c r="V3" i="73" a="1"/>
  <c r="V3" i="73" s="1"/>
  <c r="AG3" i="73" a="1"/>
  <c r="AG3" i="73" s="1"/>
  <c r="AB3" i="73" a="1"/>
  <c r="AB3" i="73" s="1"/>
  <c r="AA7" i="75" a="1"/>
  <c r="AA7" i="75" s="1"/>
  <c r="AC7" i="75" a="1"/>
  <c r="AC7" i="75" s="1"/>
  <c r="AB7" i="75" a="1"/>
  <c r="AB7" i="75" s="1"/>
  <c r="Z7" i="75" a="1"/>
  <c r="Z7" i="75" s="1"/>
  <c r="AF7" i="75" a="1"/>
  <c r="AF7" i="75" s="1"/>
  <c r="AC6" i="71" a="1"/>
  <c r="AC6" i="71" s="1"/>
  <c r="AG6" i="71" a="1"/>
  <c r="AG6" i="71" s="1"/>
  <c r="AB6" i="71" a="1"/>
  <c r="AB6" i="71" s="1"/>
  <c r="AF6" i="71" a="1"/>
  <c r="AF6" i="71" s="1"/>
  <c r="AH6" i="71" a="1"/>
  <c r="AH6" i="71" s="1"/>
  <c r="AF10" i="83" a="1"/>
  <c r="AF10" i="83" s="1"/>
  <c r="AC10" i="83" a="1"/>
  <c r="AC10" i="83" s="1"/>
  <c r="W10" i="83" a="1"/>
  <c r="W10" i="83" s="1"/>
  <c r="U10" i="83" a="1"/>
  <c r="U10" i="83" s="1"/>
  <c r="R10" i="83" a="1"/>
  <c r="R10" i="83" s="1"/>
  <c r="V3" i="79" a="1"/>
  <c r="V3" i="79" s="1"/>
  <c r="T3" i="79" a="1"/>
  <c r="T3" i="79" s="1"/>
  <c r="AE3" i="79" a="1"/>
  <c r="AE3" i="79" s="1"/>
  <c r="AH3" i="79" a="1"/>
  <c r="AH3" i="79" s="1"/>
  <c r="AI3" i="79" a="1"/>
  <c r="AI3" i="79" s="1"/>
  <c r="Y3" i="76" a="1"/>
  <c r="Y3" i="76" s="1"/>
  <c r="AI3" i="76" a="1"/>
  <c r="AI3" i="76" s="1"/>
  <c r="S3" i="76" a="1"/>
  <c r="S3" i="76" s="1"/>
  <c r="AG3" i="76" a="1"/>
  <c r="AG3" i="76" s="1"/>
  <c r="AA2" i="80" a="1"/>
  <c r="AA2" i="80" s="1"/>
  <c r="Z2" i="80" a="1"/>
  <c r="Z2" i="80" s="1"/>
  <c r="AB2" i="80" a="1"/>
  <c r="AB2" i="80" s="1"/>
  <c r="V2" i="80" a="1"/>
  <c r="V2" i="80" s="1"/>
  <c r="AE2" i="80" a="1"/>
  <c r="AE2" i="80" s="1"/>
  <c r="AI3" i="81" a="1"/>
  <c r="AI3" i="81" s="1"/>
  <c r="R3" i="81" a="1"/>
  <c r="R3" i="81" s="1"/>
  <c r="AC3" i="81" a="1"/>
  <c r="AC3" i="81" s="1"/>
  <c r="AA3" i="81" a="1"/>
  <c r="AA3" i="81" s="1"/>
  <c r="AC7" i="82" a="1"/>
  <c r="AC7" i="82" s="1"/>
  <c r="U7" i="82" a="1"/>
  <c r="U7" i="82" s="1"/>
  <c r="AH7" i="82" a="1"/>
  <c r="AH7" i="82" s="1"/>
  <c r="V7" i="82" a="1"/>
  <c r="V7" i="82" s="1"/>
  <c r="AB7" i="82" a="1"/>
  <c r="AB7" i="82" s="1"/>
  <c r="S5" i="86" a="1"/>
  <c r="S5" i="86" s="1"/>
  <c r="T5" i="86" a="1"/>
  <c r="T5" i="86" s="1"/>
  <c r="V5" i="86" a="1"/>
  <c r="V5" i="86" s="1"/>
  <c r="AF5" i="86" a="1"/>
  <c r="AF5" i="86" s="1"/>
  <c r="AH5" i="86" a="1"/>
  <c r="AH5" i="86" s="1"/>
  <c r="T8" i="84" a="1"/>
  <c r="T8" i="84" s="1"/>
  <c r="AE8" i="84" a="1"/>
  <c r="AE8" i="84" s="1"/>
  <c r="Y8" i="84" a="1"/>
  <c r="Y8" i="84" s="1"/>
  <c r="Z8" i="84" a="1"/>
  <c r="Z8" i="84" s="1"/>
  <c r="R5" i="85" a="1"/>
  <c r="R5" i="85" s="1"/>
  <c r="X5" i="85" a="1"/>
  <c r="X5" i="85" s="1"/>
  <c r="S5" i="85" a="1"/>
  <c r="S5" i="85" s="1"/>
  <c r="Q5" i="85" a="1"/>
  <c r="Q5" i="85" s="1"/>
  <c r="AG10" i="85" a="1"/>
  <c r="AG10" i="85" s="1"/>
  <c r="X10" i="85" a="1"/>
  <c r="X10" i="85" s="1"/>
  <c r="T10" i="85" a="1"/>
  <c r="T10" i="85" s="1"/>
  <c r="S10" i="85" a="1"/>
  <c r="S10" i="85" s="1"/>
  <c r="AJ10" i="85" a="1"/>
  <c r="AJ10" i="85" s="1"/>
  <c r="AA10" i="76" a="1"/>
  <c r="AA10" i="76" s="1"/>
  <c r="AJ10" i="76" a="1"/>
  <c r="AJ10" i="76" s="1"/>
  <c r="W10" i="76" a="1"/>
  <c r="W10" i="76" s="1"/>
  <c r="AG6" i="82" a="1"/>
  <c r="AG6" i="82" s="1"/>
  <c r="AA6" i="82" a="1"/>
  <c r="AA6" i="82" s="1"/>
  <c r="R6" i="82" a="1"/>
  <c r="R6" i="82" s="1"/>
  <c r="X2" i="84" a="1"/>
  <c r="X2" i="84" s="1"/>
  <c r="AB2" i="84" a="1"/>
  <c r="AB2" i="84" s="1"/>
  <c r="AE2" i="84" a="1"/>
  <c r="AE2" i="84" s="1"/>
  <c r="T2" i="84" a="1"/>
  <c r="T2" i="84" s="1"/>
  <c r="AF2" i="84" a="1"/>
  <c r="AF2" i="84" s="1"/>
  <c r="AH2" i="84" a="1"/>
  <c r="AH2" i="84" s="1"/>
  <c r="AG2" i="84" a="1"/>
  <c r="AG2" i="84" s="1"/>
  <c r="Y2" i="84" a="1"/>
  <c r="Y2" i="84" s="1"/>
  <c r="Q2" i="84" a="1"/>
  <c r="Q2" i="84" s="1"/>
  <c r="Z2" i="84" a="1"/>
  <c r="Z2" i="84" s="1"/>
  <c r="AC8" i="74" a="1"/>
  <c r="AC8" i="74" s="1"/>
  <c r="V10" i="80" a="1"/>
  <c r="V10" i="80" s="1"/>
  <c r="AC10" i="80" a="1"/>
  <c r="AC10" i="80" s="1"/>
  <c r="AF10" i="78" a="1"/>
  <c r="AF10" i="78" s="1"/>
  <c r="AB10" i="78" a="1"/>
  <c r="AB10" i="78" s="1"/>
  <c r="AC8" i="76" a="1"/>
  <c r="AC8" i="76" s="1"/>
  <c r="AH8" i="76" a="1"/>
  <c r="AH8" i="76" s="1"/>
  <c r="W8" i="76" a="1"/>
  <c r="W8" i="76" s="1"/>
  <c r="U2" i="75" a="1"/>
  <c r="U2" i="75" s="1"/>
  <c r="R2" i="75" a="1"/>
  <c r="R2" i="75" s="1"/>
  <c r="T5" i="82" a="1"/>
  <c r="T5" i="82" s="1"/>
  <c r="Y5" i="82" a="1"/>
  <c r="Y5" i="82" s="1"/>
  <c r="AD5" i="82" a="1"/>
  <c r="AD5" i="82" s="1"/>
  <c r="R3" i="82" a="1"/>
  <c r="R3" i="82" s="1"/>
  <c r="V3" i="82" a="1"/>
  <c r="V3" i="82" s="1"/>
  <c r="AE5" i="77" a="1"/>
  <c r="AE5" i="77" s="1"/>
  <c r="V5" i="77" a="1"/>
  <c r="V5" i="77" s="1"/>
  <c r="Y5" i="77" a="1"/>
  <c r="Y5" i="77" s="1"/>
  <c r="W8" i="86" a="1"/>
  <c r="W8" i="86" s="1"/>
  <c r="AE8" i="86" a="1"/>
  <c r="AE8" i="86" s="1"/>
  <c r="Z2" i="85" a="1"/>
  <c r="Z2" i="85" s="1"/>
  <c r="S2" i="85" a="1"/>
  <c r="S2" i="85" s="1"/>
  <c r="Q2" i="85" a="1"/>
  <c r="Q2" i="85" s="1"/>
  <c r="Q7" i="83" a="1"/>
  <c r="Q7" i="83" s="1"/>
  <c r="AJ7" i="83" a="1"/>
  <c r="AJ7" i="83" s="1"/>
  <c r="AH7" i="83" a="1"/>
  <c r="AH7" i="83" s="1"/>
  <c r="T3" i="86" a="1"/>
  <c r="T3" i="86" s="1"/>
  <c r="AH3" i="86" a="1"/>
  <c r="AH3" i="86" s="1"/>
  <c r="Q3" i="86" a="1"/>
  <c r="Q3" i="86" s="1"/>
  <c r="X3" i="86" a="1"/>
  <c r="X3" i="86" s="1"/>
  <c r="Z3" i="86" a="1"/>
  <c r="Z3" i="86" s="1"/>
  <c r="AE3" i="86" a="1"/>
  <c r="AE3" i="86" s="1"/>
  <c r="S3" i="86" a="1"/>
  <c r="S3" i="86" s="1"/>
  <c r="U3" i="86" a="1"/>
  <c r="U3" i="86" s="1"/>
  <c r="AF3" i="86" a="1"/>
  <c r="AF3" i="86" s="1"/>
  <c r="AC3" i="86" a="1"/>
  <c r="AC3" i="86" s="1"/>
  <c r="Y3" i="86" a="1"/>
  <c r="Y3" i="86" s="1"/>
  <c r="V3" i="86" a="1"/>
  <c r="V3" i="86" s="1"/>
  <c r="AJ4" i="80" a="1"/>
  <c r="AJ4" i="80" s="1"/>
  <c r="AC4" i="80" a="1"/>
  <c r="AC4" i="80" s="1"/>
  <c r="AF10" i="82" a="1"/>
  <c r="AF10" i="82" s="1"/>
  <c r="T10" i="82" a="1"/>
  <c r="T10" i="82" s="1"/>
  <c r="AB10" i="82" a="1"/>
  <c r="AB10" i="82" s="1"/>
  <c r="Z10" i="82" a="1"/>
  <c r="Z10" i="82" s="1"/>
  <c r="AA10" i="82" a="1"/>
  <c r="AA10" i="82" s="1"/>
  <c r="AD10" i="82" a="1"/>
  <c r="AD10" i="82" s="1"/>
  <c r="R10" i="82" a="1"/>
  <c r="R10" i="82" s="1"/>
  <c r="Q10" i="82" a="1"/>
  <c r="Q10" i="82" s="1"/>
  <c r="AG10" i="82" a="1"/>
  <c r="AG10" i="82" s="1"/>
  <c r="W10" i="82" a="1"/>
  <c r="W10" i="82" s="1"/>
  <c r="AE10" i="82" a="1"/>
  <c r="AE10" i="82" s="1"/>
  <c r="V10" i="82" a="1"/>
  <c r="V10" i="82" s="1"/>
  <c r="Y10" i="82" a="1"/>
  <c r="Y10" i="82" s="1"/>
  <c r="Z10" i="74" a="1"/>
  <c r="Z10" i="74" s="1"/>
  <c r="S10" i="74" a="1"/>
  <c r="S10" i="74" s="1"/>
  <c r="AG5" i="84" a="1"/>
  <c r="AG5" i="84" s="1"/>
  <c r="W5" i="84" a="1"/>
  <c r="W5" i="84" s="1"/>
  <c r="AB5" i="84" a="1"/>
  <c r="AB5" i="84" s="1"/>
  <c r="Z5" i="84" a="1"/>
  <c r="Z5" i="84" s="1"/>
  <c r="AJ5" i="84" a="1"/>
  <c r="AJ5" i="84" s="1"/>
  <c r="S5" i="84" a="1"/>
  <c r="S5" i="84" s="1"/>
  <c r="Y5" i="84" a="1"/>
  <c r="Y5" i="84" s="1"/>
  <c r="V5" i="84" a="1"/>
  <c r="V5" i="84" s="1"/>
  <c r="AI5" i="84" a="1"/>
  <c r="AI5" i="84" s="1"/>
  <c r="AE5" i="84" a="1"/>
  <c r="AE5" i="84" s="1"/>
  <c r="R5" i="84" a="1"/>
  <c r="R5" i="84" s="1"/>
  <c r="AD5" i="84" a="1"/>
  <c r="AD5" i="84" s="1"/>
  <c r="U9" i="84" a="1"/>
  <c r="U9" i="84" s="1"/>
  <c r="AD9" i="84" a="1"/>
  <c r="AD9" i="84" s="1"/>
  <c r="Q6" i="85" a="1"/>
  <c r="Q6" i="85" s="1"/>
  <c r="U6" i="85" a="1"/>
  <c r="U6" i="85" s="1"/>
  <c r="AH6" i="85" a="1"/>
  <c r="AH6" i="85" s="1"/>
  <c r="AE6" i="85" a="1"/>
  <c r="AE6" i="85" s="1"/>
  <c r="AI6" i="85" a="1"/>
  <c r="AI6" i="85" s="1"/>
  <c r="Z6" i="85" a="1"/>
  <c r="Z6" i="85" s="1"/>
  <c r="S6" i="85" a="1"/>
  <c r="S6" i="85" s="1"/>
  <c r="AA6" i="85" a="1"/>
  <c r="AA6" i="85" s="1"/>
  <c r="R6" i="85" a="1"/>
  <c r="R6" i="85" s="1"/>
  <c r="X6" i="85" a="1"/>
  <c r="X6" i="85" s="1"/>
  <c r="T6" i="85" a="1"/>
  <c r="T6" i="85" s="1"/>
  <c r="AB6" i="85" a="1"/>
  <c r="AB6" i="85" s="1"/>
  <c r="AF6" i="85" a="1"/>
  <c r="AF6" i="85" s="1"/>
  <c r="AG5" i="73" a="1"/>
  <c r="AG5" i="73" s="1"/>
  <c r="W3" i="78" a="1"/>
  <c r="W3" i="78" s="1"/>
  <c r="T3" i="78" a="1"/>
  <c r="T3" i="78" s="1"/>
  <c r="Z3" i="78" a="1"/>
  <c r="Z3" i="78" s="1"/>
  <c r="AG6" i="80" a="1"/>
  <c r="AG6" i="80" s="1"/>
  <c r="Z6" i="80" a="1"/>
  <c r="Z6" i="80" s="1"/>
  <c r="AG2" i="77" a="1"/>
  <c r="AG2" i="77" s="1"/>
  <c r="AE2" i="77" a="1"/>
  <c r="AE2" i="77" s="1"/>
  <c r="AA2" i="77" a="1"/>
  <c r="AA2" i="77" s="1"/>
  <c r="X8" i="83" a="1"/>
  <c r="X8" i="83" s="1"/>
  <c r="AH3" i="71" a="1"/>
  <c r="AH3" i="71" s="1"/>
  <c r="AA3" i="71" a="1"/>
  <c r="AA3" i="71" s="1"/>
  <c r="Z3" i="71" a="1"/>
  <c r="Z3" i="71" s="1"/>
  <c r="AF3" i="71" a="1"/>
  <c r="AF3" i="71" s="1"/>
  <c r="S3" i="71" a="1"/>
  <c r="S3" i="71" s="1"/>
  <c r="AD3" i="71" a="1"/>
  <c r="AD3" i="71" s="1"/>
  <c r="V3" i="71" a="1"/>
  <c r="V3" i="71" s="1"/>
  <c r="Q3" i="71" a="1"/>
  <c r="Q3" i="71" s="1"/>
  <c r="AB3" i="71" a="1"/>
  <c r="AB3" i="71" s="1"/>
  <c r="W3" i="71" a="1"/>
  <c r="W3" i="71" s="1"/>
  <c r="T3" i="71" a="1"/>
  <c r="T3" i="71" s="1"/>
  <c r="R3" i="71" a="1"/>
  <c r="R3" i="71" s="1"/>
  <c r="AE3" i="71" a="1"/>
  <c r="AE3" i="71" s="1"/>
  <c r="AG11" i="82" a="1"/>
  <c r="AG11" i="82" s="1"/>
  <c r="S11" i="82" a="1"/>
  <c r="S11" i="82" s="1"/>
  <c r="AA11" i="73" a="1"/>
  <c r="AA11" i="73" s="1"/>
  <c r="X11" i="73" a="1"/>
  <c r="X11" i="73" s="1"/>
  <c r="AE11" i="73" a="1"/>
  <c r="AE11" i="73" s="1"/>
  <c r="AD11" i="73" a="1"/>
  <c r="AD11" i="73" s="1"/>
  <c r="S11" i="73" a="1"/>
  <c r="S11" i="73" s="1"/>
  <c r="AJ11" i="73" a="1"/>
  <c r="AJ11" i="73" s="1"/>
  <c r="Z11" i="73" a="1"/>
  <c r="Z11" i="73" s="1"/>
  <c r="T11" i="73" a="1"/>
  <c r="T11" i="73" s="1"/>
  <c r="Y11" i="73" a="1"/>
  <c r="Y11" i="73" s="1"/>
  <c r="AI11" i="73" a="1"/>
  <c r="AI11" i="73" s="1"/>
  <c r="AG11" i="73" a="1"/>
  <c r="AG11" i="73" s="1"/>
  <c r="AF11" i="73" a="1"/>
  <c r="AF11" i="73" s="1"/>
  <c r="Q11" i="73" a="1"/>
  <c r="Q11" i="73" s="1"/>
  <c r="X9" i="75" a="1"/>
  <c r="X9" i="75" s="1"/>
  <c r="S9" i="75" a="1"/>
  <c r="S9" i="75" s="1"/>
  <c r="AA6" i="77" a="1"/>
  <c r="AA6" i="77" s="1"/>
  <c r="AD6" i="77" a="1"/>
  <c r="AD6" i="77" s="1"/>
  <c r="AD2" i="82" a="1"/>
  <c r="AD2" i="82" s="1"/>
  <c r="Q2" i="82" a="1"/>
  <c r="Q2" i="82" s="1"/>
  <c r="Q6" i="76" a="1"/>
  <c r="Q6" i="76" s="1"/>
  <c r="AJ6" i="76" a="1"/>
  <c r="AJ6" i="76" s="1"/>
  <c r="T3" i="84" a="1"/>
  <c r="T3" i="84" s="1"/>
  <c r="Y3" i="84" a="1"/>
  <c r="Y3" i="84" s="1"/>
  <c r="V3" i="84" a="1"/>
  <c r="V3" i="84" s="1"/>
  <c r="R3" i="84" a="1"/>
  <c r="R3" i="84" s="1"/>
  <c r="AF3" i="84" a="1"/>
  <c r="AF3" i="84" s="1"/>
  <c r="X11" i="77" a="1"/>
  <c r="X11" i="77" s="1"/>
  <c r="T11" i="71" a="1"/>
  <c r="T11" i="71" s="1"/>
  <c r="AI7" i="71" a="1"/>
  <c r="AI7" i="71" s="1"/>
  <c r="W3" i="83" a="1"/>
  <c r="W3" i="83" s="1"/>
  <c r="Q3" i="83" a="1"/>
  <c r="Q3" i="83" s="1"/>
  <c r="V3" i="83" a="1"/>
  <c r="V3" i="83" s="1"/>
  <c r="AE3" i="83" a="1"/>
  <c r="AE3" i="83" s="1"/>
  <c r="R3" i="83" a="1"/>
  <c r="R3" i="83" s="1"/>
  <c r="Y11" i="80" a="1"/>
  <c r="Y11" i="80" s="1"/>
  <c r="AC11" i="86" a="1"/>
  <c r="AC11" i="86" s="1"/>
  <c r="S7" i="85" a="1"/>
  <c r="S7" i="85" s="1"/>
  <c r="AD7" i="85" a="1"/>
  <c r="AD7" i="85" s="1"/>
  <c r="Q7" i="85" a="1"/>
  <c r="Q7" i="85" s="1"/>
  <c r="AA7" i="85" a="1"/>
  <c r="AA7" i="85" s="1"/>
  <c r="AC7" i="85" a="1"/>
  <c r="AC7" i="85" s="1"/>
  <c r="T7" i="74" a="1"/>
  <c r="T7" i="74" s="1"/>
  <c r="AB7" i="74" a="1"/>
  <c r="AB7" i="74" s="1"/>
  <c r="S7" i="80" a="1"/>
  <c r="S7" i="80" s="1"/>
  <c r="R6" i="81" a="1"/>
  <c r="R6" i="81" s="1"/>
  <c r="AG9" i="71" a="1"/>
  <c r="AG9" i="71" s="1"/>
  <c r="AD9" i="71" a="1"/>
  <c r="AD9" i="71" s="1"/>
  <c r="Q9" i="71" a="1"/>
  <c r="Q9" i="71" s="1"/>
  <c r="W9" i="71" a="1"/>
  <c r="W9" i="71" s="1"/>
  <c r="AF9" i="71" a="1"/>
  <c r="AF9" i="71" s="1"/>
  <c r="S10" i="81" a="1"/>
  <c r="S10" i="81" s="1"/>
  <c r="AB10" i="81" a="1"/>
  <c r="AB10" i="81" s="1"/>
  <c r="AJ2" i="78" a="1"/>
  <c r="AJ2" i="78" s="1"/>
  <c r="W2" i="78" a="1"/>
  <c r="W2" i="78" s="1"/>
  <c r="AE4" i="75" a="1"/>
  <c r="AE4" i="75" s="1"/>
  <c r="Q4" i="75" a="1"/>
  <c r="Q4" i="75" s="1"/>
  <c r="Z5" i="76" a="1"/>
  <c r="Z5" i="76" s="1"/>
  <c r="AG5" i="76" a="1"/>
  <c r="AG5" i="76" s="1"/>
  <c r="R5" i="76" a="1"/>
  <c r="R5" i="76" s="1"/>
  <c r="U5" i="76" a="1"/>
  <c r="U5" i="76" s="1"/>
  <c r="W5" i="76" a="1"/>
  <c r="W5" i="76" s="1"/>
  <c r="X5" i="76" a="1"/>
  <c r="X5" i="76" s="1"/>
  <c r="AF5" i="76" a="1"/>
  <c r="AF5" i="76" s="1"/>
  <c r="V5" i="76" a="1"/>
  <c r="V5" i="76" s="1"/>
  <c r="AE5" i="76" a="1"/>
  <c r="AE5" i="76" s="1"/>
  <c r="T5" i="76" a="1"/>
  <c r="T5" i="76" s="1"/>
  <c r="S5" i="76" a="1"/>
  <c r="S5" i="76" s="1"/>
  <c r="AB5" i="76" a="1"/>
  <c r="AB5" i="76" s="1"/>
  <c r="AH5" i="76" a="1"/>
  <c r="AH5" i="76" s="1"/>
  <c r="Y5" i="76" a="1"/>
  <c r="Y5" i="76" s="1"/>
  <c r="AD5" i="76" a="1"/>
  <c r="AD5" i="76" s="1"/>
  <c r="Z8" i="77" a="1"/>
  <c r="Z8" i="77" s="1"/>
  <c r="Y8" i="77" a="1"/>
  <c r="Y8" i="77" s="1"/>
  <c r="S6" i="74" a="1"/>
  <c r="S6" i="74" s="1"/>
  <c r="Z6" i="74" a="1"/>
  <c r="Z6" i="74" s="1"/>
  <c r="T6" i="74" a="1"/>
  <c r="T6" i="74" s="1"/>
  <c r="W3" i="73" a="1"/>
  <c r="W3" i="73" s="1"/>
  <c r="AI3" i="73" a="1"/>
  <c r="AI3" i="73" s="1"/>
  <c r="U3" i="73" a="1"/>
  <c r="U3" i="73" s="1"/>
  <c r="AJ3" i="73" a="1"/>
  <c r="AJ3" i="73" s="1"/>
  <c r="AG7" i="75" a="1"/>
  <c r="AG7" i="75" s="1"/>
  <c r="AI7" i="75" a="1"/>
  <c r="AI7" i="75" s="1"/>
  <c r="AJ7" i="75" a="1"/>
  <c r="AJ7" i="75" s="1"/>
  <c r="U7" i="75" a="1"/>
  <c r="U7" i="75" s="1"/>
  <c r="S6" i="71" a="1"/>
  <c r="S6" i="71" s="1"/>
  <c r="Q6" i="71" a="1"/>
  <c r="Q6" i="71" s="1"/>
  <c r="AA6" i="71" a="1"/>
  <c r="AA6" i="71" s="1"/>
  <c r="T6" i="71" a="1"/>
  <c r="T6" i="71" s="1"/>
  <c r="Y10" i="83" a="1"/>
  <c r="Y10" i="83" s="1"/>
  <c r="AE10" i="83" a="1"/>
  <c r="AE10" i="83" s="1"/>
  <c r="AG10" i="83" a="1"/>
  <c r="AG10" i="83" s="1"/>
  <c r="X10" i="83" a="1"/>
  <c r="X10" i="83" s="1"/>
  <c r="AD3" i="79" a="1"/>
  <c r="AD3" i="79" s="1"/>
  <c r="Y3" i="79" a="1"/>
  <c r="Y3" i="79" s="1"/>
  <c r="Z3" i="79" a="1"/>
  <c r="Z3" i="79" s="1"/>
  <c r="AA3" i="79" a="1"/>
  <c r="AA3" i="79" s="1"/>
  <c r="AD3" i="76" a="1"/>
  <c r="AD3" i="76" s="1"/>
  <c r="Z3" i="76" a="1"/>
  <c r="Z3" i="76" s="1"/>
  <c r="AC3" i="76" a="1"/>
  <c r="AC3" i="76" s="1"/>
  <c r="R3" i="76" a="1"/>
  <c r="R3" i="76" s="1"/>
  <c r="AJ2" i="80" a="1"/>
  <c r="AJ2" i="80" s="1"/>
  <c r="U2" i="80" a="1"/>
  <c r="U2" i="80" s="1"/>
  <c r="X2" i="80" a="1"/>
  <c r="X2" i="80" s="1"/>
  <c r="R2" i="80" a="1"/>
  <c r="R2" i="80" s="1"/>
  <c r="S3" i="81" a="1"/>
  <c r="S3" i="81" s="1"/>
  <c r="Y3" i="81" a="1"/>
  <c r="Y3" i="81" s="1"/>
  <c r="AH3" i="81" a="1"/>
  <c r="AH3" i="81" s="1"/>
  <c r="Q3" i="81" a="1"/>
  <c r="Q3" i="81" s="1"/>
  <c r="T7" i="82" a="1"/>
  <c r="T7" i="82" s="1"/>
  <c r="AI7" i="82" a="1"/>
  <c r="AI7" i="82" s="1"/>
  <c r="Y7" i="82" a="1"/>
  <c r="Y7" i="82" s="1"/>
  <c r="Q7" i="82" a="1"/>
  <c r="Q7" i="82" s="1"/>
  <c r="AD5" i="86" a="1"/>
  <c r="AD5" i="86" s="1"/>
  <c r="AC5" i="86" a="1"/>
  <c r="AC5" i="86" s="1"/>
  <c r="U5" i="86" a="1"/>
  <c r="U5" i="86" s="1"/>
  <c r="Q5" i="86" a="1"/>
  <c r="Q5" i="86" s="1"/>
  <c r="S8" i="84" a="1"/>
  <c r="S8" i="84" s="1"/>
  <c r="AG8" i="84" a="1"/>
  <c r="AG8" i="84" s="1"/>
  <c r="AC8" i="84" a="1"/>
  <c r="AC8" i="84" s="1"/>
  <c r="AD8" i="84" a="1"/>
  <c r="AD8" i="84" s="1"/>
  <c r="AH5" i="85" a="1"/>
  <c r="AH5" i="85" s="1"/>
  <c r="Z5" i="85" a="1"/>
  <c r="Z5" i="85" s="1"/>
  <c r="U5" i="85" a="1"/>
  <c r="U5" i="85" s="1"/>
  <c r="AC5" i="85" a="1"/>
  <c r="AC5" i="85" s="1"/>
  <c r="AF10" i="85" a="1"/>
  <c r="AF10" i="85" s="1"/>
  <c r="Q10" i="85" a="1"/>
  <c r="Q10" i="85" s="1"/>
  <c r="V10" i="85" a="1"/>
  <c r="V10" i="85" s="1"/>
  <c r="W10" i="85" a="1"/>
  <c r="W10" i="85" s="1"/>
  <c r="AI10" i="76" a="1"/>
  <c r="AI10" i="76" s="1"/>
  <c r="AC10" i="76" a="1"/>
  <c r="AC10" i="76" s="1"/>
  <c r="X10" i="76" a="1"/>
  <c r="X10" i="76" s="1"/>
  <c r="Q10" i="76" a="1"/>
  <c r="Q10" i="76" s="1"/>
  <c r="V10" i="76" a="1"/>
  <c r="V10" i="76" s="1"/>
  <c r="Y10" i="76" a="1"/>
  <c r="Y10" i="76" s="1"/>
  <c r="AB6" i="82" a="1"/>
  <c r="AB6" i="82" s="1"/>
  <c r="AF6" i="82" a="1"/>
  <c r="AF6" i="82" s="1"/>
  <c r="AI2" i="84" a="1"/>
  <c r="AI2" i="84" s="1"/>
  <c r="AD2" i="84" a="1"/>
  <c r="AD2" i="84" s="1"/>
  <c r="R2" i="84" a="1"/>
  <c r="R2" i="84" s="1"/>
  <c r="AA8" i="74" a="1"/>
  <c r="AA8" i="74" s="1"/>
  <c r="AE8" i="74" a="1"/>
  <c r="AE8" i="74" s="1"/>
  <c r="W8" i="74" a="1"/>
  <c r="W8" i="74" s="1"/>
  <c r="AI8" i="74" a="1"/>
  <c r="AI8" i="74" s="1"/>
  <c r="S8" i="74" a="1"/>
  <c r="S8" i="74" s="1"/>
  <c r="AD8" i="74" a="1"/>
  <c r="AD8" i="74" s="1"/>
  <c r="V8" i="74" a="1"/>
  <c r="V8" i="74" s="1"/>
  <c r="X8" i="74" a="1"/>
  <c r="X8" i="74" s="1"/>
  <c r="T8" i="74" a="1"/>
  <c r="T8" i="74" s="1"/>
  <c r="Z8" i="74" a="1"/>
  <c r="Z8" i="74" s="1"/>
  <c r="AG8" i="74" a="1"/>
  <c r="AG8" i="74" s="1"/>
  <c r="AG10" i="80" a="1"/>
  <c r="AG10" i="80" s="1"/>
  <c r="AJ10" i="80" a="1"/>
  <c r="AJ10" i="80" s="1"/>
  <c r="AE10" i="80" a="1"/>
  <c r="AE10" i="80" s="1"/>
  <c r="R10" i="78" a="1"/>
  <c r="R10" i="78" s="1"/>
  <c r="U10" i="78" a="1"/>
  <c r="U10" i="78" s="1"/>
  <c r="AA10" i="78" a="1"/>
  <c r="AA10" i="78" s="1"/>
  <c r="Q10" i="78" a="1"/>
  <c r="Q10" i="78" s="1"/>
  <c r="S10" i="78" a="1"/>
  <c r="S10" i="78" s="1"/>
  <c r="AH10" i="78" a="1"/>
  <c r="AH10" i="78" s="1"/>
  <c r="AD10" i="78" a="1"/>
  <c r="AD10" i="78" s="1"/>
  <c r="AC10" i="78" a="1"/>
  <c r="AC10" i="78" s="1"/>
  <c r="AJ10" i="78" a="1"/>
  <c r="AJ10" i="78" s="1"/>
  <c r="AE10" i="78" a="1"/>
  <c r="AE10" i="78" s="1"/>
  <c r="T10" i="78" a="1"/>
  <c r="T10" i="78" s="1"/>
  <c r="R8" i="76" a="1"/>
  <c r="R8" i="76" s="1"/>
  <c r="Y8" i="76" a="1"/>
  <c r="Y8" i="76" s="1"/>
  <c r="Q8" i="76" a="1"/>
  <c r="Q8" i="76" s="1"/>
  <c r="V2" i="75" a="1"/>
  <c r="V2" i="75" s="1"/>
  <c r="Z2" i="75" a="1"/>
  <c r="Z2" i="75" s="1"/>
  <c r="AA5" i="82" a="1"/>
  <c r="AA5" i="82" s="1"/>
  <c r="AC5" i="82" a="1"/>
  <c r="AC5" i="82" s="1"/>
  <c r="AF5" i="82" a="1"/>
  <c r="AF5" i="82" s="1"/>
  <c r="U3" i="82" a="1"/>
  <c r="U3" i="82" s="1"/>
  <c r="Y3" i="82" a="1"/>
  <c r="Y3" i="82" s="1"/>
  <c r="AG3" i="82" a="1"/>
  <c r="AG3" i="82" s="1"/>
  <c r="AD3" i="82" a="1"/>
  <c r="AD3" i="82" s="1"/>
  <c r="W3" i="82" a="1"/>
  <c r="W3" i="82" s="1"/>
  <c r="AF3" i="82" a="1"/>
  <c r="AF3" i="82" s="1"/>
  <c r="T3" i="82" a="1"/>
  <c r="T3" i="82" s="1"/>
  <c r="AH3" i="82" a="1"/>
  <c r="AH3" i="82" s="1"/>
  <c r="AI3" i="82" a="1"/>
  <c r="AI3" i="82" s="1"/>
  <c r="S3" i="82" a="1"/>
  <c r="S3" i="82" s="1"/>
  <c r="X3" i="82" a="1"/>
  <c r="X3" i="82" s="1"/>
  <c r="Z5" i="77" a="1"/>
  <c r="Z5" i="77" s="1"/>
  <c r="S5" i="77" a="1"/>
  <c r="S5" i="77" s="1"/>
  <c r="W5" i="77" a="1"/>
  <c r="W5" i="77" s="1"/>
  <c r="Y8" i="86" a="1"/>
  <c r="Y8" i="86" s="1"/>
  <c r="Z8" i="86" a="1"/>
  <c r="Z8" i="86" s="1"/>
  <c r="V2" i="85" a="1"/>
  <c r="V2" i="85" s="1"/>
  <c r="AF2" i="85" a="1"/>
  <c r="AF2" i="85" s="1"/>
  <c r="W2" i="85" a="1"/>
  <c r="W2" i="85" s="1"/>
  <c r="AC7" i="83" a="1"/>
  <c r="AC7" i="83" s="1"/>
  <c r="AI7" i="83" a="1"/>
  <c r="AI7" i="83" s="1"/>
  <c r="AA7" i="83" a="1"/>
  <c r="AA7" i="83" s="1"/>
  <c r="AD7" i="83" a="1"/>
  <c r="AD7" i="83" s="1"/>
  <c r="R7" i="83" a="1"/>
  <c r="R7" i="83" s="1"/>
  <c r="T7" i="83" a="1"/>
  <c r="T7" i="83" s="1"/>
  <c r="U7" i="83" a="1"/>
  <c r="U7" i="83" s="1"/>
  <c r="AF7" i="83" a="1"/>
  <c r="AF7" i="83" s="1"/>
  <c r="Y7" i="83" a="1"/>
  <c r="Y7" i="83" s="1"/>
  <c r="Z7" i="83" a="1"/>
  <c r="Z7" i="83" s="1"/>
  <c r="AB7" i="83" a="1"/>
  <c r="AB7" i="83" s="1"/>
  <c r="W3" i="86" a="1"/>
  <c r="W3" i="86" s="1"/>
  <c r="AA3" i="86" a="1"/>
  <c r="AA3" i="86" s="1"/>
  <c r="Q4" i="80" a="1"/>
  <c r="Q4" i="80" s="1"/>
  <c r="Y4" i="80" a="1"/>
  <c r="Y4" i="80" s="1"/>
  <c r="AI4" i="80" a="1"/>
  <c r="AI4" i="80" s="1"/>
  <c r="AJ10" i="82" a="1"/>
  <c r="AJ10" i="82" s="1"/>
  <c r="AD10" i="74" a="1"/>
  <c r="AD10" i="74" s="1"/>
  <c r="U10" i="74" a="1"/>
  <c r="U10" i="74" s="1"/>
  <c r="T10" i="74" a="1"/>
  <c r="T10" i="74" s="1"/>
  <c r="AA5" i="84" a="1"/>
  <c r="AA5" i="84" s="1"/>
  <c r="T5" i="84" a="1"/>
  <c r="T5" i="84" s="1"/>
  <c r="W9" i="84" a="1"/>
  <c r="W9" i="84" s="1"/>
  <c r="T9" i="84" a="1"/>
  <c r="T9" i="84" s="1"/>
  <c r="Q9" i="84" a="1"/>
  <c r="Q9" i="84" s="1"/>
  <c r="AA9" i="84" a="1"/>
  <c r="AA9" i="84" s="1"/>
  <c r="AG9" i="84" a="1"/>
  <c r="AG9" i="84" s="1"/>
  <c r="Z9" i="84" a="1"/>
  <c r="Z9" i="84" s="1"/>
  <c r="R9" i="84" a="1"/>
  <c r="R9" i="84" s="1"/>
  <c r="AF9" i="84" a="1"/>
  <c r="AF9" i="84" s="1"/>
  <c r="AB9" i="84" a="1"/>
  <c r="AB9" i="84" s="1"/>
  <c r="AE9" i="84" a="1"/>
  <c r="AE9" i="84" s="1"/>
  <c r="AJ9" i="84" a="1"/>
  <c r="AJ9" i="84" s="1"/>
  <c r="AD6" i="85" a="1"/>
  <c r="AD6" i="85" s="1"/>
  <c r="V6" i="85" a="1"/>
  <c r="V6" i="85" s="1"/>
  <c r="T5" i="73" a="1"/>
  <c r="T5" i="73" s="1"/>
  <c r="V5" i="73" a="1"/>
  <c r="V5" i="73" s="1"/>
  <c r="Y5" i="73" a="1"/>
  <c r="Y5" i="73" s="1"/>
  <c r="AD5" i="73" a="1"/>
  <c r="AD5" i="73" s="1"/>
  <c r="AH5" i="73" a="1"/>
  <c r="AH5" i="73" s="1"/>
  <c r="AE5" i="73" a="1"/>
  <c r="AE5" i="73" s="1"/>
  <c r="W5" i="73" a="1"/>
  <c r="W5" i="73" s="1"/>
  <c r="AJ5" i="73" a="1"/>
  <c r="AJ5" i="73" s="1"/>
  <c r="AF5" i="73" a="1"/>
  <c r="AF5" i="73" s="1"/>
  <c r="X5" i="73" a="1"/>
  <c r="X5" i="73" s="1"/>
  <c r="Q5" i="73" a="1"/>
  <c r="Q5" i="73" s="1"/>
  <c r="Q3" i="78" a="1"/>
  <c r="Q3" i="78" s="1"/>
  <c r="AB3" i="78" a="1"/>
  <c r="AB3" i="78" s="1"/>
  <c r="AD3" i="78" a="1"/>
  <c r="AD3" i="78" s="1"/>
  <c r="AJ6" i="80" a="1"/>
  <c r="AJ6" i="80" s="1"/>
  <c r="V6" i="80" a="1"/>
  <c r="V6" i="80" s="1"/>
  <c r="AJ2" i="77" a="1"/>
  <c r="AJ2" i="77" s="1"/>
  <c r="Y2" i="77" a="1"/>
  <c r="Y2" i="77" s="1"/>
  <c r="X2" i="77" a="1"/>
  <c r="X2" i="77" s="1"/>
  <c r="R8" i="83" a="1"/>
  <c r="R8" i="83" s="1"/>
  <c r="AH8" i="83" a="1"/>
  <c r="AH8" i="83" s="1"/>
  <c r="AF8" i="83" a="1"/>
  <c r="AF8" i="83" s="1"/>
  <c r="AI8" i="83" a="1"/>
  <c r="AI8" i="83" s="1"/>
  <c r="AA8" i="83" a="1"/>
  <c r="AA8" i="83" s="1"/>
  <c r="T8" i="83" a="1"/>
  <c r="T8" i="83" s="1"/>
  <c r="AG8" i="83" a="1"/>
  <c r="AG8" i="83" s="1"/>
  <c r="AB8" i="83" a="1"/>
  <c r="AB8" i="83" s="1"/>
  <c r="AC8" i="83" a="1"/>
  <c r="AC8" i="83" s="1"/>
  <c r="W8" i="83" a="1"/>
  <c r="W8" i="83" s="1"/>
  <c r="Y8" i="83" a="1"/>
  <c r="Y8" i="83" s="1"/>
  <c r="AE8" i="83" a="1"/>
  <c r="AE8" i="83" s="1"/>
  <c r="AG3" i="71" a="1"/>
  <c r="AG3" i="71" s="1"/>
  <c r="X3" i="71" a="1"/>
  <c r="X3" i="71" s="1"/>
  <c r="AI11" i="82" a="1"/>
  <c r="AI11" i="82" s="1"/>
  <c r="Q11" i="82" a="1"/>
  <c r="Q11" i="82" s="1"/>
  <c r="AH11" i="73" a="1"/>
  <c r="AH11" i="73" s="1"/>
  <c r="W9" i="75" a="1"/>
  <c r="W9" i="75" s="1"/>
  <c r="AJ9" i="75" a="1"/>
  <c r="AJ9" i="75" s="1"/>
  <c r="AI9" i="75" a="1"/>
  <c r="AI9" i="75" s="1"/>
  <c r="Q9" i="75" a="1"/>
  <c r="Q9" i="75" s="1"/>
  <c r="AG9" i="75" a="1"/>
  <c r="AG9" i="75" s="1"/>
  <c r="AA9" i="75" a="1"/>
  <c r="AA9" i="75" s="1"/>
  <c r="AB9" i="75" a="1"/>
  <c r="AB9" i="75" s="1"/>
  <c r="AF9" i="75" a="1"/>
  <c r="AF9" i="75" s="1"/>
  <c r="AE9" i="75" a="1"/>
  <c r="AE9" i="75" s="1"/>
  <c r="Z9" i="75" a="1"/>
  <c r="Z9" i="75" s="1"/>
  <c r="R9" i="75" a="1"/>
  <c r="R9" i="75" s="1"/>
  <c r="AD9" i="75" a="1"/>
  <c r="AD9" i="75" s="1"/>
  <c r="AC6" i="77" a="1"/>
  <c r="AC6" i="77" s="1"/>
  <c r="AB6" i="77" a="1"/>
  <c r="AB6" i="77" s="1"/>
  <c r="T6" i="77" a="1"/>
  <c r="T6" i="77" s="1"/>
  <c r="T2" i="82" a="1"/>
  <c r="T2" i="82" s="1"/>
  <c r="V2" i="82" a="1"/>
  <c r="V2" i="82" s="1"/>
  <c r="W2" i="82" a="1"/>
  <c r="W2" i="82" s="1"/>
  <c r="AH2" i="82" a="1"/>
  <c r="AH2" i="82" s="1"/>
  <c r="S2" i="82" a="1"/>
  <c r="S2" i="82" s="1"/>
  <c r="AA2" i="82" a="1"/>
  <c r="AA2" i="82" s="1"/>
  <c r="Z2" i="82" a="1"/>
  <c r="Z2" i="82" s="1"/>
  <c r="AG2" i="82" a="1"/>
  <c r="AG2" i="82" s="1"/>
  <c r="AB2" i="82" a="1"/>
  <c r="AB2" i="82" s="1"/>
  <c r="X2" i="82" a="1"/>
  <c r="X2" i="82" s="1"/>
  <c r="Y2" i="82" a="1"/>
  <c r="Y2" i="82" s="1"/>
  <c r="AC2" i="82" a="1"/>
  <c r="AC2" i="82" s="1"/>
  <c r="Y6" i="76" a="1"/>
  <c r="Y6" i="76" s="1"/>
  <c r="U11" i="77" a="1"/>
  <c r="U11" i="77" s="1"/>
  <c r="AJ11" i="77" a="1"/>
  <c r="AJ11" i="77" s="1"/>
  <c r="R11" i="77" a="1"/>
  <c r="R11" i="77" s="1"/>
  <c r="AH11" i="77" a="1"/>
  <c r="AH11" i="77" s="1"/>
  <c r="AD11" i="77" a="1"/>
  <c r="AD11" i="77" s="1"/>
  <c r="AB11" i="71" a="1"/>
  <c r="AB11" i="71" s="1"/>
  <c r="AG11" i="71" a="1"/>
  <c r="AG11" i="71" s="1"/>
  <c r="AJ7" i="71" a="1"/>
  <c r="AJ7" i="71" s="1"/>
  <c r="Z5" i="78" a="1"/>
  <c r="Z5" i="78" s="1"/>
  <c r="AG5" i="78" a="1"/>
  <c r="AG5" i="78" s="1"/>
  <c r="Y5" i="78" a="1"/>
  <c r="Y5" i="78" s="1"/>
  <c r="V5" i="78" a="1"/>
  <c r="V5" i="78" s="1"/>
  <c r="R5" i="78" a="1"/>
  <c r="R5" i="78" s="1"/>
  <c r="AC5" i="78" a="1"/>
  <c r="AC5" i="78" s="1"/>
  <c r="W5" i="78" a="1"/>
  <c r="W5" i="78" s="1"/>
  <c r="AE5" i="78" a="1"/>
  <c r="AE5" i="78" s="1"/>
  <c r="Q5" i="78" a="1"/>
  <c r="Q5" i="78" s="1"/>
  <c r="U5" i="78" a="1"/>
  <c r="U5" i="78" s="1"/>
  <c r="AB5" i="78" a="1"/>
  <c r="AB5" i="78" s="1"/>
  <c r="AH5" i="78" a="1"/>
  <c r="AH5" i="78" s="1"/>
  <c r="AF5" i="78" a="1"/>
  <c r="AF5" i="78" s="1"/>
  <c r="AD5" i="78" a="1"/>
  <c r="AD5" i="78" s="1"/>
  <c r="AA5" i="78" a="1"/>
  <c r="AA5" i="78" s="1"/>
  <c r="AB11" i="80" a="1"/>
  <c r="AB11" i="80" s="1"/>
  <c r="R11" i="86" a="1"/>
  <c r="R11" i="86" s="1"/>
  <c r="AA7" i="74" a="1"/>
  <c r="AA7" i="74" s="1"/>
  <c r="X7" i="74" a="1"/>
  <c r="X7" i="74" s="1"/>
  <c r="Z7" i="74" a="1"/>
  <c r="Z7" i="74" s="1"/>
  <c r="Y7" i="74" a="1"/>
  <c r="Y7" i="74" s="1"/>
  <c r="AJ7" i="74" a="1"/>
  <c r="AJ7" i="74" s="1"/>
  <c r="V7" i="80" a="1"/>
  <c r="V7" i="80" s="1"/>
  <c r="X7" i="80" a="1"/>
  <c r="X7" i="80" s="1"/>
  <c r="AI7" i="80" a="1"/>
  <c r="AI7" i="80" s="1"/>
  <c r="T6" i="81" a="1"/>
  <c r="T6" i="81" s="1"/>
  <c r="AH10" i="81" a="1"/>
  <c r="AH10" i="81" s="1"/>
  <c r="V10" i="81" a="1"/>
  <c r="V10" i="81" s="1"/>
  <c r="X10" i="81" a="1"/>
  <c r="X10" i="81" s="1"/>
  <c r="AJ10" i="81" a="1"/>
  <c r="AJ10" i="81" s="1"/>
  <c r="AE10" i="81" a="1"/>
  <c r="AE10" i="81" s="1"/>
  <c r="U2" i="78" a="1"/>
  <c r="U2" i="78" s="1"/>
  <c r="AB2" i="78" a="1"/>
  <c r="AB2" i="78" s="1"/>
  <c r="Z4" i="75" a="1"/>
  <c r="Z4" i="75" s="1"/>
  <c r="X4" i="80" a="1"/>
  <c r="X4" i="80" s="1"/>
  <c r="AE4" i="80" a="1"/>
  <c r="AE4" i="80" s="1"/>
  <c r="V4" i="80" a="1"/>
  <c r="V4" i="80" s="1"/>
  <c r="AF2" i="77" a="1"/>
  <c r="AF2" i="77" s="1"/>
  <c r="V2" i="77" a="1"/>
  <c r="V2" i="77" s="1"/>
  <c r="Q2" i="77" a="1"/>
  <c r="Q2" i="77" s="1"/>
  <c r="R6" i="76" a="1"/>
  <c r="R6" i="76" s="1"/>
  <c r="S6" i="76" a="1"/>
  <c r="S6" i="76" s="1"/>
  <c r="Z6" i="76" a="1"/>
  <c r="Z6" i="76" s="1"/>
  <c r="AG6" i="76" a="1"/>
  <c r="AG6" i="76" s="1"/>
  <c r="AI6" i="76" a="1"/>
  <c r="AI6" i="76" s="1"/>
  <c r="AG3" i="84" a="1"/>
  <c r="AG3" i="84" s="1"/>
  <c r="Q3" i="84" a="1"/>
  <c r="Q3" i="84" s="1"/>
  <c r="AC3" i="84" a="1"/>
  <c r="AC3" i="84" s="1"/>
  <c r="AI3" i="84" a="1"/>
  <c r="AI3" i="84" s="1"/>
  <c r="S3" i="84" a="1"/>
  <c r="S3" i="84" s="1"/>
  <c r="W11" i="77" a="1"/>
  <c r="W11" i="77" s="1"/>
  <c r="AE11" i="77" a="1"/>
  <c r="AE11" i="77" s="1"/>
  <c r="Q11" i="77" a="1"/>
  <c r="Q11" i="77" s="1"/>
  <c r="AG11" i="77" a="1"/>
  <c r="AG11" i="77" s="1"/>
  <c r="Z11" i="77" a="1"/>
  <c r="Z11" i="77" s="1"/>
  <c r="U11" i="71" a="1"/>
  <c r="U11" i="71" s="1"/>
  <c r="V11" i="71" a="1"/>
  <c r="V11" i="71" s="1"/>
  <c r="AI11" i="71" a="1"/>
  <c r="AI11" i="71" s="1"/>
  <c r="AC11" i="71" a="1"/>
  <c r="AC11" i="71" s="1"/>
  <c r="AA11" i="71" a="1"/>
  <c r="AA11" i="71" s="1"/>
  <c r="AE7" i="71" a="1"/>
  <c r="AE7" i="71" s="1"/>
  <c r="V7" i="71" a="1"/>
  <c r="V7" i="71" s="1"/>
  <c r="AD7" i="71" a="1"/>
  <c r="AD7" i="71" s="1"/>
  <c r="Z7" i="71" a="1"/>
  <c r="Z7" i="71" s="1"/>
  <c r="S7" i="71" a="1"/>
  <c r="S7" i="71" s="1"/>
  <c r="AF3" i="83" a="1"/>
  <c r="AF3" i="83" s="1"/>
  <c r="AA3" i="83" a="1"/>
  <c r="AA3" i="83" s="1"/>
  <c r="AJ3" i="83" a="1"/>
  <c r="AJ3" i="83" s="1"/>
  <c r="AB3" i="83" a="1"/>
  <c r="AB3" i="83" s="1"/>
  <c r="U3" i="83" a="1"/>
  <c r="U3" i="83" s="1"/>
  <c r="AA11" i="86" a="1"/>
  <c r="AA11" i="86" s="1"/>
  <c r="V11" i="86" a="1"/>
  <c r="V11" i="86" s="1"/>
  <c r="U11" i="86" a="1"/>
  <c r="U11" i="86" s="1"/>
  <c r="X11" i="86" a="1"/>
  <c r="X11" i="86" s="1"/>
  <c r="W11" i="86" a="1"/>
  <c r="W11" i="86" s="1"/>
  <c r="Z7" i="85" a="1"/>
  <c r="Z7" i="85" s="1"/>
  <c r="R7" i="85" a="1"/>
  <c r="R7" i="85" s="1"/>
  <c r="AE7" i="85" a="1"/>
  <c r="AE7" i="85" s="1"/>
  <c r="U7" i="85" a="1"/>
  <c r="U7" i="85" s="1"/>
  <c r="AI7" i="85" a="1"/>
  <c r="AI7" i="85" s="1"/>
  <c r="W7" i="74" a="1"/>
  <c r="W7" i="74" s="1"/>
  <c r="U7" i="74" a="1"/>
  <c r="U7" i="74" s="1"/>
  <c r="AI7" i="74" a="1"/>
  <c r="AI7" i="74" s="1"/>
  <c r="S7" i="74" a="1"/>
  <c r="S7" i="74" s="1"/>
  <c r="AE7" i="74" a="1"/>
  <c r="AE7" i="74" s="1"/>
  <c r="AD7" i="80" a="1"/>
  <c r="AD7" i="80" s="1"/>
  <c r="T7" i="80" a="1"/>
  <c r="T7" i="80" s="1"/>
  <c r="W7" i="80" a="1"/>
  <c r="W7" i="80" s="1"/>
  <c r="AG7" i="80" a="1"/>
  <c r="AG7" i="80" s="1"/>
  <c r="Q7" i="80" a="1"/>
  <c r="Q7" i="80" s="1"/>
  <c r="W6" i="81" a="1"/>
  <c r="W6" i="81" s="1"/>
  <c r="AG6" i="81" a="1"/>
  <c r="AG6" i="81" s="1"/>
  <c r="AA6" i="81" a="1"/>
  <c r="AA6" i="81" s="1"/>
  <c r="Y6" i="81" a="1"/>
  <c r="Y6" i="81" s="1"/>
  <c r="X6" i="81" a="1"/>
  <c r="X6" i="81" s="1"/>
  <c r="S9" i="71" a="1"/>
  <c r="S9" i="71" s="1"/>
  <c r="U9" i="71" a="1"/>
  <c r="U9" i="71" s="1"/>
  <c r="AB9" i="71" a="1"/>
  <c r="AB9" i="71" s="1"/>
  <c r="AE9" i="71" a="1"/>
  <c r="AE9" i="71" s="1"/>
  <c r="T9" i="71" a="1"/>
  <c r="T9" i="71" s="1"/>
  <c r="Z10" i="81" a="1"/>
  <c r="Z10" i="81" s="1"/>
  <c r="AC10" i="81" a="1"/>
  <c r="AC10" i="81" s="1"/>
  <c r="W10" i="81" a="1"/>
  <c r="W10" i="81" s="1"/>
  <c r="AI10" i="81" a="1"/>
  <c r="AI10" i="81" s="1"/>
  <c r="Q10" i="81" a="1"/>
  <c r="Q10" i="81" s="1"/>
  <c r="R2" i="78" a="1"/>
  <c r="R2" i="78" s="1"/>
  <c r="AD2" i="78" a="1"/>
  <c r="AD2" i="78" s="1"/>
  <c r="AC2" i="78" a="1"/>
  <c r="AC2" i="78" s="1"/>
  <c r="Z2" i="78" a="1"/>
  <c r="Z2" i="78" s="1"/>
  <c r="R4" i="75" a="1"/>
  <c r="R4" i="75" s="1"/>
  <c r="T4" i="75" a="1"/>
  <c r="T4" i="75" s="1"/>
  <c r="X4" i="75" a="1"/>
  <c r="X4" i="75" s="1"/>
  <c r="AB4" i="75" a="1"/>
  <c r="AB4" i="75" s="1"/>
  <c r="AD4" i="75" a="1"/>
  <c r="AD4" i="75" s="1"/>
  <c r="T5" i="81" a="1"/>
  <c r="T5" i="81" s="1"/>
  <c r="Z5" i="81" a="1"/>
  <c r="Z5" i="81" s="1"/>
  <c r="AF5" i="81" a="1"/>
  <c r="AF5" i="81" s="1"/>
  <c r="AA5" i="81" a="1"/>
  <c r="AA5" i="81" s="1"/>
  <c r="S5" i="81" a="1"/>
  <c r="S5" i="81" s="1"/>
  <c r="AG4" i="78" a="1"/>
  <c r="AG4" i="78" s="1"/>
  <c r="V4" i="78" a="1"/>
  <c r="V4" i="78" s="1"/>
  <c r="X4" i="78" a="1"/>
  <c r="X4" i="78" s="1"/>
  <c r="U4" i="78" a="1"/>
  <c r="U4" i="78" s="1"/>
  <c r="AC4" i="78" a="1"/>
  <c r="AC4" i="78" s="1"/>
  <c r="AC11" i="78" a="1"/>
  <c r="AC11" i="78" s="1"/>
  <c r="AE11" i="78" a="1"/>
  <c r="AE11" i="78" s="1"/>
  <c r="V11" i="78" a="1"/>
  <c r="V11" i="78" s="1"/>
  <c r="AI11" i="78" a="1"/>
  <c r="AI11" i="78" s="1"/>
  <c r="AE7" i="76" a="1"/>
  <c r="AE7" i="76" s="1"/>
  <c r="R7" i="76" a="1"/>
  <c r="R7" i="76" s="1"/>
  <c r="AG7" i="76" a="1"/>
  <c r="AG7" i="76" s="1"/>
  <c r="AC7" i="76" a="1"/>
  <c r="AC7" i="76" s="1"/>
  <c r="W7" i="76" a="1"/>
  <c r="W7" i="76" s="1"/>
  <c r="AA11" i="81" a="1"/>
  <c r="AA11" i="81" s="1"/>
  <c r="AJ11" i="81" a="1"/>
  <c r="AJ11" i="81" s="1"/>
  <c r="T11" i="81" a="1"/>
  <c r="T11" i="81" s="1"/>
  <c r="V11" i="81" a="1"/>
  <c r="V11" i="81" s="1"/>
  <c r="Y4" i="82" a="1"/>
  <c r="Y4" i="82" s="1"/>
  <c r="AJ4" i="82" a="1"/>
  <c r="AJ4" i="82" s="1"/>
  <c r="Q4" i="82" a="1"/>
  <c r="Q4" i="82" s="1"/>
  <c r="S4" i="82" a="1"/>
  <c r="S4" i="82" s="1"/>
  <c r="U5" i="71" a="1"/>
  <c r="U5" i="71" s="1"/>
  <c r="Y5" i="71" a="1"/>
  <c r="Y5" i="71" s="1"/>
  <c r="AG5" i="71" a="1"/>
  <c r="AG5" i="71" s="1"/>
  <c r="Q5" i="71" a="1"/>
  <c r="Q5" i="71" s="1"/>
  <c r="V5" i="71" a="1"/>
  <c r="V5" i="71" s="1"/>
  <c r="U8" i="78" a="1"/>
  <c r="U8" i="78" s="1"/>
  <c r="AC8" i="78" a="1"/>
  <c r="AC8" i="78" s="1"/>
  <c r="AF8" i="78" a="1"/>
  <c r="AF8" i="78" s="1"/>
  <c r="AD8" i="78" a="1"/>
  <c r="AD8" i="78" s="1"/>
  <c r="Q8" i="78" a="1"/>
  <c r="Q8" i="78" s="1"/>
  <c r="AI4" i="76" a="1"/>
  <c r="AI4" i="76" s="1"/>
  <c r="W4" i="76" a="1"/>
  <c r="W4" i="76" s="1"/>
  <c r="Q4" i="76" a="1"/>
  <c r="Q4" i="76" s="1"/>
  <c r="AC4" i="76" a="1"/>
  <c r="AC4" i="76" s="1"/>
  <c r="AE4" i="76" a="1"/>
  <c r="AE4" i="76" s="1"/>
  <c r="Q7" i="79" a="1"/>
  <c r="Q7" i="79" s="1"/>
  <c r="Z7" i="79" a="1"/>
  <c r="Z7" i="79" s="1"/>
  <c r="T7" i="79" a="1"/>
  <c r="T7" i="79" s="1"/>
  <c r="V7" i="79" a="1"/>
  <c r="V7" i="79" s="1"/>
  <c r="AB9" i="86" a="1"/>
  <c r="AB9" i="86" s="1"/>
  <c r="Y9" i="86" a="1"/>
  <c r="Y9" i="86" s="1"/>
  <c r="AF9" i="86" a="1"/>
  <c r="AF9" i="86" s="1"/>
  <c r="AI9" i="86" a="1"/>
  <c r="AI9" i="86" s="1"/>
  <c r="Q7" i="77" a="1"/>
  <c r="Q7" i="77" s="1"/>
  <c r="U7" i="77" a="1"/>
  <c r="U7" i="77" s="1"/>
  <c r="AB7" i="77" a="1"/>
  <c r="AB7" i="77" s="1"/>
  <c r="AA7" i="77" a="1"/>
  <c r="AA7" i="77" s="1"/>
  <c r="AH7" i="81" a="1"/>
  <c r="AH7" i="81" s="1"/>
  <c r="AA7" i="81" a="1"/>
  <c r="AA7" i="81" s="1"/>
  <c r="W7" i="81" a="1"/>
  <c r="W7" i="81" s="1"/>
  <c r="Q7" i="81" a="1"/>
  <c r="Q7" i="81" s="1"/>
  <c r="Z7" i="81" a="1"/>
  <c r="Z7" i="81" s="1"/>
  <c r="AB6" i="79" a="1"/>
  <c r="AB6" i="79" s="1"/>
  <c r="X6" i="79" a="1"/>
  <c r="X6" i="79" s="1"/>
  <c r="AJ6" i="79" a="1"/>
  <c r="AJ6" i="79" s="1"/>
  <c r="U6" i="79" a="1"/>
  <c r="U6" i="79" s="1"/>
  <c r="V6" i="79" a="1"/>
  <c r="V6" i="79" s="1"/>
  <c r="AD8" i="81" a="1"/>
  <c r="AD8" i="81" s="1"/>
  <c r="Z8" i="81" a="1"/>
  <c r="Z8" i="81" s="1"/>
  <c r="AH8" i="81" a="1"/>
  <c r="AH8" i="81" s="1"/>
  <c r="T8" i="81" a="1"/>
  <c r="T8" i="81" s="1"/>
  <c r="AI8" i="81" a="1"/>
  <c r="AI8" i="81" s="1"/>
  <c r="R5" i="83" a="1"/>
  <c r="R5" i="83" s="1"/>
  <c r="AA5" i="83" a="1"/>
  <c r="AA5" i="83" s="1"/>
  <c r="Q5" i="83" a="1"/>
  <c r="Q5" i="83" s="1"/>
  <c r="AF5" i="83" a="1"/>
  <c r="AF5" i="83" s="1"/>
  <c r="AD11" i="85" a="1"/>
  <c r="AD11" i="85" s="1"/>
  <c r="AI11" i="85" a="1"/>
  <c r="AI11" i="85" s="1"/>
  <c r="V11" i="85" a="1"/>
  <c r="V11" i="85" s="1"/>
  <c r="Z11" i="85" a="1"/>
  <c r="Z11" i="85" s="1"/>
  <c r="AE11" i="85" a="1"/>
  <c r="AE11" i="85" s="1"/>
  <c r="AB9" i="82" a="1"/>
  <c r="AB9" i="82" s="1"/>
  <c r="U5" i="81" a="1"/>
  <c r="U5" i="81" s="1"/>
  <c r="V5" i="81" a="1"/>
  <c r="V5" i="81" s="1"/>
  <c r="AG5" i="81" a="1"/>
  <c r="AG5" i="81" s="1"/>
  <c r="Q5" i="81" a="1"/>
  <c r="Q5" i="81" s="1"/>
  <c r="X5" i="81" a="1"/>
  <c r="X5" i="81" s="1"/>
  <c r="AE4" i="78" a="1"/>
  <c r="AE4" i="78" s="1"/>
  <c r="AH4" i="78" a="1"/>
  <c r="AH4" i="78" s="1"/>
  <c r="AI4" i="78" a="1"/>
  <c r="AI4" i="78" s="1"/>
  <c r="AA4" i="78" a="1"/>
  <c r="AA4" i="78" s="1"/>
  <c r="AJ11" i="78" a="1"/>
  <c r="AJ11" i="78" s="1"/>
  <c r="AH11" i="78" a="1"/>
  <c r="AH11" i="78" s="1"/>
  <c r="S11" i="78" a="1"/>
  <c r="S11" i="78" s="1"/>
  <c r="AA11" i="78" a="1"/>
  <c r="AA11" i="78" s="1"/>
  <c r="AF7" i="76" a="1"/>
  <c r="AF7" i="76" s="1"/>
  <c r="AJ7" i="76" a="1"/>
  <c r="AJ7" i="76" s="1"/>
  <c r="AI7" i="76" a="1"/>
  <c r="AI7" i="76" s="1"/>
  <c r="U7" i="76" a="1"/>
  <c r="U7" i="76" s="1"/>
  <c r="Q7" i="76" a="1"/>
  <c r="Q7" i="76" s="1"/>
  <c r="Q11" i="81" a="1"/>
  <c r="Q11" i="81" s="1"/>
  <c r="U11" i="81" a="1"/>
  <c r="U11" i="81" s="1"/>
  <c r="AF11" i="81" a="1"/>
  <c r="AF11" i="81" s="1"/>
  <c r="AG11" i="81" a="1"/>
  <c r="AG11" i="81" s="1"/>
  <c r="AI4" i="82" a="1"/>
  <c r="AI4" i="82" s="1"/>
  <c r="AA4" i="82" a="1"/>
  <c r="AA4" i="82" s="1"/>
  <c r="R4" i="82" a="1"/>
  <c r="R4" i="82" s="1"/>
  <c r="AB5" i="71" a="1"/>
  <c r="AB5" i="71" s="1"/>
  <c r="AG10" i="76" a="1"/>
  <c r="AG10" i="76" s="1"/>
  <c r="AB10" i="76" a="1"/>
  <c r="AB10" i="76" s="1"/>
  <c r="AE10" i="76" a="1"/>
  <c r="AE10" i="76" s="1"/>
  <c r="Z10" i="76" a="1"/>
  <c r="Z10" i="76" s="1"/>
  <c r="AD6" i="76" a="1"/>
  <c r="AD6" i="76" s="1"/>
  <c r="V6" i="76" a="1"/>
  <c r="V6" i="76" s="1"/>
  <c r="AF6" i="76" a="1"/>
  <c r="AF6" i="76" s="1"/>
  <c r="AA6" i="76" a="1"/>
  <c r="AA6" i="76" s="1"/>
  <c r="X3" i="84" a="1"/>
  <c r="X3" i="84" s="1"/>
  <c r="Z3" i="84" a="1"/>
  <c r="Z3" i="84" s="1"/>
  <c r="W3" i="84" a="1"/>
  <c r="W3" i="84" s="1"/>
  <c r="U3" i="84" a="1"/>
  <c r="U3" i="84" s="1"/>
  <c r="AB11" i="77" a="1"/>
  <c r="AB11" i="77" s="1"/>
  <c r="T11" i="77" a="1"/>
  <c r="T11" i="77" s="1"/>
  <c r="AF11" i="77" a="1"/>
  <c r="AF11" i="77" s="1"/>
  <c r="Y11" i="77" a="1"/>
  <c r="Y11" i="77" s="1"/>
  <c r="Y11" i="71" a="1"/>
  <c r="Y11" i="71" s="1"/>
  <c r="AE11" i="71" a="1"/>
  <c r="AE11" i="71" s="1"/>
  <c r="X11" i="71" a="1"/>
  <c r="X11" i="71" s="1"/>
  <c r="AF11" i="71" a="1"/>
  <c r="AF11" i="71" s="1"/>
  <c r="AC7" i="71" a="1"/>
  <c r="AC7" i="71" s="1"/>
  <c r="AB7" i="71" a="1"/>
  <c r="AB7" i="71" s="1"/>
  <c r="U7" i="71" a="1"/>
  <c r="U7" i="71" s="1"/>
  <c r="T7" i="71" a="1"/>
  <c r="T7" i="71" s="1"/>
  <c r="AH3" i="83" a="1"/>
  <c r="AH3" i="83" s="1"/>
  <c r="T3" i="83" a="1"/>
  <c r="T3" i="83" s="1"/>
  <c r="AI3" i="83" a="1"/>
  <c r="AI3" i="83" s="1"/>
  <c r="S3" i="83" a="1"/>
  <c r="S3" i="83" s="1"/>
  <c r="AD11" i="86" a="1"/>
  <c r="AD11" i="86" s="1"/>
  <c r="AB11" i="86" a="1"/>
  <c r="AB11" i="86" s="1"/>
  <c r="S11" i="86" a="1"/>
  <c r="S11" i="86" s="1"/>
  <c r="AE11" i="86" a="1"/>
  <c r="AE11" i="86" s="1"/>
  <c r="AF7" i="85" a="1"/>
  <c r="AF7" i="85" s="1"/>
  <c r="AB7" i="85" a="1"/>
  <c r="AB7" i="85" s="1"/>
  <c r="X7" i="85" a="1"/>
  <c r="X7" i="85" s="1"/>
  <c r="T7" i="85" a="1"/>
  <c r="T7" i="85" s="1"/>
  <c r="Q7" i="74" a="1"/>
  <c r="Q7" i="74" s="1"/>
  <c r="AG7" i="74" a="1"/>
  <c r="AG7" i="74" s="1"/>
  <c r="AH7" i="74" a="1"/>
  <c r="AH7" i="74" s="1"/>
  <c r="R7" i="74" a="1"/>
  <c r="R7" i="74" s="1"/>
  <c r="AC7" i="80" a="1"/>
  <c r="AC7" i="80" s="1"/>
  <c r="Y7" i="80" a="1"/>
  <c r="Y7" i="80" s="1"/>
  <c r="AA7" i="80" a="1"/>
  <c r="AA7" i="80" s="1"/>
  <c r="AJ7" i="80" a="1"/>
  <c r="AJ7" i="80" s="1"/>
  <c r="Q6" i="81" a="1"/>
  <c r="Q6" i="81" s="1"/>
  <c r="S6" i="81" a="1"/>
  <c r="S6" i="81" s="1"/>
  <c r="AI6" i="81" a="1"/>
  <c r="AI6" i="81" s="1"/>
  <c r="AF6" i="81" a="1"/>
  <c r="AF6" i="81" s="1"/>
  <c r="Y9" i="71" a="1"/>
  <c r="Y9" i="71" s="1"/>
  <c r="AA9" i="71" a="1"/>
  <c r="AA9" i="71" s="1"/>
  <c r="AC9" i="71" a="1"/>
  <c r="AC9" i="71" s="1"/>
  <c r="Z9" i="71" a="1"/>
  <c r="Z9" i="71" s="1"/>
  <c r="AD10" i="81" a="1"/>
  <c r="AD10" i="81" s="1"/>
  <c r="R10" i="81" a="1"/>
  <c r="R10" i="81" s="1"/>
  <c r="AG10" i="81" a="1"/>
  <c r="AG10" i="81" s="1"/>
  <c r="AF10" i="81" a="1"/>
  <c r="AF10" i="81" s="1"/>
  <c r="Q2" i="78" a="1"/>
  <c r="Q2" i="78" s="1"/>
  <c r="AH2" i="78" a="1"/>
  <c r="AH2" i="78" s="1"/>
  <c r="AG2" i="78" a="1"/>
  <c r="AG2" i="78" s="1"/>
  <c r="AF2" i="78" a="1"/>
  <c r="AF2" i="78" s="1"/>
  <c r="W4" i="75" a="1"/>
  <c r="W4" i="75" s="1"/>
  <c r="AF4" i="75" a="1"/>
  <c r="AF4" i="75" s="1"/>
  <c r="AG4" i="75" a="1"/>
  <c r="AG4" i="75" s="1"/>
  <c r="AC4" i="75" a="1"/>
  <c r="AC4" i="75" s="1"/>
  <c r="Y5" i="81" a="1"/>
  <c r="Y5" i="81" s="1"/>
  <c r="R5" i="81" a="1"/>
  <c r="R5" i="81" s="1"/>
  <c r="W5" i="81" a="1"/>
  <c r="W5" i="81" s="1"/>
  <c r="AI5" i="81" a="1"/>
  <c r="AI5" i="81" s="1"/>
  <c r="AJ4" i="78" a="1"/>
  <c r="AJ4" i="78" s="1"/>
  <c r="Z4" i="78" a="1"/>
  <c r="Z4" i="78" s="1"/>
  <c r="Q4" i="78" a="1"/>
  <c r="Q4" i="78" s="1"/>
  <c r="AD4" i="78" a="1"/>
  <c r="AD4" i="78" s="1"/>
  <c r="AB11" i="78" a="1"/>
  <c r="AB11" i="78" s="1"/>
  <c r="Q11" i="78" a="1"/>
  <c r="Q11" i="78" s="1"/>
  <c r="R11" i="78" a="1"/>
  <c r="R11" i="78" s="1"/>
  <c r="AG11" i="78" a="1"/>
  <c r="AG11" i="78" s="1"/>
  <c r="X7" i="76" a="1"/>
  <c r="X7" i="76" s="1"/>
  <c r="V7" i="76" a="1"/>
  <c r="V7" i="76" s="1"/>
  <c r="Y7" i="76" a="1"/>
  <c r="Y7" i="76" s="1"/>
  <c r="S7" i="76" a="1"/>
  <c r="S7" i="76" s="1"/>
  <c r="W11" i="81" a="1"/>
  <c r="W11" i="81" s="1"/>
  <c r="AB11" i="81" a="1"/>
  <c r="AB11" i="81" s="1"/>
  <c r="AI11" i="81" a="1"/>
  <c r="AI11" i="81" s="1"/>
  <c r="S11" i="81" a="1"/>
  <c r="S11" i="81" s="1"/>
  <c r="AH4" i="82" a="1"/>
  <c r="AH4" i="82" s="1"/>
  <c r="AB4" i="82" a="1"/>
  <c r="AB4" i="82" s="1"/>
  <c r="AG4" i="82" a="1"/>
  <c r="AG4" i="82" s="1"/>
  <c r="X4" i="82" a="1"/>
  <c r="X4" i="82" s="1"/>
  <c r="AC5" i="71" a="1"/>
  <c r="AC5" i="71" s="1"/>
  <c r="AF5" i="71" a="1"/>
  <c r="AF5" i="71" s="1"/>
  <c r="AJ5" i="71" a="1"/>
  <c r="AJ5" i="71" s="1"/>
  <c r="AI5" i="71" a="1"/>
  <c r="AI5" i="71" s="1"/>
  <c r="V8" i="78" a="1"/>
  <c r="V8" i="78" s="1"/>
  <c r="AI8" i="78" a="1"/>
  <c r="AI8" i="78" s="1"/>
  <c r="W8" i="78" a="1"/>
  <c r="W8" i="78" s="1"/>
  <c r="S8" i="78" a="1"/>
  <c r="S8" i="78" s="1"/>
  <c r="AJ4" i="76" a="1"/>
  <c r="AJ4" i="76" s="1"/>
  <c r="R4" i="76" a="1"/>
  <c r="R4" i="76" s="1"/>
  <c r="AD4" i="76" a="1"/>
  <c r="AD4" i="76" s="1"/>
  <c r="AH4" i="76" a="1"/>
  <c r="AH4" i="76" s="1"/>
  <c r="AH7" i="79" a="1"/>
  <c r="AH7" i="79" s="1"/>
  <c r="AF7" i="79" a="1"/>
  <c r="AF7" i="79" s="1"/>
  <c r="W7" i="79" a="1"/>
  <c r="W7" i="79" s="1"/>
  <c r="AE7" i="79" a="1"/>
  <c r="AE7" i="79" s="1"/>
  <c r="V9" i="86" a="1"/>
  <c r="V9" i="86" s="1"/>
  <c r="U9" i="86" a="1"/>
  <c r="U9" i="86" s="1"/>
  <c r="AA9" i="86" a="1"/>
  <c r="AA9" i="86" s="1"/>
  <c r="S9" i="86" a="1"/>
  <c r="S9" i="86" s="1"/>
  <c r="R7" i="77" a="1"/>
  <c r="R7" i="77" s="1"/>
  <c r="AI7" i="77" a="1"/>
  <c r="AI7" i="77" s="1"/>
  <c r="W7" i="77" a="1"/>
  <c r="W7" i="77" s="1"/>
  <c r="AD7" i="77" a="1"/>
  <c r="AD7" i="77" s="1"/>
  <c r="AG7" i="81" a="1"/>
  <c r="AG7" i="81" s="1"/>
  <c r="T7" i="81" a="1"/>
  <c r="T7" i="81" s="1"/>
  <c r="S7" i="81" a="1"/>
  <c r="S7" i="81" s="1"/>
  <c r="AC7" i="81" a="1"/>
  <c r="AC7" i="81" s="1"/>
  <c r="AF6" i="79" a="1"/>
  <c r="AF6" i="79" s="1"/>
  <c r="AD6" i="79" a="1"/>
  <c r="AD6" i="79" s="1"/>
  <c r="AH6" i="79" a="1"/>
  <c r="AH6" i="79" s="1"/>
  <c r="Z6" i="79" a="1"/>
  <c r="Z6" i="79" s="1"/>
  <c r="R8" i="81" a="1"/>
  <c r="R8" i="81" s="1"/>
  <c r="AF8" i="81" a="1"/>
  <c r="AF8" i="81" s="1"/>
  <c r="U8" i="81" a="1"/>
  <c r="U8" i="81" s="1"/>
  <c r="Q8" i="81" a="1"/>
  <c r="Q8" i="81" s="1"/>
  <c r="V5" i="83" a="1"/>
  <c r="V5" i="83" s="1"/>
  <c r="S5" i="83" a="1"/>
  <c r="S5" i="83" s="1"/>
  <c r="Z5" i="83" a="1"/>
  <c r="Z5" i="83" s="1"/>
  <c r="AH5" i="83" a="1"/>
  <c r="AH5" i="83" s="1"/>
  <c r="X11" i="85" a="1"/>
  <c r="X11" i="85" s="1"/>
  <c r="W11" i="85" a="1"/>
  <c r="W11" i="85" s="1"/>
  <c r="T11" i="85" a="1"/>
  <c r="T11" i="85" s="1"/>
  <c r="Q11" i="85" a="1"/>
  <c r="Q11" i="85" s="1"/>
  <c r="W9" i="82" a="1"/>
  <c r="W9" i="82" s="1"/>
  <c r="S9" i="82" a="1"/>
  <c r="S9" i="82" s="1"/>
  <c r="AF9" i="82" a="1"/>
  <c r="AF9" i="82" s="1"/>
  <c r="AA9" i="82" a="1"/>
  <c r="AA9" i="8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<sst xmlns="http://schemas.openxmlformats.org/spreadsheetml/2006/main" count="2310" uniqueCount="325">
  <si>
    <t>HOIpTP Health Outcome Incidence per Ton Pollutant</t>
  </si>
  <si>
    <t>U.S. Environmental Protection Agency</t>
  </si>
  <si>
    <t>https://www.epa.gov/sites/production/files/2018-02/documents/sourceapportionmentbpttsd_2018.pdf</t>
  </si>
  <si>
    <t>Appendix, Even-Numbered Tables 2 through 136</t>
  </si>
  <si>
    <t>Technical Support Document: Estimating the Benefit per Ton of Reducing PM2.5 Precursors from 17 Sectors</t>
  </si>
  <si>
    <t>Lepeule et al. (2012)</t>
  </si>
  <si>
    <t>Morbidity</t>
  </si>
  <si>
    <t>Premature mortality</t>
  </si>
  <si>
    <t>NOx</t>
  </si>
  <si>
    <t>SO2</t>
  </si>
  <si>
    <t>Pollutant emitted</t>
  </si>
  <si>
    <t>Health Endpoint</t>
  </si>
  <si>
    <t>Krewski et al. (2009)</t>
  </si>
  <si>
    <t>Respiratory emergency room visits</t>
  </si>
  <si>
    <t>Acute bronchitis</t>
  </si>
  <si>
    <t>Lower respiratory symptoms</t>
  </si>
  <si>
    <t>Upper respiratory symptoms</t>
  </si>
  <si>
    <t>Work loss days</t>
  </si>
  <si>
    <t>Asthma exacerbation</t>
  </si>
  <si>
    <t>Cardiovascular hospital admissions</t>
  </si>
  <si>
    <t>Respiratory hospital admissions</t>
  </si>
  <si>
    <t>Non-fatal heart attacks (Peters)</t>
  </si>
  <si>
    <t>Non-fatal heart attacks (All others)</t>
  </si>
  <si>
    <t>Table 110: Incidence of avoided mortalities and morbidities per ton of directly emitted PM2.5 and PM2.5 precursors reduced in 2030 from the coke ovens sector</t>
  </si>
  <si>
    <t>Table 108: Incidence of avoided mortalities and morbidities per ton of directly emitted PM2.5 and PM2.5 precursors reduced in 2030 from the refineries sector</t>
  </si>
  <si>
    <t>Table 76: Incidence of avoided mortalities and morbidities per ton of directly emitted PM2.5 and PM2.5 precursors reduced in 2025 from the coke ovens sector</t>
  </si>
  <si>
    <t>Table 74: Incidence of avoided mortalities and morbidities per ton of directly emitted PM2.5 and PM2.5 precursors reduced in 2025 from the refineries sector</t>
  </si>
  <si>
    <t>Table 42: Incidence of avoided mortalities and morbidities per ton of directly emitted PM2.5 and PM2.5 precursors reduced in 2020 from the coke ovens sector</t>
  </si>
  <si>
    <t>Table 40: Incidence of avoided mortalities and morbidities per ton of directly emitted PM2.5 and PM2.5 precursors reduced in 2020 from the refineries sector</t>
  </si>
  <si>
    <t>Table 8: Incidence of avoided mortalities and morbidities per ton of directly emitted PM2.5 and PM2.5 precursors reduced in 2016 from the coke ovens sector</t>
  </si>
  <si>
    <t>Table 6: Incidence of avoided mortalities and morbidities per ton of directly emitted PM2.5 and PM2.5 precursors reduced in 2016 from the refineries sector</t>
  </si>
  <si>
    <r>
      <rPr>
        <i/>
        <sz val="11"/>
        <rFont val="Calibri"/>
        <family val="2"/>
        <scheme val="minor"/>
      </rPr>
      <t>Directly emitted PM2.5</t>
    </r>
  </si>
  <si>
    <t>Table 2: Incidence of avoided mortalities and morbidities per ton of directly emitted PM2.5 and PM2.5 precursors reduced in 2016 from the cement kilns sector</t>
  </si>
  <si>
    <t>Table 4: Incidence of avoided mortalities and morbidities per ton of directly emitted PM2.5 and PM2.5 precursors reduced in 2016 from the pulp and paper facilities sector</t>
  </si>
  <si>
    <t>Table 10: Incidence of avoided mortalities and morbidities per ton of directly emitted PM2.5 and PM2.5 precursors reduced in 2016 from the iron and steel facilities sector</t>
  </si>
  <si>
    <t>Table 12: Incidence of avoided mortalities and morbidities per ton of directly emitted PM2.5 and PM2.5 precursors reduced in 2016 from the integrated iron and steel facilities sector</t>
  </si>
  <si>
    <t>Table 14: Incidence of avoided mortalities and morbidities per ton of directly emitted PM2.5 and PM2.5 precursors reduced in 2016 from the electric arc furnaces sector</t>
  </si>
  <si>
    <t>Table 16: Incidence of avoided mortalities and morbidities per ton of directly emitted PM2.5 and PM2.5 precursors reduced in 2016 from the taconite mines sector</t>
  </si>
  <si>
    <t>Table 18: Incidence of avoided mortalities and morbidities per ton of directly emitted PM2.5 and PM2.5 precursors reduced in 2016 from the ferroalloy facilities sector</t>
  </si>
  <si>
    <t>Table 20: Incidence of avoided mortalities and morbidities per ton of directly emitted PM2.5 and PM2.5 precursors reduced in 2016 from the residential wood combustion sector</t>
  </si>
  <si>
    <t>Table 22: Incidence of avoided mortalities and morbidities per ton of directly emitted PM2.5 and PM2.5 precursors reduced in 2016 from the area sources sector</t>
  </si>
  <si>
    <t>Table 24: Incidence of avoided mortalities and morbidities per ton of directly emitted PM2.5 and PM2.5 precursors reduced in 2016 from the industrial point sources sector</t>
  </si>
  <si>
    <t>Table 26: Incidence of avoided mortalities and morbidities per ton of directly emitted PM2.5 and PM2.5 precursors reduced in 2016 from the aircraft, locomotives and marine vessels sector</t>
  </si>
  <si>
    <t>Table 28: Incidence of avoided mortalities and morbidities per ton of directly emitted PM2.5 and PM2.5 precursors reduced in 2016 from the non-road mobile sources sector</t>
  </si>
  <si>
    <t>Table 30: Incidence of avoided mortalities and morbidities per ton of directly emitted PM2.5 and PM2.5 precursors reduced in 2016 from the on-road mobile sources sector</t>
  </si>
  <si>
    <t>Table 32: Incidence of avoided mortalities and morbidities per ton of directly emitted PM2.5 and PM2.5 precursors reduced in 2016 from the electricity generating units sector</t>
  </si>
  <si>
    <t>Table 34: Incidence of avoided mortalities and morbidities per ton of directly emitted PM2.5 and PM2.5 precursors reduced in 2016 from the ocean-going vessels sector</t>
  </si>
  <si>
    <t>Table 36: Incidence of avoided mortalities and morbidities per ton of directly emitted PM2.5 and PM2.5 precursors reduced in 2020 from the cement kilns sector</t>
  </si>
  <si>
    <t>Table 38: Incidence of avoided mortalities and morbidities per ton of directly emitted PM2.5 and PM2.5 precursors reduced in 2020 from the pulp and paper facilities sector</t>
  </si>
  <si>
    <t>Table 44: Incidence of avoided mortalities and morbidities per ton of directly emitted PM2.5 and PM2.5 precursors reduced in 2020 from the iron and steel facilities sector</t>
  </si>
  <si>
    <t>Table 46: Incidence of avoided mortalities and morbidities per ton of directly emitted PM2.5 and PM2.5 precursors reduced in 2020 from the integrated iron and steel facilities sector</t>
  </si>
  <si>
    <t>Table 48: Incidence of avoided mortalities and morbidities per ton of directly emitted PM2.5 and PM2.5 precursors reduced in 2020 from the electric arc furnaces sector</t>
  </si>
  <si>
    <t>Table 50: Incidence of avoided mortalities and morbidities per ton of directly emitted PM2.5 and PM2.5 precursors reduced in 2020 from the taconite mines sector</t>
  </si>
  <si>
    <t>Table 52: Incidence of avoided mortalities and morbidities per ton of directly emitted PM2.5 and PM2.5 precursors reduced in 2020 from the ferroalloy facilities sector</t>
  </si>
  <si>
    <t>Table 54: Incidence of avoided mortalities and morbidities per ton of directly emitted PM2.5 and PM2.5 precursors reduced in 2020 from the residential wood combustion sector</t>
  </si>
  <si>
    <t>Table 56: Incidence of avoided mortalities and morbidities per ton of directly emitted PM2.5 and PM2.5 precursors reduced in 2020 from the area sources sector</t>
  </si>
  <si>
    <t>Table 58: Incidence of avoided mortalities and morbidities per ton of directly emitted PM2.5 and PM2.5 precursors reduced in 2020 from the industrial point sources sector</t>
  </si>
  <si>
    <t>Table 60: Incidence of avoided mortalities and morbidities per ton of directly emitted PM2.5 and PM2.5 precursors reduced in 2020 from the aircraft, locomotives and marine vessels sector</t>
  </si>
  <si>
    <t>Table 62: Incidence of avoided mortalities and morbidities per ton of directly emitted PM2.5 and PM2.5 precursors reduced in 2020 from the non-road mobile sources sector</t>
  </si>
  <si>
    <t>Table 64: Incidence of avoided mortalities and morbidities per ton of directly emitted PM2.5 and PM2.5 precursors reduced in 2020 from the on-road mobile sources sector</t>
  </si>
  <si>
    <t>Table 66: Incidence of avoided mortalities and morbidities per ton of directly emitted PM2.5 and PM2.5 precursors reduced in 2020 from the electricity generating units sector</t>
  </si>
  <si>
    <t>Table 68: Incidence of avoided mortalities and morbidities per ton of directly emitted PM2.5 and PM2.5 precursors reduced in 2020 from the ocean-going vessels sector</t>
  </si>
  <si>
    <t>Table 70: Incidence of avoided mortalities and morbidities per ton of directly emitted PM2.5 and PM2.5 precursors reduced in 2025 from the cement kilns sector</t>
  </si>
  <si>
    <t>Table 72: Incidence of avoided mortalities and morbidities per ton of directly emitted PM2.5 and PM2.5 precursors reduced in 2025 from the pulp and paper facilities sector</t>
  </si>
  <si>
    <t>Table 78: Incidence of avoided mortalities and morbidities per ton of directly emitted PM2.5 and PM2.5 precursors reduced in 2025 from the iron and steel facilities sector</t>
  </si>
  <si>
    <t>Table 80: Incidence of avoided mortalities and morbidities per ton of directly emitted PM2.5 and PM2.5 precursors reduced in 2025 from the integrated iron and steel facilities sector</t>
  </si>
  <si>
    <t>Table 82: Incidence of avoided mortalities and morbidities per ton of directly emitted PM2.5 and PM2.5 precursors reduced in 2025 from the electric arc furnaces sector</t>
  </si>
  <si>
    <t>Table 84: Incidence of avoided mortalities and morbidities per ton of directly emitted PM2.5 and PM2.5 precursors reduced in 2025 from the taconite mines sector</t>
  </si>
  <si>
    <t>Table 86: Incidence of avoided mortalities and morbidities per ton of directly emitted PM2.5 and PM2.5 precursors reduced in 2025 from the ferroalloy facilities sector</t>
  </si>
  <si>
    <t>Table 88: Incidence of avoided mortalities and morbidities per ton of directly emitted PM2.5 and PM2.5 precursors reduced in 2025 from the residential wood combustion sector</t>
  </si>
  <si>
    <t>Table 90: Incidence of avoided mortalities and morbidities per ton of directly emitted PM2.5 and PM2.5 precursors reduced in 2025 from the area sources sector</t>
  </si>
  <si>
    <t>Table 92: Incidence of avoided mortalities and morbidities per ton of directly emitted PM2.5 and PM2.5 precursors reduced in 2025 from the industrial point sources sector</t>
  </si>
  <si>
    <t>Table 94: Incidence of avoided mortalities and morbidities per ton of directly emitted PM2.5 and PM2.5 precursors reduced in 2025 from the aircraft, locomotives and marine vessels sector</t>
  </si>
  <si>
    <t>Table 96: Incidence of avoided mortalities and morbidities per ton of directly emitted PM2.5 and PM2.5 precursors reduced in 2025 from the non-road mobile sources sector</t>
  </si>
  <si>
    <t>Table 98: Incidence of avoided mortalities and morbidities per ton of directly emitted PM2.5 and PM2.5 precursors reduced in 2025 from the on-road mobile sources sector</t>
  </si>
  <si>
    <t>Table 100: Incidence of avoided mortalities and morbidities per ton of directly emitted PM2.5 and PM2.5 precursors reduced in 2025 from the electricity generating units sector</t>
  </si>
  <si>
    <t>Table 102: Incidence of avoided mortalities and morbidities per ton of directly emitted PM2.5 and PM2.5 precursors reduced in 2025 from the ocean-going vessels sector</t>
  </si>
  <si>
    <t>Table 104: Incidence of avoided mortalities and morbidities per ton of directly emitted PM2.5 and PM2.5 precursors reduced in 2030 from the cement kilns sector</t>
  </si>
  <si>
    <t>Table 106: Incidence of avoided mortalities and morbidities per ton of directly emitted PM2.5 and PM2.5 precursors reduced in 2030 from the pulp and paper facilities sector</t>
  </si>
  <si>
    <t>Table 112: Incidence of avoided mortalities and morbidities per ton of directly emitted PM2.5 and PM2.5 precursors reduced in 2030 from the iron and steel facilities sector</t>
  </si>
  <si>
    <t>Table 114: Incidence of avoided mortalities and morbidities per ton of directly emitted PM2.5 and PM2.5 precursors reduced in 2030 from the integrated iron and steel facilities sector</t>
  </si>
  <si>
    <t>Table 116: Incidence of avoided mortalities and morbidities per ton of directly emitted PM2.5 and PM2.5 precursors reduced in 2030 from the electric arc furnaces sector</t>
  </si>
  <si>
    <t>Table 118: Incidence of avoided mortalities and morbidities per ton of directly emitted PM2.5 and PM2.5 precursors reduced in 2030 from the taconite mines sector</t>
  </si>
  <si>
    <t>Table 120: Incidence of avoided mortalities and morbidities per ton of directly emitted PM2.5 and PM2.5 precursors reduced in 2030 from the ferroalloy facilities sector</t>
  </si>
  <si>
    <t>Table 122: Incidence of avoided mortalities and morbidities per ton of directly emitted PM2.5 and PM2.5 precursors reduced in 2030 from the residential wood combustion sector</t>
  </si>
  <si>
    <t>Table 124: Incidence of avoided mortalities and morbidities per ton of directly emitted PM2.5 and PM2.5 precursors reduced in 2030 from the area sources sector</t>
  </si>
  <si>
    <t>Table 126: Incidence of avoided mortalities and morbidities per ton of directly emitted PM2.5 and PM2.5 precursors reduced in 2030 from the industrial point sources sector</t>
  </si>
  <si>
    <t>Table 128: Incidence of avoided mortalities and morbidities per ton of directly emitted PM2.5 and PM2.5 precursors reduced in 2030 from the aircraft, locomotives and marine vessels sector</t>
  </si>
  <si>
    <t>Table 130: Incidence of avoided mortalities and morbidities per ton of directly emitted PM2.5 and PM2.5 precursors reduced in 2030 from the non-road mobile sources sector</t>
  </si>
  <si>
    <t>Table 132: Incidence of avoided mortalities and morbidities per ton of directly emitted PM2.5 and PM2.5 precursors reduced in 2030 from the on-road mobile sources sector</t>
  </si>
  <si>
    <t>Table 134: Incidence of avoided mortalities and morbidities per ton of directly emitted PM2.5 and PM2.5 precursors reduced in 2030 from the electricity generating units sector</t>
  </si>
  <si>
    <t>Table 136: Incidence of avoided mortalities and morbidities per ton of directly emitted PM2.5 and PM2.5 precursors reduced in 2030 from the ocean-going vessels sector</t>
  </si>
  <si>
    <t>Key to Table Numbers</t>
  </si>
  <si>
    <t>Sector</t>
  </si>
  <si>
    <t>cement kilns</t>
  </si>
  <si>
    <t>pulp and paper facilities</t>
  </si>
  <si>
    <t>refineries</t>
  </si>
  <si>
    <t>coke ovens</t>
  </si>
  <si>
    <t>iron and steel facilities</t>
  </si>
  <si>
    <t>integrated iron and steel facilities</t>
  </si>
  <si>
    <t>electric arc furnaces</t>
  </si>
  <si>
    <t>taconite mines</t>
  </si>
  <si>
    <t>ferroalloy facilities</t>
  </si>
  <si>
    <t>residential wood combustion</t>
  </si>
  <si>
    <t>area sources</t>
  </si>
  <si>
    <t>industrial point sources</t>
  </si>
  <si>
    <t>aircraft, locomotives and marine vessels</t>
  </si>
  <si>
    <t>non-road mobile sources</t>
  </si>
  <si>
    <t>on-road mobile sources</t>
  </si>
  <si>
    <t>electricity generating units</t>
  </si>
  <si>
    <t>ocean-going vessels</t>
  </si>
  <si>
    <t>Non-fatal heart attacks</t>
  </si>
  <si>
    <t>sheet name</t>
  </si>
  <si>
    <t>remove prefix</t>
  </si>
  <si>
    <t>sector</t>
  </si>
  <si>
    <t>pollutant</t>
  </si>
  <si>
    <t>Sheet Name Sector Assignments Map</t>
  </si>
  <si>
    <t>transport</t>
  </si>
  <si>
    <t>electricity</t>
  </si>
  <si>
    <t>industry</t>
  </si>
  <si>
    <t>LULUCF</t>
  </si>
  <si>
    <t>EPA source category</t>
  </si>
  <si>
    <t>Pollutant Column Map</t>
  </si>
  <si>
    <t>pollutant column number</t>
  </si>
  <si>
    <t>Data for lookup functions (based on sheet name)</t>
  </si>
  <si>
    <t>D</t>
  </si>
  <si>
    <t>B</t>
  </si>
  <si>
    <t>C</t>
  </si>
  <si>
    <t>Unit: incidents / ton pollutant</t>
  </si>
  <si>
    <t>table number</t>
  </si>
  <si>
    <t>Notes</t>
  </si>
  <si>
    <t>This variable is designed to look up data from any of 68 tables from the EPA source.</t>
  </si>
  <si>
    <t>All blue tabs are identical except for the tab name (i.e. identical formulas in every cell).</t>
  </si>
  <si>
    <t>If you wish to change which EPA source corresponds to which sector, update this</t>
  </si>
  <si>
    <t>on the "Mappings" tab.  Do not change the blue tabs directly.</t>
  </si>
  <si>
    <t>This variable contains data on the number of health-related incidents</t>
  </si>
  <si>
    <t>of various types (premature mortality, hospital ER visits, etc.) that occur</t>
  </si>
  <si>
    <t>or are avoided when emissions of any of three pollutants (PM2.5, Nox, SOx)</t>
  </si>
  <si>
    <t>from any particular sector are increased or decreased by one metric ton.</t>
  </si>
  <si>
    <t>Note that the "electricity" sector incidence rates are also used for the</t>
  </si>
  <si>
    <t>"district heat and hydrogen" sector, the "industry" rates are also used</t>
  </si>
  <si>
    <t>for the "geoengineering" sector, and the "buildings" rates are used</t>
  </si>
  <si>
    <t>for both "residential buildings" and "commercial buildings" sectors</t>
  </si>
  <si>
    <t>in the EPS.</t>
  </si>
  <si>
    <t>The blue tabs' names determine which data (sector and pollutant) to retrieve.</t>
  </si>
  <si>
    <t>Do not reduce the number of significant figures used in the blue tabs of this file.</t>
  </si>
  <si>
    <t>The incidence calculations are rounded in the EPS.</t>
  </si>
  <si>
    <t>buildings</t>
  </si>
  <si>
    <t>Population Exposure Multiplier</t>
  </si>
  <si>
    <t>If you are modeling a non-U.S. region but wish to keep U.S. data for</t>
  </si>
  <si>
    <t>to reflect differences in population exposure between the modeled</t>
  </si>
  <si>
    <t>this variable, you may adjust the following population exposure multiplier</t>
  </si>
  <si>
    <t>region and the U.S.  Regions with lower population also tend to have</t>
  </si>
  <si>
    <t>less land area in which emissions and people are concentrated, so simply</t>
  </si>
  <si>
    <t>If you are uncertain what to put here, you may leave it at 1.</t>
  </si>
  <si>
    <t>ratio of modeled region's population exposure to U.S. population exposure per ton of pollutant</t>
  </si>
  <si>
    <r>
      <t xml:space="preserve">having a smaller population </t>
    </r>
    <r>
      <rPr>
        <b/>
        <sz val="11"/>
        <color theme="1"/>
        <rFont val="Calibri"/>
        <family val="2"/>
        <scheme val="minor"/>
      </rPr>
      <t>does not imply</t>
    </r>
    <r>
      <rPr>
        <sz val="11"/>
        <color theme="1"/>
        <rFont val="Calibri"/>
        <family val="2"/>
        <scheme val="minor"/>
      </rPr>
      <t xml:space="preserve"> the population exposure</t>
    </r>
  </si>
  <si>
    <t>to each ton of emissions is lower than the U.S. average.</t>
  </si>
  <si>
    <t>Other Notes</t>
  </si>
  <si>
    <t>A value above 1 tends to indicate more co-location (clustering) of people and</t>
  </si>
  <si>
    <t>emissions sources, while a value lower than 1 tends to indicate less clustering</t>
  </si>
  <si>
    <t>of people and emissions sources.</t>
  </si>
  <si>
    <t>Minor restricted activity days</t>
  </si>
  <si>
    <t>PM25</t>
  </si>
  <si>
    <t>About!A27 = (population density of state/population density of USA)*(population of state/population of USA).</t>
  </si>
  <si>
    <t>Inputs for A27</t>
  </si>
  <si>
    <t>Population of USA</t>
  </si>
  <si>
    <t>Population of state</t>
  </si>
  <si>
    <t>Population density of state (person/sqmi)</t>
  </si>
  <si>
    <t>Population density of USA (person/sqmi)</t>
  </si>
  <si>
    <t>State</t>
  </si>
  <si>
    <t>SUMLEV</t>
  </si>
  <si>
    <t>REGION</t>
  </si>
  <si>
    <t>DIVISION</t>
  </si>
  <si>
    <t>STATE</t>
  </si>
  <si>
    <t>NAME</t>
  </si>
  <si>
    <t>POPESTIMATE2010</t>
  </si>
  <si>
    <t>POPESTIMATE2011</t>
  </si>
  <si>
    <t>POPESTIMATE2012</t>
  </si>
  <si>
    <t>POPESTIMATE2013</t>
  </si>
  <si>
    <t>POPESTIMATE2014</t>
  </si>
  <si>
    <t>POPESTIMATE2015</t>
  </si>
  <si>
    <t>POPESTIMATE2016</t>
  </si>
  <si>
    <t>POPESTIMATE2017</t>
  </si>
  <si>
    <t>POPESTIMATE2018</t>
  </si>
  <si>
    <t>POPESTIMATE2019</t>
  </si>
  <si>
    <t>United States</t>
  </si>
  <si>
    <t>Northeast Region</t>
  </si>
  <si>
    <t>Midwest Region</t>
  </si>
  <si>
    <t>South Region</t>
  </si>
  <si>
    <t>West Region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</si>
  <si>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</si>
  <si>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</si>
  <si>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</si>
  <si>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</si>
  <si>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</si>
  <si>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</si>
  <si>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</si>
  <si>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</si>
  <si>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</si>
  <si>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</si>
  <si>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</si>
  <si>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</si>
  <si>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</si>
  <si>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</si>
  <si>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</si>
  <si>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</si>
  <si>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</si>
  <si>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</si>
  <si>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</si>
  <si>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</si>
  <si>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</si>
  <si>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</si>
  <si>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</si>
  <si>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</si>
  <si>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</si>
  <si>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</si>
  <si>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</si>
  <si>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</si>
  <si>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</si>
  <si>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</si>
  <si>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</si>
  <si>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</si>
  <si>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</si>
  <si>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</si>
  <si>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</si>
  <si>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</si>
  <si>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</si>
  <si>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</si>
  <si>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</si>
  <si>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</si>
  <si>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</si>
  <si>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</si>
  <si>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</si>
  <si>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</si>
  <si>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</si>
  <si>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</si>
  <si>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</si>
  <si>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</si>
  <si>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</si>
  <si>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</si>
  <si>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</si>
  <si>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X</t>
  </si>
  <si>
    <t>Puerto Rico</t>
  </si>
  <si>
    <t>U.S. Census Bureau</t>
  </si>
  <si>
    <t>Population, Population Change, and Estimated Components of Population Change: April 1, 2010 to July 1, 2019 (NST-EST2019-alldata)</t>
  </si>
  <si>
    <t>https://www.census.gov/data/tables/time-series/demo/popest/2010s-state-total.html#par_textimage</t>
  </si>
  <si>
    <t>State and other areas2</t>
  </si>
  <si>
    <t>Total Area</t>
  </si>
  <si>
    <t>Land Area1</t>
  </si>
  <si>
    <t>Water Area1</t>
  </si>
  <si>
    <t>Internal Point -</t>
  </si>
  <si>
    <t>Latitude Value</t>
  </si>
  <si>
    <t>Longitude Value</t>
  </si>
  <si>
    <t>Total</t>
  </si>
  <si>
    <t>Inland</t>
  </si>
  <si>
    <t>Coastal</t>
  </si>
  <si>
    <t>Great Lakes </t>
  </si>
  <si>
    <t>Territorial </t>
  </si>
  <si>
    <t>Sq. Mi.</t>
  </si>
  <si>
    <t>Sq. Km.</t>
  </si>
  <si>
    <t>Total3</t>
  </si>
  <si>
    <t>—</t>
  </si>
  <si>
    <t>Island Areas:5</t>
  </si>
  <si>
    <t>American Samoa</t>
  </si>
  <si>
    <t>Guam</t>
  </si>
  <si>
    <t>Northern Mariana Islands</t>
  </si>
  <si>
    <t>U.S. Virgin Islands</t>
  </si>
  <si>
    <t>https://www.census.gov/geographies/reference-files/2010/geo/state-area.html</t>
  </si>
  <si>
    <t>State Area Measurements and Internal Point Coordinates</t>
  </si>
  <si>
    <t>Sources:</t>
  </si>
  <si>
    <t>US Population</t>
  </si>
  <si>
    <t>State Population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</si>
  <si>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</si>
  <si>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</si>
  <si>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</si>
  <si>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</si>
  <si>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</si>
  <si>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</si>
  <si>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</si>
  <si>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</si>
  <si>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</si>
  <si>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</si>
  <si>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</si>
  <si>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</si>
  <si>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</si>
  <si>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</si>
  <si>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</si>
  <si>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</si>
  <si>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</si>
  <si>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</si>
  <si>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</si>
  <si>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</si>
  <si>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</si>
  <si>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</si>
  <si>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</si>
  <si>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</si>
  <si>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</si>
  <si>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</si>
  <si>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</si>
  <si>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</si>
  <si>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</si>
  <si>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</si>
  <si>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</si>
  <si>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</si>
  <si>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</si>
  <si>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</si>
  <si>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</si>
  <si>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</si>
  <si>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</si>
  <si>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</si>
  <si>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</si>
  <si>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</si>
  <si>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</si>
  <si>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</si>
  <si>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</si>
  <si>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</si>
  <si>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</si>
  <si>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</si>
  <si>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</si>
  <si>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</si>
  <si>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</si>
  <si>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</si>
  <si>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US Area</t>
  </si>
  <si>
    <t>State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</si>
</sst>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Roboto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24292E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7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5" fillId="0" borderId="0" xfId="2" applyFont="1" applyAlignment="1">
      <alignment horizontal="left" vertical="top"/>
    </xf>
    <xf numFmtId="0" fontId="6" fillId="0" borderId="1" xfId="2" applyFont="1" applyBorder="1" applyAlignment="1">
      <alignment horizontal="left" vertical="center" wrapText="1"/>
    </xf>
    <xf numFmtId="0" fontId="7" fillId="0" borderId="1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left" vertical="top" wrapText="1"/>
    </xf>
    <xf numFmtId="0" fontId="5" fillId="0" borderId="2" xfId="2" applyFont="1" applyBorder="1" applyAlignment="1">
      <alignment horizontal="left" wrapText="1"/>
    </xf>
    <xf numFmtId="0" fontId="8" fillId="0" borderId="0" xfId="2" applyFont="1" applyAlignment="1">
      <alignment horizontal="left" vertical="top" wrapText="1" indent="4"/>
    </xf>
    <xf numFmtId="164" fontId="5" fillId="0" borderId="0" xfId="2" applyNumberFormat="1" applyFont="1" applyAlignment="1">
      <alignment horizontal="center" vertical="top" shrinkToFit="1"/>
    </xf>
    <xf numFmtId="0" fontId="7" fillId="0" borderId="0" xfId="2" applyFont="1" applyAlignment="1">
      <alignment horizontal="left" vertical="top" wrapText="1"/>
    </xf>
    <xf numFmtId="0" fontId="5" fillId="0" borderId="0" xfId="2" applyFont="1" applyAlignment="1">
      <alignment horizontal="left" wrapText="1"/>
    </xf>
    <xf numFmtId="164" fontId="5" fillId="0" borderId="1" xfId="2" applyNumberFormat="1" applyFont="1" applyBorder="1" applyAlignment="1">
      <alignment horizontal="center" vertical="top" shrinkToFit="1"/>
    </xf>
    <xf numFmtId="164" fontId="5" fillId="0" borderId="0" xfId="2" applyNumberFormat="1" applyFont="1" applyAlignment="1">
      <alignment horizontal="left" vertical="top" indent="4" shrinkToFit="1"/>
    </xf>
    <xf numFmtId="0" fontId="8" fillId="0" borderId="0" xfId="2" applyFont="1" applyBorder="1" applyAlignment="1">
      <alignment horizontal="left" vertical="top" wrapText="1" indent="4"/>
    </xf>
    <xf numFmtId="0" fontId="7" fillId="0" borderId="0" xfId="2" applyFont="1" applyBorder="1" applyAlignment="1">
      <alignment horizontal="left" vertical="top" wrapText="1"/>
    </xf>
    <xf numFmtId="164" fontId="5" fillId="0" borderId="0" xfId="2" applyNumberFormat="1" applyFont="1" applyAlignment="1">
      <alignment horizontal="left" vertical="top" indent="3" shrinkToFit="1"/>
    </xf>
    <xf numFmtId="0" fontId="8" fillId="0" borderId="1" xfId="2" applyFont="1" applyBorder="1" applyAlignment="1">
      <alignment horizontal="left" vertical="top" wrapText="1" indent="4"/>
    </xf>
    <xf numFmtId="0" fontId="5" fillId="0" borderId="1" xfId="2" applyFont="1" applyBorder="1" applyAlignment="1">
      <alignment horizontal="center" vertical="top" wrapText="1"/>
    </xf>
    <xf numFmtId="164" fontId="5" fillId="0" borderId="0" xfId="2" applyNumberFormat="1" applyFont="1" applyAlignment="1">
      <alignment horizontal="left" vertical="top" indent="2" shrinkToFit="1"/>
    </xf>
    <xf numFmtId="0" fontId="6" fillId="0" borderId="0" xfId="2" applyFont="1" applyAlignment="1">
      <alignment horizontal="left" vertical="top" wrapText="1"/>
    </xf>
    <xf numFmtId="0" fontId="1" fillId="2" borderId="0" xfId="0" applyFont="1" applyFill="1"/>
    <xf numFmtId="0" fontId="0" fillId="2" borderId="0" xfId="0" applyFill="1"/>
    <xf numFmtId="0" fontId="8" fillId="0" borderId="0" xfId="2" applyFont="1" applyFill="1" applyAlignment="1">
      <alignment horizontal="left" vertical="top" wrapText="1" indent="4"/>
    </xf>
    <xf numFmtId="0" fontId="8" fillId="0" borderId="1" xfId="2" applyFont="1" applyFill="1" applyBorder="1" applyAlignment="1">
      <alignment horizontal="left" vertical="top" wrapText="1" indent="4"/>
    </xf>
    <xf numFmtId="0" fontId="5" fillId="0" borderId="0" xfId="2" applyFont="1" applyFill="1" applyAlignment="1">
      <alignment horizontal="left" vertical="top"/>
    </xf>
    <xf numFmtId="0" fontId="10" fillId="0" borderId="0" xfId="0" applyFont="1" applyAlignment="1">
      <alignment wrapText="1"/>
    </xf>
    <xf numFmtId="0" fontId="0" fillId="0" borderId="3" xfId="0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/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4" borderId="0" xfId="0" applyNumberFormat="1" applyFill="1"/>
    <xf numFmtId="0" fontId="0" fillId="0" borderId="0" xfId="0" applyNumberFormat="1"/>
    <xf numFmtId="0" fontId="0" fillId="5" borderId="0" xfId="0" applyNumberFormat="1" applyFill="1"/>
    <xf numFmtId="0" fontId="0" fillId="6" borderId="0" xfId="0" applyNumberFormat="1" applyFill="1"/>
    <xf numFmtId="0" fontId="1" fillId="3" borderId="11" xfId="0" applyFont="1" applyFill="1" applyBorder="1"/>
    <xf numFmtId="0" fontId="1" fillId="7" borderId="0" xfId="0" applyFont="1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11" fillId="0" borderId="12" xfId="0" applyFont="1" applyBorder="1"/>
    <xf numFmtId="0" fontId="0" fillId="0" borderId="13" xfId="0" applyBorder="1"/>
    <xf numFmtId="0" fontId="1" fillId="0" borderId="14" xfId="0" applyFont="1" applyBorder="1"/>
    <xf numFmtId="0" fontId="0" fillId="0" borderId="15" xfId="0" applyBorder="1"/>
    <xf numFmtId="0" fontId="1" fillId="0" borderId="16" xfId="0" applyFont="1" applyBorder="1"/>
    <xf numFmtId="0" fontId="0" fillId="0" borderId="17" xfId="0" applyBorder="1"/>
    <xf numFmtId="0" fontId="2" fillId="0" borderId="0" xfId="1" applyFont="1"/>
    <xf numFmtId="0" fontId="12" fillId="0" borderId="0" xfId="0" applyFont="1"/>
    <xf numFmtId="3" fontId="12" fillId="0" borderId="0" xfId="0" applyNumberFormat="1" applyFont="1"/>
    <xf numFmtId="0" fontId="0" fillId="0" borderId="0" xfId="0" applyFont="1"/>
    <xf numFmtId="0" fontId="11" fillId="0" borderId="0" xfId="0" applyFont="1" applyBorder="1"/>
    <xf numFmtId="0" fontId="0" fillId="0" borderId="0" xfId="0" applyBorder="1"/>
    <xf numFmtId="0" fontId="1" fillId="0" borderId="0" xfId="0" applyFont="1" applyBorder="1"/>
    <xf numFmtId="0" fontId="1" fillId="3" borderId="3" xfId="0" applyFont="1" applyFill="1" applyBorder="1"/>
    <xf numFmtId="0" fontId="0" fillId="3" borderId="5" xfId="0" applyFill="1" applyBorder="1"/>
    <xf numFmtId="0" fontId="1" fillId="3" borderId="8" xfId="0" applyFont="1" applyFill="1" applyBorder="1"/>
    <xf numFmtId="0" fontId="0" fillId="3" borderId="10" xfId="0" applyFill="1" applyBorder="1"/>
    <xf numFmtId="0" fontId="13" fillId="0" borderId="0" xfId="0" applyFont="1" applyAlignment="1">
      <alignment vertical="center"/>
    </xf>
    <xf numFmtId="0" fontId="14" fillId="0" borderId="0" xfId="0" applyFont="1"/>
    <xf numFmtId="0" fontId="15" fillId="0" borderId="0" xfId="0" applyFont="1"/>
    <xf numFmtId="0" fontId="2" fillId="0" borderId="0" xfId="1" applyFont="1"/>
    <xf numFmtId="0" fontId="12" fillId="0" borderId="0" xfId="0" applyFont="1"/>
    <xf numFmtId="0" fontId="6" fillId="0" borderId="0" xfId="2" applyFont="1" applyAlignment="1">
      <alignment horizontal="center" vertical="top" wrapText="1"/>
    </xf>
    <xf numFmtId="0" fontId="9" fillId="0" borderId="0" xfId="2" applyFont="1" applyAlignment="1">
      <alignment horizontal="left" vertical="top" wrapText="1"/>
    </xf>
    <xf numFmtId="0" fontId="4" fillId="0" borderId="0" xfId="2" applyFont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91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sites/production/files/2018-02/documents/sourceapportionmentbpttsd_2018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ensus.gov/geo/reference/state-area.html" TargetMode="External"/><Relationship Id="rId2" Type="http://schemas.openxmlformats.org/officeDocument/2006/relationships/hyperlink" Target="http://www.census.gov/geo/reference/state-area.html" TargetMode="External"/><Relationship Id="rId1" Type="http://schemas.openxmlformats.org/officeDocument/2006/relationships/hyperlink" Target="http://www.census.gov/geo/reference/state-area.html" TargetMode="External"/><Relationship Id="rId6" Type="http://schemas.openxmlformats.org/officeDocument/2006/relationships/hyperlink" Target="http://www.census.gov/geo/reference/state-area.html" TargetMode="External"/><Relationship Id="rId5" Type="http://schemas.openxmlformats.org/officeDocument/2006/relationships/hyperlink" Target="http://www.census.gov/geo/reference/state-area.html" TargetMode="External"/><Relationship Id="rId4" Type="http://schemas.openxmlformats.org/officeDocument/2006/relationships/hyperlink" Target="http://www.census.gov/geo/reference/state-are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zoomScale="134" workbookViewId="0">
      <selection activeCell="G17" sqref="G17"/>
    </sheetView>
  </sheetViews>
  <sheetFormatPr defaultColWidth="8.796875" defaultRowHeight="14.25"/>
  <cols>
    <col min="9" max="9" width="33.6640625" bestFit="1" customWidth="1"/>
    <col min="10" max="10" width="10.1328125" bestFit="1" customWidth="1"/>
  </cols>
  <sheetData>
    <row r="1" spans="1:13">
      <c r="A1" s="1" t="s">
        <v>0</v>
      </c>
      <c r="B1" t="s">
        <v>234</v>
      </c>
      <c r="L1" s="63" t="s">
        <v>170</v>
      </c>
      <c r="M1" s="63" t="s">
        <v>170</v>
      </c>
    </row>
    <row r="2" spans="1:13">
      <c r="B2" t="s">
        <v>315</v>
      </c>
      <c r="L2" s="64" t="s">
        <v>191</v>
      </c>
      <c r="M2" s="64" t="s">
        <v>273</v>
      </c>
    </row>
    <row r="3" spans="1:13">
      <c r="A3" s="1" t="s">
        <v>270</v>
      </c>
      <c r="B3" t="s">
        <v>1</v>
      </c>
      <c r="G3" s="2" t="s">
        <v>244</v>
      </c>
      <c r="I3" s="2" t="s">
        <v>244</v>
      </c>
      <c r="J3" s="2"/>
      <c r="L3" s="64" t="s">
        <v>192</v>
      </c>
      <c r="M3" s="64" t="s">
        <v>274</v>
      </c>
    </row>
    <row r="4" spans="1:13">
      <c r="B4" s="2">
        <v>2018</v>
      </c>
      <c r="G4" s="2">
        <v>2019</v>
      </c>
      <c r="I4" s="2">
        <v>2019</v>
      </c>
      <c r="J4" s="2"/>
      <c r="L4" s="64" t="s">
        <v>193</v>
      </c>
      <c r="M4" s="64" t="s">
        <v>275</v>
      </c>
    </row>
    <row r="5" spans="1:13">
      <c r="B5" t="s">
        <v>4</v>
      </c>
      <c r="G5" s="2" t="s">
        <v>245</v>
      </c>
      <c r="I5" s="2" t="s">
        <v>269</v>
      </c>
      <c r="J5" s="2"/>
      <c r="L5" s="64" t="s">
        <v>194</v>
      </c>
      <c r="M5" s="64" t="s">
        <v>276</v>
      </c>
    </row>
    <row r="6" spans="1:13">
      <c r="B6" s="3" t="s">
        <v>2</v>
      </c>
      <c r="G6" s="2" t="s">
        <v>246</v>
      </c>
      <c r="I6" s="2" t="s">
        <v>268</v>
      </c>
      <c r="J6" s="2"/>
      <c r="L6" s="64" t="s">
        <v>195</v>
      </c>
      <c r="M6" s="64" t="s">
        <v>277</v>
      </c>
    </row>
    <row r="7" spans="1:13">
      <c r="B7" t="s">
        <v>3</v>
      </c>
      <c r="L7" s="64" t="s">
        <v>196</v>
      </c>
      <c r="M7" s="64" t="s">
        <v>278</v>
      </c>
    </row>
    <row r="8" spans="1:13">
      <c r="L8" s="64" t="s">
        <v>197</v>
      </c>
      <c r="M8" s="64" t="s">
        <v>279</v>
      </c>
    </row>
    <row r="9" spans="1:13">
      <c r="A9" s="1" t="s">
        <v>130</v>
      </c>
      <c r="L9" s="64" t="s">
        <v>198</v>
      </c>
      <c r="M9" s="64" t="s">
        <v>280</v>
      </c>
    </row>
    <row r="10" spans="1:13">
      <c r="A10" t="s">
        <v>135</v>
      </c>
      <c r="L10" s="64" t="s">
        <v>200</v>
      </c>
      <c r="M10" s="64" t="s">
        <v>281</v>
      </c>
    </row>
    <row r="11" spans="1:13">
      <c r="A11" t="s">
        <v>136</v>
      </c>
      <c r="L11" s="64" t="s">
        <v>201</v>
      </c>
      <c r="M11" s="64" t="s">
        <v>282</v>
      </c>
    </row>
    <row r="12" spans="1:13">
      <c r="A12" t="s">
        <v>137</v>
      </c>
      <c r="L12" s="64" t="s">
        <v>202</v>
      </c>
      <c r="M12" s="64" t="s">
        <v>283</v>
      </c>
    </row>
    <row r="13" spans="1:13">
      <c r="A13" t="s">
        <v>138</v>
      </c>
      <c r="L13" s="64" t="s">
        <v>203</v>
      </c>
      <c r="M13" s="64" t="s">
        <v>284</v>
      </c>
    </row>
    <row r="14" spans="1:13">
      <c r="L14" s="64" t="s">
        <v>204</v>
      </c>
      <c r="M14" s="64" t="s">
        <v>285</v>
      </c>
    </row>
    <row r="15" spans="1:13">
      <c r="A15" s="42" t="s">
        <v>148</v>
      </c>
      <c r="B15" s="43"/>
      <c r="C15" s="43"/>
      <c r="D15" s="43"/>
      <c r="L15" s="64" t="s">
        <v>205</v>
      </c>
      <c r="M15" s="64" t="s">
        <v>286</v>
      </c>
    </row>
    <row r="16" spans="1:13">
      <c r="A16" t="s">
        <v>149</v>
      </c>
      <c r="L16" s="64" t="s">
        <v>206</v>
      </c>
      <c r="M16" s="64" t="s">
        <v>287</v>
      </c>
    </row>
    <row r="17" spans="1:13">
      <c r="A17" t="s">
        <v>151</v>
      </c>
      <c r="L17" s="64" t="s">
        <v>207</v>
      </c>
      <c r="M17" s="64" t="s">
        <v>288</v>
      </c>
    </row>
    <row r="18" spans="1:13">
      <c r="A18" t="s">
        <v>150</v>
      </c>
      <c r="L18" s="64" t="s">
        <v>208</v>
      </c>
      <c r="M18" s="64" t="s">
        <v>289</v>
      </c>
    </row>
    <row r="19" spans="1:13">
      <c r="A19" t="s">
        <v>152</v>
      </c>
      <c r="L19" s="64" t="s">
        <v>209</v>
      </c>
      <c r="M19" s="64" t="s">
        <v>290</v>
      </c>
    </row>
    <row r="20" spans="1:13">
      <c r="A20" t="s">
        <v>153</v>
      </c>
      <c r="I20" s="65"/>
      <c r="L20" s="64" t="s">
        <v>210</v>
      </c>
      <c r="M20" s="64" t="s">
        <v>291</v>
      </c>
    </row>
    <row r="21" spans="1:13">
      <c r="A21" t="s">
        <v>156</v>
      </c>
      <c r="L21" s="64" t="s">
        <v>211</v>
      </c>
      <c r="M21" s="64" t="s">
        <v>292</v>
      </c>
    </row>
    <row r="22" spans="1:13">
      <c r="A22" t="s">
        <v>157</v>
      </c>
      <c r="L22" s="64" t="s">
        <v>212</v>
      </c>
      <c r="M22" s="64" t="s">
        <v>293</v>
      </c>
    </row>
    <row r="23" spans="1:13">
      <c r="A23" t="s">
        <v>159</v>
      </c>
      <c r="L23" s="64" t="s">
        <v>213</v>
      </c>
      <c r="M23" s="64" t="s">
        <v>294</v>
      </c>
    </row>
    <row r="24" spans="1:13" ht="14.65" thickBot="1">
      <c r="A24" t="s">
        <v>160</v>
      </c>
      <c r="L24" s="64" t="s">
        <v>214</v>
      </c>
      <c r="M24" s="64" t="s">
        <v>295</v>
      </c>
    </row>
    <row r="25" spans="1:13">
      <c r="A25" t="s">
        <v>161</v>
      </c>
      <c r="I25" s="46" t="s">
        <v>165</v>
      </c>
      <c r="J25" s="47"/>
      <c r="L25" s="64" t="s">
        <v>215</v>
      </c>
      <c r="M25" s="64" t="s">
        <v>296</v>
      </c>
    </row>
    <row r="26" spans="1:13" ht="14.65" thickBot="1">
      <c r="A26" t="s">
        <v>154</v>
      </c>
      <c r="I26" s="48" t="s">
        <v>169</v>
      </c>
      <c r="J26" s="49">
        <f>J28/'State Area'!Q9</f>
        <v>86.044166551216804</v>
      </c>
      <c r="L26" s="64" t="s">
        <v>216</v>
      </c>
      <c r="M26" s="64" t="s">
        <v>297</v>
      </c>
    </row>
    <row r="27" spans="1:13" ht="14.65" thickBot="1">
      <c r="A27" s="41">
        <f>(J27/J26)*(J29/J28)</f>
        <v>0.10855472509689529</v>
      </c>
      <c r="B27" t="s">
        <v>155</v>
      </c>
      <c r="I27" s="48" t="s">
        <v>168</v>
      </c>
      <c r="J27" s="49">
        <f>J29/'State Area'!Q10</f>
        <v>106.58634529181373</v>
      </c>
      <c r="L27" s="64" t="s">
        <v>217</v>
      </c>
      <c r="M27" s="64" t="s">
        <v>298</v>
      </c>
    </row>
    <row r="28" spans="1:13">
      <c r="I28" s="48" t="s">
        <v>166</v>
      </c>
      <c r="J28" s="49">
        <f>'State Population'!Q6</f>
        <v>326687501</v>
      </c>
      <c r="L28" s="64" t="s">
        <v>218</v>
      </c>
      <c r="M28" s="64" t="s">
        <v>299</v>
      </c>
    </row>
    <row r="29" spans="1:13" ht="14.65" thickBot="1">
      <c r="A29" s="44" t="s">
        <v>158</v>
      </c>
      <c r="B29" s="45"/>
      <c r="I29" s="50" t="s">
        <v>167</v>
      </c>
      <c r="J29" s="51">
        <f>'State Population'!Q7</f>
        <v>28628666</v>
      </c>
      <c r="L29" s="64" t="s">
        <v>219</v>
      </c>
      <c r="M29" s="64" t="s">
        <v>300</v>
      </c>
    </row>
    <row r="30" spans="1:13">
      <c r="A30" t="s">
        <v>131</v>
      </c>
      <c r="I30" s="65" t="s">
        <v>164</v>
      </c>
      <c r="L30" s="64" t="s">
        <v>220</v>
      </c>
      <c r="M30" s="64" t="s">
        <v>301</v>
      </c>
    </row>
    <row r="31" spans="1:13">
      <c r="A31" t="s">
        <v>144</v>
      </c>
      <c r="L31" s="64" t="s">
        <v>221</v>
      </c>
      <c r="M31" s="64" t="s">
        <v>302</v>
      </c>
    </row>
    <row r="32" spans="1:13">
      <c r="A32" t="s">
        <v>132</v>
      </c>
      <c r="L32" s="64" t="s">
        <v>222</v>
      </c>
      <c r="M32" s="64" t="s">
        <v>303</v>
      </c>
    </row>
    <row r="33" spans="1:13">
      <c r="A33" s="1" t="s">
        <v>133</v>
      </c>
      <c r="L33" s="64" t="s">
        <v>223</v>
      </c>
      <c r="M33" s="64" t="s">
        <v>304</v>
      </c>
    </row>
    <row r="34" spans="1:13">
      <c r="A34" s="1" t="s">
        <v>134</v>
      </c>
      <c r="L34" s="64" t="s">
        <v>224</v>
      </c>
      <c r="M34" s="64" t="s">
        <v>305</v>
      </c>
    </row>
    <row r="35" spans="1:13">
      <c r="L35" s="64" t="s">
        <v>225</v>
      </c>
      <c r="M35" s="64" t="s">
        <v>306</v>
      </c>
    </row>
    <row r="36" spans="1:13">
      <c r="A36" t="s">
        <v>139</v>
      </c>
      <c r="L36" s="64" t="s">
        <v>226</v>
      </c>
      <c r="M36" s="64" t="s">
        <v>307</v>
      </c>
    </row>
    <row r="37" spans="1:13">
      <c r="A37" t="s">
        <v>140</v>
      </c>
      <c r="L37" s="64" t="s">
        <v>227</v>
      </c>
      <c r="M37" s="64" t="s">
        <v>308</v>
      </c>
    </row>
    <row r="38" spans="1:13">
      <c r="A38" t="s">
        <v>141</v>
      </c>
      <c r="L38" s="64" t="s">
        <v>228</v>
      </c>
      <c r="M38" s="64" t="s">
        <v>309</v>
      </c>
    </row>
    <row r="39" spans="1:13">
      <c r="A39" t="s">
        <v>142</v>
      </c>
      <c r="L39" s="64" t="s">
        <v>229</v>
      </c>
      <c r="M39" s="64" t="s">
        <v>310</v>
      </c>
    </row>
    <row r="40" spans="1:13">
      <c r="A40" t="s">
        <v>143</v>
      </c>
      <c r="L40" s="64" t="s">
        <v>230</v>
      </c>
      <c r="M40" s="64" t="s">
        <v>311</v>
      </c>
    </row>
    <row r="41" spans="1:13">
      <c r="L41" s="64" t="s">
        <v>231</v>
      </c>
      <c r="M41" s="64" t="s">
        <v>312</v>
      </c>
    </row>
    <row r="42" spans="1:13">
      <c r="A42" s="1" t="s">
        <v>145</v>
      </c>
      <c r="L42" s="64" t="s">
        <v>232</v>
      </c>
      <c r="M42" s="64" t="s">
        <v>313</v>
      </c>
    </row>
    <row r="43" spans="1:13">
      <c r="A43" t="s">
        <v>146</v>
      </c>
      <c r="L43" s="64" t="s">
        <v>233</v>
      </c>
      <c r="M43" s="64" t="s">
        <v>314</v>
      </c>
    </row>
    <row r="44" spans="1:13">
      <c r="L44" s="64" t="s">
        <v>234</v>
      </c>
      <c r="M44" s="64" t="s">
        <v>315</v>
      </c>
    </row>
    <row r="45" spans="1:13">
      <c r="L45" s="64" t="s">
        <v>235</v>
      </c>
      <c r="M45" s="64" t="s">
        <v>316</v>
      </c>
    </row>
    <row r="46" spans="1:13">
      <c r="L46" s="64" t="s">
        <v>236</v>
      </c>
      <c r="M46" s="64" t="s">
        <v>317</v>
      </c>
    </row>
    <row r="47" spans="1:13">
      <c r="L47" s="64" t="s">
        <v>237</v>
      </c>
      <c r="M47" s="64" t="s">
        <v>318</v>
      </c>
    </row>
    <row r="48" spans="1:13">
      <c r="L48" s="64" t="s">
        <v>238</v>
      </c>
      <c r="M48" s="64" t="s">
        <v>319</v>
      </c>
    </row>
    <row r="49" spans="12:13">
      <c r="L49" s="64" t="s">
        <v>239</v>
      </c>
      <c r="M49" s="64" t="s">
        <v>320</v>
      </c>
    </row>
    <row r="50" spans="12:13">
      <c r="L50" s="64" t="s">
        <v>240</v>
      </c>
      <c r="M50" s="64" t="s">
        <v>321</v>
      </c>
    </row>
    <row r="51" spans="12:13">
      <c r="L51" s="64" t="s">
        <v>241</v>
      </c>
      <c r="M51" s="64" t="s">
        <v>322</v>
      </c>
    </row>
  </sheetData>
  <hyperlinks>
    <hyperlink ref="B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opLeftCell="B1" workbookViewId="0">
      <selection activeCell="Q8" sqref="Q8"/>
    </sheetView>
  </sheetViews>
  <sheetFormatPr defaultColWidth="10.6640625" defaultRowHeight="14.25"/>
  <cols>
    <col min="15" max="15" width="15.46484375" bestFit="1" customWidth="1"/>
    <col min="16" max="16" width="33.46484375" bestFit="1" customWidth="1"/>
  </cols>
  <sheetData>
    <row r="1" spans="1:17">
      <c r="A1" t="s">
        <v>171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</row>
    <row r="2" spans="1:17">
      <c r="A2">
        <v>10</v>
      </c>
      <c r="B2">
        <v>0</v>
      </c>
      <c r="C2">
        <v>0</v>
      </c>
      <c r="D2">
        <v>0</v>
      </c>
      <c r="E2" t="s">
        <v>186</v>
      </c>
      <c r="F2">
        <v>309321666</v>
      </c>
      <c r="G2">
        <v>311556874</v>
      </c>
      <c r="H2">
        <v>313830990</v>
      </c>
      <c r="I2">
        <v>315993715</v>
      </c>
      <c r="J2">
        <v>318301008</v>
      </c>
      <c r="K2">
        <v>320635163</v>
      </c>
      <c r="L2">
        <v>322941311</v>
      </c>
      <c r="M2">
        <v>324985539</v>
      </c>
      <c r="N2">
        <v>326687501</v>
      </c>
      <c r="O2">
        <v>328239523</v>
      </c>
      <c r="P2" s="56"/>
      <c r="Q2" s="57"/>
    </row>
    <row r="3" spans="1:17">
      <c r="A3">
        <v>20</v>
      </c>
      <c r="B3">
        <v>1</v>
      </c>
      <c r="C3">
        <v>0</v>
      </c>
      <c r="D3">
        <v>0</v>
      </c>
      <c r="E3" t="s">
        <v>187</v>
      </c>
      <c r="F3">
        <v>55380134</v>
      </c>
      <c r="G3">
        <v>55604223</v>
      </c>
      <c r="H3">
        <v>55775216</v>
      </c>
      <c r="I3">
        <v>55901806</v>
      </c>
      <c r="J3">
        <v>56006011</v>
      </c>
      <c r="K3">
        <v>56034684</v>
      </c>
      <c r="L3">
        <v>56042330</v>
      </c>
      <c r="M3">
        <v>56059240</v>
      </c>
      <c r="N3">
        <v>56046620</v>
      </c>
      <c r="O3">
        <v>55982803</v>
      </c>
      <c r="P3" s="58"/>
      <c r="Q3" s="57"/>
    </row>
    <row r="4" spans="1:17">
      <c r="A4">
        <v>20</v>
      </c>
      <c r="B4">
        <v>2</v>
      </c>
      <c r="C4">
        <v>0</v>
      </c>
      <c r="D4">
        <v>0</v>
      </c>
      <c r="E4" t="s">
        <v>188</v>
      </c>
      <c r="F4">
        <v>66974416</v>
      </c>
      <c r="G4">
        <v>67157800</v>
      </c>
      <c r="H4">
        <v>67336743</v>
      </c>
      <c r="I4">
        <v>67560379</v>
      </c>
      <c r="J4">
        <v>67745167</v>
      </c>
      <c r="K4">
        <v>67860583</v>
      </c>
      <c r="L4">
        <v>67987540</v>
      </c>
      <c r="M4">
        <v>68126781</v>
      </c>
      <c r="N4">
        <v>68236628</v>
      </c>
      <c r="O4">
        <v>68329004</v>
      </c>
      <c r="P4" s="58"/>
      <c r="Q4" s="57"/>
    </row>
    <row r="5" spans="1:17">
      <c r="A5">
        <v>20</v>
      </c>
      <c r="B5">
        <v>3</v>
      </c>
      <c r="C5">
        <v>0</v>
      </c>
      <c r="D5">
        <v>0</v>
      </c>
      <c r="E5" t="s">
        <v>189</v>
      </c>
      <c r="F5">
        <v>114866680</v>
      </c>
      <c r="G5">
        <v>116006522</v>
      </c>
      <c r="H5">
        <v>117241208</v>
      </c>
      <c r="I5">
        <v>118364400</v>
      </c>
      <c r="J5">
        <v>119624037</v>
      </c>
      <c r="K5">
        <v>120997341</v>
      </c>
      <c r="L5">
        <v>122351760</v>
      </c>
      <c r="M5">
        <v>123542189</v>
      </c>
      <c r="N5">
        <v>124569433</v>
      </c>
      <c r="O5">
        <v>125580448</v>
      </c>
      <c r="P5" s="58"/>
      <c r="Q5" s="57"/>
    </row>
    <row r="6" spans="1:17">
      <c r="A6">
        <v>20</v>
      </c>
      <c r="B6">
        <v>4</v>
      </c>
      <c r="C6">
        <v>0</v>
      </c>
      <c r="D6">
        <v>0</v>
      </c>
      <c r="E6" t="s">
        <v>190</v>
      </c>
      <c r="F6">
        <v>72100436</v>
      </c>
      <c r="G6">
        <v>72788329</v>
      </c>
      <c r="H6">
        <v>73477823</v>
      </c>
      <c r="I6">
        <v>74167130</v>
      </c>
      <c r="J6">
        <v>74925793</v>
      </c>
      <c r="K6">
        <v>75742555</v>
      </c>
      <c r="L6">
        <v>76559681</v>
      </c>
      <c r="M6">
        <v>77257329</v>
      </c>
      <c r="N6">
        <v>77834820</v>
      </c>
      <c r="O6">
        <v>78347268</v>
      </c>
      <c r="P6" s="59" t="s">
        <v>271</v>
      </c>
      <c r="Q6" s="60">
        <f>SUMIF(E:E, "United States", N:N)</f>
        <v>326687501</v>
      </c>
    </row>
    <row r="7" spans="1:17">
      <c r="A7">
        <v>40</v>
      </c>
      <c r="B7">
        <v>3</v>
      </c>
      <c r="C7">
        <v>6</v>
      </c>
      <c r="D7">
        <v>1</v>
      </c>
      <c r="E7" t="s">
        <v>191</v>
      </c>
      <c r="F7">
        <v>4785437</v>
      </c>
      <c r="G7">
        <v>4799069</v>
      </c>
      <c r="H7">
        <v>4815588</v>
      </c>
      <c r="I7">
        <v>4830081</v>
      </c>
      <c r="J7">
        <v>4841799</v>
      </c>
      <c r="K7">
        <v>4852347</v>
      </c>
      <c r="L7">
        <v>4863525</v>
      </c>
      <c r="M7">
        <v>4874486</v>
      </c>
      <c r="N7">
        <v>4887681</v>
      </c>
      <c r="O7">
        <v>4903185</v>
      </c>
      <c r="P7" s="61" t="s">
        <v>272</v>
      </c>
      <c r="Q7" s="62">
        <f>SUMIF(E:E,About!B1,'State Population'!N:N)</f>
        <v>28628666</v>
      </c>
    </row>
    <row r="8" spans="1:17">
      <c r="A8">
        <v>40</v>
      </c>
      <c r="B8">
        <v>4</v>
      </c>
      <c r="C8">
        <v>9</v>
      </c>
      <c r="D8">
        <v>2</v>
      </c>
      <c r="E8" t="s">
        <v>192</v>
      </c>
      <c r="F8">
        <v>713910</v>
      </c>
      <c r="G8">
        <v>722128</v>
      </c>
      <c r="H8">
        <v>730443</v>
      </c>
      <c r="I8">
        <v>737068</v>
      </c>
      <c r="J8">
        <v>736283</v>
      </c>
      <c r="K8">
        <v>737498</v>
      </c>
      <c r="L8">
        <v>741456</v>
      </c>
      <c r="M8">
        <v>739700</v>
      </c>
      <c r="N8">
        <v>735139</v>
      </c>
      <c r="O8">
        <v>731545</v>
      </c>
    </row>
    <row r="9" spans="1:17">
      <c r="A9">
        <v>40</v>
      </c>
      <c r="B9">
        <v>4</v>
      </c>
      <c r="C9">
        <v>8</v>
      </c>
      <c r="D9">
        <v>4</v>
      </c>
      <c r="E9" t="s">
        <v>193</v>
      </c>
      <c r="F9">
        <v>6407172</v>
      </c>
      <c r="G9">
        <v>6472643</v>
      </c>
      <c r="H9">
        <v>6554978</v>
      </c>
      <c r="I9">
        <v>6632764</v>
      </c>
      <c r="J9">
        <v>6730413</v>
      </c>
      <c r="K9">
        <v>6829676</v>
      </c>
      <c r="L9">
        <v>6941072</v>
      </c>
      <c r="M9">
        <v>7044008</v>
      </c>
      <c r="N9">
        <v>7158024</v>
      </c>
      <c r="O9">
        <v>7278717</v>
      </c>
    </row>
    <row r="10" spans="1:17">
      <c r="A10">
        <v>40</v>
      </c>
      <c r="B10">
        <v>3</v>
      </c>
      <c r="C10">
        <v>7</v>
      </c>
      <c r="D10">
        <v>5</v>
      </c>
      <c r="E10" t="s">
        <v>194</v>
      </c>
      <c r="F10">
        <v>2921964</v>
      </c>
      <c r="G10">
        <v>2940667</v>
      </c>
      <c r="H10">
        <v>2952164</v>
      </c>
      <c r="I10">
        <v>2959400</v>
      </c>
      <c r="J10">
        <v>2967392</v>
      </c>
      <c r="K10">
        <v>2978048</v>
      </c>
      <c r="L10">
        <v>2989918</v>
      </c>
      <c r="M10">
        <v>3001345</v>
      </c>
      <c r="N10">
        <v>3009733</v>
      </c>
      <c r="O10">
        <v>3017804</v>
      </c>
    </row>
    <row r="11" spans="1:17">
      <c r="A11">
        <v>40</v>
      </c>
      <c r="B11">
        <v>4</v>
      </c>
      <c r="C11">
        <v>9</v>
      </c>
      <c r="D11">
        <v>6</v>
      </c>
      <c r="E11" t="s">
        <v>195</v>
      </c>
      <c r="F11">
        <v>37319502</v>
      </c>
      <c r="G11">
        <v>37638369</v>
      </c>
      <c r="H11">
        <v>37948800</v>
      </c>
      <c r="I11">
        <v>38260787</v>
      </c>
      <c r="J11">
        <v>38596972</v>
      </c>
      <c r="K11">
        <v>38918045</v>
      </c>
      <c r="L11">
        <v>39167117</v>
      </c>
      <c r="M11">
        <v>39358497</v>
      </c>
      <c r="N11">
        <v>39461588</v>
      </c>
      <c r="O11">
        <v>39512223</v>
      </c>
    </row>
    <row r="12" spans="1:17">
      <c r="A12">
        <v>40</v>
      </c>
      <c r="B12">
        <v>4</v>
      </c>
      <c r="C12">
        <v>8</v>
      </c>
      <c r="D12">
        <v>8</v>
      </c>
      <c r="E12" t="s">
        <v>196</v>
      </c>
      <c r="F12">
        <v>5047349</v>
      </c>
      <c r="G12">
        <v>5121108</v>
      </c>
      <c r="H12">
        <v>5192647</v>
      </c>
      <c r="I12">
        <v>5269035</v>
      </c>
      <c r="J12">
        <v>5350101</v>
      </c>
      <c r="K12">
        <v>5450623</v>
      </c>
      <c r="L12">
        <v>5539215</v>
      </c>
      <c r="M12">
        <v>5611885</v>
      </c>
      <c r="N12">
        <v>5691287</v>
      </c>
      <c r="O12">
        <v>5758736</v>
      </c>
    </row>
    <row r="13" spans="1:17">
      <c r="A13">
        <v>40</v>
      </c>
      <c r="B13">
        <v>1</v>
      </c>
      <c r="C13">
        <v>1</v>
      </c>
      <c r="D13">
        <v>9</v>
      </c>
      <c r="E13" t="s">
        <v>197</v>
      </c>
      <c r="F13">
        <v>3579114</v>
      </c>
      <c r="G13">
        <v>3588283</v>
      </c>
      <c r="H13">
        <v>3594547</v>
      </c>
      <c r="I13">
        <v>3594841</v>
      </c>
      <c r="J13">
        <v>3594524</v>
      </c>
      <c r="K13">
        <v>3587122</v>
      </c>
      <c r="L13">
        <v>3578141</v>
      </c>
      <c r="M13">
        <v>3573297</v>
      </c>
      <c r="N13">
        <v>3571520</v>
      </c>
      <c r="O13">
        <v>3565287</v>
      </c>
    </row>
    <row r="14" spans="1:17">
      <c r="A14">
        <v>40</v>
      </c>
      <c r="B14">
        <v>3</v>
      </c>
      <c r="C14">
        <v>5</v>
      </c>
      <c r="D14">
        <v>10</v>
      </c>
      <c r="E14" t="s">
        <v>198</v>
      </c>
      <c r="F14">
        <v>899593</v>
      </c>
      <c r="G14">
        <v>907381</v>
      </c>
      <c r="H14">
        <v>915179</v>
      </c>
      <c r="I14">
        <v>923576</v>
      </c>
      <c r="J14">
        <v>932487</v>
      </c>
      <c r="K14">
        <v>941252</v>
      </c>
      <c r="L14">
        <v>948921</v>
      </c>
      <c r="M14">
        <v>956823</v>
      </c>
      <c r="N14">
        <v>965479</v>
      </c>
      <c r="O14">
        <v>973764</v>
      </c>
    </row>
    <row r="15" spans="1:17">
      <c r="A15">
        <v>40</v>
      </c>
      <c r="B15">
        <v>3</v>
      </c>
      <c r="C15">
        <v>5</v>
      </c>
      <c r="D15">
        <v>11</v>
      </c>
      <c r="E15" t="s">
        <v>199</v>
      </c>
      <c r="F15">
        <v>605226</v>
      </c>
      <c r="G15">
        <v>619800</v>
      </c>
      <c r="H15">
        <v>634924</v>
      </c>
      <c r="I15">
        <v>650581</v>
      </c>
      <c r="J15">
        <v>662328</v>
      </c>
      <c r="K15">
        <v>675400</v>
      </c>
      <c r="L15">
        <v>685815</v>
      </c>
      <c r="M15">
        <v>694906</v>
      </c>
      <c r="N15">
        <v>701547</v>
      </c>
      <c r="O15">
        <v>705749</v>
      </c>
    </row>
    <row r="16" spans="1:17">
      <c r="A16">
        <v>40</v>
      </c>
      <c r="B16">
        <v>3</v>
      </c>
      <c r="C16">
        <v>5</v>
      </c>
      <c r="D16">
        <v>12</v>
      </c>
      <c r="E16" t="s">
        <v>200</v>
      </c>
      <c r="F16">
        <v>18845537</v>
      </c>
      <c r="G16">
        <v>19053237</v>
      </c>
      <c r="H16">
        <v>19297822</v>
      </c>
      <c r="I16">
        <v>19545621</v>
      </c>
      <c r="J16">
        <v>19845911</v>
      </c>
      <c r="K16">
        <v>20209042</v>
      </c>
      <c r="L16">
        <v>20613477</v>
      </c>
      <c r="M16">
        <v>20963613</v>
      </c>
      <c r="N16">
        <v>21244317</v>
      </c>
      <c r="O16">
        <v>21477737</v>
      </c>
    </row>
    <row r="17" spans="1:15">
      <c r="A17">
        <v>40</v>
      </c>
      <c r="B17">
        <v>3</v>
      </c>
      <c r="C17">
        <v>5</v>
      </c>
      <c r="D17">
        <v>13</v>
      </c>
      <c r="E17" t="s">
        <v>201</v>
      </c>
      <c r="F17">
        <v>9711881</v>
      </c>
      <c r="G17">
        <v>9802431</v>
      </c>
      <c r="H17">
        <v>9901430</v>
      </c>
      <c r="I17">
        <v>9972479</v>
      </c>
      <c r="J17">
        <v>10067278</v>
      </c>
      <c r="K17">
        <v>10178447</v>
      </c>
      <c r="L17">
        <v>10301890</v>
      </c>
      <c r="M17">
        <v>10410330</v>
      </c>
      <c r="N17">
        <v>10511131</v>
      </c>
      <c r="O17">
        <v>10617423</v>
      </c>
    </row>
    <row r="18" spans="1:15">
      <c r="A18">
        <v>40</v>
      </c>
      <c r="B18">
        <v>4</v>
      </c>
      <c r="C18">
        <v>9</v>
      </c>
      <c r="D18">
        <v>15</v>
      </c>
      <c r="E18" t="s">
        <v>202</v>
      </c>
      <c r="F18">
        <v>1363963</v>
      </c>
      <c r="G18">
        <v>1379329</v>
      </c>
      <c r="H18">
        <v>1394804</v>
      </c>
      <c r="I18">
        <v>1408243</v>
      </c>
      <c r="J18">
        <v>1414538</v>
      </c>
      <c r="K18">
        <v>1422052</v>
      </c>
      <c r="L18">
        <v>1427559</v>
      </c>
      <c r="M18">
        <v>1424393</v>
      </c>
      <c r="N18">
        <v>1420593</v>
      </c>
      <c r="O18">
        <v>1415872</v>
      </c>
    </row>
    <row r="19" spans="1:15">
      <c r="A19">
        <v>40</v>
      </c>
      <c r="B19">
        <v>4</v>
      </c>
      <c r="C19">
        <v>8</v>
      </c>
      <c r="D19">
        <v>16</v>
      </c>
      <c r="E19" t="s">
        <v>203</v>
      </c>
      <c r="F19">
        <v>1570746</v>
      </c>
      <c r="G19">
        <v>1583910</v>
      </c>
      <c r="H19">
        <v>1595324</v>
      </c>
      <c r="I19">
        <v>1611206</v>
      </c>
      <c r="J19">
        <v>1631112</v>
      </c>
      <c r="K19">
        <v>1651059</v>
      </c>
      <c r="L19">
        <v>1682380</v>
      </c>
      <c r="M19">
        <v>1717715</v>
      </c>
      <c r="N19">
        <v>1750536</v>
      </c>
      <c r="O19">
        <v>1787065</v>
      </c>
    </row>
    <row r="20" spans="1:15">
      <c r="A20">
        <v>40</v>
      </c>
      <c r="B20">
        <v>2</v>
      </c>
      <c r="C20">
        <v>3</v>
      </c>
      <c r="D20">
        <v>17</v>
      </c>
      <c r="E20" t="s">
        <v>204</v>
      </c>
      <c r="F20">
        <v>12840503</v>
      </c>
      <c r="G20">
        <v>12867454</v>
      </c>
      <c r="H20">
        <v>12882510</v>
      </c>
      <c r="I20">
        <v>12895129</v>
      </c>
      <c r="J20">
        <v>12884493</v>
      </c>
      <c r="K20">
        <v>12858913</v>
      </c>
      <c r="L20">
        <v>12820527</v>
      </c>
      <c r="M20">
        <v>12778828</v>
      </c>
      <c r="N20">
        <v>12723071</v>
      </c>
      <c r="O20">
        <v>12671821</v>
      </c>
    </row>
    <row r="21" spans="1:15">
      <c r="A21">
        <v>40</v>
      </c>
      <c r="B21">
        <v>2</v>
      </c>
      <c r="C21">
        <v>3</v>
      </c>
      <c r="D21">
        <v>18</v>
      </c>
      <c r="E21" t="s">
        <v>205</v>
      </c>
      <c r="F21">
        <v>6490432</v>
      </c>
      <c r="G21">
        <v>6516528</v>
      </c>
      <c r="H21">
        <v>6537703</v>
      </c>
      <c r="I21">
        <v>6568713</v>
      </c>
      <c r="J21">
        <v>6593644</v>
      </c>
      <c r="K21">
        <v>6608422</v>
      </c>
      <c r="L21">
        <v>6634304</v>
      </c>
      <c r="M21">
        <v>6658078</v>
      </c>
      <c r="N21">
        <v>6695497</v>
      </c>
      <c r="O21">
        <v>6732219</v>
      </c>
    </row>
    <row r="22" spans="1:15">
      <c r="A22">
        <v>40</v>
      </c>
      <c r="B22">
        <v>2</v>
      </c>
      <c r="C22">
        <v>4</v>
      </c>
      <c r="D22">
        <v>19</v>
      </c>
      <c r="E22" t="s">
        <v>206</v>
      </c>
      <c r="F22">
        <v>3050745</v>
      </c>
      <c r="G22">
        <v>3066336</v>
      </c>
      <c r="H22">
        <v>3076190</v>
      </c>
      <c r="I22">
        <v>3092997</v>
      </c>
      <c r="J22">
        <v>3109350</v>
      </c>
      <c r="K22">
        <v>3120960</v>
      </c>
      <c r="L22">
        <v>3131371</v>
      </c>
      <c r="M22">
        <v>3141550</v>
      </c>
      <c r="N22">
        <v>3148618</v>
      </c>
      <c r="O22">
        <v>3155070</v>
      </c>
    </row>
    <row r="23" spans="1:15">
      <c r="A23">
        <v>40</v>
      </c>
      <c r="B23">
        <v>2</v>
      </c>
      <c r="C23">
        <v>4</v>
      </c>
      <c r="D23">
        <v>20</v>
      </c>
      <c r="E23" t="s">
        <v>207</v>
      </c>
      <c r="F23">
        <v>2858190</v>
      </c>
      <c r="G23">
        <v>2869225</v>
      </c>
      <c r="H23">
        <v>2885257</v>
      </c>
      <c r="I23">
        <v>2893212</v>
      </c>
      <c r="J23">
        <v>2900475</v>
      </c>
      <c r="K23">
        <v>2909011</v>
      </c>
      <c r="L23">
        <v>2910844</v>
      </c>
      <c r="M23">
        <v>2908718</v>
      </c>
      <c r="N23">
        <v>2911359</v>
      </c>
      <c r="O23">
        <v>2913314</v>
      </c>
    </row>
    <row r="24" spans="1:15">
      <c r="A24">
        <v>40</v>
      </c>
      <c r="B24">
        <v>3</v>
      </c>
      <c r="C24">
        <v>6</v>
      </c>
      <c r="D24">
        <v>21</v>
      </c>
      <c r="E24" t="s">
        <v>208</v>
      </c>
      <c r="F24">
        <v>4348181</v>
      </c>
      <c r="G24">
        <v>4369821</v>
      </c>
      <c r="H24">
        <v>4386346</v>
      </c>
      <c r="I24">
        <v>4404659</v>
      </c>
      <c r="J24">
        <v>4414349</v>
      </c>
      <c r="K24">
        <v>4425976</v>
      </c>
      <c r="L24">
        <v>4438182</v>
      </c>
      <c r="M24">
        <v>4452268</v>
      </c>
      <c r="N24">
        <v>4461153</v>
      </c>
      <c r="O24">
        <v>4467673</v>
      </c>
    </row>
    <row r="25" spans="1:15">
      <c r="A25">
        <v>40</v>
      </c>
      <c r="B25">
        <v>3</v>
      </c>
      <c r="C25">
        <v>7</v>
      </c>
      <c r="D25">
        <v>22</v>
      </c>
      <c r="E25" t="s">
        <v>209</v>
      </c>
      <c r="F25">
        <v>4544532</v>
      </c>
      <c r="G25">
        <v>4575625</v>
      </c>
      <c r="H25">
        <v>4600972</v>
      </c>
      <c r="I25">
        <v>4624527</v>
      </c>
      <c r="J25">
        <v>4644013</v>
      </c>
      <c r="K25">
        <v>4664628</v>
      </c>
      <c r="L25">
        <v>4678135</v>
      </c>
      <c r="M25">
        <v>4670560</v>
      </c>
      <c r="N25">
        <v>4659690</v>
      </c>
      <c r="O25">
        <v>4648794</v>
      </c>
    </row>
    <row r="26" spans="1:15">
      <c r="A26">
        <v>40</v>
      </c>
      <c r="B26">
        <v>1</v>
      </c>
      <c r="C26">
        <v>1</v>
      </c>
      <c r="D26">
        <v>23</v>
      </c>
      <c r="E26" t="s">
        <v>210</v>
      </c>
      <c r="F26">
        <v>1327629</v>
      </c>
      <c r="G26">
        <v>1328284</v>
      </c>
      <c r="H26">
        <v>1327729</v>
      </c>
      <c r="I26">
        <v>1328009</v>
      </c>
      <c r="J26">
        <v>1330513</v>
      </c>
      <c r="K26">
        <v>1328262</v>
      </c>
      <c r="L26">
        <v>1331317</v>
      </c>
      <c r="M26">
        <v>1334612</v>
      </c>
      <c r="N26">
        <v>1339057</v>
      </c>
      <c r="O26">
        <v>1344212</v>
      </c>
    </row>
    <row r="27" spans="1:15">
      <c r="A27">
        <v>40</v>
      </c>
      <c r="B27">
        <v>3</v>
      </c>
      <c r="C27">
        <v>5</v>
      </c>
      <c r="D27">
        <v>24</v>
      </c>
      <c r="E27" t="s">
        <v>211</v>
      </c>
      <c r="F27">
        <v>5788645</v>
      </c>
      <c r="G27">
        <v>5839419</v>
      </c>
      <c r="H27">
        <v>5886992</v>
      </c>
      <c r="I27">
        <v>5923188</v>
      </c>
      <c r="J27">
        <v>5957283</v>
      </c>
      <c r="K27">
        <v>5985562</v>
      </c>
      <c r="L27">
        <v>6003323</v>
      </c>
      <c r="M27">
        <v>6023868</v>
      </c>
      <c r="N27">
        <v>6035802</v>
      </c>
      <c r="O27">
        <v>6045680</v>
      </c>
    </row>
    <row r="28" spans="1:15">
      <c r="A28">
        <v>40</v>
      </c>
      <c r="B28">
        <v>1</v>
      </c>
      <c r="C28">
        <v>1</v>
      </c>
      <c r="D28">
        <v>25</v>
      </c>
      <c r="E28" t="s">
        <v>212</v>
      </c>
      <c r="F28">
        <v>6566307</v>
      </c>
      <c r="G28">
        <v>6613583</v>
      </c>
      <c r="H28">
        <v>6663005</v>
      </c>
      <c r="I28">
        <v>6713315</v>
      </c>
      <c r="J28">
        <v>6762596</v>
      </c>
      <c r="K28">
        <v>6794228</v>
      </c>
      <c r="L28">
        <v>6823608</v>
      </c>
      <c r="M28">
        <v>6859789</v>
      </c>
      <c r="N28">
        <v>6882635</v>
      </c>
      <c r="O28">
        <v>6892503</v>
      </c>
    </row>
    <row r="29" spans="1:15">
      <c r="A29">
        <v>40</v>
      </c>
      <c r="B29">
        <v>2</v>
      </c>
      <c r="C29">
        <v>3</v>
      </c>
      <c r="D29">
        <v>26</v>
      </c>
      <c r="E29" t="s">
        <v>213</v>
      </c>
      <c r="F29">
        <v>9877510</v>
      </c>
      <c r="G29">
        <v>9882412</v>
      </c>
      <c r="H29">
        <v>9897145</v>
      </c>
      <c r="I29">
        <v>9913065</v>
      </c>
      <c r="J29">
        <v>9929848</v>
      </c>
      <c r="K29">
        <v>9931715</v>
      </c>
      <c r="L29">
        <v>9950571</v>
      </c>
      <c r="M29">
        <v>9973114</v>
      </c>
      <c r="N29">
        <v>9984072</v>
      </c>
      <c r="O29">
        <v>9986857</v>
      </c>
    </row>
    <row r="30" spans="1:15">
      <c r="A30">
        <v>40</v>
      </c>
      <c r="B30">
        <v>2</v>
      </c>
      <c r="C30">
        <v>4</v>
      </c>
      <c r="D30">
        <v>27</v>
      </c>
      <c r="E30" t="s">
        <v>214</v>
      </c>
      <c r="F30">
        <v>5310828</v>
      </c>
      <c r="G30">
        <v>5346143</v>
      </c>
      <c r="H30">
        <v>5376643</v>
      </c>
      <c r="I30">
        <v>5413479</v>
      </c>
      <c r="J30">
        <v>5451079</v>
      </c>
      <c r="K30">
        <v>5482032</v>
      </c>
      <c r="L30">
        <v>5522744</v>
      </c>
      <c r="M30">
        <v>5566230</v>
      </c>
      <c r="N30">
        <v>5606249</v>
      </c>
      <c r="O30">
        <v>5639632</v>
      </c>
    </row>
    <row r="31" spans="1:15">
      <c r="A31">
        <v>40</v>
      </c>
      <c r="B31">
        <v>3</v>
      </c>
      <c r="C31">
        <v>6</v>
      </c>
      <c r="D31">
        <v>28</v>
      </c>
      <c r="E31" t="s">
        <v>215</v>
      </c>
      <c r="F31">
        <v>2970548</v>
      </c>
      <c r="G31">
        <v>2978731</v>
      </c>
      <c r="H31">
        <v>2983816</v>
      </c>
      <c r="I31">
        <v>2988711</v>
      </c>
      <c r="J31">
        <v>2990468</v>
      </c>
      <c r="K31">
        <v>2988471</v>
      </c>
      <c r="L31">
        <v>2987938</v>
      </c>
      <c r="M31">
        <v>2988510</v>
      </c>
      <c r="N31">
        <v>2981020</v>
      </c>
      <c r="O31">
        <v>2976149</v>
      </c>
    </row>
    <row r="32" spans="1:15">
      <c r="A32">
        <v>40</v>
      </c>
      <c r="B32">
        <v>2</v>
      </c>
      <c r="C32">
        <v>4</v>
      </c>
      <c r="D32">
        <v>29</v>
      </c>
      <c r="E32" t="s">
        <v>216</v>
      </c>
      <c r="F32">
        <v>5995974</v>
      </c>
      <c r="G32">
        <v>6010275</v>
      </c>
      <c r="H32">
        <v>6024367</v>
      </c>
      <c r="I32">
        <v>6040715</v>
      </c>
      <c r="J32">
        <v>6056202</v>
      </c>
      <c r="K32">
        <v>6071732</v>
      </c>
      <c r="L32">
        <v>6087135</v>
      </c>
      <c r="M32">
        <v>6106670</v>
      </c>
      <c r="N32">
        <v>6121623</v>
      </c>
      <c r="O32">
        <v>6137428</v>
      </c>
    </row>
    <row r="33" spans="1:15">
      <c r="A33">
        <v>40</v>
      </c>
      <c r="B33">
        <v>4</v>
      </c>
      <c r="C33">
        <v>8</v>
      </c>
      <c r="D33">
        <v>30</v>
      </c>
      <c r="E33" t="s">
        <v>217</v>
      </c>
      <c r="F33">
        <v>990697</v>
      </c>
      <c r="G33">
        <v>997316</v>
      </c>
      <c r="H33">
        <v>1003783</v>
      </c>
      <c r="I33">
        <v>1013569</v>
      </c>
      <c r="J33">
        <v>1021869</v>
      </c>
      <c r="K33">
        <v>1030475</v>
      </c>
      <c r="L33">
        <v>1040859</v>
      </c>
      <c r="M33">
        <v>1052482</v>
      </c>
      <c r="N33">
        <v>1060665</v>
      </c>
      <c r="O33">
        <v>1068778</v>
      </c>
    </row>
    <row r="34" spans="1:15">
      <c r="A34">
        <v>40</v>
      </c>
      <c r="B34">
        <v>2</v>
      </c>
      <c r="C34">
        <v>4</v>
      </c>
      <c r="D34">
        <v>31</v>
      </c>
      <c r="E34" t="s">
        <v>218</v>
      </c>
      <c r="F34">
        <v>1829542</v>
      </c>
      <c r="G34">
        <v>1840672</v>
      </c>
      <c r="H34">
        <v>1853303</v>
      </c>
      <c r="I34">
        <v>1865279</v>
      </c>
      <c r="J34">
        <v>1879321</v>
      </c>
      <c r="K34">
        <v>1891277</v>
      </c>
      <c r="L34">
        <v>1905616</v>
      </c>
      <c r="M34">
        <v>1915947</v>
      </c>
      <c r="N34">
        <v>1925614</v>
      </c>
      <c r="O34">
        <v>1934408</v>
      </c>
    </row>
    <row r="35" spans="1:15">
      <c r="A35">
        <v>40</v>
      </c>
      <c r="B35">
        <v>4</v>
      </c>
      <c r="C35">
        <v>8</v>
      </c>
      <c r="D35">
        <v>32</v>
      </c>
      <c r="E35" t="s">
        <v>219</v>
      </c>
      <c r="F35">
        <v>2702405</v>
      </c>
      <c r="G35">
        <v>2712730</v>
      </c>
      <c r="H35">
        <v>2743996</v>
      </c>
      <c r="I35">
        <v>2775970</v>
      </c>
      <c r="J35">
        <v>2817628</v>
      </c>
      <c r="K35">
        <v>2866939</v>
      </c>
      <c r="L35">
        <v>2917563</v>
      </c>
      <c r="M35">
        <v>2969905</v>
      </c>
      <c r="N35">
        <v>3027341</v>
      </c>
      <c r="O35">
        <v>3080156</v>
      </c>
    </row>
    <row r="36" spans="1:15">
      <c r="A36">
        <v>40</v>
      </c>
      <c r="B36">
        <v>1</v>
      </c>
      <c r="C36">
        <v>1</v>
      </c>
      <c r="D36">
        <v>33</v>
      </c>
      <c r="E36" t="s">
        <v>220</v>
      </c>
      <c r="F36">
        <v>1316762</v>
      </c>
      <c r="G36">
        <v>1320202</v>
      </c>
      <c r="H36">
        <v>1324232</v>
      </c>
      <c r="I36">
        <v>1326622</v>
      </c>
      <c r="J36">
        <v>1333341</v>
      </c>
      <c r="K36">
        <v>1336350</v>
      </c>
      <c r="L36">
        <v>1342307</v>
      </c>
      <c r="M36">
        <v>1348787</v>
      </c>
      <c r="N36">
        <v>1353465</v>
      </c>
      <c r="O36">
        <v>1359711</v>
      </c>
    </row>
    <row r="37" spans="1:15">
      <c r="A37">
        <v>40</v>
      </c>
      <c r="B37">
        <v>1</v>
      </c>
      <c r="C37">
        <v>2</v>
      </c>
      <c r="D37">
        <v>34</v>
      </c>
      <c r="E37" t="s">
        <v>221</v>
      </c>
      <c r="F37">
        <v>8799446</v>
      </c>
      <c r="G37">
        <v>8828117</v>
      </c>
      <c r="H37">
        <v>8844942</v>
      </c>
      <c r="I37">
        <v>8856972</v>
      </c>
      <c r="J37">
        <v>8864525</v>
      </c>
      <c r="K37">
        <v>8867949</v>
      </c>
      <c r="L37">
        <v>8870827</v>
      </c>
      <c r="M37">
        <v>8885525</v>
      </c>
      <c r="N37">
        <v>8886025</v>
      </c>
      <c r="O37">
        <v>8882190</v>
      </c>
    </row>
    <row r="38" spans="1:15">
      <c r="A38">
        <v>40</v>
      </c>
      <c r="B38">
        <v>4</v>
      </c>
      <c r="C38">
        <v>8</v>
      </c>
      <c r="D38">
        <v>35</v>
      </c>
      <c r="E38" t="s">
        <v>222</v>
      </c>
      <c r="F38">
        <v>2064552</v>
      </c>
      <c r="G38">
        <v>2080450</v>
      </c>
      <c r="H38">
        <v>2087309</v>
      </c>
      <c r="I38">
        <v>2092273</v>
      </c>
      <c r="J38">
        <v>2089568</v>
      </c>
      <c r="K38">
        <v>2089291</v>
      </c>
      <c r="L38">
        <v>2091630</v>
      </c>
      <c r="M38">
        <v>2091784</v>
      </c>
      <c r="N38">
        <v>2092741</v>
      </c>
      <c r="O38">
        <v>2096829</v>
      </c>
    </row>
    <row r="39" spans="1:15">
      <c r="A39">
        <v>40</v>
      </c>
      <c r="B39">
        <v>1</v>
      </c>
      <c r="C39">
        <v>2</v>
      </c>
      <c r="D39">
        <v>36</v>
      </c>
      <c r="E39" t="s">
        <v>223</v>
      </c>
      <c r="F39">
        <v>19399878</v>
      </c>
      <c r="G39">
        <v>19499241</v>
      </c>
      <c r="H39">
        <v>19572932</v>
      </c>
      <c r="I39">
        <v>19624447</v>
      </c>
      <c r="J39">
        <v>19651049</v>
      </c>
      <c r="K39">
        <v>19654666</v>
      </c>
      <c r="L39">
        <v>19633428</v>
      </c>
      <c r="M39">
        <v>19589572</v>
      </c>
      <c r="N39">
        <v>19530351</v>
      </c>
      <c r="O39">
        <v>19453561</v>
      </c>
    </row>
    <row r="40" spans="1:15">
      <c r="A40">
        <v>40</v>
      </c>
      <c r="B40">
        <v>3</v>
      </c>
      <c r="C40">
        <v>5</v>
      </c>
      <c r="D40">
        <v>37</v>
      </c>
      <c r="E40" t="s">
        <v>224</v>
      </c>
      <c r="F40">
        <v>9574323</v>
      </c>
      <c r="G40">
        <v>9657592</v>
      </c>
      <c r="H40">
        <v>9749476</v>
      </c>
      <c r="I40">
        <v>9843336</v>
      </c>
      <c r="J40">
        <v>9932887</v>
      </c>
      <c r="K40">
        <v>10031646</v>
      </c>
      <c r="L40">
        <v>10154788</v>
      </c>
      <c r="M40">
        <v>10268233</v>
      </c>
      <c r="N40">
        <v>10381615</v>
      </c>
      <c r="O40">
        <v>10488084</v>
      </c>
    </row>
    <row r="41" spans="1:15">
      <c r="A41">
        <v>40</v>
      </c>
      <c r="B41">
        <v>2</v>
      </c>
      <c r="C41">
        <v>4</v>
      </c>
      <c r="D41">
        <v>38</v>
      </c>
      <c r="E41" t="s">
        <v>225</v>
      </c>
      <c r="F41">
        <v>674715</v>
      </c>
      <c r="G41">
        <v>685225</v>
      </c>
      <c r="H41">
        <v>701176</v>
      </c>
      <c r="I41">
        <v>722036</v>
      </c>
      <c r="J41">
        <v>737401</v>
      </c>
      <c r="K41">
        <v>754066</v>
      </c>
      <c r="L41">
        <v>754434</v>
      </c>
      <c r="M41">
        <v>754942</v>
      </c>
      <c r="N41">
        <v>758080</v>
      </c>
      <c r="O41">
        <v>762062</v>
      </c>
    </row>
    <row r="42" spans="1:15">
      <c r="A42">
        <v>40</v>
      </c>
      <c r="B42">
        <v>2</v>
      </c>
      <c r="C42">
        <v>3</v>
      </c>
      <c r="D42">
        <v>39</v>
      </c>
      <c r="E42" t="s">
        <v>226</v>
      </c>
      <c r="F42">
        <v>11539336</v>
      </c>
      <c r="G42">
        <v>11544663</v>
      </c>
      <c r="H42">
        <v>11548923</v>
      </c>
      <c r="I42">
        <v>11576684</v>
      </c>
      <c r="J42">
        <v>11602700</v>
      </c>
      <c r="K42">
        <v>11617527</v>
      </c>
      <c r="L42">
        <v>11634370</v>
      </c>
      <c r="M42">
        <v>11659650</v>
      </c>
      <c r="N42">
        <v>11676341</v>
      </c>
      <c r="O42">
        <v>11689100</v>
      </c>
    </row>
    <row r="43" spans="1:15">
      <c r="A43">
        <v>40</v>
      </c>
      <c r="B43">
        <v>3</v>
      </c>
      <c r="C43">
        <v>7</v>
      </c>
      <c r="D43">
        <v>40</v>
      </c>
      <c r="E43" t="s">
        <v>227</v>
      </c>
      <c r="F43">
        <v>3759944</v>
      </c>
      <c r="G43">
        <v>3788379</v>
      </c>
      <c r="H43">
        <v>3818814</v>
      </c>
      <c r="I43">
        <v>3853214</v>
      </c>
      <c r="J43">
        <v>3878187</v>
      </c>
      <c r="K43">
        <v>3909500</v>
      </c>
      <c r="L43">
        <v>3926331</v>
      </c>
      <c r="M43">
        <v>3931316</v>
      </c>
      <c r="N43">
        <v>3940235</v>
      </c>
      <c r="O43">
        <v>3956971</v>
      </c>
    </row>
    <row r="44" spans="1:15">
      <c r="A44">
        <v>40</v>
      </c>
      <c r="B44">
        <v>4</v>
      </c>
      <c r="C44">
        <v>9</v>
      </c>
      <c r="D44">
        <v>41</v>
      </c>
      <c r="E44" t="s">
        <v>228</v>
      </c>
      <c r="F44">
        <v>3837491</v>
      </c>
      <c r="G44">
        <v>3872036</v>
      </c>
      <c r="H44">
        <v>3899001</v>
      </c>
      <c r="I44">
        <v>3922468</v>
      </c>
      <c r="J44">
        <v>3963244</v>
      </c>
      <c r="K44">
        <v>4015792</v>
      </c>
      <c r="L44">
        <v>4089976</v>
      </c>
      <c r="M44">
        <v>4143625</v>
      </c>
      <c r="N44">
        <v>4181886</v>
      </c>
      <c r="O44">
        <v>4217737</v>
      </c>
    </row>
    <row r="45" spans="1:15">
      <c r="A45">
        <v>40</v>
      </c>
      <c r="B45">
        <v>1</v>
      </c>
      <c r="C45">
        <v>2</v>
      </c>
      <c r="D45">
        <v>42</v>
      </c>
      <c r="E45" t="s">
        <v>229</v>
      </c>
      <c r="F45">
        <v>12711160</v>
      </c>
      <c r="G45">
        <v>12745815</v>
      </c>
      <c r="H45">
        <v>12767118</v>
      </c>
      <c r="I45">
        <v>12776309</v>
      </c>
      <c r="J45">
        <v>12788313</v>
      </c>
      <c r="K45">
        <v>12784826</v>
      </c>
      <c r="L45">
        <v>12782275</v>
      </c>
      <c r="M45">
        <v>12787641</v>
      </c>
      <c r="N45">
        <v>12800922</v>
      </c>
      <c r="O45">
        <v>12801989</v>
      </c>
    </row>
    <row r="46" spans="1:15">
      <c r="A46">
        <v>40</v>
      </c>
      <c r="B46">
        <v>1</v>
      </c>
      <c r="C46">
        <v>1</v>
      </c>
      <c r="D46">
        <v>44</v>
      </c>
      <c r="E46" t="s">
        <v>230</v>
      </c>
      <c r="F46">
        <v>1053959</v>
      </c>
      <c r="G46">
        <v>1053649</v>
      </c>
      <c r="H46">
        <v>1054621</v>
      </c>
      <c r="I46">
        <v>1055081</v>
      </c>
      <c r="J46">
        <v>1055936</v>
      </c>
      <c r="K46">
        <v>1056065</v>
      </c>
      <c r="L46">
        <v>1056770</v>
      </c>
      <c r="M46">
        <v>1055673</v>
      </c>
      <c r="N46">
        <v>1058287</v>
      </c>
      <c r="O46">
        <v>1059361</v>
      </c>
    </row>
    <row r="47" spans="1:15">
      <c r="A47">
        <v>40</v>
      </c>
      <c r="B47">
        <v>3</v>
      </c>
      <c r="C47">
        <v>5</v>
      </c>
      <c r="D47">
        <v>45</v>
      </c>
      <c r="E47" t="s">
        <v>231</v>
      </c>
      <c r="F47">
        <v>4635649</v>
      </c>
      <c r="G47">
        <v>4671994</v>
      </c>
      <c r="H47">
        <v>4717354</v>
      </c>
      <c r="I47">
        <v>4764080</v>
      </c>
      <c r="J47">
        <v>4823617</v>
      </c>
      <c r="K47">
        <v>4891938</v>
      </c>
      <c r="L47">
        <v>4957968</v>
      </c>
      <c r="M47">
        <v>5021268</v>
      </c>
      <c r="N47">
        <v>5084156</v>
      </c>
      <c r="O47">
        <v>5148714</v>
      </c>
    </row>
    <row r="48" spans="1:15">
      <c r="A48">
        <v>40</v>
      </c>
      <c r="B48">
        <v>2</v>
      </c>
      <c r="C48">
        <v>4</v>
      </c>
      <c r="D48">
        <v>46</v>
      </c>
      <c r="E48" t="s">
        <v>232</v>
      </c>
      <c r="F48">
        <v>816166</v>
      </c>
      <c r="G48">
        <v>823579</v>
      </c>
      <c r="H48">
        <v>833566</v>
      </c>
      <c r="I48">
        <v>842316</v>
      </c>
      <c r="J48">
        <v>849129</v>
      </c>
      <c r="K48">
        <v>853988</v>
      </c>
      <c r="L48">
        <v>862996</v>
      </c>
      <c r="M48">
        <v>872868</v>
      </c>
      <c r="N48">
        <v>878698</v>
      </c>
      <c r="O48">
        <v>884659</v>
      </c>
    </row>
    <row r="49" spans="1:15">
      <c r="A49">
        <v>40</v>
      </c>
      <c r="B49">
        <v>3</v>
      </c>
      <c r="C49">
        <v>6</v>
      </c>
      <c r="D49">
        <v>47</v>
      </c>
      <c r="E49" t="s">
        <v>233</v>
      </c>
      <c r="F49">
        <v>6355311</v>
      </c>
      <c r="G49">
        <v>6399291</v>
      </c>
      <c r="H49">
        <v>6453898</v>
      </c>
      <c r="I49">
        <v>6494340</v>
      </c>
      <c r="J49">
        <v>6541223</v>
      </c>
      <c r="K49">
        <v>6591170</v>
      </c>
      <c r="L49">
        <v>6646010</v>
      </c>
      <c r="M49">
        <v>6708799</v>
      </c>
      <c r="N49">
        <v>6771631</v>
      </c>
      <c r="O49">
        <v>6829174</v>
      </c>
    </row>
    <row r="50" spans="1:15">
      <c r="A50">
        <v>40</v>
      </c>
      <c r="B50">
        <v>3</v>
      </c>
      <c r="C50">
        <v>7</v>
      </c>
      <c r="D50">
        <v>48</v>
      </c>
      <c r="E50" t="s">
        <v>234</v>
      </c>
      <c r="F50">
        <v>25241971</v>
      </c>
      <c r="G50">
        <v>25645629</v>
      </c>
      <c r="H50">
        <v>26084481</v>
      </c>
      <c r="I50">
        <v>26480266</v>
      </c>
      <c r="J50">
        <v>26964333</v>
      </c>
      <c r="K50">
        <v>27470056</v>
      </c>
      <c r="L50">
        <v>27914410</v>
      </c>
      <c r="M50">
        <v>28295273</v>
      </c>
      <c r="N50">
        <v>28628666</v>
      </c>
      <c r="O50">
        <v>28995881</v>
      </c>
    </row>
    <row r="51" spans="1:15">
      <c r="A51">
        <v>40</v>
      </c>
      <c r="B51">
        <v>4</v>
      </c>
      <c r="C51">
        <v>8</v>
      </c>
      <c r="D51">
        <v>49</v>
      </c>
      <c r="E51" t="s">
        <v>235</v>
      </c>
      <c r="F51">
        <v>2775332</v>
      </c>
      <c r="G51">
        <v>2814384</v>
      </c>
      <c r="H51">
        <v>2853375</v>
      </c>
      <c r="I51">
        <v>2897640</v>
      </c>
      <c r="J51">
        <v>2936879</v>
      </c>
      <c r="K51">
        <v>2981835</v>
      </c>
      <c r="L51">
        <v>3041868</v>
      </c>
      <c r="M51">
        <v>3101042</v>
      </c>
      <c r="N51">
        <v>3153550</v>
      </c>
      <c r="O51">
        <v>3205958</v>
      </c>
    </row>
    <row r="52" spans="1:15">
      <c r="A52">
        <v>40</v>
      </c>
      <c r="B52">
        <v>1</v>
      </c>
      <c r="C52">
        <v>1</v>
      </c>
      <c r="D52">
        <v>50</v>
      </c>
      <c r="E52" t="s">
        <v>236</v>
      </c>
      <c r="F52">
        <v>625879</v>
      </c>
      <c r="G52">
        <v>627049</v>
      </c>
      <c r="H52">
        <v>626090</v>
      </c>
      <c r="I52">
        <v>626210</v>
      </c>
      <c r="J52">
        <v>625214</v>
      </c>
      <c r="K52">
        <v>625216</v>
      </c>
      <c r="L52">
        <v>623657</v>
      </c>
      <c r="M52">
        <v>624344</v>
      </c>
      <c r="N52">
        <v>624358</v>
      </c>
      <c r="O52">
        <v>623989</v>
      </c>
    </row>
    <row r="53" spans="1:15">
      <c r="A53">
        <v>40</v>
      </c>
      <c r="B53">
        <v>3</v>
      </c>
      <c r="C53">
        <v>5</v>
      </c>
      <c r="D53">
        <v>51</v>
      </c>
      <c r="E53" t="s">
        <v>237</v>
      </c>
      <c r="F53">
        <v>8023699</v>
      </c>
      <c r="G53">
        <v>8101155</v>
      </c>
      <c r="H53">
        <v>8185080</v>
      </c>
      <c r="I53">
        <v>8252427</v>
      </c>
      <c r="J53">
        <v>8310993</v>
      </c>
      <c r="K53">
        <v>8361808</v>
      </c>
      <c r="L53">
        <v>8410106</v>
      </c>
      <c r="M53">
        <v>8463587</v>
      </c>
      <c r="N53">
        <v>8501286</v>
      </c>
      <c r="O53">
        <v>8535519</v>
      </c>
    </row>
    <row r="54" spans="1:15">
      <c r="A54">
        <v>40</v>
      </c>
      <c r="B54">
        <v>4</v>
      </c>
      <c r="C54">
        <v>9</v>
      </c>
      <c r="D54">
        <v>53</v>
      </c>
      <c r="E54" t="s">
        <v>238</v>
      </c>
      <c r="F54">
        <v>6742830</v>
      </c>
      <c r="G54">
        <v>6826627</v>
      </c>
      <c r="H54">
        <v>6897058</v>
      </c>
      <c r="I54">
        <v>6963985</v>
      </c>
      <c r="J54">
        <v>7054655</v>
      </c>
      <c r="K54">
        <v>7163657</v>
      </c>
      <c r="L54">
        <v>7294771</v>
      </c>
      <c r="M54">
        <v>7423362</v>
      </c>
      <c r="N54">
        <v>7523869</v>
      </c>
      <c r="O54">
        <v>7614893</v>
      </c>
    </row>
    <row r="55" spans="1:15">
      <c r="A55">
        <v>40</v>
      </c>
      <c r="B55">
        <v>3</v>
      </c>
      <c r="C55">
        <v>5</v>
      </c>
      <c r="D55">
        <v>54</v>
      </c>
      <c r="E55" t="s">
        <v>239</v>
      </c>
      <c r="F55">
        <v>1854239</v>
      </c>
      <c r="G55">
        <v>1856301</v>
      </c>
      <c r="H55">
        <v>1856872</v>
      </c>
      <c r="I55">
        <v>1853914</v>
      </c>
      <c r="J55">
        <v>1849489</v>
      </c>
      <c r="K55">
        <v>1842050</v>
      </c>
      <c r="L55">
        <v>1831023</v>
      </c>
      <c r="M55">
        <v>1817004</v>
      </c>
      <c r="N55">
        <v>1804291</v>
      </c>
      <c r="O55">
        <v>1792147</v>
      </c>
    </row>
    <row r="56" spans="1:15">
      <c r="A56">
        <v>40</v>
      </c>
      <c r="B56">
        <v>2</v>
      </c>
      <c r="C56">
        <v>3</v>
      </c>
      <c r="D56">
        <v>55</v>
      </c>
      <c r="E56" t="s">
        <v>240</v>
      </c>
      <c r="F56">
        <v>5690475</v>
      </c>
      <c r="G56">
        <v>5705288</v>
      </c>
      <c r="H56">
        <v>5719960</v>
      </c>
      <c r="I56">
        <v>5736754</v>
      </c>
      <c r="J56">
        <v>5751525</v>
      </c>
      <c r="K56">
        <v>5760940</v>
      </c>
      <c r="L56">
        <v>5772628</v>
      </c>
      <c r="M56">
        <v>5790186</v>
      </c>
      <c r="N56">
        <v>5807406</v>
      </c>
      <c r="O56">
        <v>5822434</v>
      </c>
    </row>
    <row r="57" spans="1:15">
      <c r="A57">
        <v>40</v>
      </c>
      <c r="B57">
        <v>4</v>
      </c>
      <c r="C57">
        <v>8</v>
      </c>
      <c r="D57">
        <v>56</v>
      </c>
      <c r="E57" t="s">
        <v>241</v>
      </c>
      <c r="F57">
        <v>564487</v>
      </c>
      <c r="G57">
        <v>567299</v>
      </c>
      <c r="H57">
        <v>576305</v>
      </c>
      <c r="I57">
        <v>582122</v>
      </c>
      <c r="J57">
        <v>582531</v>
      </c>
      <c r="K57">
        <v>585613</v>
      </c>
      <c r="L57">
        <v>584215</v>
      </c>
      <c r="M57">
        <v>578931</v>
      </c>
      <c r="N57">
        <v>577601</v>
      </c>
      <c r="O57">
        <v>578759</v>
      </c>
    </row>
    <row r="58" spans="1:15">
      <c r="A58">
        <v>40</v>
      </c>
      <c r="B58" t="s">
        <v>242</v>
      </c>
      <c r="C58" t="s">
        <v>242</v>
      </c>
      <c r="D58">
        <v>72</v>
      </c>
      <c r="E58" t="s">
        <v>243</v>
      </c>
      <c r="F58">
        <v>3721525</v>
      </c>
      <c r="G58">
        <v>3678732</v>
      </c>
      <c r="H58">
        <v>3634488</v>
      </c>
      <c r="I58">
        <v>3593077</v>
      </c>
      <c r="J58">
        <v>3534874</v>
      </c>
      <c r="K58">
        <v>3473232</v>
      </c>
      <c r="L58">
        <v>3406672</v>
      </c>
      <c r="M58">
        <v>3325286</v>
      </c>
      <c r="N58">
        <v>3193354</v>
      </c>
      <c r="O58">
        <v>3193694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workbookViewId="0">
      <selection activeCell="Q11" sqref="Q11"/>
    </sheetView>
  </sheetViews>
  <sheetFormatPr defaultColWidth="10.6640625" defaultRowHeight="14.25"/>
  <cols>
    <col min="1" max="1" width="21" bestFit="1" customWidth="1"/>
  </cols>
  <sheetData>
    <row r="1" spans="1:17">
      <c r="A1" s="66" t="s">
        <v>247</v>
      </c>
      <c r="B1" s="67" t="s">
        <v>248</v>
      </c>
      <c r="C1" s="66" t="s">
        <v>249</v>
      </c>
      <c r="D1" s="66" t="s">
        <v>250</v>
      </c>
      <c r="E1" s="53" t="s">
        <v>251</v>
      </c>
      <c r="F1" s="53" t="s">
        <v>251</v>
      </c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</row>
    <row r="2" spans="1:17">
      <c r="A2" s="66"/>
      <c r="B2" s="67"/>
      <c r="C2" s="66"/>
      <c r="D2" s="66"/>
      <c r="E2" s="53" t="s">
        <v>252</v>
      </c>
      <c r="F2" s="53" t="s">
        <v>253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</row>
    <row r="3" spans="1:17">
      <c r="A3" s="53" t="s">
        <v>254</v>
      </c>
      <c r="B3" s="53" t="s">
        <v>255</v>
      </c>
      <c r="C3" s="53" t="s">
        <v>256</v>
      </c>
      <c r="D3" s="53" t="s">
        <v>257</v>
      </c>
      <c r="E3" s="53" t="s">
        <v>258</v>
      </c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</row>
    <row r="4" spans="1:17">
      <c r="A4" s="53" t="s">
        <v>259</v>
      </c>
      <c r="B4" s="53" t="s">
        <v>260</v>
      </c>
      <c r="C4" s="53" t="s">
        <v>259</v>
      </c>
      <c r="D4" s="53" t="s">
        <v>260</v>
      </c>
      <c r="E4" s="53" t="s">
        <v>259</v>
      </c>
      <c r="F4" s="53" t="s">
        <v>260</v>
      </c>
      <c r="G4" s="53" t="s">
        <v>259</v>
      </c>
      <c r="H4" s="53" t="s">
        <v>260</v>
      </c>
      <c r="I4" s="53" t="s">
        <v>259</v>
      </c>
      <c r="J4" s="53" t="s">
        <v>260</v>
      </c>
      <c r="K4" s="53" t="s">
        <v>259</v>
      </c>
      <c r="L4" s="53" t="s">
        <v>260</v>
      </c>
      <c r="M4" s="53" t="s">
        <v>259</v>
      </c>
      <c r="N4" s="53" t="s">
        <v>260</v>
      </c>
      <c r="O4" s="55"/>
      <c r="P4" s="55"/>
      <c r="Q4" s="55"/>
    </row>
    <row r="5" spans="1:17">
      <c r="A5" s="52" t="s">
        <v>261</v>
      </c>
      <c r="B5" s="54">
        <v>3805927</v>
      </c>
      <c r="C5" s="54">
        <v>9857306</v>
      </c>
      <c r="D5" s="54">
        <v>3535932</v>
      </c>
      <c r="E5" s="54">
        <v>9158022</v>
      </c>
      <c r="F5" s="54">
        <v>269995</v>
      </c>
      <c r="G5" s="54">
        <v>699284</v>
      </c>
      <c r="H5" s="54">
        <v>85763</v>
      </c>
      <c r="I5" s="54">
        <v>222125</v>
      </c>
      <c r="J5" s="54">
        <v>42371</v>
      </c>
      <c r="K5" s="54">
        <v>109742</v>
      </c>
      <c r="L5" s="54">
        <v>60094</v>
      </c>
      <c r="M5" s="54">
        <v>155643</v>
      </c>
      <c r="N5" s="54">
        <v>81767</v>
      </c>
      <c r="O5" s="54">
        <v>211774</v>
      </c>
      <c r="P5" s="53"/>
      <c r="Q5" s="53"/>
    </row>
    <row r="6" spans="1:17">
      <c r="A6" s="53"/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</row>
    <row r="7" spans="1:17">
      <c r="A7" s="52" t="s">
        <v>186</v>
      </c>
      <c r="B7" s="54">
        <v>3796742</v>
      </c>
      <c r="C7" s="54">
        <v>9833517</v>
      </c>
      <c r="D7" s="54">
        <v>3531905</v>
      </c>
      <c r="E7" s="54">
        <v>9147593</v>
      </c>
      <c r="F7" s="54">
        <v>264837</v>
      </c>
      <c r="G7" s="54">
        <v>685924</v>
      </c>
      <c r="H7" s="54">
        <v>85647</v>
      </c>
      <c r="I7" s="54">
        <v>221824</v>
      </c>
      <c r="J7" s="54">
        <v>42337</v>
      </c>
      <c r="K7" s="54">
        <v>109652</v>
      </c>
      <c r="L7" s="54">
        <v>60094</v>
      </c>
      <c r="M7" s="54">
        <v>155643</v>
      </c>
      <c r="N7" s="54">
        <v>76759</v>
      </c>
      <c r="O7" s="54">
        <v>198806</v>
      </c>
      <c r="P7" s="53"/>
      <c r="Q7" s="53"/>
    </row>
    <row r="8" spans="1:17">
      <c r="A8" s="53" t="s">
        <v>191</v>
      </c>
      <c r="B8" s="54">
        <v>52420</v>
      </c>
      <c r="C8" s="54">
        <v>135767</v>
      </c>
      <c r="D8" s="54">
        <v>50645</v>
      </c>
      <c r="E8" s="54">
        <v>131171</v>
      </c>
      <c r="F8" s="54">
        <v>1775</v>
      </c>
      <c r="G8" s="54">
        <v>4597</v>
      </c>
      <c r="H8" s="54">
        <v>1058</v>
      </c>
      <c r="I8" s="54">
        <v>2740</v>
      </c>
      <c r="J8" s="53">
        <v>517</v>
      </c>
      <c r="K8" s="54">
        <v>1340</v>
      </c>
      <c r="L8" s="53" t="s">
        <v>262</v>
      </c>
      <c r="M8" s="53" t="s">
        <v>262</v>
      </c>
      <c r="N8" s="53">
        <v>199</v>
      </c>
      <c r="O8" s="53">
        <v>516</v>
      </c>
      <c r="P8" s="53"/>
      <c r="Q8" s="53"/>
    </row>
    <row r="9" spans="1:17">
      <c r="A9" s="53" t="s">
        <v>192</v>
      </c>
      <c r="B9" s="54">
        <v>665384</v>
      </c>
      <c r="C9" s="54">
        <v>1723337</v>
      </c>
      <c r="D9" s="54">
        <v>570641</v>
      </c>
      <c r="E9" s="54">
        <v>1477953</v>
      </c>
      <c r="F9" s="54">
        <v>94743</v>
      </c>
      <c r="G9" s="54">
        <v>245383</v>
      </c>
      <c r="H9" s="54">
        <v>19304</v>
      </c>
      <c r="I9" s="54">
        <v>49997</v>
      </c>
      <c r="J9" s="54">
        <v>26119</v>
      </c>
      <c r="K9" s="54">
        <v>67647</v>
      </c>
      <c r="L9" s="53" t="s">
        <v>262</v>
      </c>
      <c r="M9" s="53" t="s">
        <v>262</v>
      </c>
      <c r="N9" s="54">
        <v>49320</v>
      </c>
      <c r="O9" s="54">
        <v>127739</v>
      </c>
      <c r="P9" s="59" t="s">
        <v>323</v>
      </c>
      <c r="Q9" s="60">
        <f>SUMIF(A:A, "United States", B:B)</f>
        <v>3796742</v>
      </c>
    </row>
    <row r="10" spans="1:17">
      <c r="A10" s="53" t="s">
        <v>193</v>
      </c>
      <c r="B10" s="54">
        <v>113990</v>
      </c>
      <c r="C10" s="54">
        <v>295234</v>
      </c>
      <c r="D10" s="54">
        <v>113594</v>
      </c>
      <c r="E10" s="54">
        <v>294207</v>
      </c>
      <c r="F10" s="53">
        <v>396</v>
      </c>
      <c r="G10" s="54">
        <v>1026</v>
      </c>
      <c r="H10" s="53">
        <v>396</v>
      </c>
      <c r="I10" s="54">
        <v>1026</v>
      </c>
      <c r="J10" s="53" t="s">
        <v>262</v>
      </c>
      <c r="K10" s="53" t="s">
        <v>262</v>
      </c>
      <c r="L10" s="53" t="s">
        <v>262</v>
      </c>
      <c r="M10" s="53" t="s">
        <v>262</v>
      </c>
      <c r="N10" s="53" t="s">
        <v>262</v>
      </c>
      <c r="O10" s="53" t="s">
        <v>262</v>
      </c>
      <c r="P10" s="61" t="s">
        <v>324</v>
      </c>
      <c r="Q10" s="62">
        <f>SUMIF(A:A, About!B1,'State Area'!B:B)</f>
        <v>268596</v>
      </c>
    </row>
    <row r="11" spans="1:17">
      <c r="A11" s="53" t="s">
        <v>194</v>
      </c>
      <c r="B11" s="54">
        <v>53179</v>
      </c>
      <c r="C11" s="54">
        <v>137732</v>
      </c>
      <c r="D11" s="54">
        <v>52035</v>
      </c>
      <c r="E11" s="54">
        <v>134771</v>
      </c>
      <c r="F11" s="54">
        <v>1143</v>
      </c>
      <c r="G11" s="54">
        <v>2961</v>
      </c>
      <c r="H11" s="54">
        <v>1143</v>
      </c>
      <c r="I11" s="54">
        <v>2961</v>
      </c>
      <c r="J11" s="53" t="s">
        <v>262</v>
      </c>
      <c r="K11" s="53" t="s">
        <v>262</v>
      </c>
      <c r="L11" s="53" t="s">
        <v>262</v>
      </c>
      <c r="M11" s="53" t="s">
        <v>262</v>
      </c>
      <c r="N11" s="53" t="s">
        <v>262</v>
      </c>
      <c r="O11" s="53" t="s">
        <v>262</v>
      </c>
      <c r="P11" s="53"/>
      <c r="Q11" s="53"/>
    </row>
    <row r="12" spans="1:17">
      <c r="A12" s="53" t="s">
        <v>195</v>
      </c>
      <c r="B12" s="54">
        <v>163695</v>
      </c>
      <c r="C12" s="54">
        <v>423967</v>
      </c>
      <c r="D12" s="54">
        <v>155779</v>
      </c>
      <c r="E12" s="54">
        <v>403466</v>
      </c>
      <c r="F12" s="54">
        <v>7916</v>
      </c>
      <c r="G12" s="54">
        <v>20501</v>
      </c>
      <c r="H12" s="54">
        <v>2833</v>
      </c>
      <c r="I12" s="54">
        <v>7339</v>
      </c>
      <c r="J12" s="53">
        <v>245</v>
      </c>
      <c r="K12" s="53">
        <v>634</v>
      </c>
      <c r="L12" s="53" t="s">
        <v>262</v>
      </c>
      <c r="M12" s="53" t="s">
        <v>262</v>
      </c>
      <c r="N12" s="54">
        <v>4837</v>
      </c>
      <c r="O12" s="54">
        <v>12528</v>
      </c>
      <c r="P12" s="53"/>
      <c r="Q12" s="53"/>
    </row>
    <row r="13" spans="1:17">
      <c r="A13" s="53" t="s">
        <v>196</v>
      </c>
      <c r="B13" s="54">
        <v>104094</v>
      </c>
      <c r="C13" s="54">
        <v>269601</v>
      </c>
      <c r="D13" s="54">
        <v>103642</v>
      </c>
      <c r="E13" s="54">
        <v>268431</v>
      </c>
      <c r="F13" s="53">
        <v>452</v>
      </c>
      <c r="G13" s="54">
        <v>1170</v>
      </c>
      <c r="H13" s="53">
        <v>452</v>
      </c>
      <c r="I13" s="54">
        <v>1170</v>
      </c>
      <c r="J13" s="53" t="s">
        <v>262</v>
      </c>
      <c r="K13" s="53" t="s">
        <v>262</v>
      </c>
      <c r="L13" s="53" t="s">
        <v>262</v>
      </c>
      <c r="M13" s="53" t="s">
        <v>262</v>
      </c>
      <c r="N13" s="53" t="s">
        <v>262</v>
      </c>
      <c r="O13" s="53" t="s">
        <v>262</v>
      </c>
      <c r="P13" s="53"/>
      <c r="Q13" s="53"/>
    </row>
    <row r="14" spans="1:17">
      <c r="A14" s="53" t="s">
        <v>197</v>
      </c>
      <c r="B14" s="54">
        <v>5543</v>
      </c>
      <c r="C14" s="54">
        <v>14357</v>
      </c>
      <c r="D14" s="54">
        <v>4842</v>
      </c>
      <c r="E14" s="54">
        <v>12542</v>
      </c>
      <c r="F14" s="53">
        <v>701</v>
      </c>
      <c r="G14" s="54">
        <v>1816</v>
      </c>
      <c r="H14" s="53">
        <v>171</v>
      </c>
      <c r="I14" s="53">
        <v>443</v>
      </c>
      <c r="J14" s="53">
        <v>530</v>
      </c>
      <c r="K14" s="54">
        <v>1372</v>
      </c>
      <c r="L14" s="53" t="s">
        <v>262</v>
      </c>
      <c r="M14" s="53" t="s">
        <v>262</v>
      </c>
      <c r="N14" s="53" t="s">
        <v>262</v>
      </c>
      <c r="O14" s="53" t="s">
        <v>262</v>
      </c>
      <c r="P14" s="53"/>
      <c r="Q14" s="53"/>
    </row>
    <row r="15" spans="1:17">
      <c r="A15" s="53" t="s">
        <v>198</v>
      </c>
      <c r="B15" s="54">
        <v>2489</v>
      </c>
      <c r="C15" s="54">
        <v>6446</v>
      </c>
      <c r="D15" s="54">
        <v>1949</v>
      </c>
      <c r="E15" s="54">
        <v>5047</v>
      </c>
      <c r="F15" s="53">
        <v>540</v>
      </c>
      <c r="G15" s="54">
        <v>1399</v>
      </c>
      <c r="H15" s="53">
        <v>91</v>
      </c>
      <c r="I15" s="53">
        <v>237</v>
      </c>
      <c r="J15" s="53">
        <v>355</v>
      </c>
      <c r="K15" s="53">
        <v>920</v>
      </c>
      <c r="L15" s="53" t="s">
        <v>262</v>
      </c>
      <c r="M15" s="53" t="s">
        <v>262</v>
      </c>
      <c r="N15" s="53">
        <v>94</v>
      </c>
      <c r="O15" s="53">
        <v>242</v>
      </c>
      <c r="P15" s="53"/>
      <c r="Q15" s="53"/>
    </row>
    <row r="16" spans="1:17">
      <c r="A16" s="53" t="s">
        <v>199</v>
      </c>
      <c r="B16" s="53">
        <v>68</v>
      </c>
      <c r="C16" s="53">
        <v>177</v>
      </c>
      <c r="D16" s="53">
        <v>61</v>
      </c>
      <c r="E16" s="53">
        <v>158</v>
      </c>
      <c r="F16" s="53">
        <v>7</v>
      </c>
      <c r="G16" s="53">
        <v>19</v>
      </c>
      <c r="H16" s="53">
        <v>7</v>
      </c>
      <c r="I16" s="53">
        <v>19</v>
      </c>
      <c r="J16" s="53" t="s">
        <v>262</v>
      </c>
      <c r="K16" s="53" t="s">
        <v>262</v>
      </c>
      <c r="L16" s="53" t="s">
        <v>262</v>
      </c>
      <c r="M16" s="53" t="s">
        <v>262</v>
      </c>
      <c r="N16" s="53" t="s">
        <v>262</v>
      </c>
      <c r="O16" s="53" t="s">
        <v>262</v>
      </c>
      <c r="P16" s="53"/>
      <c r="Q16" s="53"/>
    </row>
    <row r="17" spans="1:17">
      <c r="A17" s="53" t="s">
        <v>200</v>
      </c>
      <c r="B17" s="54">
        <v>65758</v>
      </c>
      <c r="C17" s="54">
        <v>170312</v>
      </c>
      <c r="D17" s="54">
        <v>53625</v>
      </c>
      <c r="E17" s="54">
        <v>138887</v>
      </c>
      <c r="F17" s="54">
        <v>12133</v>
      </c>
      <c r="G17" s="54">
        <v>31424</v>
      </c>
      <c r="H17" s="54">
        <v>5027</v>
      </c>
      <c r="I17" s="54">
        <v>13019</v>
      </c>
      <c r="J17" s="54">
        <v>1349</v>
      </c>
      <c r="K17" s="54">
        <v>3495</v>
      </c>
      <c r="L17" s="53" t="s">
        <v>262</v>
      </c>
      <c r="M17" s="53" t="s">
        <v>262</v>
      </c>
      <c r="N17" s="54">
        <v>5757</v>
      </c>
      <c r="O17" s="54">
        <v>14911</v>
      </c>
      <c r="P17" s="53"/>
      <c r="Q17" s="53"/>
    </row>
    <row r="18" spans="1:17">
      <c r="A18" s="53" t="s">
        <v>201</v>
      </c>
      <c r="B18" s="54">
        <v>59425</v>
      </c>
      <c r="C18" s="54">
        <v>153910</v>
      </c>
      <c r="D18" s="54">
        <v>57513</v>
      </c>
      <c r="E18" s="54">
        <v>148959</v>
      </c>
      <c r="F18" s="54">
        <v>1912</v>
      </c>
      <c r="G18" s="54">
        <v>4951</v>
      </c>
      <c r="H18" s="54">
        <v>1412</v>
      </c>
      <c r="I18" s="54">
        <v>3657</v>
      </c>
      <c r="J18" s="53">
        <v>46</v>
      </c>
      <c r="K18" s="53">
        <v>119</v>
      </c>
      <c r="L18" s="53" t="s">
        <v>262</v>
      </c>
      <c r="M18" s="53" t="s">
        <v>262</v>
      </c>
      <c r="N18" s="53">
        <v>453</v>
      </c>
      <c r="O18" s="54">
        <v>1175</v>
      </c>
      <c r="P18" s="53"/>
      <c r="Q18" s="53"/>
    </row>
    <row r="19" spans="1:17">
      <c r="A19" s="53" t="s">
        <v>202</v>
      </c>
      <c r="B19" s="54">
        <v>10932</v>
      </c>
      <c r="C19" s="54">
        <v>28313</v>
      </c>
      <c r="D19" s="54">
        <v>6423</v>
      </c>
      <c r="E19" s="54">
        <v>16635</v>
      </c>
      <c r="F19" s="54">
        <v>4509</v>
      </c>
      <c r="G19" s="54">
        <v>11678</v>
      </c>
      <c r="H19" s="53">
        <v>42</v>
      </c>
      <c r="I19" s="53">
        <v>109</v>
      </c>
      <c r="J19" s="53">
        <v>9</v>
      </c>
      <c r="K19" s="53">
        <v>23</v>
      </c>
      <c r="L19" s="53" t="s">
        <v>262</v>
      </c>
      <c r="M19" s="53" t="s">
        <v>262</v>
      </c>
      <c r="N19" s="54">
        <v>4458</v>
      </c>
      <c r="O19" s="54">
        <v>11546</v>
      </c>
      <c r="P19" s="53"/>
      <c r="Q19" s="53"/>
    </row>
    <row r="20" spans="1:17">
      <c r="A20" s="53" t="s">
        <v>203</v>
      </c>
      <c r="B20" s="54">
        <v>83569</v>
      </c>
      <c r="C20" s="54">
        <v>216443</v>
      </c>
      <c r="D20" s="54">
        <v>82643</v>
      </c>
      <c r="E20" s="54">
        <v>214045</v>
      </c>
      <c r="F20" s="53">
        <v>926</v>
      </c>
      <c r="G20" s="54">
        <v>2398</v>
      </c>
      <c r="H20" s="53">
        <v>926</v>
      </c>
      <c r="I20" s="54">
        <v>2398</v>
      </c>
      <c r="J20" s="53" t="s">
        <v>262</v>
      </c>
      <c r="K20" s="53" t="s">
        <v>262</v>
      </c>
      <c r="L20" s="53" t="s">
        <v>262</v>
      </c>
      <c r="M20" s="53" t="s">
        <v>262</v>
      </c>
      <c r="N20" s="53" t="s">
        <v>262</v>
      </c>
      <c r="O20" s="53" t="s">
        <v>262</v>
      </c>
      <c r="P20" s="53"/>
      <c r="Q20" s="53"/>
    </row>
    <row r="21" spans="1:17">
      <c r="A21" s="53" t="s">
        <v>204</v>
      </c>
      <c r="B21" s="54">
        <v>57914</v>
      </c>
      <c r="C21" s="54">
        <v>149995</v>
      </c>
      <c r="D21" s="54">
        <v>55519</v>
      </c>
      <c r="E21" s="54">
        <v>143793</v>
      </c>
      <c r="F21" s="54">
        <v>2395</v>
      </c>
      <c r="G21" s="54">
        <v>6202</v>
      </c>
      <c r="H21" s="53">
        <v>820</v>
      </c>
      <c r="I21" s="54">
        <v>2124</v>
      </c>
      <c r="J21" s="53" t="s">
        <v>262</v>
      </c>
      <c r="K21" s="53" t="s">
        <v>262</v>
      </c>
      <c r="L21" s="54">
        <v>1575</v>
      </c>
      <c r="M21" s="54">
        <v>4078</v>
      </c>
      <c r="N21" s="53" t="s">
        <v>262</v>
      </c>
      <c r="O21" s="53" t="s">
        <v>262</v>
      </c>
      <c r="P21" s="53"/>
      <c r="Q21" s="53"/>
    </row>
    <row r="22" spans="1:17">
      <c r="A22" s="53" t="s">
        <v>205</v>
      </c>
      <c r="B22" s="54">
        <v>36420</v>
      </c>
      <c r="C22" s="54">
        <v>94326</v>
      </c>
      <c r="D22" s="54">
        <v>35826</v>
      </c>
      <c r="E22" s="54">
        <v>92789</v>
      </c>
      <c r="F22" s="53">
        <v>593</v>
      </c>
      <c r="G22" s="54">
        <v>1537</v>
      </c>
      <c r="H22" s="53">
        <v>361</v>
      </c>
      <c r="I22" s="53">
        <v>935</v>
      </c>
      <c r="J22" s="53" t="s">
        <v>262</v>
      </c>
      <c r="K22" s="53" t="s">
        <v>262</v>
      </c>
      <c r="L22" s="53">
        <v>233</v>
      </c>
      <c r="M22" s="53">
        <v>602</v>
      </c>
      <c r="N22" s="53" t="s">
        <v>262</v>
      </c>
      <c r="O22" s="53" t="s">
        <v>262</v>
      </c>
      <c r="P22" s="53"/>
      <c r="Q22" s="53"/>
    </row>
    <row r="23" spans="1:17">
      <c r="A23" s="53" t="s">
        <v>206</v>
      </c>
      <c r="B23" s="54">
        <v>56273</v>
      </c>
      <c r="C23" s="54">
        <v>145746</v>
      </c>
      <c r="D23" s="54">
        <v>55857</v>
      </c>
      <c r="E23" s="54">
        <v>144669</v>
      </c>
      <c r="F23" s="53">
        <v>416</v>
      </c>
      <c r="G23" s="54">
        <v>1077</v>
      </c>
      <c r="H23" s="53">
        <v>416</v>
      </c>
      <c r="I23" s="54">
        <v>1077</v>
      </c>
      <c r="J23" s="53" t="s">
        <v>262</v>
      </c>
      <c r="K23" s="53" t="s">
        <v>262</v>
      </c>
      <c r="L23" s="53" t="s">
        <v>262</v>
      </c>
      <c r="M23" s="53" t="s">
        <v>262</v>
      </c>
      <c r="N23" s="53" t="s">
        <v>262</v>
      </c>
      <c r="O23" s="53" t="s">
        <v>262</v>
      </c>
      <c r="P23" s="53"/>
      <c r="Q23" s="53"/>
    </row>
    <row r="24" spans="1:17">
      <c r="A24" s="53" t="s">
        <v>207</v>
      </c>
      <c r="B24" s="54">
        <v>82278</v>
      </c>
      <c r="C24" s="54">
        <v>213100</v>
      </c>
      <c r="D24" s="54">
        <v>81759</v>
      </c>
      <c r="E24" s="54">
        <v>211754</v>
      </c>
      <c r="F24" s="53">
        <v>520</v>
      </c>
      <c r="G24" s="54">
        <v>1346</v>
      </c>
      <c r="H24" s="53">
        <v>520</v>
      </c>
      <c r="I24" s="54">
        <v>1346</v>
      </c>
      <c r="J24" s="53" t="s">
        <v>262</v>
      </c>
      <c r="K24" s="53" t="s">
        <v>262</v>
      </c>
      <c r="L24" s="53" t="s">
        <v>262</v>
      </c>
      <c r="M24" s="53" t="s">
        <v>262</v>
      </c>
      <c r="N24" s="53" t="s">
        <v>262</v>
      </c>
      <c r="O24" s="53" t="s">
        <v>262</v>
      </c>
      <c r="P24" s="53"/>
      <c r="Q24" s="53"/>
    </row>
    <row r="25" spans="1:17">
      <c r="A25" s="53" t="s">
        <v>208</v>
      </c>
      <c r="B25" s="54">
        <v>40408</v>
      </c>
      <c r="C25" s="54">
        <v>104656</v>
      </c>
      <c r="D25" s="54">
        <v>39486</v>
      </c>
      <c r="E25" s="54">
        <v>102269</v>
      </c>
      <c r="F25" s="53">
        <v>921</v>
      </c>
      <c r="G25" s="54">
        <v>2387</v>
      </c>
      <c r="H25" s="53">
        <v>921</v>
      </c>
      <c r="I25" s="54">
        <v>2387</v>
      </c>
      <c r="J25" s="53" t="s">
        <v>262</v>
      </c>
      <c r="K25" s="53" t="s">
        <v>262</v>
      </c>
      <c r="L25" s="53" t="s">
        <v>262</v>
      </c>
      <c r="M25" s="53" t="s">
        <v>262</v>
      </c>
      <c r="N25" s="53" t="s">
        <v>262</v>
      </c>
      <c r="O25" s="53" t="s">
        <v>262</v>
      </c>
      <c r="P25" s="53"/>
      <c r="Q25" s="53"/>
    </row>
    <row r="26" spans="1:17">
      <c r="A26" s="53" t="s">
        <v>209</v>
      </c>
      <c r="B26" s="54">
        <v>52378</v>
      </c>
      <c r="C26" s="54">
        <v>135659</v>
      </c>
      <c r="D26" s="54">
        <v>43204</v>
      </c>
      <c r="E26" s="54">
        <v>111898</v>
      </c>
      <c r="F26" s="54">
        <v>9174</v>
      </c>
      <c r="G26" s="54">
        <v>23761</v>
      </c>
      <c r="H26" s="54">
        <v>4562</v>
      </c>
      <c r="I26" s="54">
        <v>11815</v>
      </c>
      <c r="J26" s="54">
        <v>2880</v>
      </c>
      <c r="K26" s="54">
        <v>7460</v>
      </c>
      <c r="L26" s="53" t="s">
        <v>262</v>
      </c>
      <c r="M26" s="53" t="s">
        <v>262</v>
      </c>
      <c r="N26" s="54">
        <v>1732</v>
      </c>
      <c r="O26" s="54">
        <v>4486</v>
      </c>
      <c r="P26" s="53"/>
      <c r="Q26" s="53"/>
    </row>
    <row r="27" spans="1:17">
      <c r="A27" s="53" t="s">
        <v>210</v>
      </c>
      <c r="B27" s="54">
        <v>35380</v>
      </c>
      <c r="C27" s="54">
        <v>91633</v>
      </c>
      <c r="D27" s="54">
        <v>30843</v>
      </c>
      <c r="E27" s="54">
        <v>79883</v>
      </c>
      <c r="F27" s="54">
        <v>4537</v>
      </c>
      <c r="G27" s="54">
        <v>11750</v>
      </c>
      <c r="H27" s="54">
        <v>2314</v>
      </c>
      <c r="I27" s="54">
        <v>5992</v>
      </c>
      <c r="J27" s="53">
        <v>591</v>
      </c>
      <c r="K27" s="54">
        <v>1530</v>
      </c>
      <c r="L27" s="53" t="s">
        <v>262</v>
      </c>
      <c r="M27" s="53" t="s">
        <v>262</v>
      </c>
      <c r="N27" s="54">
        <v>1633</v>
      </c>
      <c r="O27" s="54">
        <v>4228</v>
      </c>
      <c r="P27" s="53"/>
      <c r="Q27" s="53"/>
    </row>
    <row r="28" spans="1:17">
      <c r="A28" s="53" t="s">
        <v>211</v>
      </c>
      <c r="B28" s="54">
        <v>12406</v>
      </c>
      <c r="C28" s="54">
        <v>32131</v>
      </c>
      <c r="D28" s="54">
        <v>9707</v>
      </c>
      <c r="E28" s="54">
        <v>25142</v>
      </c>
      <c r="F28" s="54">
        <v>2699</v>
      </c>
      <c r="G28" s="54">
        <v>6990</v>
      </c>
      <c r="H28" s="53">
        <v>768</v>
      </c>
      <c r="I28" s="54">
        <v>1990</v>
      </c>
      <c r="J28" s="54">
        <v>1820</v>
      </c>
      <c r="K28" s="54">
        <v>4714</v>
      </c>
      <c r="L28" s="53" t="s">
        <v>262</v>
      </c>
      <c r="M28" s="53" t="s">
        <v>262</v>
      </c>
      <c r="N28" s="53">
        <v>111</v>
      </c>
      <c r="O28" s="53">
        <v>286</v>
      </c>
      <c r="P28" s="53"/>
      <c r="Q28" s="53"/>
    </row>
    <row r="29" spans="1:17">
      <c r="A29" s="53" t="s">
        <v>212</v>
      </c>
      <c r="B29" s="54">
        <v>10554</v>
      </c>
      <c r="C29" s="54">
        <v>27336</v>
      </c>
      <c r="D29" s="54">
        <v>7800</v>
      </c>
      <c r="E29" s="54">
        <v>20202</v>
      </c>
      <c r="F29" s="54">
        <v>2754</v>
      </c>
      <c r="G29" s="54">
        <v>7134</v>
      </c>
      <c r="H29" s="53">
        <v>486</v>
      </c>
      <c r="I29" s="54">
        <v>1258</v>
      </c>
      <c r="J29" s="54">
        <v>1177</v>
      </c>
      <c r="K29" s="54">
        <v>3048</v>
      </c>
      <c r="L29" s="53" t="s">
        <v>262</v>
      </c>
      <c r="M29" s="53" t="s">
        <v>262</v>
      </c>
      <c r="N29" s="54">
        <v>1092</v>
      </c>
      <c r="O29" s="54">
        <v>2829</v>
      </c>
      <c r="P29" s="53"/>
      <c r="Q29" s="53"/>
    </row>
    <row r="30" spans="1:17">
      <c r="A30" s="53" t="s">
        <v>213</v>
      </c>
      <c r="B30" s="54">
        <v>96714</v>
      </c>
      <c r="C30" s="54">
        <v>250487</v>
      </c>
      <c r="D30" s="54">
        <v>56539</v>
      </c>
      <c r="E30" s="54">
        <v>146435</v>
      </c>
      <c r="F30" s="54">
        <v>40175</v>
      </c>
      <c r="G30" s="54">
        <v>104052</v>
      </c>
      <c r="H30" s="54">
        <v>2001</v>
      </c>
      <c r="I30" s="54">
        <v>5182</v>
      </c>
      <c r="J30" s="53" t="s">
        <v>262</v>
      </c>
      <c r="K30" s="53" t="s">
        <v>262</v>
      </c>
      <c r="L30" s="54">
        <v>38174</v>
      </c>
      <c r="M30" s="54">
        <v>98870</v>
      </c>
      <c r="N30" s="53" t="s">
        <v>262</v>
      </c>
      <c r="O30" s="53" t="s">
        <v>262</v>
      </c>
      <c r="P30" s="53"/>
      <c r="Q30" s="53"/>
    </row>
    <row r="31" spans="1:17">
      <c r="A31" s="53" t="s">
        <v>214</v>
      </c>
      <c r="B31" s="54">
        <v>86936</v>
      </c>
      <c r="C31" s="54">
        <v>225163</v>
      </c>
      <c r="D31" s="54">
        <v>79627</v>
      </c>
      <c r="E31" s="54">
        <v>206232</v>
      </c>
      <c r="F31" s="54">
        <v>7309</v>
      </c>
      <c r="G31" s="54">
        <v>18930</v>
      </c>
      <c r="H31" s="54">
        <v>4763</v>
      </c>
      <c r="I31" s="54">
        <v>12336</v>
      </c>
      <c r="J31" s="53" t="s">
        <v>262</v>
      </c>
      <c r="K31" s="53" t="s">
        <v>262</v>
      </c>
      <c r="L31" s="54">
        <v>2546</v>
      </c>
      <c r="M31" s="54">
        <v>6594</v>
      </c>
      <c r="N31" s="53" t="s">
        <v>262</v>
      </c>
      <c r="O31" s="53" t="s">
        <v>262</v>
      </c>
      <c r="P31" s="53"/>
      <c r="Q31" s="53"/>
    </row>
    <row r="32" spans="1:17">
      <c r="A32" s="53" t="s">
        <v>215</v>
      </c>
      <c r="B32" s="54">
        <v>48432</v>
      </c>
      <c r="C32" s="54">
        <v>125438</v>
      </c>
      <c r="D32" s="54">
        <v>46923</v>
      </c>
      <c r="E32" s="54">
        <v>121531</v>
      </c>
      <c r="F32" s="54">
        <v>1509</v>
      </c>
      <c r="G32" s="54">
        <v>3907</v>
      </c>
      <c r="H32" s="53">
        <v>769</v>
      </c>
      <c r="I32" s="54">
        <v>1992</v>
      </c>
      <c r="J32" s="53">
        <v>616</v>
      </c>
      <c r="K32" s="54">
        <v>1596</v>
      </c>
      <c r="L32" s="53" t="s">
        <v>262</v>
      </c>
      <c r="M32" s="53" t="s">
        <v>262</v>
      </c>
      <c r="N32" s="53">
        <v>123</v>
      </c>
      <c r="O32" s="53">
        <v>318</v>
      </c>
      <c r="P32" s="53"/>
      <c r="Q32" s="53"/>
    </row>
    <row r="33" spans="1:17">
      <c r="A33" s="53" t="s">
        <v>216</v>
      </c>
      <c r="B33" s="54">
        <v>69707</v>
      </c>
      <c r="C33" s="54">
        <v>180540</v>
      </c>
      <c r="D33" s="54">
        <v>68742</v>
      </c>
      <c r="E33" s="54">
        <v>178040</v>
      </c>
      <c r="F33" s="53">
        <v>965</v>
      </c>
      <c r="G33" s="54">
        <v>2501</v>
      </c>
      <c r="H33" s="53">
        <v>965</v>
      </c>
      <c r="I33" s="54">
        <v>2501</v>
      </c>
      <c r="J33" s="53" t="s">
        <v>262</v>
      </c>
      <c r="K33" s="53" t="s">
        <v>262</v>
      </c>
      <c r="L33" s="53" t="s">
        <v>262</v>
      </c>
      <c r="M33" s="53" t="s">
        <v>262</v>
      </c>
      <c r="N33" s="53" t="s">
        <v>262</v>
      </c>
      <c r="O33" s="53" t="s">
        <v>262</v>
      </c>
      <c r="P33" s="53"/>
      <c r="Q33" s="53"/>
    </row>
    <row r="34" spans="1:17">
      <c r="A34" s="53" t="s">
        <v>217</v>
      </c>
      <c r="B34" s="54">
        <v>147040</v>
      </c>
      <c r="C34" s="54">
        <v>380831</v>
      </c>
      <c r="D34" s="54">
        <v>145546</v>
      </c>
      <c r="E34" s="54">
        <v>376962</v>
      </c>
      <c r="F34" s="54">
        <v>1494</v>
      </c>
      <c r="G34" s="54">
        <v>3869</v>
      </c>
      <c r="H34" s="54">
        <v>1494</v>
      </c>
      <c r="I34" s="54">
        <v>3869</v>
      </c>
      <c r="J34" s="53" t="s">
        <v>262</v>
      </c>
      <c r="K34" s="53" t="s">
        <v>262</v>
      </c>
      <c r="L34" s="53" t="s">
        <v>262</v>
      </c>
      <c r="M34" s="53" t="s">
        <v>262</v>
      </c>
      <c r="N34" s="53" t="s">
        <v>262</v>
      </c>
      <c r="O34" s="53" t="s">
        <v>262</v>
      </c>
      <c r="P34" s="53"/>
      <c r="Q34" s="53"/>
    </row>
    <row r="35" spans="1:17">
      <c r="A35" s="53" t="s">
        <v>218</v>
      </c>
      <c r="B35" s="54">
        <v>77348</v>
      </c>
      <c r="C35" s="54">
        <v>200330</v>
      </c>
      <c r="D35" s="54">
        <v>76824</v>
      </c>
      <c r="E35" s="54">
        <v>198974</v>
      </c>
      <c r="F35" s="53">
        <v>524</v>
      </c>
      <c r="G35" s="54">
        <v>1356</v>
      </c>
      <c r="H35" s="53">
        <v>524</v>
      </c>
      <c r="I35" s="54">
        <v>1356</v>
      </c>
      <c r="J35" s="53" t="s">
        <v>262</v>
      </c>
      <c r="K35" s="53" t="s">
        <v>262</v>
      </c>
      <c r="L35" s="53" t="s">
        <v>262</v>
      </c>
      <c r="M35" s="53" t="s">
        <v>262</v>
      </c>
      <c r="N35" s="53" t="s">
        <v>262</v>
      </c>
      <c r="O35" s="53" t="s">
        <v>262</v>
      </c>
      <c r="P35" s="53"/>
      <c r="Q35" s="53"/>
    </row>
    <row r="36" spans="1:17">
      <c r="A36" s="53" t="s">
        <v>219</v>
      </c>
      <c r="B36" s="54">
        <v>110572</v>
      </c>
      <c r="C36" s="54">
        <v>286380</v>
      </c>
      <c r="D36" s="54">
        <v>109781</v>
      </c>
      <c r="E36" s="54">
        <v>284332</v>
      </c>
      <c r="F36" s="53">
        <v>791</v>
      </c>
      <c r="G36" s="54">
        <v>2048</v>
      </c>
      <c r="H36" s="53">
        <v>791</v>
      </c>
      <c r="I36" s="54">
        <v>2048</v>
      </c>
      <c r="J36" s="53" t="s">
        <v>262</v>
      </c>
      <c r="K36" s="53" t="s">
        <v>262</v>
      </c>
      <c r="L36" s="53" t="s">
        <v>262</v>
      </c>
      <c r="M36" s="53" t="s">
        <v>262</v>
      </c>
      <c r="N36" s="53" t="s">
        <v>262</v>
      </c>
      <c r="O36" s="53" t="s">
        <v>262</v>
      </c>
      <c r="P36" s="53"/>
      <c r="Q36" s="53"/>
    </row>
    <row r="37" spans="1:17">
      <c r="A37" s="53" t="s">
        <v>220</v>
      </c>
      <c r="B37" s="54">
        <v>9349</v>
      </c>
      <c r="C37" s="54">
        <v>24214</v>
      </c>
      <c r="D37" s="54">
        <v>8953</v>
      </c>
      <c r="E37" s="54">
        <v>23187</v>
      </c>
      <c r="F37" s="53">
        <v>397</v>
      </c>
      <c r="G37" s="54">
        <v>1027</v>
      </c>
      <c r="H37" s="53">
        <v>328</v>
      </c>
      <c r="I37" s="53">
        <v>849</v>
      </c>
      <c r="J37" s="53" t="s">
        <v>262</v>
      </c>
      <c r="K37" s="53" t="s">
        <v>262</v>
      </c>
      <c r="L37" s="53" t="s">
        <v>262</v>
      </c>
      <c r="M37" s="53" t="s">
        <v>262</v>
      </c>
      <c r="N37" s="53">
        <v>69</v>
      </c>
      <c r="O37" s="53">
        <v>178</v>
      </c>
      <c r="P37" s="53"/>
      <c r="Q37" s="53"/>
    </row>
    <row r="38" spans="1:17">
      <c r="A38" s="53" t="s">
        <v>221</v>
      </c>
      <c r="B38" s="54">
        <v>8723</v>
      </c>
      <c r="C38" s="54">
        <v>22591</v>
      </c>
      <c r="D38" s="54">
        <v>7354</v>
      </c>
      <c r="E38" s="54">
        <v>19047</v>
      </c>
      <c r="F38" s="54">
        <v>1368</v>
      </c>
      <c r="G38" s="54">
        <v>3544</v>
      </c>
      <c r="H38" s="53">
        <v>436</v>
      </c>
      <c r="I38" s="54">
        <v>1128</v>
      </c>
      <c r="J38" s="53">
        <v>427</v>
      </c>
      <c r="K38" s="54">
        <v>1105</v>
      </c>
      <c r="L38" s="53" t="s">
        <v>262</v>
      </c>
      <c r="M38" s="53" t="s">
        <v>262</v>
      </c>
      <c r="N38" s="53">
        <v>506</v>
      </c>
      <c r="O38" s="54">
        <v>1311</v>
      </c>
      <c r="P38" s="53"/>
      <c r="Q38" s="53"/>
    </row>
    <row r="39" spans="1:17">
      <c r="A39" s="53" t="s">
        <v>222</v>
      </c>
      <c r="B39" s="54">
        <v>121590</v>
      </c>
      <c r="C39" s="54">
        <v>314917</v>
      </c>
      <c r="D39" s="54">
        <v>121298</v>
      </c>
      <c r="E39" s="54">
        <v>314161</v>
      </c>
      <c r="F39" s="53">
        <v>292</v>
      </c>
      <c r="G39" s="53">
        <v>757</v>
      </c>
      <c r="H39" s="53">
        <v>292</v>
      </c>
      <c r="I39" s="53">
        <v>757</v>
      </c>
      <c r="J39" s="53" t="s">
        <v>262</v>
      </c>
      <c r="K39" s="53" t="s">
        <v>262</v>
      </c>
      <c r="L39" s="53" t="s">
        <v>262</v>
      </c>
      <c r="M39" s="53" t="s">
        <v>262</v>
      </c>
      <c r="N39" s="53" t="s">
        <v>262</v>
      </c>
      <c r="O39" s="53" t="s">
        <v>262</v>
      </c>
      <c r="P39" s="53"/>
      <c r="Q39" s="53"/>
    </row>
    <row r="40" spans="1:17">
      <c r="A40" s="53" t="s">
        <v>223</v>
      </c>
      <c r="B40" s="54">
        <v>54555</v>
      </c>
      <c r="C40" s="54">
        <v>141297</v>
      </c>
      <c r="D40" s="54">
        <v>47126</v>
      </c>
      <c r="E40" s="54">
        <v>122057</v>
      </c>
      <c r="F40" s="54">
        <v>7429</v>
      </c>
      <c r="G40" s="54">
        <v>19240</v>
      </c>
      <c r="H40" s="54">
        <v>1989</v>
      </c>
      <c r="I40" s="54">
        <v>5151</v>
      </c>
      <c r="J40" s="53">
        <v>975</v>
      </c>
      <c r="K40" s="54">
        <v>2526</v>
      </c>
      <c r="L40" s="54">
        <v>3986</v>
      </c>
      <c r="M40" s="54">
        <v>10324</v>
      </c>
      <c r="N40" s="53">
        <v>479</v>
      </c>
      <c r="O40" s="54">
        <v>1240</v>
      </c>
      <c r="P40" s="53"/>
      <c r="Q40" s="53"/>
    </row>
    <row r="41" spans="1:17">
      <c r="A41" s="53" t="s">
        <v>224</v>
      </c>
      <c r="B41" s="54">
        <v>53819</v>
      </c>
      <c r="C41" s="54">
        <v>139391</v>
      </c>
      <c r="D41" s="54">
        <v>48618</v>
      </c>
      <c r="E41" s="54">
        <v>125920</v>
      </c>
      <c r="F41" s="54">
        <v>5201</v>
      </c>
      <c r="G41" s="54">
        <v>13471</v>
      </c>
      <c r="H41" s="54">
        <v>4052</v>
      </c>
      <c r="I41" s="54">
        <v>10495</v>
      </c>
      <c r="J41" s="53" t="s">
        <v>262</v>
      </c>
      <c r="K41" s="53" t="s">
        <v>262</v>
      </c>
      <c r="L41" s="53" t="s">
        <v>262</v>
      </c>
      <c r="M41" s="53" t="s">
        <v>262</v>
      </c>
      <c r="N41" s="54">
        <v>1149</v>
      </c>
      <c r="O41" s="54">
        <v>2976</v>
      </c>
      <c r="P41" s="53"/>
      <c r="Q41" s="53"/>
    </row>
    <row r="42" spans="1:17">
      <c r="A42" s="53" t="s">
        <v>225</v>
      </c>
      <c r="B42" s="54">
        <v>70698</v>
      </c>
      <c r="C42" s="54">
        <v>183108</v>
      </c>
      <c r="D42" s="54">
        <v>69001</v>
      </c>
      <c r="E42" s="54">
        <v>178711</v>
      </c>
      <c r="F42" s="54">
        <v>1698</v>
      </c>
      <c r="G42" s="54">
        <v>4397</v>
      </c>
      <c r="H42" s="54">
        <v>1698</v>
      </c>
      <c r="I42" s="54">
        <v>4397</v>
      </c>
      <c r="J42" s="53" t="s">
        <v>262</v>
      </c>
      <c r="K42" s="53" t="s">
        <v>262</v>
      </c>
      <c r="L42" s="53" t="s">
        <v>262</v>
      </c>
      <c r="M42" s="53" t="s">
        <v>262</v>
      </c>
      <c r="N42" s="53" t="s">
        <v>262</v>
      </c>
      <c r="O42" s="53" t="s">
        <v>262</v>
      </c>
      <c r="P42" s="53"/>
      <c r="Q42" s="53"/>
    </row>
    <row r="43" spans="1:17">
      <c r="A43" s="53" t="s">
        <v>226</v>
      </c>
      <c r="B43" s="54">
        <v>44826</v>
      </c>
      <c r="C43" s="54">
        <v>116098</v>
      </c>
      <c r="D43" s="54">
        <v>40861</v>
      </c>
      <c r="E43" s="54">
        <v>105829</v>
      </c>
      <c r="F43" s="54">
        <v>3965</v>
      </c>
      <c r="G43" s="54">
        <v>10269</v>
      </c>
      <c r="H43" s="53">
        <v>474</v>
      </c>
      <c r="I43" s="54">
        <v>1227</v>
      </c>
      <c r="J43" s="53" t="s">
        <v>262</v>
      </c>
      <c r="K43" s="53" t="s">
        <v>262</v>
      </c>
      <c r="L43" s="54">
        <v>3491</v>
      </c>
      <c r="M43" s="54">
        <v>9042</v>
      </c>
      <c r="N43" s="53" t="s">
        <v>262</v>
      </c>
      <c r="O43" s="53" t="s">
        <v>262</v>
      </c>
      <c r="P43" s="53"/>
      <c r="Q43" s="53"/>
    </row>
    <row r="44" spans="1:17">
      <c r="A44" s="53" t="s">
        <v>227</v>
      </c>
      <c r="B44" s="54">
        <v>69899</v>
      </c>
      <c r="C44" s="54">
        <v>181037</v>
      </c>
      <c r="D44" s="54">
        <v>68595</v>
      </c>
      <c r="E44" s="54">
        <v>177660</v>
      </c>
      <c r="F44" s="54">
        <v>1304</v>
      </c>
      <c r="G44" s="54">
        <v>3377</v>
      </c>
      <c r="H44" s="54">
        <v>1304</v>
      </c>
      <c r="I44" s="54">
        <v>3377</v>
      </c>
      <c r="J44" s="53" t="s">
        <v>262</v>
      </c>
      <c r="K44" s="53" t="s">
        <v>262</v>
      </c>
      <c r="L44" s="53" t="s">
        <v>262</v>
      </c>
      <c r="M44" s="53" t="s">
        <v>262</v>
      </c>
      <c r="N44" s="53" t="s">
        <v>262</v>
      </c>
      <c r="O44" s="53" t="s">
        <v>262</v>
      </c>
      <c r="P44" s="53"/>
      <c r="Q44" s="53"/>
    </row>
    <row r="45" spans="1:17">
      <c r="A45" s="53" t="s">
        <v>228</v>
      </c>
      <c r="B45" s="54">
        <v>98379</v>
      </c>
      <c r="C45" s="54">
        <v>254799</v>
      </c>
      <c r="D45" s="54">
        <v>95988</v>
      </c>
      <c r="E45" s="54">
        <v>248608</v>
      </c>
      <c r="F45" s="54">
        <v>2391</v>
      </c>
      <c r="G45" s="54">
        <v>6191</v>
      </c>
      <c r="H45" s="54">
        <v>1068</v>
      </c>
      <c r="I45" s="54">
        <v>2766</v>
      </c>
      <c r="J45" s="53">
        <v>72</v>
      </c>
      <c r="K45" s="53">
        <v>186</v>
      </c>
      <c r="L45" s="53" t="s">
        <v>262</v>
      </c>
      <c r="M45" s="53" t="s">
        <v>262</v>
      </c>
      <c r="N45" s="54">
        <v>1251</v>
      </c>
      <c r="O45" s="54">
        <v>3240</v>
      </c>
      <c r="P45" s="53"/>
      <c r="Q45" s="53"/>
    </row>
    <row r="46" spans="1:17">
      <c r="A46" s="53" t="s">
        <v>229</v>
      </c>
      <c r="B46" s="54">
        <v>46054</v>
      </c>
      <c r="C46" s="54">
        <v>119280</v>
      </c>
      <c r="D46" s="54">
        <v>44743</v>
      </c>
      <c r="E46" s="54">
        <v>115883</v>
      </c>
      <c r="F46" s="54">
        <v>1312</v>
      </c>
      <c r="G46" s="54">
        <v>3397</v>
      </c>
      <c r="H46" s="53">
        <v>563</v>
      </c>
      <c r="I46" s="54">
        <v>1459</v>
      </c>
      <c r="J46" s="53" t="s">
        <v>262</v>
      </c>
      <c r="K46" s="53" t="s">
        <v>262</v>
      </c>
      <c r="L46" s="53">
        <v>748</v>
      </c>
      <c r="M46" s="54">
        <v>1938</v>
      </c>
      <c r="N46" s="53" t="s">
        <v>262</v>
      </c>
      <c r="O46" s="53" t="s">
        <v>262</v>
      </c>
      <c r="P46" s="53"/>
      <c r="Q46" s="53"/>
    </row>
    <row r="47" spans="1:17">
      <c r="A47" s="53" t="s">
        <v>230</v>
      </c>
      <c r="B47" s="54">
        <v>1545</v>
      </c>
      <c r="C47" s="54">
        <v>4001</v>
      </c>
      <c r="D47" s="54">
        <v>1034</v>
      </c>
      <c r="E47" s="54">
        <v>2678</v>
      </c>
      <c r="F47" s="53">
        <v>511</v>
      </c>
      <c r="G47" s="54">
        <v>1324</v>
      </c>
      <c r="H47" s="53">
        <v>182</v>
      </c>
      <c r="I47" s="53">
        <v>470</v>
      </c>
      <c r="J47" s="53">
        <v>64</v>
      </c>
      <c r="K47" s="53">
        <v>165</v>
      </c>
      <c r="L47" s="53" t="s">
        <v>262</v>
      </c>
      <c r="M47" s="53" t="s">
        <v>262</v>
      </c>
      <c r="N47" s="53">
        <v>266</v>
      </c>
      <c r="O47" s="53">
        <v>688</v>
      </c>
      <c r="P47" s="53"/>
      <c r="Q47" s="53"/>
    </row>
    <row r="48" spans="1:17">
      <c r="A48" s="53" t="s">
        <v>231</v>
      </c>
      <c r="B48" s="54">
        <v>32020</v>
      </c>
      <c r="C48" s="54">
        <v>82933</v>
      </c>
      <c r="D48" s="54">
        <v>30061</v>
      </c>
      <c r="E48" s="54">
        <v>77857</v>
      </c>
      <c r="F48" s="54">
        <v>1960</v>
      </c>
      <c r="G48" s="54">
        <v>5076</v>
      </c>
      <c r="H48" s="54">
        <v>1064</v>
      </c>
      <c r="I48" s="54">
        <v>2755</v>
      </c>
      <c r="J48" s="53">
        <v>110</v>
      </c>
      <c r="K48" s="53">
        <v>286</v>
      </c>
      <c r="L48" s="53" t="s">
        <v>262</v>
      </c>
      <c r="M48" s="53" t="s">
        <v>262</v>
      </c>
      <c r="N48" s="53">
        <v>786</v>
      </c>
      <c r="O48" s="54">
        <v>2036</v>
      </c>
      <c r="P48" s="53"/>
      <c r="Q48" s="53"/>
    </row>
    <row r="49" spans="1:17">
      <c r="A49" s="53" t="s">
        <v>232</v>
      </c>
      <c r="B49" s="54">
        <v>77116</v>
      </c>
      <c r="C49" s="54">
        <v>199729</v>
      </c>
      <c r="D49" s="54">
        <v>75811</v>
      </c>
      <c r="E49" s="54">
        <v>196350</v>
      </c>
      <c r="F49" s="54">
        <v>1305</v>
      </c>
      <c r="G49" s="54">
        <v>3379</v>
      </c>
      <c r="H49" s="54">
        <v>1305</v>
      </c>
      <c r="I49" s="54">
        <v>3379</v>
      </c>
      <c r="J49" s="53" t="s">
        <v>262</v>
      </c>
      <c r="K49" s="53" t="s">
        <v>262</v>
      </c>
      <c r="L49" s="53" t="s">
        <v>262</v>
      </c>
      <c r="M49" s="53" t="s">
        <v>262</v>
      </c>
      <c r="N49" s="53" t="s">
        <v>262</v>
      </c>
      <c r="O49" s="53" t="s">
        <v>262</v>
      </c>
      <c r="P49" s="53"/>
      <c r="Q49" s="53"/>
    </row>
    <row r="50" spans="1:17">
      <c r="A50" s="53" t="s">
        <v>233</v>
      </c>
      <c r="B50" s="54">
        <v>42144</v>
      </c>
      <c r="C50" s="54">
        <v>109153</v>
      </c>
      <c r="D50" s="54">
        <v>41235</v>
      </c>
      <c r="E50" s="54">
        <v>106798</v>
      </c>
      <c r="F50" s="53">
        <v>909</v>
      </c>
      <c r="G50" s="54">
        <v>2355</v>
      </c>
      <c r="H50" s="53">
        <v>909</v>
      </c>
      <c r="I50" s="54">
        <v>2355</v>
      </c>
      <c r="J50" s="53" t="s">
        <v>262</v>
      </c>
      <c r="K50" s="53" t="s">
        <v>262</v>
      </c>
      <c r="L50" s="53" t="s">
        <v>262</v>
      </c>
      <c r="M50" s="53" t="s">
        <v>262</v>
      </c>
      <c r="N50" s="53" t="s">
        <v>262</v>
      </c>
      <c r="O50" s="53" t="s">
        <v>262</v>
      </c>
      <c r="P50" s="53"/>
      <c r="Q50" s="53"/>
    </row>
    <row r="51" spans="1:17">
      <c r="A51" s="53" t="s">
        <v>234</v>
      </c>
      <c r="B51" s="54">
        <v>268596</v>
      </c>
      <c r="C51" s="54">
        <v>695662</v>
      </c>
      <c r="D51" s="54">
        <v>261232</v>
      </c>
      <c r="E51" s="54">
        <v>676587</v>
      </c>
      <c r="F51" s="54">
        <v>7365</v>
      </c>
      <c r="G51" s="54">
        <v>19075</v>
      </c>
      <c r="H51" s="54">
        <v>5616</v>
      </c>
      <c r="I51" s="54">
        <v>14546</v>
      </c>
      <c r="J51" s="53">
        <v>401</v>
      </c>
      <c r="K51" s="54">
        <v>1040</v>
      </c>
      <c r="L51" s="53" t="s">
        <v>262</v>
      </c>
      <c r="M51" s="53" t="s">
        <v>262</v>
      </c>
      <c r="N51" s="54">
        <v>1347</v>
      </c>
      <c r="O51" s="54">
        <v>3489</v>
      </c>
      <c r="P51" s="53"/>
      <c r="Q51" s="53"/>
    </row>
    <row r="52" spans="1:17">
      <c r="A52" s="53" t="s">
        <v>235</v>
      </c>
      <c r="B52" s="54">
        <v>84897</v>
      </c>
      <c r="C52" s="54">
        <v>219882</v>
      </c>
      <c r="D52" s="54">
        <v>82170</v>
      </c>
      <c r="E52" s="54">
        <v>212818</v>
      </c>
      <c r="F52" s="54">
        <v>2727</v>
      </c>
      <c r="G52" s="54">
        <v>7064</v>
      </c>
      <c r="H52" s="54">
        <v>2727</v>
      </c>
      <c r="I52" s="54">
        <v>7064</v>
      </c>
      <c r="J52" s="53" t="s">
        <v>262</v>
      </c>
      <c r="K52" s="53" t="s">
        <v>262</v>
      </c>
      <c r="L52" s="53" t="s">
        <v>262</v>
      </c>
      <c r="M52" s="53" t="s">
        <v>262</v>
      </c>
      <c r="N52" s="53" t="s">
        <v>262</v>
      </c>
      <c r="O52" s="53" t="s">
        <v>262</v>
      </c>
      <c r="P52" s="53"/>
      <c r="Q52" s="53"/>
    </row>
    <row r="53" spans="1:17">
      <c r="A53" s="53" t="s">
        <v>236</v>
      </c>
      <c r="B53" s="54">
        <v>9616</v>
      </c>
      <c r="C53" s="54">
        <v>24906</v>
      </c>
      <c r="D53" s="54">
        <v>9217</v>
      </c>
      <c r="E53" s="54">
        <v>23871</v>
      </c>
      <c r="F53" s="53">
        <v>400</v>
      </c>
      <c r="G53" s="54">
        <v>1035</v>
      </c>
      <c r="H53" s="53">
        <v>400</v>
      </c>
      <c r="I53" s="54">
        <v>1035</v>
      </c>
      <c r="J53" s="53" t="s">
        <v>262</v>
      </c>
      <c r="K53" s="53" t="s">
        <v>262</v>
      </c>
      <c r="L53" s="53" t="s">
        <v>262</v>
      </c>
      <c r="M53" s="53" t="s">
        <v>262</v>
      </c>
      <c r="N53" s="53" t="s">
        <v>262</v>
      </c>
      <c r="O53" s="53" t="s">
        <v>262</v>
      </c>
      <c r="P53" s="53"/>
      <c r="Q53" s="53"/>
    </row>
    <row r="54" spans="1:17">
      <c r="A54" s="53" t="s">
        <v>237</v>
      </c>
      <c r="B54" s="54">
        <v>42775</v>
      </c>
      <c r="C54" s="54">
        <v>110787</v>
      </c>
      <c r="D54" s="54">
        <v>39490</v>
      </c>
      <c r="E54" s="54">
        <v>102279</v>
      </c>
      <c r="F54" s="54">
        <v>3285</v>
      </c>
      <c r="G54" s="54">
        <v>8508</v>
      </c>
      <c r="H54" s="54">
        <v>1282</v>
      </c>
      <c r="I54" s="54">
        <v>3320</v>
      </c>
      <c r="J54" s="54">
        <v>1565</v>
      </c>
      <c r="K54" s="54">
        <v>4053</v>
      </c>
      <c r="L54" s="53" t="s">
        <v>262</v>
      </c>
      <c r="M54" s="53" t="s">
        <v>262</v>
      </c>
      <c r="N54" s="53">
        <v>438</v>
      </c>
      <c r="O54" s="54">
        <v>1135</v>
      </c>
      <c r="P54" s="53"/>
      <c r="Q54" s="53"/>
    </row>
    <row r="55" spans="1:17">
      <c r="A55" s="53" t="s">
        <v>238</v>
      </c>
      <c r="B55" s="54">
        <v>71298</v>
      </c>
      <c r="C55" s="54">
        <v>184661</v>
      </c>
      <c r="D55" s="54">
        <v>66456</v>
      </c>
      <c r="E55" s="54">
        <v>172119</v>
      </c>
      <c r="F55" s="54">
        <v>4842</v>
      </c>
      <c r="G55" s="54">
        <v>12542</v>
      </c>
      <c r="H55" s="54">
        <v>1715</v>
      </c>
      <c r="I55" s="54">
        <v>4441</v>
      </c>
      <c r="J55" s="54">
        <v>2468</v>
      </c>
      <c r="K55" s="54">
        <v>6392</v>
      </c>
      <c r="L55" s="53" t="s">
        <v>262</v>
      </c>
      <c r="M55" s="53" t="s">
        <v>262</v>
      </c>
      <c r="N55" s="53">
        <v>660</v>
      </c>
      <c r="O55" s="54">
        <v>1709</v>
      </c>
      <c r="P55" s="53"/>
      <c r="Q55" s="53"/>
    </row>
    <row r="56" spans="1:17">
      <c r="A56" s="53" t="s">
        <v>239</v>
      </c>
      <c r="B56" s="54">
        <v>24230</v>
      </c>
      <c r="C56" s="54">
        <v>62756</v>
      </c>
      <c r="D56" s="54">
        <v>24038</v>
      </c>
      <c r="E56" s="54">
        <v>62259</v>
      </c>
      <c r="F56" s="53">
        <v>192</v>
      </c>
      <c r="G56" s="53">
        <v>497</v>
      </c>
      <c r="H56" s="53">
        <v>192</v>
      </c>
      <c r="I56" s="53">
        <v>497</v>
      </c>
      <c r="J56" s="53" t="s">
        <v>262</v>
      </c>
      <c r="K56" s="53" t="s">
        <v>262</v>
      </c>
      <c r="L56" s="53" t="s">
        <v>262</v>
      </c>
      <c r="M56" s="53" t="s">
        <v>262</v>
      </c>
      <c r="N56" s="53" t="s">
        <v>262</v>
      </c>
      <c r="O56" s="53" t="s">
        <v>262</v>
      </c>
      <c r="P56" s="53"/>
      <c r="Q56" s="53"/>
    </row>
    <row r="57" spans="1:17">
      <c r="A57" s="53" t="s">
        <v>240</v>
      </c>
      <c r="B57" s="54">
        <v>65496</v>
      </c>
      <c r="C57" s="54">
        <v>169635</v>
      </c>
      <c r="D57" s="54">
        <v>54158</v>
      </c>
      <c r="E57" s="54">
        <v>140268</v>
      </c>
      <c r="F57" s="54">
        <v>11339</v>
      </c>
      <c r="G57" s="54">
        <v>29367</v>
      </c>
      <c r="H57" s="54">
        <v>1997</v>
      </c>
      <c r="I57" s="54">
        <v>5172</v>
      </c>
      <c r="J57" s="53" t="s">
        <v>262</v>
      </c>
      <c r="K57" s="53" t="s">
        <v>262</v>
      </c>
      <c r="L57" s="54">
        <v>9342</v>
      </c>
      <c r="M57" s="54">
        <v>24195</v>
      </c>
      <c r="N57" s="53" t="s">
        <v>262</v>
      </c>
      <c r="O57" s="53" t="s">
        <v>262</v>
      </c>
      <c r="P57" s="53"/>
      <c r="Q57" s="53"/>
    </row>
    <row r="58" spans="1:17">
      <c r="A58" s="53" t="s">
        <v>241</v>
      </c>
      <c r="B58" s="54">
        <v>97813</v>
      </c>
      <c r="C58" s="54">
        <v>253335</v>
      </c>
      <c r="D58" s="54">
        <v>97093</v>
      </c>
      <c r="E58" s="54">
        <v>251470</v>
      </c>
      <c r="F58" s="53">
        <v>720</v>
      </c>
      <c r="G58" s="54">
        <v>1864</v>
      </c>
      <c r="H58" s="53">
        <v>720</v>
      </c>
      <c r="I58" s="54">
        <v>1864</v>
      </c>
      <c r="J58" s="53" t="s">
        <v>262</v>
      </c>
      <c r="K58" s="53" t="s">
        <v>262</v>
      </c>
      <c r="L58" s="53" t="s">
        <v>262</v>
      </c>
      <c r="M58" s="53" t="s">
        <v>262</v>
      </c>
      <c r="N58" s="53" t="s">
        <v>262</v>
      </c>
      <c r="O58" s="53" t="s">
        <v>262</v>
      </c>
      <c r="P58" s="53"/>
      <c r="Q58" s="53"/>
    </row>
    <row r="59" spans="1:17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</row>
    <row r="60" spans="1:17">
      <c r="A60" s="53" t="s">
        <v>243</v>
      </c>
      <c r="B60" s="54">
        <v>5325</v>
      </c>
      <c r="C60" s="54">
        <v>13791</v>
      </c>
      <c r="D60" s="54">
        <v>3424</v>
      </c>
      <c r="E60" s="54">
        <v>8868</v>
      </c>
      <c r="F60" s="54">
        <v>1901</v>
      </c>
      <c r="G60" s="54">
        <v>4924</v>
      </c>
      <c r="H60" s="53">
        <v>76</v>
      </c>
      <c r="I60" s="53">
        <v>198</v>
      </c>
      <c r="J60" s="53">
        <v>13</v>
      </c>
      <c r="K60" s="53">
        <v>34</v>
      </c>
      <c r="L60" s="53" t="s">
        <v>262</v>
      </c>
      <c r="M60" s="53" t="s">
        <v>262</v>
      </c>
      <c r="N60" s="54">
        <v>1812</v>
      </c>
      <c r="O60" s="54">
        <v>4692</v>
      </c>
      <c r="P60" s="53"/>
      <c r="Q60" s="53"/>
    </row>
    <row r="61" spans="1:17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</row>
    <row r="62" spans="1:17">
      <c r="A62" s="52" t="s">
        <v>263</v>
      </c>
      <c r="B62" s="54">
        <v>3860</v>
      </c>
      <c r="C62" s="54">
        <v>9998</v>
      </c>
      <c r="D62" s="53">
        <v>603</v>
      </c>
      <c r="E62" s="54">
        <v>1562</v>
      </c>
      <c r="F62" s="54">
        <v>3257</v>
      </c>
      <c r="G62" s="54">
        <v>8436</v>
      </c>
      <c r="H62" s="53">
        <v>40</v>
      </c>
      <c r="I62" s="53">
        <v>104</v>
      </c>
      <c r="J62" s="53">
        <v>22</v>
      </c>
      <c r="K62" s="53">
        <v>56</v>
      </c>
      <c r="L62" s="53" t="s">
        <v>262</v>
      </c>
      <c r="M62" s="53" t="s">
        <v>262</v>
      </c>
      <c r="N62" s="54">
        <v>3196</v>
      </c>
      <c r="O62" s="54">
        <v>8277</v>
      </c>
      <c r="P62" s="53"/>
      <c r="Q62" s="53"/>
    </row>
    <row r="63" spans="1:17">
      <c r="A63" s="53" t="s">
        <v>264</v>
      </c>
      <c r="B63" s="53">
        <v>581</v>
      </c>
      <c r="C63" s="54">
        <v>1505</v>
      </c>
      <c r="D63" s="53">
        <v>76</v>
      </c>
      <c r="E63" s="53">
        <v>198</v>
      </c>
      <c r="F63" s="53">
        <v>505</v>
      </c>
      <c r="G63" s="54">
        <v>1307</v>
      </c>
      <c r="H63" s="53">
        <v>8</v>
      </c>
      <c r="I63" s="53">
        <v>21</v>
      </c>
      <c r="J63" s="53" t="s">
        <v>262</v>
      </c>
      <c r="K63" s="53" t="s">
        <v>262</v>
      </c>
      <c r="L63" s="53" t="s">
        <v>262</v>
      </c>
      <c r="M63" s="53" t="s">
        <v>262</v>
      </c>
      <c r="N63" s="53">
        <v>497</v>
      </c>
      <c r="O63" s="54">
        <v>1286</v>
      </c>
      <c r="P63" s="53"/>
      <c r="Q63" s="53"/>
    </row>
    <row r="64" spans="1:17">
      <c r="A64" s="53" t="s">
        <v>265</v>
      </c>
      <c r="B64" s="53">
        <v>571</v>
      </c>
      <c r="C64" s="54">
        <v>1478</v>
      </c>
      <c r="D64" s="53">
        <v>210</v>
      </c>
      <c r="E64" s="53">
        <v>543</v>
      </c>
      <c r="F64" s="53">
        <v>361</v>
      </c>
      <c r="G64" s="53">
        <v>935</v>
      </c>
      <c r="H64" s="53">
        <v>8</v>
      </c>
      <c r="I64" s="53">
        <v>21</v>
      </c>
      <c r="J64" s="53">
        <v>1</v>
      </c>
      <c r="K64" s="53">
        <v>2</v>
      </c>
      <c r="L64" s="53" t="s">
        <v>262</v>
      </c>
      <c r="M64" s="53" t="s">
        <v>262</v>
      </c>
      <c r="N64" s="53">
        <v>352</v>
      </c>
      <c r="O64" s="53">
        <v>911</v>
      </c>
      <c r="P64" s="53"/>
      <c r="Q64" s="53"/>
    </row>
    <row r="65" spans="1:17">
      <c r="A65" s="53" t="s">
        <v>266</v>
      </c>
      <c r="B65" s="54">
        <v>1976</v>
      </c>
      <c r="C65" s="54">
        <v>5117</v>
      </c>
      <c r="D65" s="53">
        <v>182</v>
      </c>
      <c r="E65" s="53">
        <v>472</v>
      </c>
      <c r="F65" s="54">
        <v>1793</v>
      </c>
      <c r="G65" s="54">
        <v>4644</v>
      </c>
      <c r="H65" s="53">
        <v>6</v>
      </c>
      <c r="I65" s="53">
        <v>16</v>
      </c>
      <c r="J65" s="53">
        <v>5</v>
      </c>
      <c r="K65" s="53">
        <v>13</v>
      </c>
      <c r="L65" s="53" t="s">
        <v>262</v>
      </c>
      <c r="M65" s="53" t="s">
        <v>262</v>
      </c>
      <c r="N65" s="54">
        <v>1782</v>
      </c>
      <c r="O65" s="54">
        <v>4615</v>
      </c>
      <c r="P65" s="53"/>
      <c r="Q65" s="53"/>
    </row>
    <row r="66" spans="1:17">
      <c r="A66" s="53" t="s">
        <v>267</v>
      </c>
      <c r="B66" s="53">
        <v>733</v>
      </c>
      <c r="C66" s="54">
        <v>1898</v>
      </c>
      <c r="D66" s="53">
        <v>134</v>
      </c>
      <c r="E66" s="53">
        <v>348</v>
      </c>
      <c r="F66" s="53">
        <v>599</v>
      </c>
      <c r="G66" s="54">
        <v>1550</v>
      </c>
      <c r="H66" s="53">
        <v>18</v>
      </c>
      <c r="I66" s="53">
        <v>46</v>
      </c>
      <c r="J66" s="53">
        <v>16</v>
      </c>
      <c r="K66" s="53">
        <v>40</v>
      </c>
      <c r="L66" s="53" t="s">
        <v>262</v>
      </c>
      <c r="M66" s="53" t="s">
        <v>262</v>
      </c>
      <c r="N66" s="53">
        <v>565</v>
      </c>
      <c r="O66" s="54">
        <v>1464</v>
      </c>
      <c r="P66" s="53"/>
      <c r="Q66" s="53"/>
    </row>
  </sheetData>
  <mergeCells count="4">
    <mergeCell ref="A1:A2"/>
    <mergeCell ref="B1:B2"/>
    <mergeCell ref="C1:C2"/>
    <mergeCell ref="D1:D2"/>
  </mergeCells>
  <hyperlinks>
    <hyperlink ref="A1" r:id="rId1" location="n2" display="http://www.census.gov/geo/reference/state-area.html - n2"/>
    <hyperlink ref="C1" r:id="rId2" location="n1" display="http://www.census.gov/geo/reference/state-area.html - n1"/>
    <hyperlink ref="D1" r:id="rId3" location="n1" display="http://www.census.gov/geo/reference/state-area.html - n1"/>
    <hyperlink ref="A5" r:id="rId4" location="n3" display="http://www.census.gov/geo/reference/state-area.html - n3"/>
    <hyperlink ref="A7" r:id="rId5" location="n4" display="http://www.census.gov/geo/reference/state-area.html - n4"/>
    <hyperlink ref="A62" r:id="rId6" location="n5" display="http://www.census.gov/geo/reference/state-area.html - n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31"/>
  <sheetViews>
    <sheetView workbookViewId="0"/>
  </sheetViews>
  <sheetFormatPr defaultColWidth="8.796875" defaultRowHeight="14.25"/>
  <cols>
    <col min="1" max="1" width="39.796875" customWidth="1"/>
  </cols>
  <sheetData>
    <row r="1" spans="1:5">
      <c r="A1" s="22" t="s">
        <v>92</v>
      </c>
      <c r="B1" s="23"/>
      <c r="C1" s="23"/>
      <c r="D1" s="23"/>
      <c r="E1" s="23"/>
    </row>
    <row r="2" spans="1:5">
      <c r="A2" s="1" t="s">
        <v>93</v>
      </c>
      <c r="B2" s="1">
        <v>2016</v>
      </c>
      <c r="C2" s="1">
        <v>2020</v>
      </c>
      <c r="D2" s="1">
        <v>2025</v>
      </c>
      <c r="E2" s="1">
        <v>2030</v>
      </c>
    </row>
    <row r="3" spans="1:5">
      <c r="A3" t="s">
        <v>94</v>
      </c>
      <c r="B3">
        <v>1</v>
      </c>
      <c r="C3">
        <v>18</v>
      </c>
      <c r="D3">
        <v>35</v>
      </c>
      <c r="E3">
        <v>52</v>
      </c>
    </row>
    <row r="4" spans="1:5">
      <c r="A4" t="s">
        <v>95</v>
      </c>
      <c r="B4">
        <v>2</v>
      </c>
      <c r="C4">
        <v>19</v>
      </c>
      <c r="D4">
        <v>36</v>
      </c>
      <c r="E4">
        <v>53</v>
      </c>
    </row>
    <row r="5" spans="1:5">
      <c r="A5" t="s">
        <v>96</v>
      </c>
      <c r="B5">
        <v>3</v>
      </c>
      <c r="C5">
        <v>20</v>
      </c>
      <c r="D5">
        <v>37</v>
      </c>
      <c r="E5">
        <v>54</v>
      </c>
    </row>
    <row r="6" spans="1:5">
      <c r="A6" t="s">
        <v>97</v>
      </c>
      <c r="B6">
        <v>4</v>
      </c>
      <c r="C6">
        <v>21</v>
      </c>
      <c r="D6">
        <v>38</v>
      </c>
      <c r="E6">
        <v>55</v>
      </c>
    </row>
    <row r="7" spans="1:5">
      <c r="A7" t="s">
        <v>98</v>
      </c>
      <c r="B7">
        <v>5</v>
      </c>
      <c r="C7">
        <v>22</v>
      </c>
      <c r="D7">
        <v>39</v>
      </c>
      <c r="E7">
        <v>56</v>
      </c>
    </row>
    <row r="8" spans="1:5">
      <c r="A8" t="s">
        <v>99</v>
      </c>
      <c r="B8">
        <v>6</v>
      </c>
      <c r="C8">
        <v>23</v>
      </c>
      <c r="D8">
        <v>40</v>
      </c>
      <c r="E8">
        <v>57</v>
      </c>
    </row>
    <row r="9" spans="1:5">
      <c r="A9" t="s">
        <v>100</v>
      </c>
      <c r="B9">
        <v>7</v>
      </c>
      <c r="C9">
        <v>24</v>
      </c>
      <c r="D9">
        <v>41</v>
      </c>
      <c r="E9">
        <v>58</v>
      </c>
    </row>
    <row r="10" spans="1:5">
      <c r="A10" t="s">
        <v>101</v>
      </c>
      <c r="B10">
        <v>8</v>
      </c>
      <c r="C10">
        <v>25</v>
      </c>
      <c r="D10">
        <v>42</v>
      </c>
      <c r="E10">
        <v>59</v>
      </c>
    </row>
    <row r="11" spans="1:5">
      <c r="A11" t="s">
        <v>102</v>
      </c>
      <c r="B11">
        <v>9</v>
      </c>
      <c r="C11">
        <v>26</v>
      </c>
      <c r="D11">
        <v>43</v>
      </c>
      <c r="E11">
        <v>60</v>
      </c>
    </row>
    <row r="12" spans="1:5">
      <c r="A12" t="s">
        <v>103</v>
      </c>
      <c r="B12">
        <v>10</v>
      </c>
      <c r="C12">
        <v>27</v>
      </c>
      <c r="D12">
        <v>44</v>
      </c>
      <c r="E12">
        <v>61</v>
      </c>
    </row>
    <row r="13" spans="1:5">
      <c r="A13" t="s">
        <v>104</v>
      </c>
      <c r="B13">
        <v>11</v>
      </c>
      <c r="C13">
        <v>28</v>
      </c>
      <c r="D13">
        <v>45</v>
      </c>
      <c r="E13">
        <v>62</v>
      </c>
    </row>
    <row r="14" spans="1:5">
      <c r="A14" t="s">
        <v>105</v>
      </c>
      <c r="B14">
        <v>12</v>
      </c>
      <c r="C14">
        <v>29</v>
      </c>
      <c r="D14">
        <v>46</v>
      </c>
      <c r="E14">
        <v>63</v>
      </c>
    </row>
    <row r="15" spans="1:5">
      <c r="A15" t="s">
        <v>106</v>
      </c>
      <c r="B15">
        <v>13</v>
      </c>
      <c r="C15">
        <v>30</v>
      </c>
      <c r="D15">
        <v>47</v>
      </c>
      <c r="E15">
        <v>64</v>
      </c>
    </row>
    <row r="16" spans="1:5">
      <c r="A16" t="s">
        <v>107</v>
      </c>
      <c r="B16">
        <v>14</v>
      </c>
      <c r="C16">
        <v>31</v>
      </c>
      <c r="D16">
        <v>48</v>
      </c>
      <c r="E16">
        <v>65</v>
      </c>
    </row>
    <row r="17" spans="1:5">
      <c r="A17" t="s">
        <v>108</v>
      </c>
      <c r="B17">
        <v>15</v>
      </c>
      <c r="C17">
        <v>32</v>
      </c>
      <c r="D17">
        <v>49</v>
      </c>
      <c r="E17">
        <v>66</v>
      </c>
    </row>
    <row r="18" spans="1:5">
      <c r="A18" t="s">
        <v>109</v>
      </c>
      <c r="B18">
        <v>16</v>
      </c>
      <c r="C18">
        <v>33</v>
      </c>
      <c r="D18">
        <v>50</v>
      </c>
      <c r="E18">
        <v>67</v>
      </c>
    </row>
    <row r="19" spans="1:5">
      <c r="A19" t="s">
        <v>110</v>
      </c>
      <c r="B19">
        <v>17</v>
      </c>
      <c r="C19">
        <v>34</v>
      </c>
      <c r="D19">
        <v>51</v>
      </c>
      <c r="E19">
        <v>68</v>
      </c>
    </row>
    <row r="21" spans="1:5">
      <c r="A21" s="22" t="s">
        <v>116</v>
      </c>
      <c r="B21" s="23"/>
      <c r="C21" s="23"/>
      <c r="D21" s="23"/>
    </row>
    <row r="22" spans="1:5">
      <c r="A22" t="s">
        <v>117</v>
      </c>
      <c r="B22" t="str">
        <f>A17</f>
        <v>on-road mobile sources</v>
      </c>
    </row>
    <row r="23" spans="1:5">
      <c r="A23" t="s">
        <v>118</v>
      </c>
      <c r="B23" t="str">
        <f>A18</f>
        <v>electricity generating units</v>
      </c>
    </row>
    <row r="24" spans="1:5">
      <c r="A24" t="s">
        <v>147</v>
      </c>
      <c r="B24" t="str">
        <f>A13</f>
        <v>area sources</v>
      </c>
    </row>
    <row r="25" spans="1:5">
      <c r="A25" t="s">
        <v>119</v>
      </c>
      <c r="B25" t="str">
        <f>A14</f>
        <v>industrial point sources</v>
      </c>
    </row>
    <row r="26" spans="1:5">
      <c r="A26" t="s">
        <v>120</v>
      </c>
      <c r="B26" t="str">
        <f>A17</f>
        <v>on-road mobile sources</v>
      </c>
    </row>
    <row r="28" spans="1:5">
      <c r="A28" s="22" t="s">
        <v>122</v>
      </c>
      <c r="B28" s="22"/>
    </row>
    <row r="29" spans="1:5">
      <c r="A29" t="s">
        <v>8</v>
      </c>
      <c r="B29" t="s">
        <v>126</v>
      </c>
    </row>
    <row r="30" spans="1:5">
      <c r="A30" t="s">
        <v>163</v>
      </c>
      <c r="B30" t="s">
        <v>125</v>
      </c>
    </row>
    <row r="31" spans="1:5">
      <c r="A31" t="s">
        <v>9</v>
      </c>
      <c r="B31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J25"/>
  <sheetViews>
    <sheetView workbookViewId="0">
      <selection activeCell="A17" sqref="A17"/>
    </sheetView>
  </sheetViews>
  <sheetFormatPr defaultColWidth="8.796875" defaultRowHeight="14.25"/>
  <cols>
    <col min="1" max="1" width="33.796875" customWidth="1"/>
  </cols>
  <sheetData>
    <row r="1" spans="1:36" s="1" customFormat="1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9.6613705336236796E-5</v>
      </c>
      <c r="C2" s="38">
        <f ca="1">$B2+($F2-$B2)*(C$1-$B$1)/($F$1-$B$1)</f>
        <v>9.7427865774463515E-5</v>
      </c>
      <c r="D2" s="38">
        <f t="shared" ref="D2:E12" ca="1" si="0">$B2+($F2-$B2)*(D$1-$B$1)/($F$1-$B$1)</f>
        <v>9.8242026212690234E-5</v>
      </c>
      <c r="E2" s="38">
        <f t="shared" ca="1" si="0"/>
        <v>9.9056186650916953E-5</v>
      </c>
      <c r="F2" s="37" cm="1">
        <f t="array" aca="1" ref="F2" ca="1">INDIRECT(CONCATENATE("'",HLOOKUP(F$1,$B$21:$E$23,3,FALSE),"'!",$B$25,ROW($A2)+3))*About!$A$27</f>
        <v>9.9870347089143672E-5</v>
      </c>
      <c r="G2" s="38">
        <f ca="1">$F2+($K2-$F2)*(G$1-$F$1)/($K$1-$F$1)</f>
        <v>1.0117300379030641E-4</v>
      </c>
      <c r="H2" s="38">
        <f t="shared" ref="H2:J12" ca="1" si="1">$F2+($K2-$F2)*(H$1-$F$1)/($K$1-$F$1)</f>
        <v>1.0247566049146916E-4</v>
      </c>
      <c r="I2" s="38">
        <f t="shared" ca="1" si="1"/>
        <v>1.037783171926319E-4</v>
      </c>
      <c r="J2" s="38">
        <f t="shared" ca="1" si="1"/>
        <v>1.0508097389379465E-4</v>
      </c>
      <c r="K2" s="37" cm="1">
        <f t="array" aca="1" ref="K2" ca="1">INDIRECT(CONCATENATE("'",HLOOKUP(K$1,$B$21:$E$23,3,FALSE),"'!",$B$25,ROW($A2)+3))*About!$A$27</f>
        <v>1.0638363059495738E-4</v>
      </c>
      <c r="L2" s="38">
        <f ca="1">$K2+($P2-$K2)*(L$1-$K$1)/($P$1-$K$1)</f>
        <v>1.0681784949534496E-4</v>
      </c>
      <c r="M2" s="38">
        <f t="shared" ref="M2:O12" ca="1" si="2">$K2+($P2-$K2)*(M$1-$K$1)/($P$1-$K$1)</f>
        <v>1.0725206839573254E-4</v>
      </c>
      <c r="N2" s="38">
        <f t="shared" ca="1" si="2"/>
        <v>1.0768628729612013E-4</v>
      </c>
      <c r="O2" s="38">
        <f t="shared" ca="1" si="2"/>
        <v>1.0812050619650771E-4</v>
      </c>
      <c r="P2" s="37" cm="1">
        <f t="array" aca="1" ref="P2" ca="1">INDIRECT(CONCATENATE("'",HLOOKUP(P$1,$B$21:$E$23,3,FALSE),"'!",$B$25,ROW($A2)+3))*About!$A$27</f>
        <v>1.0855472509689529E-4</v>
      </c>
      <c r="Q2" s="38" cm="1">
        <f t="array" aca="1" ref="Q2" ca="1">TREND($K2:$P2,$K$1:$P$1,Q$1)</f>
        <v>1.0898894399728287E-4</v>
      </c>
      <c r="R2" s="38" cm="1">
        <f t="array" aca="1" ref="R2" ca="1">TREND($K2:$P2,$K$1:$P$1,R$1)</f>
        <v>1.0942316289767038E-4</v>
      </c>
      <c r="S2" s="38" cm="1">
        <f t="array" aca="1" ref="S2" ca="1">TREND($K2:$P2,$K$1:$P$1,S$1)</f>
        <v>1.09857381798058E-4</v>
      </c>
      <c r="T2" s="38" cm="1">
        <f t="array" aca="1" ref="T2" ca="1">TREND($K2:$P2,$K$1:$P$1,T$1)</f>
        <v>1.1029160069844562E-4</v>
      </c>
      <c r="U2" s="38" cm="1">
        <f t="array" aca="1" ref="U2" ca="1">TREND($K2:$P2,$K$1:$P$1,U$1)</f>
        <v>1.1072581959883313E-4</v>
      </c>
      <c r="V2" s="38" cm="1">
        <f t="array" aca="1" ref="V2" ca="1">TREND($K2:$P2,$K$1:$P$1,V$1)</f>
        <v>1.1116003849922075E-4</v>
      </c>
      <c r="W2" s="38" cm="1">
        <f t="array" aca="1" ref="W2" ca="1">TREND($K2:$P2,$K$1:$P$1,W$1)</f>
        <v>1.1159425739960837E-4</v>
      </c>
      <c r="X2" s="38" cm="1">
        <f t="array" aca="1" ref="X2" ca="1">TREND($K2:$P2,$K$1:$P$1,X$1)</f>
        <v>1.1202847629999588E-4</v>
      </c>
      <c r="Y2" s="38" cm="1">
        <f t="array" aca="1" ref="Y2" ca="1">TREND($K2:$P2,$K$1:$P$1,Y$1)</f>
        <v>1.124626952003835E-4</v>
      </c>
      <c r="Z2" s="38" cm="1">
        <f t="array" aca="1" ref="Z2" ca="1">TREND($K2:$P2,$K$1:$P$1,Z$1)</f>
        <v>1.1289691410077112E-4</v>
      </c>
      <c r="AA2" s="38" cm="1">
        <f t="array" aca="1" ref="AA2" ca="1">TREND($K2:$P2,$K$1:$P$1,AA$1)</f>
        <v>1.1333113300115863E-4</v>
      </c>
      <c r="AB2" s="38" cm="1">
        <f t="array" aca="1" ref="AB2" ca="1">TREND($K2:$P2,$K$1:$P$1,AB$1)</f>
        <v>1.1376535190154625E-4</v>
      </c>
      <c r="AC2" s="38" cm="1">
        <f t="array" aca="1" ref="AC2" ca="1">TREND($K2:$P2,$K$1:$P$1,AC$1)</f>
        <v>1.1419957080193387E-4</v>
      </c>
      <c r="AD2" s="38" cm="1">
        <f t="array" aca="1" ref="AD2" ca="1">TREND($K2:$P2,$K$1:$P$1,AD$1)</f>
        <v>1.1463378970232138E-4</v>
      </c>
      <c r="AE2" s="38" cm="1">
        <f t="array" aca="1" ref="AE2" ca="1">TREND($K2:$P2,$K$1:$P$1,AE$1)</f>
        <v>1.15068008602709E-4</v>
      </c>
      <c r="AF2" s="38" cm="1">
        <f t="array" aca="1" ref="AF2" ca="1">TREND($K2:$P2,$K$1:$P$1,AF$1)</f>
        <v>1.1550222750309662E-4</v>
      </c>
      <c r="AG2" s="38" cm="1">
        <f t="array" aca="1" ref="AG2" ca="1">TREND($K2:$P2,$K$1:$P$1,AG$1)</f>
        <v>1.1593644640348413E-4</v>
      </c>
      <c r="AH2" s="38" cm="1">
        <f t="array" aca="1" ref="AH2" ca="1">TREND($K2:$P2,$K$1:$P$1,AH$1)</f>
        <v>1.1637066530387175E-4</v>
      </c>
      <c r="AI2" s="38" cm="1">
        <f t="array" aca="1" ref="AI2" ca="1">TREND($K2:$P2,$K$1:$P$1,AI$1)</f>
        <v>1.1680488420425937E-4</v>
      </c>
      <c r="AJ2" s="38" cm="1">
        <f t="array" aca="1" ref="AJ2" ca="1">TREND($K2:$P2,$K$1:$P$1,AJ$1)</f>
        <v>1.1723910310464688E-4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5.3191815297478692E-5</v>
      </c>
      <c r="C3" s="38">
        <f t="shared" ref="C3:C12" ca="1" si="3">$B3+($F3-$B3)*(C$1-$B$1)/($F$1-$B$1)</f>
        <v>5.3463202110220934E-5</v>
      </c>
      <c r="D3" s="38">
        <f t="shared" ca="1" si="0"/>
        <v>5.3734588922963169E-5</v>
      </c>
      <c r="E3" s="38">
        <f t="shared" ca="1" si="0"/>
        <v>5.4005975735705404E-5</v>
      </c>
      <c r="F3" s="39" cm="1">
        <f t="array" aca="1" ref="F3" ca="1">INDIRECT(CONCATENATE("'",HLOOKUP(F$1,$B$21:$E$23,3,FALSE),"'!",$B$25,ROW($A3)+5))*About!$A$27</f>
        <v>5.4277362548447646E-5</v>
      </c>
      <c r="G3" s="38">
        <f t="shared" ref="G3:G12" ca="1" si="4">$F3+($K3-$F3)*(G$1-$F$1)/($K$1-$F$1)</f>
        <v>5.4711581448835225E-5</v>
      </c>
      <c r="H3" s="38">
        <f t="shared" ca="1" si="1"/>
        <v>5.5145800349222804E-5</v>
      </c>
      <c r="I3" s="38">
        <f t="shared" ca="1" si="1"/>
        <v>5.5580019249610389E-5</v>
      </c>
      <c r="J3" s="38">
        <f t="shared" ca="1" si="1"/>
        <v>5.6014238149997968E-5</v>
      </c>
      <c r="K3" s="39" cm="1">
        <f t="array" aca="1" ref="K3" ca="1">INDIRECT(CONCATENATE("'",HLOOKUP(K$1,$B$21:$E$23,3,FALSE),"'!",$B$25,ROW($A3)+5))*About!$A$27</f>
        <v>5.6448457050385547E-5</v>
      </c>
      <c r="L3" s="38">
        <f t="shared" ref="L3:L12" ca="1" si="5">$K3+($P3-$K3)*(L$1-$K$1)/($P$1-$K$1)</f>
        <v>5.6665566500579337E-5</v>
      </c>
      <c r="M3" s="38">
        <f t="shared" ca="1" si="2"/>
        <v>5.6882675950773126E-5</v>
      </c>
      <c r="N3" s="38">
        <f t="shared" ca="1" si="2"/>
        <v>5.7099785400966922E-5</v>
      </c>
      <c r="O3" s="38">
        <f t="shared" ca="1" si="2"/>
        <v>5.7316894851160712E-5</v>
      </c>
      <c r="P3" s="39" cm="1">
        <f t="array" aca="1" ref="P3" ca="1">INDIRECT(CONCATENATE("'",HLOOKUP(P$1,$B$21:$E$23,3,FALSE),"'!",$B$25,ROW($A3)+5))*About!$A$27</f>
        <v>5.7534004301354501E-5</v>
      </c>
      <c r="Q3" s="38" cm="1">
        <f t="array" aca="1" ref="Q3" ca="1">TREND($K3:$P3,$K$1:$P$1,Q$1)</f>
        <v>5.7751113751548257E-5</v>
      </c>
      <c r="R3" s="38" cm="1">
        <f t="array" aca="1" ref="R3" ca="1">TREND($K3:$P3,$K$1:$P$1,R$1)</f>
        <v>5.7968223201742013E-5</v>
      </c>
      <c r="S3" s="38" cm="1">
        <f t="array" aca="1" ref="S3" ca="1">TREND($K3:$P3,$K$1:$P$1,S$1)</f>
        <v>5.8185332651935822E-5</v>
      </c>
      <c r="T3" s="38" cm="1">
        <f t="array" aca="1" ref="T3" ca="1">TREND($K3:$P3,$K$1:$P$1,T$1)</f>
        <v>5.8402442102129632E-5</v>
      </c>
      <c r="U3" s="38" cm="1">
        <f t="array" aca="1" ref="U3" ca="1">TREND($K3:$P3,$K$1:$P$1,U$1)</f>
        <v>5.8619551552323388E-5</v>
      </c>
      <c r="V3" s="38" cm="1">
        <f t="array" aca="1" ref="V3" ca="1">TREND($K3:$P3,$K$1:$P$1,V$1)</f>
        <v>5.8836661002517198E-5</v>
      </c>
      <c r="W3" s="38" cm="1">
        <f t="array" aca="1" ref="W3" ca="1">TREND($K3:$P3,$K$1:$P$1,W$1)</f>
        <v>5.9053770452711007E-5</v>
      </c>
      <c r="X3" s="38" cm="1">
        <f t="array" aca="1" ref="X3" ca="1">TREND($K3:$P3,$K$1:$P$1,X$1)</f>
        <v>5.9270879902904763E-5</v>
      </c>
      <c r="Y3" s="38" cm="1">
        <f t="array" aca="1" ref="Y3" ca="1">TREND($K3:$P3,$K$1:$P$1,Y$1)</f>
        <v>5.9487989353098573E-5</v>
      </c>
      <c r="Z3" s="38" cm="1">
        <f t="array" aca="1" ref="Z3" ca="1">TREND($K3:$P3,$K$1:$P$1,Z$1)</f>
        <v>5.9705098803292383E-5</v>
      </c>
      <c r="AA3" s="38" cm="1">
        <f t="array" aca="1" ref="AA3" ca="1">TREND($K3:$P3,$K$1:$P$1,AA$1)</f>
        <v>5.9922208253486138E-5</v>
      </c>
      <c r="AB3" s="38" cm="1">
        <f t="array" aca="1" ref="AB3" ca="1">TREND($K3:$P3,$K$1:$P$1,AB$1)</f>
        <v>6.0139317703679948E-5</v>
      </c>
      <c r="AC3" s="38" cm="1">
        <f t="array" aca="1" ref="AC3" ca="1">TREND($K3:$P3,$K$1:$P$1,AC$1)</f>
        <v>6.0356427153873758E-5</v>
      </c>
      <c r="AD3" s="38" cm="1">
        <f t="array" aca="1" ref="AD3" ca="1">TREND($K3:$P3,$K$1:$P$1,AD$1)</f>
        <v>6.0573536604067513E-5</v>
      </c>
      <c r="AE3" s="38" cm="1">
        <f t="array" aca="1" ref="AE3" ca="1">TREND($K3:$P3,$K$1:$P$1,AE$1)</f>
        <v>6.0790646054261323E-5</v>
      </c>
      <c r="AF3" s="38" cm="1">
        <f t="array" aca="1" ref="AF3" ca="1">TREND($K3:$P3,$K$1:$P$1,AF$1)</f>
        <v>6.1007755504455133E-5</v>
      </c>
      <c r="AG3" s="38" cm="1">
        <f t="array" aca="1" ref="AG3" ca="1">TREND($K3:$P3,$K$1:$P$1,AG$1)</f>
        <v>6.1224864954648889E-5</v>
      </c>
      <c r="AH3" s="38" cm="1">
        <f t="array" aca="1" ref="AH3" ca="1">TREND($K3:$P3,$K$1:$P$1,AH$1)</f>
        <v>6.1441974404842698E-5</v>
      </c>
      <c r="AI3" s="38" cm="1">
        <f t="array" aca="1" ref="AI3" ca="1">TREND($K3:$P3,$K$1:$P$1,AI$1)</f>
        <v>6.1659083855036508E-5</v>
      </c>
      <c r="AJ3" s="38" cm="1">
        <f t="array" aca="1" ref="AJ3" ca="1">TREND($K3:$P3,$K$1:$P$1,AJ$1)</f>
        <v>6.1876193305230264E-5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1.4112114262596387E-4</v>
      </c>
      <c r="C4" s="38">
        <f t="shared" ca="1" si="3"/>
        <v>1.4112114262596387E-4</v>
      </c>
      <c r="D4" s="38">
        <f t="shared" ca="1" si="0"/>
        <v>1.4112114262596387E-4</v>
      </c>
      <c r="E4" s="38">
        <f t="shared" ca="1" si="0"/>
        <v>1.4112114262596387E-4</v>
      </c>
      <c r="F4" s="39" cm="1">
        <f t="array" aca="1" ref="F4" ca="1">INDIRECT(CONCATENATE("'",HLOOKUP(F$1,$B$21:$E$23,3,FALSE),"'!",$B$25,ROW($A4)+5))*About!$A$27</f>
        <v>1.4112114262596387E-4</v>
      </c>
      <c r="G4" s="38">
        <f t="shared" ca="1" si="4"/>
        <v>1.4112114262596387E-4</v>
      </c>
      <c r="H4" s="38">
        <f t="shared" ca="1" si="1"/>
        <v>1.4112114262596387E-4</v>
      </c>
      <c r="I4" s="38">
        <f t="shared" ca="1" si="1"/>
        <v>1.4112114262596387E-4</v>
      </c>
      <c r="J4" s="38">
        <f t="shared" ca="1" si="1"/>
        <v>1.4112114262596387E-4</v>
      </c>
      <c r="K4" s="39" cm="1">
        <f t="array" aca="1" ref="K4" ca="1">INDIRECT(CONCATENATE("'",HLOOKUP(K$1,$B$21:$E$23,3,FALSE),"'!",$B$25,ROW($A4)+5))*About!$A$27</f>
        <v>1.4112114262596387E-4</v>
      </c>
      <c r="L4" s="38">
        <f t="shared" ca="1" si="5"/>
        <v>1.4329223712790178E-4</v>
      </c>
      <c r="M4" s="38">
        <f t="shared" ca="1" si="2"/>
        <v>1.4546333162983969E-4</v>
      </c>
      <c r="N4" s="38">
        <f t="shared" ca="1" si="2"/>
        <v>1.4763442613177757E-4</v>
      </c>
      <c r="O4" s="38">
        <f t="shared" ca="1" si="2"/>
        <v>1.4980552063371548E-4</v>
      </c>
      <c r="P4" s="39" cm="1">
        <f t="array" aca="1" ref="P4" ca="1">INDIRECT(CONCATENATE("'",HLOOKUP(P$1,$B$21:$E$23,3,FALSE),"'!",$B$25,ROW($A4)+5))*About!$A$27</f>
        <v>1.5197661513565339E-4</v>
      </c>
      <c r="Q4" s="38" cm="1">
        <f t="array" aca="1" ref="Q4" ca="1">TREND($K4:$P4,$K$1:$P$1,Q$1)</f>
        <v>1.5414770963759119E-4</v>
      </c>
      <c r="R4" s="38" cm="1">
        <f t="array" aca="1" ref="R4" ca="1">TREND($K4:$P4,$K$1:$P$1,R$1)</f>
        <v>1.5631880413952918E-4</v>
      </c>
      <c r="S4" s="38" cm="1">
        <f t="array" aca="1" ref="S4" ca="1">TREND($K4:$P4,$K$1:$P$1,S$1)</f>
        <v>1.5848989864146717E-4</v>
      </c>
      <c r="T4" s="38" cm="1">
        <f t="array" aca="1" ref="T4" ca="1">TREND($K4:$P4,$K$1:$P$1,T$1)</f>
        <v>1.6066099314340429E-4</v>
      </c>
      <c r="U4" s="38" cm="1">
        <f t="array" aca="1" ref="U4" ca="1">TREND($K4:$P4,$K$1:$P$1,U$1)</f>
        <v>1.6283208764534228E-4</v>
      </c>
      <c r="V4" s="38" cm="1">
        <f t="array" aca="1" ref="V4" ca="1">TREND($K4:$P4,$K$1:$P$1,V$1)</f>
        <v>1.6500318214728027E-4</v>
      </c>
      <c r="W4" s="38" cm="1">
        <f t="array" aca="1" ref="W4" ca="1">TREND($K4:$P4,$K$1:$P$1,W$1)</f>
        <v>1.6717427664921826E-4</v>
      </c>
      <c r="X4" s="38" cm="1">
        <f t="array" aca="1" ref="X4" ca="1">TREND($K4:$P4,$K$1:$P$1,X$1)</f>
        <v>1.6934537115115625E-4</v>
      </c>
      <c r="Y4" s="38" cm="1">
        <f t="array" aca="1" ref="Y4" ca="1">TREND($K4:$P4,$K$1:$P$1,Y$1)</f>
        <v>1.7151646565309424E-4</v>
      </c>
      <c r="Z4" s="38" cm="1">
        <f t="array" aca="1" ref="Z4" ca="1">TREND($K4:$P4,$K$1:$P$1,Z$1)</f>
        <v>1.7368756015503223E-4</v>
      </c>
      <c r="AA4" s="38" cm="1">
        <f t="array" aca="1" ref="AA4" ca="1">TREND($K4:$P4,$K$1:$P$1,AA$1)</f>
        <v>1.7585865465697022E-4</v>
      </c>
      <c r="AB4" s="38" cm="1">
        <f t="array" aca="1" ref="AB4" ca="1">TREND($K4:$P4,$K$1:$P$1,AB$1)</f>
        <v>1.7802974915890821E-4</v>
      </c>
      <c r="AC4" s="38" cm="1">
        <f t="array" aca="1" ref="AC4" ca="1">TREND($K4:$P4,$K$1:$P$1,AC$1)</f>
        <v>1.802008436608462E-4</v>
      </c>
      <c r="AD4" s="38" cm="1">
        <f t="array" aca="1" ref="AD4" ca="1">TREND($K4:$P4,$K$1:$P$1,AD$1)</f>
        <v>1.8237193816278332E-4</v>
      </c>
      <c r="AE4" s="38" cm="1">
        <f t="array" aca="1" ref="AE4" ca="1">TREND($K4:$P4,$K$1:$P$1,AE$1)</f>
        <v>1.8454303266472131E-4</v>
      </c>
      <c r="AF4" s="38" cm="1">
        <f t="array" aca="1" ref="AF4" ca="1">TREND($K4:$P4,$K$1:$P$1,AF$1)</f>
        <v>1.867141271666593E-4</v>
      </c>
      <c r="AG4" s="38" cm="1">
        <f t="array" aca="1" ref="AG4" ca="1">TREND($K4:$P4,$K$1:$P$1,AG$1)</f>
        <v>1.8888522166859729E-4</v>
      </c>
      <c r="AH4" s="38" cm="1">
        <f t="array" aca="1" ref="AH4" ca="1">TREND($K4:$P4,$K$1:$P$1,AH$1)</f>
        <v>1.9105631617053528E-4</v>
      </c>
      <c r="AI4" s="38" cm="1">
        <f t="array" aca="1" ref="AI4" ca="1">TREND($K4:$P4,$K$1:$P$1,AI$1)</f>
        <v>1.9322741067247327E-4</v>
      </c>
      <c r="AJ4" s="38" cm="1">
        <f t="array" aca="1" ref="AJ4" ca="1">TREND($K4:$P4,$K$1:$P$1,AJ$1)</f>
        <v>1.9539850517441126E-4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1.7368756015503247E-3</v>
      </c>
      <c r="C5" s="38">
        <f t="shared" ca="1" si="3"/>
        <v>1.7368756015503247E-3</v>
      </c>
      <c r="D5" s="38">
        <f t="shared" ca="1" si="0"/>
        <v>1.7368756015503247E-3</v>
      </c>
      <c r="E5" s="38">
        <f t="shared" ca="1" si="0"/>
        <v>1.7368756015503247E-3</v>
      </c>
      <c r="F5" s="39" cm="1">
        <f t="array" aca="1" ref="F5" ca="1">INDIRECT(CONCATENATE("'",HLOOKUP(F$1,$B$21:$E$23,3,FALSE),"'!",$B$25,ROW($A5)+5))*About!$A$27</f>
        <v>1.7368756015503247E-3</v>
      </c>
      <c r="G5" s="38">
        <f t="shared" ca="1" si="4"/>
        <v>1.7585865465697037E-3</v>
      </c>
      <c r="H5" s="38">
        <f t="shared" ca="1" si="1"/>
        <v>1.7802974915890827E-3</v>
      </c>
      <c r="I5" s="38">
        <f t="shared" ca="1" si="1"/>
        <v>1.802008436608462E-3</v>
      </c>
      <c r="J5" s="38">
        <f t="shared" ca="1" si="1"/>
        <v>1.823719381627841E-3</v>
      </c>
      <c r="K5" s="39" cm="1">
        <f t="array" aca="1" ref="K5" ca="1">INDIRECT(CONCATENATE("'",HLOOKUP(K$1,$B$21:$E$23,3,FALSE),"'!",$B$25,ROW($A5)+5))*About!$A$27</f>
        <v>1.84543032664722E-3</v>
      </c>
      <c r="L5" s="38">
        <f t="shared" ca="1" si="5"/>
        <v>1.8671412716665991E-3</v>
      </c>
      <c r="M5" s="38">
        <f t="shared" ca="1" si="2"/>
        <v>1.8888522166859781E-3</v>
      </c>
      <c r="N5" s="38">
        <f t="shared" ca="1" si="2"/>
        <v>1.9105631617053571E-3</v>
      </c>
      <c r="O5" s="38">
        <f t="shared" ca="1" si="2"/>
        <v>1.9322741067247361E-3</v>
      </c>
      <c r="P5" s="39" cm="1">
        <f t="array" aca="1" ref="P5" ca="1">INDIRECT(CONCATENATE("'",HLOOKUP(P$1,$B$21:$E$23,3,FALSE),"'!",$B$25,ROW($A5)+5))*About!$A$27</f>
        <v>1.9539850517441152E-3</v>
      </c>
      <c r="Q5" s="38" cm="1">
        <f t="array" aca="1" ref="Q5" ca="1">TREND($K5:$P5,$K$1:$P$1,Q$1)</f>
        <v>1.9756959967634977E-3</v>
      </c>
      <c r="R5" s="38" cm="1">
        <f t="array" aca="1" ref="R5" ca="1">TREND($K5:$P5,$K$1:$P$1,R$1)</f>
        <v>1.9974069417828741E-3</v>
      </c>
      <c r="S5" s="38" cm="1">
        <f t="array" aca="1" ref="S5" ca="1">TREND($K5:$P5,$K$1:$P$1,S$1)</f>
        <v>2.0191178868022505E-3</v>
      </c>
      <c r="T5" s="38" cm="1">
        <f t="array" aca="1" ref="T5" ca="1">TREND($K5:$P5,$K$1:$P$1,T$1)</f>
        <v>2.0408288318216339E-3</v>
      </c>
      <c r="U5" s="38" cm="1">
        <f t="array" aca="1" ref="U5" ca="1">TREND($K5:$P5,$K$1:$P$1,U$1)</f>
        <v>2.0625397768410103E-3</v>
      </c>
      <c r="V5" s="38" cm="1">
        <f t="array" aca="1" ref="V5" ca="1">TREND($K5:$P5,$K$1:$P$1,V$1)</f>
        <v>2.0842507218603937E-3</v>
      </c>
      <c r="W5" s="38" cm="1">
        <f t="array" aca="1" ref="W5" ca="1">TREND($K5:$P5,$K$1:$P$1,W$1)</f>
        <v>2.1059616668797701E-3</v>
      </c>
      <c r="X5" s="38" cm="1">
        <f t="array" aca="1" ref="X5" ca="1">TREND($K5:$P5,$K$1:$P$1,X$1)</f>
        <v>2.1276726118991465E-3</v>
      </c>
      <c r="Y5" s="38" cm="1">
        <f t="array" aca="1" ref="Y5" ca="1">TREND($K5:$P5,$K$1:$P$1,Y$1)</f>
        <v>2.1493835569185299E-3</v>
      </c>
      <c r="Z5" s="38" cm="1">
        <f t="array" aca="1" ref="Z5" ca="1">TREND($K5:$P5,$K$1:$P$1,Z$1)</f>
        <v>2.1710945019379063E-3</v>
      </c>
      <c r="AA5" s="38" cm="1">
        <f t="array" aca="1" ref="AA5" ca="1">TREND($K5:$P5,$K$1:$P$1,AA$1)</f>
        <v>2.1928054469572827E-3</v>
      </c>
      <c r="AB5" s="38" cm="1">
        <f t="array" aca="1" ref="AB5" ca="1">TREND($K5:$P5,$K$1:$P$1,AB$1)</f>
        <v>2.2145163919766661E-3</v>
      </c>
      <c r="AC5" s="38" cm="1">
        <f t="array" aca="1" ref="AC5" ca="1">TREND($K5:$P5,$K$1:$P$1,AC$1)</f>
        <v>2.2362273369960425E-3</v>
      </c>
      <c r="AD5" s="38" cm="1">
        <f t="array" aca="1" ref="AD5" ca="1">TREND($K5:$P5,$K$1:$P$1,AD$1)</f>
        <v>2.257938282015419E-3</v>
      </c>
      <c r="AE5" s="38" cm="1">
        <f t="array" aca="1" ref="AE5" ca="1">TREND($K5:$P5,$K$1:$P$1,AE$1)</f>
        <v>2.2796492270348023E-3</v>
      </c>
      <c r="AF5" s="38" cm="1">
        <f t="array" aca="1" ref="AF5" ca="1">TREND($K5:$P5,$K$1:$P$1,AF$1)</f>
        <v>2.3013601720541788E-3</v>
      </c>
      <c r="AG5" s="38" cm="1">
        <f t="array" aca="1" ref="AG5" ca="1">TREND($K5:$P5,$K$1:$P$1,AG$1)</f>
        <v>2.3230711170735621E-3</v>
      </c>
      <c r="AH5" s="38" cm="1">
        <f t="array" aca="1" ref="AH5" ca="1">TREND($K5:$P5,$K$1:$P$1,AH$1)</f>
        <v>2.3447820620929385E-3</v>
      </c>
      <c r="AI5" s="38" cm="1">
        <f t="array" aca="1" ref="AI5" ca="1">TREND($K5:$P5,$K$1:$P$1,AI$1)</f>
        <v>2.366493007112315E-3</v>
      </c>
      <c r="AJ5" s="38" cm="1">
        <f t="array" aca="1" ref="AJ5" ca="1">TREND($K5:$P5,$K$1:$P$1,AJ$1)</f>
        <v>2.3882039521316983E-3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2.6053134023254869E-3</v>
      </c>
      <c r="C6" s="38">
        <f t="shared" ca="1" si="3"/>
        <v>2.6053134023254869E-3</v>
      </c>
      <c r="D6" s="38">
        <f t="shared" ca="1" si="0"/>
        <v>2.6053134023254869E-3</v>
      </c>
      <c r="E6" s="38">
        <f t="shared" ca="1" si="0"/>
        <v>2.6053134023254869E-3</v>
      </c>
      <c r="F6" s="39" cm="1">
        <f t="array" aca="1" ref="F6" ca="1">INDIRECT(CONCATENATE("'",HLOOKUP(F$1,$B$21:$E$23,3,FALSE),"'!",$B$25,ROW($A6)+5))*About!$A$27</f>
        <v>2.6053134023254869E-3</v>
      </c>
      <c r="G6" s="38">
        <f t="shared" ca="1" si="4"/>
        <v>2.6270243473448659E-3</v>
      </c>
      <c r="H6" s="38">
        <f t="shared" ca="1" si="1"/>
        <v>2.6487352923642449E-3</v>
      </c>
      <c r="I6" s="38">
        <f t="shared" ca="1" si="1"/>
        <v>2.6704462373836244E-3</v>
      </c>
      <c r="J6" s="38">
        <f t="shared" ca="1" si="1"/>
        <v>2.6921571824030034E-3</v>
      </c>
      <c r="K6" s="39" cm="1">
        <f t="array" aca="1" ref="K6" ca="1">INDIRECT(CONCATENATE("'",HLOOKUP(K$1,$B$21:$E$23,3,FALSE),"'!",$B$25,ROW($A6)+5))*About!$A$27</f>
        <v>2.7138681274223825E-3</v>
      </c>
      <c r="L6" s="38">
        <f t="shared" ca="1" si="5"/>
        <v>2.7355790724417615E-3</v>
      </c>
      <c r="M6" s="38">
        <f t="shared" ca="1" si="2"/>
        <v>2.7572900174611405E-3</v>
      </c>
      <c r="N6" s="38">
        <f t="shared" ca="1" si="2"/>
        <v>2.7790009624805191E-3</v>
      </c>
      <c r="O6" s="38">
        <f t="shared" ca="1" si="2"/>
        <v>2.8007119074998981E-3</v>
      </c>
      <c r="P6" s="39" cm="1">
        <f t="array" aca="1" ref="P6" ca="1">INDIRECT(CONCATENATE("'",HLOOKUP(P$1,$B$21:$E$23,3,FALSE),"'!",$B$25,ROW($A6)+5))*About!$A$27</f>
        <v>2.8224228525192772E-3</v>
      </c>
      <c r="Q6" s="38" cm="1">
        <f t="array" aca="1" ref="Q6" ca="1">TREND($K6:$P6,$K$1:$P$1,Q$1)</f>
        <v>2.8441337975386519E-3</v>
      </c>
      <c r="R6" s="38" cm="1">
        <f t="array" aca="1" ref="R6" ca="1">TREND($K6:$P6,$K$1:$P$1,R$1)</f>
        <v>2.8658447425580283E-3</v>
      </c>
      <c r="S6" s="38" cm="1">
        <f t="array" aca="1" ref="S6" ca="1">TREND($K6:$P6,$K$1:$P$1,S$1)</f>
        <v>2.8875556875774117E-3</v>
      </c>
      <c r="T6" s="38" cm="1">
        <f t="array" aca="1" ref="T6" ca="1">TREND($K6:$P6,$K$1:$P$1,T$1)</f>
        <v>2.9092666325967881E-3</v>
      </c>
      <c r="U6" s="38" cm="1">
        <f t="array" aca="1" ref="U6" ca="1">TREND($K6:$P6,$K$1:$P$1,U$1)</f>
        <v>2.9309775776161645E-3</v>
      </c>
      <c r="V6" s="38" cm="1">
        <f t="array" aca="1" ref="V6" ca="1">TREND($K6:$P6,$K$1:$P$1,V$1)</f>
        <v>2.9526885226355479E-3</v>
      </c>
      <c r="W6" s="38" cm="1">
        <f t="array" aca="1" ref="W6" ca="1">TREND($K6:$P6,$K$1:$P$1,W$1)</f>
        <v>2.9743994676549243E-3</v>
      </c>
      <c r="X6" s="38" cm="1">
        <f t="array" aca="1" ref="X6" ca="1">TREND($K6:$P6,$K$1:$P$1,X$1)</f>
        <v>2.9961104126743007E-3</v>
      </c>
      <c r="Y6" s="38" cm="1">
        <f t="array" aca="1" ref="Y6" ca="1">TREND($K6:$P6,$K$1:$P$1,Y$1)</f>
        <v>3.0178213576936841E-3</v>
      </c>
      <c r="Z6" s="38" cm="1">
        <f t="array" aca="1" ref="Z6" ca="1">TREND($K6:$P6,$K$1:$P$1,Z$1)</f>
        <v>3.0395323027130605E-3</v>
      </c>
      <c r="AA6" s="38" cm="1">
        <f t="array" aca="1" ref="AA6" ca="1">TREND($K6:$P6,$K$1:$P$1,AA$1)</f>
        <v>3.0612432477324369E-3</v>
      </c>
      <c r="AB6" s="38" cm="1">
        <f t="array" aca="1" ref="AB6" ca="1">TREND($K6:$P6,$K$1:$P$1,AB$1)</f>
        <v>3.0829541927518203E-3</v>
      </c>
      <c r="AC6" s="38" cm="1">
        <f t="array" aca="1" ref="AC6" ca="1">TREND($K6:$P6,$K$1:$P$1,AC$1)</f>
        <v>3.1046651377711967E-3</v>
      </c>
      <c r="AD6" s="38" cm="1">
        <f t="array" aca="1" ref="AD6" ca="1">TREND($K6:$P6,$K$1:$P$1,AD$1)</f>
        <v>3.1263760827905801E-3</v>
      </c>
      <c r="AE6" s="38" cm="1">
        <f t="array" aca="1" ref="AE6" ca="1">TREND($K6:$P6,$K$1:$P$1,AE$1)</f>
        <v>3.1480870278099565E-3</v>
      </c>
      <c r="AF6" s="38" cm="1">
        <f t="array" aca="1" ref="AF6" ca="1">TREND($K6:$P6,$K$1:$P$1,AF$1)</f>
        <v>3.169797972829333E-3</v>
      </c>
      <c r="AG6" s="38" cm="1">
        <f t="array" aca="1" ref="AG6" ca="1">TREND($K6:$P6,$K$1:$P$1,AG$1)</f>
        <v>3.1915089178487163E-3</v>
      </c>
      <c r="AH6" s="38" cm="1">
        <f t="array" aca="1" ref="AH6" ca="1">TREND($K6:$P6,$K$1:$P$1,AH$1)</f>
        <v>3.2132198628680927E-3</v>
      </c>
      <c r="AI6" s="38" cm="1">
        <f t="array" aca="1" ref="AI6" ca="1">TREND($K6:$P6,$K$1:$P$1,AI$1)</f>
        <v>3.2349308078874692E-3</v>
      </c>
      <c r="AJ6" s="38" cm="1">
        <f t="array" aca="1" ref="AJ6" ca="1">TREND($K6:$P6,$K$1:$P$1,AJ$1)</f>
        <v>3.2566417529068525E-3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7.4902760316857747E-2</v>
      </c>
      <c r="C7" s="38">
        <f t="shared" ca="1" si="3"/>
        <v>7.517414712959998E-2</v>
      </c>
      <c r="D7" s="38">
        <f t="shared" ca="1" si="0"/>
        <v>7.5445533942342213E-2</v>
      </c>
      <c r="E7" s="38">
        <f t="shared" ca="1" si="0"/>
        <v>7.571692075508446E-2</v>
      </c>
      <c r="F7" s="39" cm="1">
        <f t="array" aca="1" ref="F7" ca="1">INDIRECT(CONCATENATE("'",HLOOKUP(F$1,$B$21:$E$23,3,FALSE),"'!",$B$25,ROW($A7)+5))*About!$A$27</f>
        <v>7.5988307567826693E-2</v>
      </c>
      <c r="G7" s="38">
        <f t="shared" ca="1" si="4"/>
        <v>7.5988307567826693E-2</v>
      </c>
      <c r="H7" s="38">
        <f t="shared" ca="1" si="1"/>
        <v>7.5988307567826693E-2</v>
      </c>
      <c r="I7" s="38">
        <f t="shared" ca="1" si="1"/>
        <v>7.5988307567826693E-2</v>
      </c>
      <c r="J7" s="38">
        <f t="shared" ca="1" si="1"/>
        <v>7.5988307567826693E-2</v>
      </c>
      <c r="K7" s="39" cm="1">
        <f t="array" aca="1" ref="K7" ca="1">INDIRECT(CONCATENATE("'",HLOOKUP(K$1,$B$21:$E$23,3,FALSE),"'!",$B$25,ROW($A7)+5))*About!$A$27</f>
        <v>7.5988307567826693E-2</v>
      </c>
      <c r="L7" s="38">
        <f t="shared" ca="1" si="5"/>
        <v>7.6205417018020485E-2</v>
      </c>
      <c r="M7" s="38">
        <f t="shared" ca="1" si="2"/>
        <v>7.6422526468214277E-2</v>
      </c>
      <c r="N7" s="38">
        <f t="shared" ca="1" si="2"/>
        <v>7.6639635918408069E-2</v>
      </c>
      <c r="O7" s="38">
        <f t="shared" ca="1" si="2"/>
        <v>7.6856745368601861E-2</v>
      </c>
      <c r="P7" s="39" cm="1">
        <f t="array" aca="1" ref="P7" ca="1">INDIRECT(CONCATENATE("'",HLOOKUP(P$1,$B$21:$E$23,3,FALSE),"'!",$B$25,ROW($A7)+5))*About!$A$27</f>
        <v>7.7073854818795653E-2</v>
      </c>
      <c r="Q7" s="38" cm="1">
        <f t="array" aca="1" ref="Q7" ca="1">TREND($K7:$P7,$K$1:$P$1,Q$1)</f>
        <v>7.7290964268989404E-2</v>
      </c>
      <c r="R7" s="38" cm="1">
        <f t="array" aca="1" ref="R7" ca="1">TREND($K7:$P7,$K$1:$P$1,R$1)</f>
        <v>7.7508073719183224E-2</v>
      </c>
      <c r="S7" s="38" cm="1">
        <f t="array" aca="1" ref="S7" ca="1">TREND($K7:$P7,$K$1:$P$1,S$1)</f>
        <v>7.7725183169377043E-2</v>
      </c>
      <c r="T7" s="38" cm="1">
        <f t="array" aca="1" ref="T7" ca="1">TREND($K7:$P7,$K$1:$P$1,T$1)</f>
        <v>7.7942292619570808E-2</v>
      </c>
      <c r="U7" s="38" cm="1">
        <f t="array" aca="1" ref="U7" ca="1">TREND($K7:$P7,$K$1:$P$1,U$1)</f>
        <v>7.8159402069764572E-2</v>
      </c>
      <c r="V7" s="38" cm="1">
        <f t="array" aca="1" ref="V7" ca="1">TREND($K7:$P7,$K$1:$P$1,V$1)</f>
        <v>7.8376511519958392E-2</v>
      </c>
      <c r="W7" s="38" cm="1">
        <f t="array" aca="1" ref="W7" ca="1">TREND($K7:$P7,$K$1:$P$1,W$1)</f>
        <v>7.8593620970152211E-2</v>
      </c>
      <c r="X7" s="38" cm="1">
        <f t="array" aca="1" ref="X7" ca="1">TREND($K7:$P7,$K$1:$P$1,X$1)</f>
        <v>7.8810730420345976E-2</v>
      </c>
      <c r="Y7" s="38" cm="1">
        <f t="array" aca="1" ref="Y7" ca="1">TREND($K7:$P7,$K$1:$P$1,Y$1)</f>
        <v>7.902783987053974E-2</v>
      </c>
      <c r="Z7" s="38" cm="1">
        <f t="array" aca="1" ref="Z7" ca="1">TREND($K7:$P7,$K$1:$P$1,Z$1)</f>
        <v>7.924494932073356E-2</v>
      </c>
      <c r="AA7" s="38" cm="1">
        <f t="array" aca="1" ref="AA7" ca="1">TREND($K7:$P7,$K$1:$P$1,AA$1)</f>
        <v>7.946205877092738E-2</v>
      </c>
      <c r="AB7" s="38" cm="1">
        <f t="array" aca="1" ref="AB7" ca="1">TREND($K7:$P7,$K$1:$P$1,AB$1)</f>
        <v>7.9679168221121144E-2</v>
      </c>
      <c r="AC7" s="38" cm="1">
        <f t="array" aca="1" ref="AC7" ca="1">TREND($K7:$P7,$K$1:$P$1,AC$1)</f>
        <v>7.9896277671314908E-2</v>
      </c>
      <c r="AD7" s="38" cm="1">
        <f t="array" aca="1" ref="AD7" ca="1">TREND($K7:$P7,$K$1:$P$1,AD$1)</f>
        <v>8.0113387121508728E-2</v>
      </c>
      <c r="AE7" s="38" cm="1">
        <f t="array" aca="1" ref="AE7" ca="1">TREND($K7:$P7,$K$1:$P$1,AE$1)</f>
        <v>8.0330496571702548E-2</v>
      </c>
      <c r="AF7" s="38" cm="1">
        <f t="array" aca="1" ref="AF7" ca="1">TREND($K7:$P7,$K$1:$P$1,AF$1)</f>
        <v>8.0547606021896312E-2</v>
      </c>
      <c r="AG7" s="38" cm="1">
        <f t="array" aca="1" ref="AG7" ca="1">TREND($K7:$P7,$K$1:$P$1,AG$1)</f>
        <v>8.0764715472090076E-2</v>
      </c>
      <c r="AH7" s="38" cm="1">
        <f t="array" aca="1" ref="AH7" ca="1">TREND($K7:$P7,$K$1:$P$1,AH$1)</f>
        <v>8.0981824922283896E-2</v>
      </c>
      <c r="AI7" s="38" cm="1">
        <f t="array" aca="1" ref="AI7" ca="1">TREND($K7:$P7,$K$1:$P$1,AI$1)</f>
        <v>8.1198934372477716E-2</v>
      </c>
      <c r="AJ7" s="38" cm="1">
        <f t="array" aca="1" ref="AJ7" ca="1">TREND($K7:$P7,$K$1:$P$1,AJ$1)</f>
        <v>8.141604382267148E-2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1.3026567011627434E-2</v>
      </c>
      <c r="C8" s="38">
        <f t="shared" ca="1" si="3"/>
        <v>1.3026567011627434E-2</v>
      </c>
      <c r="D8" s="38">
        <f t="shared" ca="1" si="0"/>
        <v>1.3026567011627434E-2</v>
      </c>
      <c r="E8" s="38">
        <f t="shared" ca="1" si="0"/>
        <v>1.3026567011627434E-2</v>
      </c>
      <c r="F8" s="39" cm="1">
        <f t="array" aca="1" ref="F8" ca="1">INDIRECT(CONCATENATE("'",HLOOKUP(F$1,$B$21:$E$23,3,FALSE),"'!",$B$25,ROW($A8)+5))*About!$A$27</f>
        <v>1.3026567011627434E-2</v>
      </c>
      <c r="G8" s="38">
        <f t="shared" ca="1" si="4"/>
        <v>1.3026567011627434E-2</v>
      </c>
      <c r="H8" s="38">
        <f t="shared" ca="1" si="1"/>
        <v>1.3026567011627434E-2</v>
      </c>
      <c r="I8" s="38">
        <f t="shared" ca="1" si="1"/>
        <v>1.3026567011627434E-2</v>
      </c>
      <c r="J8" s="38">
        <f t="shared" ca="1" si="1"/>
        <v>1.3026567011627434E-2</v>
      </c>
      <c r="K8" s="39" cm="1">
        <f t="array" aca="1" ref="K8" ca="1">INDIRECT(CONCATENATE("'",HLOOKUP(K$1,$B$21:$E$23,3,FALSE),"'!",$B$25,ROW($A8)+5))*About!$A$27</f>
        <v>1.3026567011627434E-2</v>
      </c>
      <c r="L8" s="38">
        <f t="shared" ca="1" si="5"/>
        <v>1.3026567011627434E-2</v>
      </c>
      <c r="M8" s="38">
        <f t="shared" ca="1" si="2"/>
        <v>1.3026567011627434E-2</v>
      </c>
      <c r="N8" s="38">
        <f t="shared" ca="1" si="2"/>
        <v>1.3026567011627434E-2</v>
      </c>
      <c r="O8" s="38">
        <f t="shared" ca="1" si="2"/>
        <v>1.3026567011627434E-2</v>
      </c>
      <c r="P8" s="39" cm="1">
        <f t="array" aca="1" ref="P8" ca="1">INDIRECT(CONCATENATE("'",HLOOKUP(P$1,$B$21:$E$23,3,FALSE),"'!",$B$25,ROW($A8)+5))*About!$A$27</f>
        <v>1.3026567011627434E-2</v>
      </c>
      <c r="Q8" s="38" cm="1">
        <f t="array" aca="1" ref="Q8" ca="1">TREND($K8:$P8,$K$1:$P$1,Q$1)</f>
        <v>1.3026567011627436E-2</v>
      </c>
      <c r="R8" s="38" cm="1">
        <f t="array" aca="1" ref="R8" ca="1">TREND($K8:$P8,$K$1:$P$1,R$1)</f>
        <v>1.3026567011627436E-2</v>
      </c>
      <c r="S8" s="38" cm="1">
        <f t="array" aca="1" ref="S8" ca="1">TREND($K8:$P8,$K$1:$P$1,S$1)</f>
        <v>1.3026567011627436E-2</v>
      </c>
      <c r="T8" s="38" cm="1">
        <f t="array" aca="1" ref="T8" ca="1">TREND($K8:$P8,$K$1:$P$1,T$1)</f>
        <v>1.3026567011627436E-2</v>
      </c>
      <c r="U8" s="38" cm="1">
        <f t="array" aca="1" ref="U8" ca="1">TREND($K8:$P8,$K$1:$P$1,U$1)</f>
        <v>1.3026567011627436E-2</v>
      </c>
      <c r="V8" s="38" cm="1">
        <f t="array" aca="1" ref="V8" ca="1">TREND($K8:$P8,$K$1:$P$1,V$1)</f>
        <v>1.3026567011627436E-2</v>
      </c>
      <c r="W8" s="38" cm="1">
        <f t="array" aca="1" ref="W8" ca="1">TREND($K8:$P8,$K$1:$P$1,W$1)</f>
        <v>1.3026567011627436E-2</v>
      </c>
      <c r="X8" s="38" cm="1">
        <f t="array" aca="1" ref="X8" ca="1">TREND($K8:$P8,$K$1:$P$1,X$1)</f>
        <v>1.3026567011627436E-2</v>
      </c>
      <c r="Y8" s="38" cm="1">
        <f t="array" aca="1" ref="Y8" ca="1">TREND($K8:$P8,$K$1:$P$1,Y$1)</f>
        <v>1.3026567011627436E-2</v>
      </c>
      <c r="Z8" s="38" cm="1">
        <f t="array" aca="1" ref="Z8" ca="1">TREND($K8:$P8,$K$1:$P$1,Z$1)</f>
        <v>1.3026567011627436E-2</v>
      </c>
      <c r="AA8" s="38" cm="1">
        <f t="array" aca="1" ref="AA8" ca="1">TREND($K8:$P8,$K$1:$P$1,AA$1)</f>
        <v>1.3026567011627436E-2</v>
      </c>
      <c r="AB8" s="38" cm="1">
        <f t="array" aca="1" ref="AB8" ca="1">TREND($K8:$P8,$K$1:$P$1,AB$1)</f>
        <v>1.3026567011627436E-2</v>
      </c>
      <c r="AC8" s="38" cm="1">
        <f t="array" aca="1" ref="AC8" ca="1">TREND($K8:$P8,$K$1:$P$1,AC$1)</f>
        <v>1.3026567011627436E-2</v>
      </c>
      <c r="AD8" s="38" cm="1">
        <f t="array" aca="1" ref="AD8" ca="1">TREND($K8:$P8,$K$1:$P$1,AD$1)</f>
        <v>1.3026567011627436E-2</v>
      </c>
      <c r="AE8" s="38" cm="1">
        <f t="array" aca="1" ref="AE8" ca="1">TREND($K8:$P8,$K$1:$P$1,AE$1)</f>
        <v>1.3026567011627436E-2</v>
      </c>
      <c r="AF8" s="38" cm="1">
        <f t="array" aca="1" ref="AF8" ca="1">TREND($K8:$P8,$K$1:$P$1,AF$1)</f>
        <v>1.3026567011627436E-2</v>
      </c>
      <c r="AG8" s="38" cm="1">
        <f t="array" aca="1" ref="AG8" ca="1">TREND($K8:$P8,$K$1:$P$1,AG$1)</f>
        <v>1.3026567011627436E-2</v>
      </c>
      <c r="AH8" s="38" cm="1">
        <f t="array" aca="1" ref="AH8" ca="1">TREND($K8:$P8,$K$1:$P$1,AH$1)</f>
        <v>1.3026567011627436E-2</v>
      </c>
      <c r="AI8" s="38" cm="1">
        <f t="array" aca="1" ref="AI8" ca="1">TREND($K8:$P8,$K$1:$P$1,AI$1)</f>
        <v>1.3026567011627436E-2</v>
      </c>
      <c r="AJ8" s="38" cm="1">
        <f t="array" aca="1" ref="AJ8" ca="1">TREND($K8:$P8,$K$1:$P$1,AJ$1)</f>
        <v>1.3026567011627436E-2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3.0395323027130683E-3</v>
      </c>
      <c r="C9" s="38">
        <f t="shared" ca="1" si="3"/>
        <v>3.0395323027130683E-3</v>
      </c>
      <c r="D9" s="38">
        <f t="shared" ca="1" si="0"/>
        <v>3.0395323027130683E-3</v>
      </c>
      <c r="E9" s="38">
        <f t="shared" ca="1" si="0"/>
        <v>3.0395323027130683E-3</v>
      </c>
      <c r="F9" s="39" cm="1">
        <f t="array" aca="1" ref="F9" ca="1">INDIRECT(CONCATENATE("'",HLOOKUP(F$1,$B$21:$E$23,3,FALSE),"'!",$B$25,ROW($A9)+5))*About!$A$27</f>
        <v>3.0395323027130683E-3</v>
      </c>
      <c r="G9" s="38">
        <f t="shared" ca="1" si="4"/>
        <v>3.0612432477324474E-3</v>
      </c>
      <c r="H9" s="38">
        <f t="shared" ca="1" si="1"/>
        <v>3.0829541927518264E-3</v>
      </c>
      <c r="I9" s="38">
        <f t="shared" ca="1" si="1"/>
        <v>3.1046651377712054E-3</v>
      </c>
      <c r="J9" s="38">
        <f t="shared" ca="1" si="1"/>
        <v>3.1263760827905844E-3</v>
      </c>
      <c r="K9" s="39" cm="1">
        <f t="array" aca="1" ref="K9" ca="1">INDIRECT(CONCATENATE("'",HLOOKUP(K$1,$B$21:$E$23,3,FALSE),"'!",$B$25,ROW($A9)+5))*About!$A$27</f>
        <v>3.1480870278099635E-3</v>
      </c>
      <c r="L9" s="38">
        <f t="shared" ca="1" si="5"/>
        <v>3.1915089178487215E-3</v>
      </c>
      <c r="M9" s="38">
        <f t="shared" ca="1" si="2"/>
        <v>3.2349308078874796E-3</v>
      </c>
      <c r="N9" s="38">
        <f t="shared" ca="1" si="2"/>
        <v>3.2783526979262376E-3</v>
      </c>
      <c r="O9" s="38">
        <f t="shared" ca="1" si="2"/>
        <v>3.3217745879649957E-3</v>
      </c>
      <c r="P9" s="39" cm="1">
        <f t="array" aca="1" ref="P9" ca="1">INDIRECT(CONCATENATE("'",HLOOKUP(P$1,$B$21:$E$23,3,FALSE),"'!",$B$25,ROW($A9)+5))*About!$A$27</f>
        <v>3.3651964780037538E-3</v>
      </c>
      <c r="Q9" s="38" cm="1">
        <f t="array" aca="1" ref="Q9" ca="1">TREND($K9:$P9,$K$1:$P$1,Q$1)</f>
        <v>3.4086183680425153E-3</v>
      </c>
      <c r="R9" s="38" cm="1">
        <f t="array" aca="1" ref="R9" ca="1">TREND($K9:$P9,$K$1:$P$1,R$1)</f>
        <v>3.4520402580812681E-3</v>
      </c>
      <c r="S9" s="38" cm="1">
        <f t="array" aca="1" ref="S9" ca="1">TREND($K9:$P9,$K$1:$P$1,S$1)</f>
        <v>3.495462148120021E-3</v>
      </c>
      <c r="T9" s="38" cm="1">
        <f t="array" aca="1" ref="T9" ca="1">TREND($K9:$P9,$K$1:$P$1,T$1)</f>
        <v>3.5388840381587877E-3</v>
      </c>
      <c r="U9" s="38" cm="1">
        <f t="array" aca="1" ref="U9" ca="1">TREND($K9:$P9,$K$1:$P$1,U$1)</f>
        <v>3.5823059281975406E-3</v>
      </c>
      <c r="V9" s="38" cm="1">
        <f t="array" aca="1" ref="V9" ca="1">TREND($K9:$P9,$K$1:$P$1,V$1)</f>
        <v>3.6257278182363073E-3</v>
      </c>
      <c r="W9" s="38" cm="1">
        <f t="array" aca="1" ref="W9" ca="1">TREND($K9:$P9,$K$1:$P$1,W$1)</f>
        <v>3.6691497082750602E-3</v>
      </c>
      <c r="X9" s="38" cm="1">
        <f t="array" aca="1" ref="X9" ca="1">TREND($K9:$P9,$K$1:$P$1,X$1)</f>
        <v>3.712571598313813E-3</v>
      </c>
      <c r="Y9" s="38" cm="1">
        <f t="array" aca="1" ref="Y9" ca="1">TREND($K9:$P9,$K$1:$P$1,Y$1)</f>
        <v>3.7559934883525797E-3</v>
      </c>
      <c r="Z9" s="38" cm="1">
        <f t="array" aca="1" ref="Z9" ca="1">TREND($K9:$P9,$K$1:$P$1,Z$1)</f>
        <v>3.7994153783913326E-3</v>
      </c>
      <c r="AA9" s="38" cm="1">
        <f t="array" aca="1" ref="AA9" ca="1">TREND($K9:$P9,$K$1:$P$1,AA$1)</f>
        <v>3.8428372684300854E-3</v>
      </c>
      <c r="AB9" s="38" cm="1">
        <f t="array" aca="1" ref="AB9" ca="1">TREND($K9:$P9,$K$1:$P$1,AB$1)</f>
        <v>3.8862591584688522E-3</v>
      </c>
      <c r="AC9" s="38" cm="1">
        <f t="array" aca="1" ref="AC9" ca="1">TREND($K9:$P9,$K$1:$P$1,AC$1)</f>
        <v>3.929681048507605E-3</v>
      </c>
      <c r="AD9" s="38" cm="1">
        <f t="array" aca="1" ref="AD9" ca="1">TREND($K9:$P9,$K$1:$P$1,AD$1)</f>
        <v>3.9731029385463579E-3</v>
      </c>
      <c r="AE9" s="38" cm="1">
        <f t="array" aca="1" ref="AE9" ca="1">TREND($K9:$P9,$K$1:$P$1,AE$1)</f>
        <v>4.0165248285851246E-3</v>
      </c>
      <c r="AF9" s="38" cm="1">
        <f t="array" aca="1" ref="AF9" ca="1">TREND($K9:$P9,$K$1:$P$1,AF$1)</f>
        <v>4.0599467186238775E-3</v>
      </c>
      <c r="AG9" s="38" cm="1">
        <f t="array" aca="1" ref="AG9" ca="1">TREND($K9:$P9,$K$1:$P$1,AG$1)</f>
        <v>4.1033686086626442E-3</v>
      </c>
      <c r="AH9" s="38" cm="1">
        <f t="array" aca="1" ref="AH9" ca="1">TREND($K9:$P9,$K$1:$P$1,AH$1)</f>
        <v>4.146790498701397E-3</v>
      </c>
      <c r="AI9" s="38" cm="1">
        <f t="array" aca="1" ref="AI9" ca="1">TREND($K9:$P9,$K$1:$P$1,AI$1)</f>
        <v>4.1902123887401499E-3</v>
      </c>
      <c r="AJ9" s="38" cm="1">
        <f t="array" aca="1" ref="AJ9" ca="1">TREND($K9:$P9,$K$1:$P$1,AJ$1)</f>
        <v>4.2336342787789166E-3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2.2796492270348013E-5</v>
      </c>
      <c r="C10" s="38">
        <f t="shared" ca="1" si="3"/>
        <v>2.3067879083090252E-5</v>
      </c>
      <c r="D10" s="38">
        <f t="shared" ca="1" si="0"/>
        <v>2.3339265895832487E-5</v>
      </c>
      <c r="E10" s="38">
        <f t="shared" ca="1" si="0"/>
        <v>2.3610652708574725E-5</v>
      </c>
      <c r="F10" s="39" cm="1">
        <f t="array" aca="1" ref="F10" ca="1">INDIRECT(CONCATENATE("'",HLOOKUP(F$1,$B$21:$E$23,3,FALSE),"'!",$B$25,ROW($A10)+5))*About!$A$27</f>
        <v>2.3882039521316964E-5</v>
      </c>
      <c r="G10" s="38">
        <f t="shared" ca="1" si="4"/>
        <v>2.4533367871898336E-5</v>
      </c>
      <c r="H10" s="38">
        <f t="shared" ca="1" si="1"/>
        <v>2.5184696222479707E-5</v>
      </c>
      <c r="I10" s="38">
        <f t="shared" ca="1" si="1"/>
        <v>2.5836024573061079E-5</v>
      </c>
      <c r="J10" s="38">
        <f t="shared" ca="1" si="1"/>
        <v>2.6487352923642451E-5</v>
      </c>
      <c r="K10" s="39" cm="1">
        <f t="array" aca="1" ref="K10" ca="1">INDIRECT(CONCATENATE("'",HLOOKUP(K$1,$B$21:$E$23,3,FALSE),"'!",$B$25,ROW($A10)+5))*About!$A$27</f>
        <v>2.7138681274223823E-5</v>
      </c>
      <c r="L10" s="38">
        <f t="shared" ca="1" si="5"/>
        <v>2.7572900174611405E-5</v>
      </c>
      <c r="M10" s="38">
        <f t="shared" ca="1" si="2"/>
        <v>2.8007119074998984E-5</v>
      </c>
      <c r="N10" s="38">
        <f t="shared" ca="1" si="2"/>
        <v>2.8441337975386566E-5</v>
      </c>
      <c r="O10" s="38">
        <f t="shared" ca="1" si="2"/>
        <v>2.8875556875774145E-5</v>
      </c>
      <c r="P10" s="39" cm="1">
        <f t="array" aca="1" ref="P10" ca="1">INDIRECT(CONCATENATE("'",HLOOKUP(P$1,$B$21:$E$23,3,FALSE),"'!",$B$25,ROW($A10)+5))*About!$A$27</f>
        <v>2.9309775776161728E-5</v>
      </c>
      <c r="Q10" s="38" cm="1">
        <f t="array" aca="1" ref="Q10" ca="1">TREND($K10:$P10,$K$1:$P$1,Q$1)</f>
        <v>2.9743994676549286E-5</v>
      </c>
      <c r="R10" s="38" cm="1">
        <f t="array" aca="1" ref="R10" ca="1">TREND($K10:$P10,$K$1:$P$1,R$1)</f>
        <v>3.0178213576936906E-5</v>
      </c>
      <c r="S10" s="38" cm="1">
        <f t="array" aca="1" ref="S10" ca="1">TREND($K10:$P10,$K$1:$P$1,S$1)</f>
        <v>3.0612432477324417E-5</v>
      </c>
      <c r="T10" s="38" cm="1">
        <f t="array" aca="1" ref="T10" ca="1">TREND($K10:$P10,$K$1:$P$1,T$1)</f>
        <v>3.1046651377712037E-5</v>
      </c>
      <c r="U10" s="38" cm="1">
        <f t="array" aca="1" ref="U10" ca="1">TREND($K10:$P10,$K$1:$P$1,U$1)</f>
        <v>3.1480870278099656E-5</v>
      </c>
      <c r="V10" s="38" cm="1">
        <f t="array" aca="1" ref="V10" ca="1">TREND($K10:$P10,$K$1:$P$1,V$1)</f>
        <v>3.1915089178487168E-5</v>
      </c>
      <c r="W10" s="38" cm="1">
        <f t="array" aca="1" ref="W10" ca="1">TREND($K10:$P10,$K$1:$P$1,W$1)</f>
        <v>3.2349308078874787E-5</v>
      </c>
      <c r="X10" s="38" cm="1">
        <f t="array" aca="1" ref="X10" ca="1">TREND($K10:$P10,$K$1:$P$1,X$1)</f>
        <v>3.2783526979262407E-5</v>
      </c>
      <c r="Y10" s="38" cm="1">
        <f t="array" aca="1" ref="Y10" ca="1">TREND($K10:$P10,$K$1:$P$1,Y$1)</f>
        <v>3.3217745879649918E-5</v>
      </c>
      <c r="Z10" s="38" cm="1">
        <f t="array" aca="1" ref="Z10" ca="1">TREND($K10:$P10,$K$1:$P$1,Z$1)</f>
        <v>3.3651964780037538E-5</v>
      </c>
      <c r="AA10" s="38" cm="1">
        <f t="array" aca="1" ref="AA10" ca="1">TREND($K10:$P10,$K$1:$P$1,AA$1)</f>
        <v>3.4086183680425157E-5</v>
      </c>
      <c r="AB10" s="38" cm="1">
        <f t="array" aca="1" ref="AB10" ca="1">TREND($K10:$P10,$K$1:$P$1,AB$1)</f>
        <v>3.4520402580812668E-5</v>
      </c>
      <c r="AC10" s="38" cm="1">
        <f t="array" aca="1" ref="AC10" ca="1">TREND($K10:$P10,$K$1:$P$1,AC$1)</f>
        <v>3.4954621481200288E-5</v>
      </c>
      <c r="AD10" s="38" cm="1">
        <f t="array" aca="1" ref="AD10" ca="1">TREND($K10:$P10,$K$1:$P$1,AD$1)</f>
        <v>3.5388840381587799E-5</v>
      </c>
      <c r="AE10" s="38" cm="1">
        <f t="array" aca="1" ref="AE10" ca="1">TREND($K10:$P10,$K$1:$P$1,AE$1)</f>
        <v>3.5823059281975419E-5</v>
      </c>
      <c r="AF10" s="38" cm="1">
        <f t="array" aca="1" ref="AF10" ca="1">TREND($K10:$P10,$K$1:$P$1,AF$1)</f>
        <v>3.6257278182363038E-5</v>
      </c>
      <c r="AG10" s="38" cm="1">
        <f t="array" aca="1" ref="AG10" ca="1">TREND($K10:$P10,$K$1:$P$1,AG$1)</f>
        <v>3.6691497082750549E-5</v>
      </c>
      <c r="AH10" s="38" cm="1">
        <f t="array" aca="1" ref="AH10" ca="1">TREND($K10:$P10,$K$1:$P$1,AH$1)</f>
        <v>3.7125715983138169E-5</v>
      </c>
      <c r="AI10" s="38" cm="1">
        <f t="array" aca="1" ref="AI10" ca="1">TREND($K10:$P10,$K$1:$P$1,AI$1)</f>
        <v>3.7559934883525789E-5</v>
      </c>
      <c r="AJ10" s="38" cm="1">
        <f t="array" aca="1" ref="AJ10" ca="1">TREND($K10:$P10,$K$1:$P$1,AJ$1)</f>
        <v>3.79941537839133E-5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2.1710945019379059E-5</v>
      </c>
      <c r="C11" s="38">
        <f t="shared" ca="1" si="3"/>
        <v>2.1982331832121298E-5</v>
      </c>
      <c r="D11" s="38">
        <f t="shared" ca="1" si="0"/>
        <v>2.2253718644863536E-5</v>
      </c>
      <c r="E11" s="38">
        <f t="shared" ca="1" si="0"/>
        <v>2.2525105457605775E-5</v>
      </c>
      <c r="F11" s="39" cm="1">
        <f t="array" aca="1" ref="F11" ca="1">INDIRECT(CONCATENATE("'",HLOOKUP(F$1,$B$21:$E$23,3,FALSE),"'!",$B$25,ROW($A11)+5))*About!$A$27</f>
        <v>2.2796492270348013E-5</v>
      </c>
      <c r="G11" s="38">
        <f t="shared" ca="1" si="4"/>
        <v>2.3447820620929385E-5</v>
      </c>
      <c r="H11" s="38">
        <f t="shared" ca="1" si="1"/>
        <v>2.4099148971510757E-5</v>
      </c>
      <c r="I11" s="38">
        <f t="shared" ca="1" si="1"/>
        <v>2.4750477322092125E-5</v>
      </c>
      <c r="J11" s="38">
        <f t="shared" ca="1" si="1"/>
        <v>2.5401805672673497E-5</v>
      </c>
      <c r="K11" s="39" cm="1">
        <f t="array" aca="1" ref="K11" ca="1">INDIRECT(CONCATENATE("'",HLOOKUP(K$1,$B$21:$E$23,3,FALSE),"'!",$B$25,ROW($A11)+5))*About!$A$27</f>
        <v>2.6053134023254869E-5</v>
      </c>
      <c r="L11" s="38">
        <f t="shared" ca="1" si="5"/>
        <v>2.6487352923642451E-5</v>
      </c>
      <c r="M11" s="38">
        <f t="shared" ca="1" si="2"/>
        <v>2.692157182403003E-5</v>
      </c>
      <c r="N11" s="38">
        <f t="shared" ca="1" si="2"/>
        <v>2.7355790724417612E-5</v>
      </c>
      <c r="O11" s="38">
        <f t="shared" ca="1" si="2"/>
        <v>2.7790009624805191E-5</v>
      </c>
      <c r="P11" s="39" cm="1">
        <f t="array" aca="1" ref="P11" ca="1">INDIRECT(CONCATENATE("'",HLOOKUP(P$1,$B$21:$E$23,3,FALSE),"'!",$B$25,ROW($A11)+5))*About!$A$27</f>
        <v>2.8224228525192774E-5</v>
      </c>
      <c r="Q11" s="38" cm="1">
        <f t="array" aca="1" ref="Q11" ca="1">TREND($K11:$P11,$K$1:$P$1,Q$1)</f>
        <v>2.8658447425580292E-5</v>
      </c>
      <c r="R11" s="38" cm="1">
        <f t="array" aca="1" ref="R11" ca="1">TREND($K11:$P11,$K$1:$P$1,R$1)</f>
        <v>2.9092666325967911E-5</v>
      </c>
      <c r="S11" s="38" cm="1">
        <f t="array" aca="1" ref="S11" ca="1">TREND($K11:$P11,$K$1:$P$1,S$1)</f>
        <v>2.9526885226355422E-5</v>
      </c>
      <c r="T11" s="38" cm="1">
        <f t="array" aca="1" ref="T11" ca="1">TREND($K11:$P11,$K$1:$P$1,T$1)</f>
        <v>2.9961104126743042E-5</v>
      </c>
      <c r="U11" s="38" cm="1">
        <f t="array" aca="1" ref="U11" ca="1">TREND($K11:$P11,$K$1:$P$1,U$1)</f>
        <v>3.0395323027130662E-5</v>
      </c>
      <c r="V11" s="38" cm="1">
        <f t="array" aca="1" ref="V11" ca="1">TREND($K11:$P11,$K$1:$P$1,V$1)</f>
        <v>3.0829541927518173E-5</v>
      </c>
      <c r="W11" s="38" cm="1">
        <f t="array" aca="1" ref="W11" ca="1">TREND($K11:$P11,$K$1:$P$1,W$1)</f>
        <v>3.1263760827905792E-5</v>
      </c>
      <c r="X11" s="38" cm="1">
        <f t="array" aca="1" ref="X11" ca="1">TREND($K11:$P11,$K$1:$P$1,X$1)</f>
        <v>3.1697979728293412E-5</v>
      </c>
      <c r="Y11" s="38" cm="1">
        <f t="array" aca="1" ref="Y11" ca="1">TREND($K11:$P11,$K$1:$P$1,Y$1)</f>
        <v>3.2132198628680923E-5</v>
      </c>
      <c r="Z11" s="38" cm="1">
        <f t="array" aca="1" ref="Z11" ca="1">TREND($K11:$P11,$K$1:$P$1,Z$1)</f>
        <v>3.2566417529068543E-5</v>
      </c>
      <c r="AA11" s="38" cm="1">
        <f t="array" aca="1" ref="AA11" ca="1">TREND($K11:$P11,$K$1:$P$1,AA$1)</f>
        <v>3.3000636429456162E-5</v>
      </c>
      <c r="AB11" s="38" cm="1">
        <f t="array" aca="1" ref="AB11" ca="1">TREND($K11:$P11,$K$1:$P$1,AB$1)</f>
        <v>3.3434855329843674E-5</v>
      </c>
      <c r="AC11" s="38" cm="1">
        <f t="array" aca="1" ref="AC11" ca="1">TREND($K11:$P11,$K$1:$P$1,AC$1)</f>
        <v>3.3869074230231293E-5</v>
      </c>
      <c r="AD11" s="38" cm="1">
        <f t="array" aca="1" ref="AD11" ca="1">TREND($K11:$P11,$K$1:$P$1,AD$1)</f>
        <v>3.4303293130618804E-5</v>
      </c>
      <c r="AE11" s="38" cm="1">
        <f t="array" aca="1" ref="AE11" ca="1">TREND($K11:$P11,$K$1:$P$1,AE$1)</f>
        <v>3.4737512031006424E-5</v>
      </c>
      <c r="AF11" s="38" cm="1">
        <f t="array" aca="1" ref="AF11" ca="1">TREND($K11:$P11,$K$1:$P$1,AF$1)</f>
        <v>3.5171730931394043E-5</v>
      </c>
      <c r="AG11" s="38" cm="1">
        <f t="array" aca="1" ref="AG11" ca="1">TREND($K11:$P11,$K$1:$P$1,AG$1)</f>
        <v>3.5605949831781555E-5</v>
      </c>
      <c r="AH11" s="38" cm="1">
        <f t="array" aca="1" ref="AH11" ca="1">TREND($K11:$P11,$K$1:$P$1,AH$1)</f>
        <v>3.6040168732169174E-5</v>
      </c>
      <c r="AI11" s="38" cm="1">
        <f t="array" aca="1" ref="AI11" ca="1">TREND($K11:$P11,$K$1:$P$1,AI$1)</f>
        <v>3.6474387632556794E-5</v>
      </c>
      <c r="AJ11" s="38" cm="1">
        <f t="array" aca="1" ref="AJ11" ca="1">TREND($K11:$P11,$K$1:$P$1,AJ$1)</f>
        <v>3.6908606532944305E-5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1.0106444906520952E-4</v>
      </c>
      <c r="C12" s="38">
        <f t="shared" ca="1" si="3"/>
        <v>1.0285560202930829E-4</v>
      </c>
      <c r="D12" s="38">
        <f t="shared" ca="1" si="0"/>
        <v>1.0464675499340705E-4</v>
      </c>
      <c r="E12" s="38">
        <f t="shared" ca="1" si="0"/>
        <v>1.0643790795750584E-4</v>
      </c>
      <c r="F12" s="40">
        <f ca="1">SUM(INDIRECT(CONCATENATE("'",HLOOKUP(F$1,$B$21:$E$23,3,FALSE),"'!",$B$25,ROW($A12)+5,":",$B$25,ROW($A12)+6)))*About!$A$27</f>
        <v>1.082290609216046E-4</v>
      </c>
      <c r="G12" s="38">
        <f t="shared" ca="1" si="4"/>
        <v>1.1024817880840686E-4</v>
      </c>
      <c r="H12" s="38">
        <f t="shared" ca="1" si="1"/>
        <v>1.1226729669520911E-4</v>
      </c>
      <c r="I12" s="38">
        <f t="shared" ca="1" si="1"/>
        <v>1.1428641458201136E-4</v>
      </c>
      <c r="J12" s="38">
        <f t="shared" ca="1" si="1"/>
        <v>1.1630553246881361E-4</v>
      </c>
      <c r="K12" s="40">
        <f ca="1">SUM(INDIRECT(CONCATENATE("'",HLOOKUP(K$1,$B$21:$E$23,3,FALSE),"'!",$B$25,ROW($A12)+5,":",$B$25,ROW($A12)+6)))*About!$A$27</f>
        <v>1.1832465035561587E-4</v>
      </c>
      <c r="L12" s="38">
        <f t="shared" ca="1" si="5"/>
        <v>1.2092996375794135E-4</v>
      </c>
      <c r="M12" s="38">
        <f t="shared" ca="1" si="2"/>
        <v>1.2353527716026683E-4</v>
      </c>
      <c r="N12" s="38">
        <f t="shared" ca="1" si="2"/>
        <v>1.2614059056259233E-4</v>
      </c>
      <c r="O12" s="38">
        <f t="shared" ca="1" si="2"/>
        <v>1.2874590396491783E-4</v>
      </c>
      <c r="P12" s="40">
        <f ca="1">SUM(INDIRECT(CONCATENATE("'",HLOOKUP(P$1,$B$21:$E$23,3,FALSE),"'!",$B$25,ROW($A12)+5,":",$B$25,ROW($A12)+6)))*About!$A$27</f>
        <v>1.313512173672433E-4</v>
      </c>
      <c r="Q12" s="38" cm="1">
        <f t="array" aca="1" ref="Q12" ca="1">TREND($K12:$P12,$K$1:$P$1,Q$1)</f>
        <v>1.3395653076956823E-4</v>
      </c>
      <c r="R12" s="38" cm="1">
        <f t="array" aca="1" ref="R12" ca="1">TREND($K12:$P12,$K$1:$P$1,R$1)</f>
        <v>1.365618441718933E-4</v>
      </c>
      <c r="S12" s="38" cm="1">
        <f t="array" aca="1" ref="S12" ca="1">TREND($K12:$P12,$K$1:$P$1,S$1)</f>
        <v>1.3916715757421923E-4</v>
      </c>
      <c r="T12" s="38" cm="1">
        <f t="array" aca="1" ref="T12" ca="1">TREND($K12:$P12,$K$1:$P$1,T$1)</f>
        <v>1.417724709765443E-4</v>
      </c>
      <c r="U12" s="38" cm="1">
        <f t="array" aca="1" ref="U12" ca="1">TREND($K12:$P12,$K$1:$P$1,U$1)</f>
        <v>1.4437778437887024E-4</v>
      </c>
      <c r="V12" s="38" cm="1">
        <f t="array" aca="1" ref="V12" ca="1">TREND($K12:$P12,$K$1:$P$1,V$1)</f>
        <v>1.469830977811953E-4</v>
      </c>
      <c r="W12" s="38" cm="1">
        <f t="array" aca="1" ref="W12" ca="1">TREND($K12:$P12,$K$1:$P$1,W$1)</f>
        <v>1.4958841118352124E-4</v>
      </c>
      <c r="X12" s="38" cm="1">
        <f t="array" aca="1" ref="X12" ca="1">TREND($K12:$P12,$K$1:$P$1,X$1)</f>
        <v>1.521937245858463E-4</v>
      </c>
      <c r="Y12" s="38" cm="1">
        <f t="array" aca="1" ref="Y12" ca="1">TREND($K12:$P12,$K$1:$P$1,Y$1)</f>
        <v>1.5479903798817224E-4</v>
      </c>
      <c r="Z12" s="38" cm="1">
        <f t="array" aca="1" ref="Z12" ca="1">TREND($K12:$P12,$K$1:$P$1,Z$1)</f>
        <v>1.5740435139049731E-4</v>
      </c>
      <c r="AA12" s="38" cm="1">
        <f t="array" aca="1" ref="AA12" ca="1">TREND($K12:$P12,$K$1:$P$1,AA$1)</f>
        <v>1.6000966479282324E-4</v>
      </c>
      <c r="AB12" s="38" cm="1">
        <f t="array" aca="1" ref="AB12" ca="1">TREND($K12:$P12,$K$1:$P$1,AB$1)</f>
        <v>1.6261497819514831E-4</v>
      </c>
      <c r="AC12" s="38" cm="1">
        <f t="array" aca="1" ref="AC12" ca="1">TREND($K12:$P12,$K$1:$P$1,AC$1)</f>
        <v>1.6522029159747424E-4</v>
      </c>
      <c r="AD12" s="38" cm="1">
        <f t="array" aca="1" ref="AD12" ca="1">TREND($K12:$P12,$K$1:$P$1,AD$1)</f>
        <v>1.6782560499979931E-4</v>
      </c>
      <c r="AE12" s="38" cm="1">
        <f t="array" aca="1" ref="AE12" ca="1">TREND($K12:$P12,$K$1:$P$1,AE$1)</f>
        <v>1.7043091840212524E-4</v>
      </c>
      <c r="AF12" s="38" cm="1">
        <f t="array" aca="1" ref="AF12" ca="1">TREND($K12:$P12,$K$1:$P$1,AF$1)</f>
        <v>1.7303623180445031E-4</v>
      </c>
      <c r="AG12" s="38" cm="1">
        <f t="array" aca="1" ref="AG12" ca="1">TREND($K12:$P12,$K$1:$P$1,AG$1)</f>
        <v>1.7564154520677625E-4</v>
      </c>
      <c r="AH12" s="38" cm="1">
        <f t="array" aca="1" ref="AH12" ca="1">TREND($K12:$P12,$K$1:$P$1,AH$1)</f>
        <v>1.7824685860910131E-4</v>
      </c>
      <c r="AI12" s="38" cm="1">
        <f t="array" aca="1" ref="AI12" ca="1">TREND($K12:$P12,$K$1:$P$1,AI$1)</f>
        <v>1.8085217201142638E-4</v>
      </c>
      <c r="AJ12" s="38" cm="1">
        <f t="array" aca="1" ref="AJ12" ca="1">TREND($K12:$P12,$K$1:$P$1,AJ$1)</f>
        <v>1.8345748541375231E-4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HOIpTP-transport-NOx</v>
      </c>
    </row>
    <row r="18" spans="1:5">
      <c r="A18" t="s">
        <v>113</v>
      </c>
      <c r="B18" t="str">
        <f ca="1">RIGHT(B17,LEN(B17)-7)</f>
        <v>transport-NOx</v>
      </c>
    </row>
    <row r="19" spans="1:5">
      <c r="A19" t="s">
        <v>114</v>
      </c>
      <c r="B19" t="str">
        <f ca="1">LEFT(B18,FIND("-",B18)-1)</f>
        <v>transport</v>
      </c>
    </row>
    <row r="20" spans="1:5">
      <c r="A20" t="s">
        <v>121</v>
      </c>
      <c r="B20" t="str">
        <f ca="1">VLOOKUP($B$19,Mappings!$A$22:$B$26,COLUMN(Mappings!$B$21),FALSE)</f>
        <v>on-road mobile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>
      <c r="A23" s="34" t="s">
        <v>112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>
      <c r="A24" t="s">
        <v>115</v>
      </c>
      <c r="B24" t="str">
        <f ca="1">REPLACE(B18,1,FIND("-",B18),"")</f>
        <v>NOx</v>
      </c>
    </row>
    <row r="25" spans="1:5">
      <c r="A25" t="s">
        <v>123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J25"/>
  <sheetViews>
    <sheetView workbookViewId="0"/>
  </sheetViews>
  <sheetFormatPr defaultColWidth="8.796875" defaultRowHeight="14.25"/>
  <cols>
    <col min="1" max="1" width="33.796875" customWidth="1"/>
  </cols>
  <sheetData>
    <row r="1" spans="1:36" s="1" customFormat="1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4.6678531791664972E-3</v>
      </c>
      <c r="C2" s="38">
        <f ca="1">$B2+($F2-$B2)*(C$1-$B$1)/($F$1-$B$1)</f>
        <v>4.6949918604407212E-3</v>
      </c>
      <c r="D2" s="38">
        <f t="shared" ref="D2:E12" ca="1" si="0">$B2+($F2-$B2)*(D$1-$B$1)/($F$1-$B$1)</f>
        <v>4.7221305417149452E-3</v>
      </c>
      <c r="E2" s="38">
        <f t="shared" ca="1" si="0"/>
        <v>4.7492692229891683E-3</v>
      </c>
      <c r="F2" s="37" cm="1">
        <f t="array" aca="1" ref="F2" ca="1">INDIRECT(CONCATENATE("'",HLOOKUP(F$1,$B$21:$E$23,3,FALSE),"'!",$B$25,ROW($A2)+3))*About!$A$27</f>
        <v>4.7764079042633923E-3</v>
      </c>
      <c r="G2" s="38">
        <f ca="1">$F2+($K2-$F2)*(G$1-$F$1)/($K$1-$F$1)</f>
        <v>4.8632516843409085E-3</v>
      </c>
      <c r="H2" s="38">
        <f t="shared" ref="H2:J12" ca="1" si="1">$F2+($K2-$F2)*(H$1-$F$1)/($K$1-$F$1)</f>
        <v>4.9500954644184246E-3</v>
      </c>
      <c r="I2" s="38">
        <f t="shared" ca="1" si="1"/>
        <v>5.0369392444959415E-3</v>
      </c>
      <c r="J2" s="38">
        <f t="shared" ca="1" si="1"/>
        <v>5.1237830245734577E-3</v>
      </c>
      <c r="K2" s="37" cm="1">
        <f t="array" aca="1" ref="K2" ca="1">INDIRECT(CONCATENATE("'",HLOOKUP(K$1,$B$21:$E$23,3,FALSE),"'!",$B$25,ROW($A2)+3))*About!$A$27</f>
        <v>5.2106268046509738E-3</v>
      </c>
      <c r="L2" s="38">
        <f ca="1">$K2+($P2-$K2)*(L$1-$K$1)/($P$1-$K$1)</f>
        <v>5.2757596397091109E-3</v>
      </c>
      <c r="M2" s="38">
        <f t="shared" ref="M2:O12" ca="1" si="2">$K2+($P2-$K2)*(M$1-$K$1)/($P$1-$K$1)</f>
        <v>5.3408924747672479E-3</v>
      </c>
      <c r="N2" s="38">
        <f t="shared" ca="1" si="2"/>
        <v>5.406025309825385E-3</v>
      </c>
      <c r="O2" s="38">
        <f t="shared" ca="1" si="2"/>
        <v>5.4711581448835221E-3</v>
      </c>
      <c r="P2" s="37" cm="1">
        <f t="array" aca="1" ref="P2" ca="1">INDIRECT(CONCATENATE("'",HLOOKUP(P$1,$B$21:$E$23,3,FALSE),"'!",$B$25,ROW($A2)+3))*About!$A$27</f>
        <v>5.5362909799416592E-3</v>
      </c>
      <c r="Q2" s="38" cm="1">
        <f t="array" aca="1" ref="Q2" ca="1">TREND($K2:$P2,$K$1:$P$1,Q$1)</f>
        <v>5.6014238149997841E-3</v>
      </c>
      <c r="R2" s="38" cm="1">
        <f t="array" aca="1" ref="R2" ca="1">TREND($K2:$P2,$K$1:$P$1,R$1)</f>
        <v>5.6665566500579134E-3</v>
      </c>
      <c r="S2" s="38" cm="1">
        <f t="array" aca="1" ref="S2" ca="1">TREND($K2:$P2,$K$1:$P$1,S$1)</f>
        <v>5.7316894851160705E-3</v>
      </c>
      <c r="T2" s="38" cm="1">
        <f t="array" aca="1" ref="T2" ca="1">TREND($K2:$P2,$K$1:$P$1,T$1)</f>
        <v>5.7968223201741997E-3</v>
      </c>
      <c r="U2" s="38" cm="1">
        <f t="array" aca="1" ref="U2" ca="1">TREND($K2:$P2,$K$1:$P$1,U$1)</f>
        <v>5.861955155232329E-3</v>
      </c>
      <c r="V2" s="38" cm="1">
        <f t="array" aca="1" ref="V2" ca="1">TREND($K2:$P2,$K$1:$P$1,V$1)</f>
        <v>5.9270879902904861E-3</v>
      </c>
      <c r="W2" s="38" cm="1">
        <f t="array" aca="1" ref="W2" ca="1">TREND($K2:$P2,$K$1:$P$1,W$1)</f>
        <v>5.9922208253486153E-3</v>
      </c>
      <c r="X2" s="38" cm="1">
        <f t="array" aca="1" ref="X2" ca="1">TREND($K2:$P2,$K$1:$P$1,X$1)</f>
        <v>6.0573536604067446E-3</v>
      </c>
      <c r="Y2" s="38" cm="1">
        <f t="array" aca="1" ref="Y2" ca="1">TREND($K2:$P2,$K$1:$P$1,Y$1)</f>
        <v>6.1224864954648739E-3</v>
      </c>
      <c r="Z2" s="38" cm="1">
        <f t="array" aca="1" ref="Z2" ca="1">TREND($K2:$P2,$K$1:$P$1,Z$1)</f>
        <v>6.1876193305230309E-3</v>
      </c>
      <c r="AA2" s="38" cm="1">
        <f t="array" aca="1" ref="AA2" ca="1">TREND($K2:$P2,$K$1:$P$1,AA$1)</f>
        <v>6.2527521655811602E-3</v>
      </c>
      <c r="AB2" s="38" cm="1">
        <f t="array" aca="1" ref="AB2" ca="1">TREND($K2:$P2,$K$1:$P$1,AB$1)</f>
        <v>6.3178850006392895E-3</v>
      </c>
      <c r="AC2" s="38" cm="1">
        <f t="array" aca="1" ref="AC2" ca="1">TREND($K2:$P2,$K$1:$P$1,AC$1)</f>
        <v>6.3830178356974465E-3</v>
      </c>
      <c r="AD2" s="38" cm="1">
        <f t="array" aca="1" ref="AD2" ca="1">TREND($K2:$P2,$K$1:$P$1,AD$1)</f>
        <v>6.4481506707555758E-3</v>
      </c>
      <c r="AE2" s="38" cm="1">
        <f t="array" aca="1" ref="AE2" ca="1">TREND($K2:$P2,$K$1:$P$1,AE$1)</f>
        <v>6.5132835058137051E-3</v>
      </c>
      <c r="AF2" s="38" cm="1">
        <f t="array" aca="1" ref="AF2" ca="1">TREND($K2:$P2,$K$1:$P$1,AF$1)</f>
        <v>6.5784163408718344E-3</v>
      </c>
      <c r="AG2" s="38" cm="1">
        <f t="array" aca="1" ref="AG2" ca="1">TREND($K2:$P2,$K$1:$P$1,AG$1)</f>
        <v>6.6435491759299914E-3</v>
      </c>
      <c r="AH2" s="38" cm="1">
        <f t="array" aca="1" ref="AH2" ca="1">TREND($K2:$P2,$K$1:$P$1,AH$1)</f>
        <v>6.7086820109881207E-3</v>
      </c>
      <c r="AI2" s="38" cm="1">
        <f t="array" aca="1" ref="AI2" ca="1">TREND($K2:$P2,$K$1:$P$1,AI$1)</f>
        <v>6.7738148460462499E-3</v>
      </c>
      <c r="AJ2" s="38" cm="1">
        <f t="array" aca="1" ref="AJ2" ca="1">TREND($K2:$P2,$K$1:$P$1,AJ$1)</f>
        <v>6.838947681104407E-3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2.7138681274223825E-3</v>
      </c>
      <c r="C3" s="38">
        <f t="shared" ref="C3:C12" ca="1" si="3">$B3+($F3-$B3)*(C$1-$B$1)/($F$1-$B$1)</f>
        <v>2.741006808696606E-3</v>
      </c>
      <c r="D3" s="38">
        <f t="shared" ca="1" si="0"/>
        <v>2.76814548997083E-3</v>
      </c>
      <c r="E3" s="38">
        <f t="shared" ca="1" si="0"/>
        <v>2.7952841712450536E-3</v>
      </c>
      <c r="F3" s="39" cm="1">
        <f t="array" aca="1" ref="F3" ca="1">INDIRECT(CONCATENATE("'",HLOOKUP(F$1,$B$21:$E$23,3,FALSE),"'!",$B$25,ROW($A3)+5))*About!$A$27</f>
        <v>2.8224228525192772E-3</v>
      </c>
      <c r="G3" s="38">
        <f t="shared" ref="G3:G12" ca="1" si="4">$F3+($K3-$F3)*(G$1-$F$1)/($K$1-$F$1)</f>
        <v>2.8441337975386562E-3</v>
      </c>
      <c r="H3" s="38">
        <f t="shared" ca="1" si="1"/>
        <v>2.8658447425580352E-3</v>
      </c>
      <c r="I3" s="38">
        <f t="shared" ca="1" si="1"/>
        <v>2.8875556875774147E-3</v>
      </c>
      <c r="J3" s="38">
        <f t="shared" ca="1" si="1"/>
        <v>2.9092666325967937E-3</v>
      </c>
      <c r="K3" s="39" cm="1">
        <f t="array" aca="1" ref="K3" ca="1">INDIRECT(CONCATENATE("'",HLOOKUP(K$1,$B$21:$E$23,3,FALSE),"'!",$B$25,ROW($A3)+5))*About!$A$27</f>
        <v>2.9309775776161727E-3</v>
      </c>
      <c r="L3" s="38">
        <f t="shared" ref="L3:L12" ca="1" si="5">$K3+($P3-$K3)*(L$1-$K$1)/($P$1-$K$1)</f>
        <v>2.9526885226355518E-3</v>
      </c>
      <c r="M3" s="38">
        <f t="shared" ca="1" si="2"/>
        <v>2.9743994676549308E-3</v>
      </c>
      <c r="N3" s="38">
        <f t="shared" ca="1" si="2"/>
        <v>2.9961104126743103E-3</v>
      </c>
      <c r="O3" s="38">
        <f t="shared" ca="1" si="2"/>
        <v>3.0178213576936893E-3</v>
      </c>
      <c r="P3" s="39" cm="1">
        <f t="array" aca="1" ref="P3" ca="1">INDIRECT(CONCATENATE("'",HLOOKUP(P$1,$B$21:$E$23,3,FALSE),"'!",$B$25,ROW($A3)+5))*About!$A$27</f>
        <v>3.0395323027130683E-3</v>
      </c>
      <c r="Q3" s="38" cm="1">
        <f t="array" aca="1" ref="Q3" ca="1">TREND($K3:$P3,$K$1:$P$1,Q$1)</f>
        <v>3.0612432477324439E-3</v>
      </c>
      <c r="R3" s="38" cm="1">
        <f t="array" aca="1" ref="R3" ca="1">TREND($K3:$P3,$K$1:$P$1,R$1)</f>
        <v>3.0829541927518272E-3</v>
      </c>
      <c r="S3" s="38" cm="1">
        <f t="array" aca="1" ref="S3" ca="1">TREND($K3:$P3,$K$1:$P$1,S$1)</f>
        <v>3.1046651377712037E-3</v>
      </c>
      <c r="T3" s="38" cm="1">
        <f t="array" aca="1" ref="T3" ca="1">TREND($K3:$P3,$K$1:$P$1,T$1)</f>
        <v>3.126376082790587E-3</v>
      </c>
      <c r="U3" s="38" cm="1">
        <f t="array" aca="1" ref="U3" ca="1">TREND($K3:$P3,$K$1:$P$1,U$1)</f>
        <v>3.1480870278099635E-3</v>
      </c>
      <c r="V3" s="38" cm="1">
        <f t="array" aca="1" ref="V3" ca="1">TREND($K3:$P3,$K$1:$P$1,V$1)</f>
        <v>3.1697979728293399E-3</v>
      </c>
      <c r="W3" s="38" cm="1">
        <f t="array" aca="1" ref="W3" ca="1">TREND($K3:$P3,$K$1:$P$1,W$1)</f>
        <v>3.1915089178487233E-3</v>
      </c>
      <c r="X3" s="38" cm="1">
        <f t="array" aca="1" ref="X3" ca="1">TREND($K3:$P3,$K$1:$P$1,X$1)</f>
        <v>3.2132198628680997E-3</v>
      </c>
      <c r="Y3" s="38" cm="1">
        <f t="array" aca="1" ref="Y3" ca="1">TREND($K3:$P3,$K$1:$P$1,Y$1)</f>
        <v>3.2349308078874761E-3</v>
      </c>
      <c r="Z3" s="38" cm="1">
        <f t="array" aca="1" ref="Z3" ca="1">TREND($K3:$P3,$K$1:$P$1,Z$1)</f>
        <v>3.2566417529068595E-3</v>
      </c>
      <c r="AA3" s="38" cm="1">
        <f t="array" aca="1" ref="AA3" ca="1">TREND($K3:$P3,$K$1:$P$1,AA$1)</f>
        <v>3.2783526979262359E-3</v>
      </c>
      <c r="AB3" s="38" cm="1">
        <f t="array" aca="1" ref="AB3" ca="1">TREND($K3:$P3,$K$1:$P$1,AB$1)</f>
        <v>3.3000636429456193E-3</v>
      </c>
      <c r="AC3" s="38" cm="1">
        <f t="array" aca="1" ref="AC3" ca="1">TREND($K3:$P3,$K$1:$P$1,AC$1)</f>
        <v>3.3217745879649957E-3</v>
      </c>
      <c r="AD3" s="38" cm="1">
        <f t="array" aca="1" ref="AD3" ca="1">TREND($K3:$P3,$K$1:$P$1,AD$1)</f>
        <v>3.3434855329843721E-3</v>
      </c>
      <c r="AE3" s="38" cm="1">
        <f t="array" aca="1" ref="AE3" ca="1">TREND($K3:$P3,$K$1:$P$1,AE$1)</f>
        <v>3.3651964780037555E-3</v>
      </c>
      <c r="AF3" s="38" cm="1">
        <f t="array" aca="1" ref="AF3" ca="1">TREND($K3:$P3,$K$1:$P$1,AF$1)</f>
        <v>3.3869074230231319E-3</v>
      </c>
      <c r="AG3" s="38" cm="1">
        <f t="array" aca="1" ref="AG3" ca="1">TREND($K3:$P3,$K$1:$P$1,AG$1)</f>
        <v>3.4086183680425153E-3</v>
      </c>
      <c r="AH3" s="38" cm="1">
        <f t="array" aca="1" ref="AH3" ca="1">TREND($K3:$P3,$K$1:$P$1,AH$1)</f>
        <v>3.4303293130618917E-3</v>
      </c>
      <c r="AI3" s="38" cm="1">
        <f t="array" aca="1" ref="AI3" ca="1">TREND($K3:$P3,$K$1:$P$1,AI$1)</f>
        <v>3.4520402580812681E-3</v>
      </c>
      <c r="AJ3" s="38" cm="1">
        <f t="array" aca="1" ref="AJ3" ca="1">TREND($K3:$P3,$K$1:$P$1,AJ$1)</f>
        <v>3.4737512031006515E-3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6.9475024062012987E-3</v>
      </c>
      <c r="C4" s="38">
        <f t="shared" ca="1" si="3"/>
        <v>6.9475024062012987E-3</v>
      </c>
      <c r="D4" s="38">
        <f t="shared" ca="1" si="0"/>
        <v>6.9475024062012987E-3</v>
      </c>
      <c r="E4" s="38">
        <f t="shared" ca="1" si="0"/>
        <v>6.9475024062012987E-3</v>
      </c>
      <c r="F4" s="39" cm="1">
        <f t="array" aca="1" ref="F4" ca="1">INDIRECT(CONCATENATE("'",HLOOKUP(F$1,$B$21:$E$23,3,FALSE),"'!",$B$25,ROW($A4)+5))*About!$A$27</f>
        <v>6.9475024062012987E-3</v>
      </c>
      <c r="G4" s="38">
        <f t="shared" ca="1" si="4"/>
        <v>7.0126352412594357E-3</v>
      </c>
      <c r="H4" s="38">
        <f t="shared" ca="1" si="1"/>
        <v>7.0777680763175728E-3</v>
      </c>
      <c r="I4" s="38">
        <f t="shared" ca="1" si="1"/>
        <v>7.1429009113757108E-3</v>
      </c>
      <c r="J4" s="38">
        <f t="shared" ca="1" si="1"/>
        <v>7.2080337464338479E-3</v>
      </c>
      <c r="K4" s="39" cm="1">
        <f t="array" aca="1" ref="K4" ca="1">INDIRECT(CONCATENATE("'",HLOOKUP(K$1,$B$21:$E$23,3,FALSE),"'!",$B$25,ROW($A4)+5))*About!$A$27</f>
        <v>7.273166581491985E-3</v>
      </c>
      <c r="L4" s="38">
        <f t="shared" ca="1" si="5"/>
        <v>7.4034322516082591E-3</v>
      </c>
      <c r="M4" s="38">
        <f t="shared" ca="1" si="2"/>
        <v>7.5336979217245333E-3</v>
      </c>
      <c r="N4" s="38">
        <f t="shared" ca="1" si="2"/>
        <v>7.6639635918408066E-3</v>
      </c>
      <c r="O4" s="38">
        <f t="shared" ca="1" si="2"/>
        <v>7.7942292619570808E-3</v>
      </c>
      <c r="P4" s="39" cm="1">
        <f t="array" aca="1" ref="P4" ca="1">INDIRECT(CONCATENATE("'",HLOOKUP(P$1,$B$21:$E$23,3,FALSE),"'!",$B$25,ROW($A4)+5))*About!$A$27</f>
        <v>7.9244949320733549E-3</v>
      </c>
      <c r="Q4" s="38" cm="1">
        <f t="array" aca="1" ref="Q4" ca="1">TREND($K4:$P4,$K$1:$P$1,Q$1)</f>
        <v>8.0547606021896256E-3</v>
      </c>
      <c r="R4" s="38" cm="1">
        <f t="array" aca="1" ref="R4" ca="1">TREND($K4:$P4,$K$1:$P$1,R$1)</f>
        <v>8.1850262723059397E-3</v>
      </c>
      <c r="S4" s="38" cm="1">
        <f t="array" aca="1" ref="S4" ca="1">TREND($K4:$P4,$K$1:$P$1,S$1)</f>
        <v>8.3152919424221983E-3</v>
      </c>
      <c r="T4" s="38" cm="1">
        <f t="array" aca="1" ref="T4" ca="1">TREND($K4:$P4,$K$1:$P$1,T$1)</f>
        <v>8.4455576125384568E-3</v>
      </c>
      <c r="U4" s="38" cm="1">
        <f t="array" aca="1" ref="U4" ca="1">TREND($K4:$P4,$K$1:$P$1,U$1)</f>
        <v>8.5758232826547154E-3</v>
      </c>
      <c r="V4" s="38" cm="1">
        <f t="array" aca="1" ref="V4" ca="1">TREND($K4:$P4,$K$1:$P$1,V$1)</f>
        <v>8.7060889527710295E-3</v>
      </c>
      <c r="W4" s="38" cm="1">
        <f t="array" aca="1" ref="W4" ca="1">TREND($K4:$P4,$K$1:$P$1,W$1)</f>
        <v>8.836354622887288E-3</v>
      </c>
      <c r="X4" s="38" cm="1">
        <f t="array" aca="1" ref="X4" ca="1">TREND($K4:$P4,$K$1:$P$1,X$1)</f>
        <v>8.9666202930035466E-3</v>
      </c>
      <c r="Y4" s="38" cm="1">
        <f t="array" aca="1" ref="Y4" ca="1">TREND($K4:$P4,$K$1:$P$1,Y$1)</f>
        <v>9.0968859631198051E-3</v>
      </c>
      <c r="Z4" s="38" cm="1">
        <f t="array" aca="1" ref="Z4" ca="1">TREND($K4:$P4,$K$1:$P$1,Z$1)</f>
        <v>9.2271516332361192E-3</v>
      </c>
      <c r="AA4" s="38" cm="1">
        <f t="array" aca="1" ref="AA4" ca="1">TREND($K4:$P4,$K$1:$P$1,AA$1)</f>
        <v>9.3574173033523778E-3</v>
      </c>
      <c r="AB4" s="38" cm="1">
        <f t="array" aca="1" ref="AB4" ca="1">TREND($K4:$P4,$K$1:$P$1,AB$1)</f>
        <v>9.4876829734686363E-3</v>
      </c>
      <c r="AC4" s="38" cm="1">
        <f t="array" aca="1" ref="AC4" ca="1">TREND($K4:$P4,$K$1:$P$1,AC$1)</f>
        <v>9.6179486435849504E-3</v>
      </c>
      <c r="AD4" s="38" cm="1">
        <f t="array" aca="1" ref="AD4" ca="1">TREND($K4:$P4,$K$1:$P$1,AD$1)</f>
        <v>9.7482143137012089E-3</v>
      </c>
      <c r="AE4" s="38" cm="1">
        <f t="array" aca="1" ref="AE4" ca="1">TREND($K4:$P4,$K$1:$P$1,AE$1)</f>
        <v>9.8784799838174675E-3</v>
      </c>
      <c r="AF4" s="38" cm="1">
        <f t="array" aca="1" ref="AF4" ca="1">TREND($K4:$P4,$K$1:$P$1,AF$1)</f>
        <v>1.0008745653933726E-2</v>
      </c>
      <c r="AG4" s="38" cm="1">
        <f t="array" aca="1" ref="AG4" ca="1">TREND($K4:$P4,$K$1:$P$1,AG$1)</f>
        <v>1.013901132405004E-2</v>
      </c>
      <c r="AH4" s="38" cm="1">
        <f t="array" aca="1" ref="AH4" ca="1">TREND($K4:$P4,$K$1:$P$1,AH$1)</f>
        <v>1.0269276994166299E-2</v>
      </c>
      <c r="AI4" s="38" cm="1">
        <f t="array" aca="1" ref="AI4" ca="1">TREND($K4:$P4,$K$1:$P$1,AI$1)</f>
        <v>1.0399542664282557E-2</v>
      </c>
      <c r="AJ4" s="38" cm="1">
        <f t="array" aca="1" ref="AJ4" ca="1">TREND($K4:$P4,$K$1:$P$1,AJ$1)</f>
        <v>1.0529808334398871E-2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8.7929327328485185E-2</v>
      </c>
      <c r="C5" s="38">
        <f t="shared" ca="1" si="3"/>
        <v>8.8200714141227418E-2</v>
      </c>
      <c r="D5" s="38">
        <f t="shared" ca="1" si="0"/>
        <v>8.8472100953969651E-2</v>
      </c>
      <c r="E5" s="38">
        <f t="shared" ca="1" si="0"/>
        <v>8.8743487766711898E-2</v>
      </c>
      <c r="F5" s="39" cm="1">
        <f t="array" aca="1" ref="F5" ca="1">INDIRECT(CONCATENATE("'",HLOOKUP(F$1,$B$21:$E$23,3,FALSE),"'!",$B$25,ROW($A5)+5))*About!$A$27</f>
        <v>8.9014874579454131E-2</v>
      </c>
      <c r="G5" s="38">
        <f t="shared" ca="1" si="4"/>
        <v>8.9883312380229299E-2</v>
      </c>
      <c r="H5" s="38">
        <f t="shared" ca="1" si="1"/>
        <v>9.0751750181004454E-2</v>
      </c>
      <c r="I5" s="38">
        <f t="shared" ca="1" si="1"/>
        <v>9.1620187981779622E-2</v>
      </c>
      <c r="J5" s="38">
        <f t="shared" ca="1" si="1"/>
        <v>9.2488625782554776E-2</v>
      </c>
      <c r="K5" s="39" cm="1">
        <f t="array" aca="1" ref="K5" ca="1">INDIRECT(CONCATENATE("'",HLOOKUP(K$1,$B$21:$E$23,3,FALSE),"'!",$B$25,ROW($A5)+5))*About!$A$27</f>
        <v>9.3357063583329944E-2</v>
      </c>
      <c r="L5" s="38">
        <f t="shared" ca="1" si="5"/>
        <v>9.4876829734686474E-2</v>
      </c>
      <c r="M5" s="38">
        <f t="shared" ca="1" si="2"/>
        <v>9.6396595886043018E-2</v>
      </c>
      <c r="N5" s="38">
        <f t="shared" ca="1" si="2"/>
        <v>9.7916362037399549E-2</v>
      </c>
      <c r="O5" s="38">
        <f t="shared" ca="1" si="2"/>
        <v>9.9436128188756093E-2</v>
      </c>
      <c r="P5" s="39" cm="1">
        <f t="array" aca="1" ref="P5" ca="1">INDIRECT(CONCATENATE("'",HLOOKUP(P$1,$B$21:$E$23,3,FALSE),"'!",$B$25,ROW($A5)+5))*About!$A$27</f>
        <v>0.10095589434011262</v>
      </c>
      <c r="Q5" s="38" cm="1">
        <f t="array" aca="1" ref="Q5" ca="1">TREND($K5:$P5,$K$1:$P$1,Q$1)</f>
        <v>0.10247566049146917</v>
      </c>
      <c r="R5" s="38" cm="1">
        <f t="array" aca="1" ref="R5" ca="1">TREND($K5:$P5,$K$1:$P$1,R$1)</f>
        <v>0.10399542664282579</v>
      </c>
      <c r="S5" s="38" cm="1">
        <f t="array" aca="1" ref="S5" ca="1">TREND($K5:$P5,$K$1:$P$1,S$1)</f>
        <v>0.10551519279418242</v>
      </c>
      <c r="T5" s="38" cm="1">
        <f t="array" aca="1" ref="T5" ca="1">TREND($K5:$P5,$K$1:$P$1,T$1)</f>
        <v>0.10703495894553905</v>
      </c>
      <c r="U5" s="38" cm="1">
        <f t="array" aca="1" ref="U5" ca="1">TREND($K5:$P5,$K$1:$P$1,U$1)</f>
        <v>0.10855472509689568</v>
      </c>
      <c r="V5" s="38" cm="1">
        <f t="array" aca="1" ref="V5" ca="1">TREND($K5:$P5,$K$1:$P$1,V$1)</f>
        <v>0.11007449124825186</v>
      </c>
      <c r="W5" s="38" cm="1">
        <f t="array" aca="1" ref="W5" ca="1">TREND($K5:$P5,$K$1:$P$1,W$1)</f>
        <v>0.11159425739960849</v>
      </c>
      <c r="X5" s="38" cm="1">
        <f t="array" aca="1" ref="X5" ca="1">TREND($K5:$P5,$K$1:$P$1,X$1)</f>
        <v>0.11311402355096511</v>
      </c>
      <c r="Y5" s="38" cm="1">
        <f t="array" aca="1" ref="Y5" ca="1">TREND($K5:$P5,$K$1:$P$1,Y$1)</f>
        <v>0.11463378970232174</v>
      </c>
      <c r="Z5" s="38" cm="1">
        <f t="array" aca="1" ref="Z5" ca="1">TREND($K5:$P5,$K$1:$P$1,Z$1)</f>
        <v>0.11615355585367837</v>
      </c>
      <c r="AA5" s="38" cm="1">
        <f t="array" aca="1" ref="AA5" ca="1">TREND($K5:$P5,$K$1:$P$1,AA$1)</f>
        <v>0.11767332200503455</v>
      </c>
      <c r="AB5" s="38" cm="1">
        <f t="array" aca="1" ref="AB5" ca="1">TREND($K5:$P5,$K$1:$P$1,AB$1)</f>
        <v>0.11919308815639118</v>
      </c>
      <c r="AC5" s="38" cm="1">
        <f t="array" aca="1" ref="AC5" ca="1">TREND($K5:$P5,$K$1:$P$1,AC$1)</f>
        <v>0.12071285430774781</v>
      </c>
      <c r="AD5" s="38" cm="1">
        <f t="array" aca="1" ref="AD5" ca="1">TREND($K5:$P5,$K$1:$P$1,AD$1)</f>
        <v>0.12223262045910444</v>
      </c>
      <c r="AE5" s="38" cm="1">
        <f t="array" aca="1" ref="AE5" ca="1">TREND($K5:$P5,$K$1:$P$1,AE$1)</f>
        <v>0.12375238661046106</v>
      </c>
      <c r="AF5" s="38" cm="1">
        <f t="array" aca="1" ref="AF5" ca="1">TREND($K5:$P5,$K$1:$P$1,AF$1)</f>
        <v>0.12527215276181725</v>
      </c>
      <c r="AG5" s="38" cm="1">
        <f t="array" aca="1" ref="AG5" ca="1">TREND($K5:$P5,$K$1:$P$1,AG$1)</f>
        <v>0.12679191891317387</v>
      </c>
      <c r="AH5" s="38" cm="1">
        <f t="array" aca="1" ref="AH5" ca="1">TREND($K5:$P5,$K$1:$P$1,AH$1)</f>
        <v>0.1283116850645305</v>
      </c>
      <c r="AI5" s="38" cm="1">
        <f t="array" aca="1" ref="AI5" ca="1">TREND($K5:$P5,$K$1:$P$1,AI$1)</f>
        <v>0.12983145121588713</v>
      </c>
      <c r="AJ5" s="38" cm="1">
        <f t="array" aca="1" ref="AJ5" ca="1">TREND($K5:$P5,$K$1:$P$1,AJ$1)</f>
        <v>0.13135121736724376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0.13026567011627435</v>
      </c>
      <c r="C6" s="38">
        <f t="shared" ca="1" si="3"/>
        <v>0.13026567011627435</v>
      </c>
      <c r="D6" s="38">
        <f t="shared" ca="1" si="0"/>
        <v>0.13026567011627435</v>
      </c>
      <c r="E6" s="38">
        <f t="shared" ca="1" si="0"/>
        <v>0.13026567011627435</v>
      </c>
      <c r="F6" s="39" cm="1">
        <f t="array" aca="1" ref="F6" ca="1">INDIRECT(CONCATENATE("'",HLOOKUP(F$1,$B$21:$E$23,3,FALSE),"'!",$B$25,ROW($A6)+5))*About!$A$27</f>
        <v>0.13026567011627435</v>
      </c>
      <c r="G6" s="38">
        <f t="shared" ca="1" si="4"/>
        <v>0.13026567011627435</v>
      </c>
      <c r="H6" s="38">
        <f t="shared" ca="1" si="1"/>
        <v>0.13026567011627435</v>
      </c>
      <c r="I6" s="38">
        <f t="shared" ca="1" si="1"/>
        <v>0.13026567011627435</v>
      </c>
      <c r="J6" s="38">
        <f t="shared" ca="1" si="1"/>
        <v>0.13026567011627435</v>
      </c>
      <c r="K6" s="39" cm="1">
        <f t="array" aca="1" ref="K6" ca="1">INDIRECT(CONCATENATE("'",HLOOKUP(K$1,$B$21:$E$23,3,FALSE),"'!",$B$25,ROW($A6)+5))*About!$A$27</f>
        <v>0.13026567011627435</v>
      </c>
      <c r="L6" s="38">
        <f t="shared" ca="1" si="5"/>
        <v>0.13243676461821224</v>
      </c>
      <c r="M6" s="38">
        <f t="shared" ca="1" si="2"/>
        <v>0.13460785912015016</v>
      </c>
      <c r="N6" s="38">
        <f t="shared" ca="1" si="2"/>
        <v>0.13677895362208806</v>
      </c>
      <c r="O6" s="38">
        <f t="shared" ca="1" si="2"/>
        <v>0.13895004812402598</v>
      </c>
      <c r="P6" s="39" cm="1">
        <f t="array" aca="1" ref="P6" ca="1">INDIRECT(CONCATENATE("'",HLOOKUP(P$1,$B$21:$E$23,3,FALSE),"'!",$B$25,ROW($A6)+5))*About!$A$27</f>
        <v>0.14112114262596387</v>
      </c>
      <c r="Q6" s="38" cm="1">
        <f t="array" aca="1" ref="Q6" ca="1">TREND($K6:$P6,$K$1:$P$1,Q$1)</f>
        <v>0.14329223712790196</v>
      </c>
      <c r="R6" s="38" cm="1">
        <f t="array" aca="1" ref="R6" ca="1">TREND($K6:$P6,$K$1:$P$1,R$1)</f>
        <v>0.14546333162983949</v>
      </c>
      <c r="S6" s="38" cm="1">
        <f t="array" aca="1" ref="S6" ca="1">TREND($K6:$P6,$K$1:$P$1,S$1)</f>
        <v>0.14763442613177791</v>
      </c>
      <c r="T6" s="38" cm="1">
        <f t="array" aca="1" ref="T6" ca="1">TREND($K6:$P6,$K$1:$P$1,T$1)</f>
        <v>0.14980552063371544</v>
      </c>
      <c r="U6" s="38" cm="1">
        <f t="array" aca="1" ref="U6" ca="1">TREND($K6:$P6,$K$1:$P$1,U$1)</f>
        <v>0.15197661513565386</v>
      </c>
      <c r="V6" s="38" cm="1">
        <f t="array" aca="1" ref="V6" ca="1">TREND($K6:$P6,$K$1:$P$1,V$1)</f>
        <v>0.15414770963759139</v>
      </c>
      <c r="W6" s="38" cm="1">
        <f t="array" aca="1" ref="W6" ca="1">TREND($K6:$P6,$K$1:$P$1,W$1)</f>
        <v>0.15631880413952892</v>
      </c>
      <c r="X6" s="38" cm="1">
        <f t="array" aca="1" ref="X6" ca="1">TREND($K6:$P6,$K$1:$P$1,X$1)</f>
        <v>0.15848989864146734</v>
      </c>
      <c r="Y6" s="38" cm="1">
        <f t="array" aca="1" ref="Y6" ca="1">TREND($K6:$P6,$K$1:$P$1,Y$1)</f>
        <v>0.16066099314340487</v>
      </c>
      <c r="Z6" s="38" cm="1">
        <f t="array" aca="1" ref="Z6" ca="1">TREND($K6:$P6,$K$1:$P$1,Z$1)</f>
        <v>0.16283208764534329</v>
      </c>
      <c r="AA6" s="38" cm="1">
        <f t="array" aca="1" ref="AA6" ca="1">TREND($K6:$P6,$K$1:$P$1,AA$1)</f>
        <v>0.16500318214728082</v>
      </c>
      <c r="AB6" s="38" cm="1">
        <f t="array" aca="1" ref="AB6" ca="1">TREND($K6:$P6,$K$1:$P$1,AB$1)</f>
        <v>0.16717427664921836</v>
      </c>
      <c r="AC6" s="38" cm="1">
        <f t="array" aca="1" ref="AC6" ca="1">TREND($K6:$P6,$K$1:$P$1,AC$1)</f>
        <v>0.16934537115115678</v>
      </c>
      <c r="AD6" s="38" cm="1">
        <f t="array" aca="1" ref="AD6" ca="1">TREND($K6:$P6,$K$1:$P$1,AD$1)</f>
        <v>0.17151646565309431</v>
      </c>
      <c r="AE6" s="38" cm="1">
        <f t="array" aca="1" ref="AE6" ca="1">TREND($K6:$P6,$K$1:$P$1,AE$1)</f>
        <v>0.17368756015503273</v>
      </c>
      <c r="AF6" s="38" cm="1">
        <f t="array" aca="1" ref="AF6" ca="1">TREND($K6:$P6,$K$1:$P$1,AF$1)</f>
        <v>0.17585865465697026</v>
      </c>
      <c r="AG6" s="38" cm="1">
        <f t="array" aca="1" ref="AG6" ca="1">TREND($K6:$P6,$K$1:$P$1,AG$1)</f>
        <v>0.17802974915890868</v>
      </c>
      <c r="AH6" s="38" cm="1">
        <f t="array" aca="1" ref="AH6" ca="1">TREND($K6:$P6,$K$1:$P$1,AH$1)</f>
        <v>0.18020084366084621</v>
      </c>
      <c r="AI6" s="38" cm="1">
        <f t="array" aca="1" ref="AI6" ca="1">TREND($K6:$P6,$K$1:$P$1,AI$1)</f>
        <v>0.18237193816278374</v>
      </c>
      <c r="AJ6" s="38" cm="1">
        <f t="array" aca="1" ref="AJ6" ca="1">TREND($K6:$P6,$K$1:$P$1,AJ$1)</f>
        <v>0.18454303266472216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3.7994153783913349</v>
      </c>
      <c r="C7" s="38">
        <f t="shared" ca="1" si="3"/>
        <v>3.8265540596655585</v>
      </c>
      <c r="D7" s="38">
        <f t="shared" ca="1" si="0"/>
        <v>3.8536927409397825</v>
      </c>
      <c r="E7" s="38">
        <f t="shared" ca="1" si="0"/>
        <v>3.8808314222140066</v>
      </c>
      <c r="F7" s="39" cm="1">
        <f t="array" aca="1" ref="F7" ca="1">INDIRECT(CONCATENATE("'",HLOOKUP(F$1,$B$21:$E$23,3,FALSE),"'!",$B$25,ROW($A7)+5))*About!$A$27</f>
        <v>3.9079701034882302</v>
      </c>
      <c r="G7" s="38">
        <f t="shared" ca="1" si="4"/>
        <v>3.9079701034882302</v>
      </c>
      <c r="H7" s="38">
        <f t="shared" ca="1" si="1"/>
        <v>3.9079701034882302</v>
      </c>
      <c r="I7" s="38">
        <f t="shared" ca="1" si="1"/>
        <v>3.9079701034882302</v>
      </c>
      <c r="J7" s="38">
        <f t="shared" ca="1" si="1"/>
        <v>3.9079701034882302</v>
      </c>
      <c r="K7" s="39" cm="1">
        <f t="array" aca="1" ref="K7" ca="1">INDIRECT(CONCATENATE("'",HLOOKUP(K$1,$B$21:$E$23,3,FALSE),"'!",$B$25,ROW($A7)+5))*About!$A$27</f>
        <v>3.9079701034882302</v>
      </c>
      <c r="L7" s="38">
        <f t="shared" ca="1" si="5"/>
        <v>3.929681048507609</v>
      </c>
      <c r="M7" s="38">
        <f t="shared" ca="1" si="2"/>
        <v>3.9513919935269883</v>
      </c>
      <c r="N7" s="38">
        <f t="shared" ca="1" si="2"/>
        <v>3.9731029385463672</v>
      </c>
      <c r="O7" s="38">
        <f t="shared" ca="1" si="2"/>
        <v>3.9948138835657465</v>
      </c>
      <c r="P7" s="39" cm="1">
        <f t="array" aca="1" ref="P7" ca="1">INDIRECT(CONCATENATE("'",HLOOKUP(P$1,$B$21:$E$23,3,FALSE),"'!",$B$25,ROW($A7)+5))*About!$A$27</f>
        <v>4.0165248285851254</v>
      </c>
      <c r="Q7" s="38" cm="1">
        <f t="array" aca="1" ref="Q7" ca="1">TREND($K7:$P7,$K$1:$P$1,Q$1)</f>
        <v>4.0382357736045122</v>
      </c>
      <c r="R7" s="38" cm="1">
        <f t="array" aca="1" ref="R7" ca="1">TREND($K7:$P7,$K$1:$P$1,R$1)</f>
        <v>4.0599467186238911</v>
      </c>
      <c r="S7" s="38" cm="1">
        <f t="array" aca="1" ref="S7" ca="1">TREND($K7:$P7,$K$1:$P$1,S$1)</f>
        <v>4.08165766364327</v>
      </c>
      <c r="T7" s="38" cm="1">
        <f t="array" aca="1" ref="T7" ca="1">TREND($K7:$P7,$K$1:$P$1,T$1)</f>
        <v>4.1033686086626489</v>
      </c>
      <c r="U7" s="38" cm="1">
        <f t="array" aca="1" ref="U7" ca="1">TREND($K7:$P7,$K$1:$P$1,U$1)</f>
        <v>4.1250795536820277</v>
      </c>
      <c r="V7" s="38" cm="1">
        <f t="array" aca="1" ref="V7" ca="1">TREND($K7:$P7,$K$1:$P$1,V$1)</f>
        <v>4.1467904987014066</v>
      </c>
      <c r="W7" s="38" cm="1">
        <f t="array" aca="1" ref="W7" ca="1">TREND($K7:$P7,$K$1:$P$1,W$1)</f>
        <v>4.1685014437207855</v>
      </c>
      <c r="X7" s="38" cm="1">
        <f t="array" aca="1" ref="X7" ca="1">TREND($K7:$P7,$K$1:$P$1,X$1)</f>
        <v>4.1902123887401643</v>
      </c>
      <c r="Y7" s="38" cm="1">
        <f t="array" aca="1" ref="Y7" ca="1">TREND($K7:$P7,$K$1:$P$1,Y$1)</f>
        <v>4.2119233337595432</v>
      </c>
      <c r="Z7" s="38" cm="1">
        <f t="array" aca="1" ref="Z7" ca="1">TREND($K7:$P7,$K$1:$P$1,Z$1)</f>
        <v>4.2336342787789221</v>
      </c>
      <c r="AA7" s="38" cm="1">
        <f t="array" aca="1" ref="AA7" ca="1">TREND($K7:$P7,$K$1:$P$1,AA$1)</f>
        <v>4.2553452237983009</v>
      </c>
      <c r="AB7" s="38" cm="1">
        <f t="array" aca="1" ref="AB7" ca="1">TREND($K7:$P7,$K$1:$P$1,AB$1)</f>
        <v>4.2770561688176798</v>
      </c>
      <c r="AC7" s="38" cm="1">
        <f t="array" aca="1" ref="AC7" ca="1">TREND($K7:$P7,$K$1:$P$1,AC$1)</f>
        <v>4.2987671138370587</v>
      </c>
      <c r="AD7" s="38" cm="1">
        <f t="array" aca="1" ref="AD7" ca="1">TREND($K7:$P7,$K$1:$P$1,AD$1)</f>
        <v>4.3204780588564375</v>
      </c>
      <c r="AE7" s="38" cm="1">
        <f t="array" aca="1" ref="AE7" ca="1">TREND($K7:$P7,$K$1:$P$1,AE$1)</f>
        <v>4.3421890038758164</v>
      </c>
      <c r="AF7" s="38" cm="1">
        <f t="array" aca="1" ref="AF7" ca="1">TREND($K7:$P7,$K$1:$P$1,AF$1)</f>
        <v>4.3638999488951953</v>
      </c>
      <c r="AG7" s="38" cm="1">
        <f t="array" aca="1" ref="AG7" ca="1">TREND($K7:$P7,$K$1:$P$1,AG$1)</f>
        <v>4.3856108939145741</v>
      </c>
      <c r="AH7" s="38" cm="1">
        <f t="array" aca="1" ref="AH7" ca="1">TREND($K7:$P7,$K$1:$P$1,AH$1)</f>
        <v>4.407321838933953</v>
      </c>
      <c r="AI7" s="38" cm="1">
        <f t="array" aca="1" ref="AI7" ca="1">TREND($K7:$P7,$K$1:$P$1,AI$1)</f>
        <v>4.4290327839533319</v>
      </c>
      <c r="AJ7" s="38" cm="1">
        <f t="array" aca="1" ref="AJ7" ca="1">TREND($K7:$P7,$K$1:$P$1,AJ$1)</f>
        <v>4.4507437289727108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0.64047287807168218</v>
      </c>
      <c r="C8" s="38">
        <f t="shared" ca="1" si="3"/>
        <v>0.6459006143265269</v>
      </c>
      <c r="D8" s="38">
        <f t="shared" ca="1" si="0"/>
        <v>0.65132835058137173</v>
      </c>
      <c r="E8" s="38">
        <f t="shared" ca="1" si="0"/>
        <v>0.65675608683621656</v>
      </c>
      <c r="F8" s="39" cm="1">
        <f t="array" aca="1" ref="F8" ca="1">INDIRECT(CONCATENATE("'",HLOOKUP(F$1,$B$21:$E$23,3,FALSE),"'!",$B$25,ROW($A8)+5))*About!$A$27</f>
        <v>0.66218382309106127</v>
      </c>
      <c r="G8" s="38">
        <f t="shared" ca="1" si="4"/>
        <v>0.66435491759299914</v>
      </c>
      <c r="H8" s="38">
        <f t="shared" ca="1" si="1"/>
        <v>0.66652601209493711</v>
      </c>
      <c r="I8" s="38">
        <f t="shared" ca="1" si="1"/>
        <v>0.66869710659687498</v>
      </c>
      <c r="J8" s="38">
        <f t="shared" ca="1" si="1"/>
        <v>0.67086820109881296</v>
      </c>
      <c r="K8" s="39" cm="1">
        <f t="array" aca="1" ref="K8" ca="1">INDIRECT(CONCATENATE("'",HLOOKUP(K$1,$B$21:$E$23,3,FALSE),"'!",$B$25,ROW($A8)+5))*About!$A$27</f>
        <v>0.67303929560075082</v>
      </c>
      <c r="L8" s="38">
        <f t="shared" ca="1" si="5"/>
        <v>0.67521039010268868</v>
      </c>
      <c r="M8" s="38">
        <f t="shared" ca="1" si="2"/>
        <v>0.67738148460462655</v>
      </c>
      <c r="N8" s="38">
        <f t="shared" ca="1" si="2"/>
        <v>0.67955257910656452</v>
      </c>
      <c r="O8" s="38">
        <f t="shared" ca="1" si="2"/>
        <v>0.68172367360850239</v>
      </c>
      <c r="P8" s="39" cm="1">
        <f t="array" aca="1" ref="P8" ca="1">INDIRECT(CONCATENATE("'",HLOOKUP(P$1,$B$21:$E$23,3,FALSE),"'!",$B$25,ROW($A8)+5))*About!$A$27</f>
        <v>0.68389476811044025</v>
      </c>
      <c r="Q8" s="38" cm="1">
        <f t="array" aca="1" ref="Q8" ca="1">TREND($K8:$P8,$K$1:$P$1,Q$1)</f>
        <v>0.68606586261237767</v>
      </c>
      <c r="R8" s="38" cm="1">
        <f t="array" aca="1" ref="R8" ca="1">TREND($K8:$P8,$K$1:$P$1,R$1)</f>
        <v>0.68823695711431521</v>
      </c>
      <c r="S8" s="38" cm="1">
        <f t="array" aca="1" ref="S8" ca="1">TREND($K8:$P8,$K$1:$P$1,S$1)</f>
        <v>0.69040805161625363</v>
      </c>
      <c r="T8" s="38" cm="1">
        <f t="array" aca="1" ref="T8" ca="1">TREND($K8:$P8,$K$1:$P$1,T$1)</f>
        <v>0.69257914611819116</v>
      </c>
      <c r="U8" s="38" cm="1">
        <f t="array" aca="1" ref="U8" ca="1">TREND($K8:$P8,$K$1:$P$1,U$1)</f>
        <v>0.69475024062012958</v>
      </c>
      <c r="V8" s="38" cm="1">
        <f t="array" aca="1" ref="V8" ca="1">TREND($K8:$P8,$K$1:$P$1,V$1)</f>
        <v>0.69692133512206711</v>
      </c>
      <c r="W8" s="38" cm="1">
        <f t="array" aca="1" ref="W8" ca="1">TREND($K8:$P8,$K$1:$P$1,W$1)</f>
        <v>0.69909242962400553</v>
      </c>
      <c r="X8" s="38" cm="1">
        <f t="array" aca="1" ref="X8" ca="1">TREND($K8:$P8,$K$1:$P$1,X$1)</f>
        <v>0.70126352412594306</v>
      </c>
      <c r="Y8" s="38" cm="1">
        <f t="array" aca="1" ref="Y8" ca="1">TREND($K8:$P8,$K$1:$P$1,Y$1)</f>
        <v>0.70343461862788059</v>
      </c>
      <c r="Z8" s="38" cm="1">
        <f t="array" aca="1" ref="Z8" ca="1">TREND($K8:$P8,$K$1:$P$1,Z$1)</f>
        <v>0.70560571312981901</v>
      </c>
      <c r="AA8" s="38" cm="1">
        <f t="array" aca="1" ref="AA8" ca="1">TREND($K8:$P8,$K$1:$P$1,AA$1)</f>
        <v>0.70777680763175654</v>
      </c>
      <c r="AB8" s="38" cm="1">
        <f t="array" aca="1" ref="AB8" ca="1">TREND($K8:$P8,$K$1:$P$1,AB$1)</f>
        <v>0.70994790213369496</v>
      </c>
      <c r="AC8" s="38" cm="1">
        <f t="array" aca="1" ref="AC8" ca="1">TREND($K8:$P8,$K$1:$P$1,AC$1)</f>
        <v>0.7121189966356325</v>
      </c>
      <c r="AD8" s="38" cm="1">
        <f t="array" aca="1" ref="AD8" ca="1">TREND($K8:$P8,$K$1:$P$1,AD$1)</f>
        <v>0.71429009113757003</v>
      </c>
      <c r="AE8" s="38" cm="1">
        <f t="array" aca="1" ref="AE8" ca="1">TREND($K8:$P8,$K$1:$P$1,AE$1)</f>
        <v>0.71646118563950845</v>
      </c>
      <c r="AF8" s="38" cm="1">
        <f t="array" aca="1" ref="AF8" ca="1">TREND($K8:$P8,$K$1:$P$1,AF$1)</f>
        <v>0.71863228014144598</v>
      </c>
      <c r="AG8" s="38" cm="1">
        <f t="array" aca="1" ref="AG8" ca="1">TREND($K8:$P8,$K$1:$P$1,AG$1)</f>
        <v>0.7208033746433844</v>
      </c>
      <c r="AH8" s="38" cm="1">
        <f t="array" aca="1" ref="AH8" ca="1">TREND($K8:$P8,$K$1:$P$1,AH$1)</f>
        <v>0.72297446914532193</v>
      </c>
      <c r="AI8" s="38" cm="1">
        <f t="array" aca="1" ref="AI8" ca="1">TREND($K8:$P8,$K$1:$P$1,AI$1)</f>
        <v>0.72514556364725946</v>
      </c>
      <c r="AJ8" s="38" cm="1">
        <f t="array" aca="1" ref="AJ8" ca="1">TREND($K8:$P8,$K$1:$P$1,AJ$1)</f>
        <v>0.72731665814919788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0.15197661513565339</v>
      </c>
      <c r="C9" s="38">
        <f t="shared" ca="1" si="3"/>
        <v>0.15197661513565339</v>
      </c>
      <c r="D9" s="38">
        <f t="shared" ca="1" si="0"/>
        <v>0.15197661513565339</v>
      </c>
      <c r="E9" s="38">
        <f t="shared" ca="1" si="0"/>
        <v>0.15197661513565339</v>
      </c>
      <c r="F9" s="39" cm="1">
        <f t="array" aca="1" ref="F9" ca="1">INDIRECT(CONCATENATE("'",HLOOKUP(F$1,$B$21:$E$23,3,FALSE),"'!",$B$25,ROW($A9)+5))*About!$A$27</f>
        <v>0.15197661513565339</v>
      </c>
      <c r="G9" s="38">
        <f t="shared" ca="1" si="4"/>
        <v>0.15197661513565339</v>
      </c>
      <c r="H9" s="38">
        <f t="shared" ca="1" si="1"/>
        <v>0.15197661513565339</v>
      </c>
      <c r="I9" s="38">
        <f t="shared" ca="1" si="1"/>
        <v>0.15197661513565339</v>
      </c>
      <c r="J9" s="38">
        <f t="shared" ca="1" si="1"/>
        <v>0.15197661513565339</v>
      </c>
      <c r="K9" s="39" cm="1">
        <f t="array" aca="1" ref="K9" ca="1">INDIRECT(CONCATENATE("'",HLOOKUP(K$1,$B$21:$E$23,3,FALSE),"'!",$B$25,ROW($A9)+5))*About!$A$27</f>
        <v>0.15197661513565339</v>
      </c>
      <c r="L9" s="38">
        <f t="shared" ca="1" si="5"/>
        <v>0.15414770963759131</v>
      </c>
      <c r="M9" s="38">
        <f t="shared" ca="1" si="2"/>
        <v>0.1563188041395292</v>
      </c>
      <c r="N9" s="38">
        <f t="shared" ca="1" si="2"/>
        <v>0.15848989864146712</v>
      </c>
      <c r="O9" s="38">
        <f t="shared" ca="1" si="2"/>
        <v>0.16066099314340501</v>
      </c>
      <c r="P9" s="39" cm="1">
        <f t="array" aca="1" ref="P9" ca="1">INDIRECT(CONCATENATE("'",HLOOKUP(P$1,$B$21:$E$23,3,FALSE),"'!",$B$25,ROW($A9)+5))*About!$A$27</f>
        <v>0.16283208764534293</v>
      </c>
      <c r="Q9" s="38" cm="1">
        <f t="array" aca="1" ref="Q9" ca="1">TREND($K9:$P9,$K$1:$P$1,Q$1)</f>
        <v>0.16500318214728171</v>
      </c>
      <c r="R9" s="38" cm="1">
        <f t="array" aca="1" ref="R9" ca="1">TREND($K9:$P9,$K$1:$P$1,R$1)</f>
        <v>0.16717427664921924</v>
      </c>
      <c r="S9" s="38" cm="1">
        <f t="array" aca="1" ref="S9" ca="1">TREND($K9:$P9,$K$1:$P$1,S$1)</f>
        <v>0.16934537115115766</v>
      </c>
      <c r="T9" s="38" cm="1">
        <f t="array" aca="1" ref="T9" ca="1">TREND($K9:$P9,$K$1:$P$1,T$1)</f>
        <v>0.1715164656530952</v>
      </c>
      <c r="U9" s="38" cm="1">
        <f t="array" aca="1" ref="U9" ca="1">TREND($K9:$P9,$K$1:$P$1,U$1)</f>
        <v>0.17368756015503273</v>
      </c>
      <c r="V9" s="38" cm="1">
        <f t="array" aca="1" ref="V9" ca="1">TREND($K9:$P9,$K$1:$P$1,V$1)</f>
        <v>0.17585865465697115</v>
      </c>
      <c r="W9" s="38" cm="1">
        <f t="array" aca="1" ref="W9" ca="1">TREND($K9:$P9,$K$1:$P$1,W$1)</f>
        <v>0.17802974915890868</v>
      </c>
      <c r="X9" s="38" cm="1">
        <f t="array" aca="1" ref="X9" ca="1">TREND($K9:$P9,$K$1:$P$1,X$1)</f>
        <v>0.1802008436608471</v>
      </c>
      <c r="Y9" s="38" cm="1">
        <f t="array" aca="1" ref="Y9" ca="1">TREND($K9:$P9,$K$1:$P$1,Y$1)</f>
        <v>0.18237193816278463</v>
      </c>
      <c r="Z9" s="38" cm="1">
        <f t="array" aca="1" ref="Z9" ca="1">TREND($K9:$P9,$K$1:$P$1,Z$1)</f>
        <v>0.18454303266472305</v>
      </c>
      <c r="AA9" s="38" cm="1">
        <f t="array" aca="1" ref="AA9" ca="1">TREND($K9:$P9,$K$1:$P$1,AA$1)</f>
        <v>0.18671412716666058</v>
      </c>
      <c r="AB9" s="38" cm="1">
        <f t="array" aca="1" ref="AB9" ca="1">TREND($K9:$P9,$K$1:$P$1,AB$1)</f>
        <v>0.18888522166859811</v>
      </c>
      <c r="AC9" s="38" cm="1">
        <f t="array" aca="1" ref="AC9" ca="1">TREND($K9:$P9,$K$1:$P$1,AC$1)</f>
        <v>0.19105631617053653</v>
      </c>
      <c r="AD9" s="38" cm="1">
        <f t="array" aca="1" ref="AD9" ca="1">TREND($K9:$P9,$K$1:$P$1,AD$1)</f>
        <v>0.19322741067247406</v>
      </c>
      <c r="AE9" s="38" cm="1">
        <f t="array" aca="1" ref="AE9" ca="1">TREND($K9:$P9,$K$1:$P$1,AE$1)</f>
        <v>0.19539850517441248</v>
      </c>
      <c r="AF9" s="38" cm="1">
        <f t="array" aca="1" ref="AF9" ca="1">TREND($K9:$P9,$K$1:$P$1,AF$1)</f>
        <v>0.19756959967635002</v>
      </c>
      <c r="AG9" s="38" cm="1">
        <f t="array" aca="1" ref="AG9" ca="1">TREND($K9:$P9,$K$1:$P$1,AG$1)</f>
        <v>0.19974069417828844</v>
      </c>
      <c r="AH9" s="38" cm="1">
        <f t="array" aca="1" ref="AH9" ca="1">TREND($K9:$P9,$K$1:$P$1,AH$1)</f>
        <v>0.20191178868022597</v>
      </c>
      <c r="AI9" s="38" cm="1">
        <f t="array" aca="1" ref="AI9" ca="1">TREND($K9:$P9,$K$1:$P$1,AI$1)</f>
        <v>0.2040828831821635</v>
      </c>
      <c r="AJ9" s="38" cm="1">
        <f t="array" aca="1" ref="AJ9" ca="1">TREND($K9:$P9,$K$1:$P$1,AJ$1)</f>
        <v>0.20625397768410192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1.0855472509689529E-3</v>
      </c>
      <c r="C10" s="38">
        <f t="shared" ca="1" si="3"/>
        <v>1.1126859322431767E-3</v>
      </c>
      <c r="D10" s="38">
        <f t="shared" ca="1" si="0"/>
        <v>1.1398246135174005E-3</v>
      </c>
      <c r="E10" s="38">
        <f t="shared" ca="1" si="0"/>
        <v>1.1669632947916243E-3</v>
      </c>
      <c r="F10" s="39" cm="1">
        <f t="array" aca="1" ref="F10" ca="1">INDIRECT(CONCATENATE("'",HLOOKUP(F$1,$B$21:$E$23,3,FALSE),"'!",$B$25,ROW($A10)+5))*About!$A$27</f>
        <v>1.1941019760658481E-3</v>
      </c>
      <c r="G10" s="38">
        <f t="shared" ca="1" si="4"/>
        <v>1.2158129210852271E-3</v>
      </c>
      <c r="H10" s="38">
        <f t="shared" ca="1" si="1"/>
        <v>1.2375238661046061E-3</v>
      </c>
      <c r="I10" s="38">
        <f t="shared" ca="1" si="1"/>
        <v>1.2592348111239854E-3</v>
      </c>
      <c r="J10" s="38">
        <f t="shared" ca="1" si="1"/>
        <v>1.2809457561433644E-3</v>
      </c>
      <c r="K10" s="39" cm="1">
        <f t="array" aca="1" ref="K10" ca="1">INDIRECT(CONCATENATE("'",HLOOKUP(K$1,$B$21:$E$23,3,FALSE),"'!",$B$25,ROW($A10)+5))*About!$A$27</f>
        <v>1.3026567011627434E-3</v>
      </c>
      <c r="L10" s="38">
        <f t="shared" ca="1" si="5"/>
        <v>1.3460785912015015E-3</v>
      </c>
      <c r="M10" s="38">
        <f t="shared" ca="1" si="2"/>
        <v>1.3895004812402598E-3</v>
      </c>
      <c r="N10" s="38">
        <f t="shared" ca="1" si="2"/>
        <v>1.4329223712790178E-3</v>
      </c>
      <c r="O10" s="38">
        <f t="shared" ca="1" si="2"/>
        <v>1.4763442613177761E-3</v>
      </c>
      <c r="P10" s="39" cm="1">
        <f t="array" aca="1" ref="P10" ca="1">INDIRECT(CONCATENATE("'",HLOOKUP(P$1,$B$21:$E$23,3,FALSE),"'!",$B$25,ROW($A10)+5))*About!$A$27</f>
        <v>1.5197661513565342E-3</v>
      </c>
      <c r="Q10" s="38" cm="1">
        <f t="array" aca="1" ref="Q10" ca="1">TREND($K10:$P10,$K$1:$P$1,Q$1)</f>
        <v>1.5631880413952831E-3</v>
      </c>
      <c r="R10" s="38" cm="1">
        <f t="array" aca="1" ref="R10" ca="1">TREND($K10:$P10,$K$1:$P$1,R$1)</f>
        <v>1.6066099314340498E-3</v>
      </c>
      <c r="S10" s="38" cm="1">
        <f t="array" aca="1" ref="S10" ca="1">TREND($K10:$P10,$K$1:$P$1,S$1)</f>
        <v>1.6500318214728027E-3</v>
      </c>
      <c r="T10" s="38" cm="1">
        <f t="array" aca="1" ref="T10" ca="1">TREND($K10:$P10,$K$1:$P$1,T$1)</f>
        <v>1.6934537115115694E-3</v>
      </c>
      <c r="U10" s="38" cm="1">
        <f t="array" aca="1" ref="U10" ca="1">TREND($K10:$P10,$K$1:$P$1,U$1)</f>
        <v>1.7368756015503223E-3</v>
      </c>
      <c r="V10" s="38" cm="1">
        <f t="array" aca="1" ref="V10" ca="1">TREND($K10:$P10,$K$1:$P$1,V$1)</f>
        <v>1.7802974915890751E-3</v>
      </c>
      <c r="W10" s="38" cm="1">
        <f t="array" aca="1" ref="W10" ca="1">TREND($K10:$P10,$K$1:$P$1,W$1)</f>
        <v>1.8237193816278419E-3</v>
      </c>
      <c r="X10" s="38" cm="1">
        <f t="array" aca="1" ref="X10" ca="1">TREND($K10:$P10,$K$1:$P$1,X$1)</f>
        <v>1.8671412716665947E-3</v>
      </c>
      <c r="Y10" s="38" cm="1">
        <f t="array" aca="1" ref="Y10" ca="1">TREND($K10:$P10,$K$1:$P$1,Y$1)</f>
        <v>1.9105631617053614E-3</v>
      </c>
      <c r="Z10" s="38" cm="1">
        <f t="array" aca="1" ref="Z10" ca="1">TREND($K10:$P10,$K$1:$P$1,Z$1)</f>
        <v>1.9539850517441143E-3</v>
      </c>
      <c r="AA10" s="38" cm="1">
        <f t="array" aca="1" ref="AA10" ca="1">TREND($K10:$P10,$K$1:$P$1,AA$1)</f>
        <v>1.9974069417828672E-3</v>
      </c>
      <c r="AB10" s="38" cm="1">
        <f t="array" aca="1" ref="AB10" ca="1">TREND($K10:$P10,$K$1:$P$1,AB$1)</f>
        <v>2.0408288318216339E-3</v>
      </c>
      <c r="AC10" s="38" cm="1">
        <f t="array" aca="1" ref="AC10" ca="1">TREND($K10:$P10,$K$1:$P$1,AC$1)</f>
        <v>2.0842507218603867E-3</v>
      </c>
      <c r="AD10" s="38" cm="1">
        <f t="array" aca="1" ref="AD10" ca="1">TREND($K10:$P10,$K$1:$P$1,AD$1)</f>
        <v>2.1276726118991396E-3</v>
      </c>
      <c r="AE10" s="38" cm="1">
        <f t="array" aca="1" ref="AE10" ca="1">TREND($K10:$P10,$K$1:$P$1,AE$1)</f>
        <v>2.1710945019379063E-3</v>
      </c>
      <c r="AF10" s="38" cm="1">
        <f t="array" aca="1" ref="AF10" ca="1">TREND($K10:$P10,$K$1:$P$1,AF$1)</f>
        <v>2.2145163919766592E-3</v>
      </c>
      <c r="AG10" s="38" cm="1">
        <f t="array" aca="1" ref="AG10" ca="1">TREND($K10:$P10,$K$1:$P$1,AG$1)</f>
        <v>2.2579382820154259E-3</v>
      </c>
      <c r="AH10" s="38" cm="1">
        <f t="array" aca="1" ref="AH10" ca="1">TREND($K10:$P10,$K$1:$P$1,AH$1)</f>
        <v>2.3013601720541788E-3</v>
      </c>
      <c r="AI10" s="38" cm="1">
        <f t="array" aca="1" ref="AI10" ca="1">TREND($K10:$P10,$K$1:$P$1,AI$1)</f>
        <v>2.3447820620929316E-3</v>
      </c>
      <c r="AJ10" s="38" cm="1">
        <f t="array" aca="1" ref="AJ10" ca="1">TREND($K10:$P10,$K$1:$P$1,AJ$1)</f>
        <v>2.3882039521316983E-3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1.0638363059495737E-3</v>
      </c>
      <c r="C11" s="38">
        <f t="shared" ca="1" si="3"/>
        <v>1.0964027234786422E-3</v>
      </c>
      <c r="D11" s="38">
        <f t="shared" ca="1" si="0"/>
        <v>1.1289691410077108E-3</v>
      </c>
      <c r="E11" s="38">
        <f t="shared" ca="1" si="0"/>
        <v>1.1615355585367795E-3</v>
      </c>
      <c r="F11" s="39" cm="1">
        <f t="array" aca="1" ref="F11" ca="1">INDIRECT(CONCATENATE("'",HLOOKUP(F$1,$B$21:$E$23,3,FALSE),"'!",$B$25,ROW($A11)+5))*About!$A$27</f>
        <v>1.1941019760658481E-3</v>
      </c>
      <c r="G11" s="38">
        <f t="shared" ca="1" si="4"/>
        <v>1.2158129210852271E-3</v>
      </c>
      <c r="H11" s="38">
        <f t="shared" ca="1" si="1"/>
        <v>1.2375238661046061E-3</v>
      </c>
      <c r="I11" s="38">
        <f t="shared" ca="1" si="1"/>
        <v>1.2592348111239854E-3</v>
      </c>
      <c r="J11" s="38">
        <f t="shared" ca="1" si="1"/>
        <v>1.2809457561433644E-3</v>
      </c>
      <c r="K11" s="39" cm="1">
        <f t="array" aca="1" ref="K11" ca="1">INDIRECT(CONCATENATE("'",HLOOKUP(K$1,$B$21:$E$23,3,FALSE),"'!",$B$25,ROW($A11)+5))*About!$A$27</f>
        <v>1.3026567011627434E-3</v>
      </c>
      <c r="L11" s="38">
        <f t="shared" ca="1" si="5"/>
        <v>1.3243676461821225E-3</v>
      </c>
      <c r="M11" s="38">
        <f t="shared" ca="1" si="2"/>
        <v>1.3460785912015015E-3</v>
      </c>
      <c r="N11" s="38">
        <f t="shared" ca="1" si="2"/>
        <v>1.3677895362208805E-3</v>
      </c>
      <c r="O11" s="38">
        <f t="shared" ca="1" si="2"/>
        <v>1.3895004812402596E-3</v>
      </c>
      <c r="P11" s="39" cm="1">
        <f t="array" aca="1" ref="P11" ca="1">INDIRECT(CONCATENATE("'",HLOOKUP(P$1,$B$21:$E$23,3,FALSE),"'!",$B$25,ROW($A11)+5))*About!$A$27</f>
        <v>1.4112114262596386E-3</v>
      </c>
      <c r="Q11" s="38" cm="1">
        <f t="array" aca="1" ref="Q11" ca="1">TREND($K11:$P11,$K$1:$P$1,Q$1)</f>
        <v>1.4329223712790246E-3</v>
      </c>
      <c r="R11" s="38" cm="1">
        <f t="array" aca="1" ref="R11" ca="1">TREND($K11:$P11,$K$1:$P$1,R$1)</f>
        <v>1.454633316298401E-3</v>
      </c>
      <c r="S11" s="38" cm="1">
        <f t="array" aca="1" ref="S11" ca="1">TREND($K11:$P11,$K$1:$P$1,S$1)</f>
        <v>1.4763442613177774E-3</v>
      </c>
      <c r="T11" s="38" cm="1">
        <f t="array" aca="1" ref="T11" ca="1">TREND($K11:$P11,$K$1:$P$1,T$1)</f>
        <v>1.4980552063371608E-3</v>
      </c>
      <c r="U11" s="38" cm="1">
        <f t="array" aca="1" ref="U11" ca="1">TREND($K11:$P11,$K$1:$P$1,U$1)</f>
        <v>1.5197661513565372E-3</v>
      </c>
      <c r="V11" s="38" cm="1">
        <f t="array" aca="1" ref="V11" ca="1">TREND($K11:$P11,$K$1:$P$1,V$1)</f>
        <v>1.5414770963759206E-3</v>
      </c>
      <c r="W11" s="38" cm="1">
        <f t="array" aca="1" ref="W11" ca="1">TREND($K11:$P11,$K$1:$P$1,W$1)</f>
        <v>1.563188041395297E-3</v>
      </c>
      <c r="X11" s="38" cm="1">
        <f t="array" aca="1" ref="X11" ca="1">TREND($K11:$P11,$K$1:$P$1,X$1)</f>
        <v>1.5848989864146734E-3</v>
      </c>
      <c r="Y11" s="38" cm="1">
        <f t="array" aca="1" ref="Y11" ca="1">TREND($K11:$P11,$K$1:$P$1,Y$1)</f>
        <v>1.6066099314340568E-3</v>
      </c>
      <c r="Z11" s="38" cm="1">
        <f t="array" aca="1" ref="Z11" ca="1">TREND($K11:$P11,$K$1:$P$1,Z$1)</f>
        <v>1.6283208764534332E-3</v>
      </c>
      <c r="AA11" s="38" cm="1">
        <f t="array" aca="1" ref="AA11" ca="1">TREND($K11:$P11,$K$1:$P$1,AA$1)</f>
        <v>1.6500318214728096E-3</v>
      </c>
      <c r="AB11" s="38" cm="1">
        <f t="array" aca="1" ref="AB11" ca="1">TREND($K11:$P11,$K$1:$P$1,AB$1)</f>
        <v>1.671742766492193E-3</v>
      </c>
      <c r="AC11" s="38" cm="1">
        <f t="array" aca="1" ref="AC11" ca="1">TREND($K11:$P11,$K$1:$P$1,AC$1)</f>
        <v>1.6934537115115694E-3</v>
      </c>
      <c r="AD11" s="38" cm="1">
        <f t="array" aca="1" ref="AD11" ca="1">TREND($K11:$P11,$K$1:$P$1,AD$1)</f>
        <v>1.7151646565309459E-3</v>
      </c>
      <c r="AE11" s="38" cm="1">
        <f t="array" aca="1" ref="AE11" ca="1">TREND($K11:$P11,$K$1:$P$1,AE$1)</f>
        <v>1.7368756015503292E-3</v>
      </c>
      <c r="AF11" s="38" cm="1">
        <f t="array" aca="1" ref="AF11" ca="1">TREND($K11:$P11,$K$1:$P$1,AF$1)</f>
        <v>1.7585865465697056E-3</v>
      </c>
      <c r="AG11" s="38" cm="1">
        <f t="array" aca="1" ref="AG11" ca="1">TREND($K11:$P11,$K$1:$P$1,AG$1)</f>
        <v>1.780297491589089E-3</v>
      </c>
      <c r="AH11" s="38" cm="1">
        <f t="array" aca="1" ref="AH11" ca="1">TREND($K11:$P11,$K$1:$P$1,AH$1)</f>
        <v>1.8020084366084654E-3</v>
      </c>
      <c r="AI11" s="38" cm="1">
        <f t="array" aca="1" ref="AI11" ca="1">TREND($K11:$P11,$K$1:$P$1,AI$1)</f>
        <v>1.8237193816278419E-3</v>
      </c>
      <c r="AJ11" s="38" cm="1">
        <f t="array" aca="1" ref="AJ11" ca="1">TREND($K11:$P11,$K$1:$P$1,AJ$1)</f>
        <v>1.8454303266472252E-3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4.9392399919087355E-3</v>
      </c>
      <c r="C12" s="38">
        <f t="shared" ca="1" si="3"/>
        <v>5.0559363213878977E-3</v>
      </c>
      <c r="D12" s="38">
        <f t="shared" ca="1" si="0"/>
        <v>5.1726326508670598E-3</v>
      </c>
      <c r="E12" s="38">
        <f t="shared" ca="1" si="0"/>
        <v>5.2893289803462229E-3</v>
      </c>
      <c r="F12" s="40">
        <f ca="1">SUM(INDIRECT(CONCATENATE("'",HLOOKUP(F$1,$B$21:$E$23,3,FALSE),"'!",$B$25,ROW($A12)+5,":",$B$25,ROW($A12)+6)))*About!$A$27</f>
        <v>5.406025309825385E-3</v>
      </c>
      <c r="G12" s="38">
        <f t="shared" ca="1" si="4"/>
        <v>5.5037245624125911E-3</v>
      </c>
      <c r="H12" s="38">
        <f t="shared" ca="1" si="1"/>
        <v>5.6014238149997972E-3</v>
      </c>
      <c r="I12" s="38">
        <f t="shared" ca="1" si="1"/>
        <v>5.6991230675870024E-3</v>
      </c>
      <c r="J12" s="38">
        <f t="shared" ca="1" si="1"/>
        <v>5.7968223201742084E-3</v>
      </c>
      <c r="K12" s="40">
        <f ca="1">SUM(INDIRECT(CONCATENATE("'",HLOOKUP(K$1,$B$21:$E$23,3,FALSE),"'!",$B$25,ROW($A12)+5,":",$B$25,ROW($A12)+6)))*About!$A$27</f>
        <v>5.8945215727614145E-3</v>
      </c>
      <c r="L12" s="38">
        <f t="shared" ca="1" si="5"/>
        <v>6.0139317703679996E-3</v>
      </c>
      <c r="M12" s="38">
        <f t="shared" ca="1" si="2"/>
        <v>6.1333419679745838E-3</v>
      </c>
      <c r="N12" s="38">
        <f t="shared" ca="1" si="2"/>
        <v>6.2527521655811689E-3</v>
      </c>
      <c r="O12" s="38">
        <f t="shared" ca="1" si="2"/>
        <v>6.3721623631877531E-3</v>
      </c>
      <c r="P12" s="40">
        <f ca="1">SUM(INDIRECT(CONCATENATE("'",HLOOKUP(P$1,$B$21:$E$23,3,FALSE),"'!",$B$25,ROW($A12)+5,":",$B$25,ROW($A12)+6)))*About!$A$27</f>
        <v>6.4915725607943382E-3</v>
      </c>
      <c r="Q12" s="38" cm="1">
        <f t="array" aca="1" ref="Q12" ca="1">TREND($K12:$P12,$K$1:$P$1,Q$1)</f>
        <v>6.6109827584009129E-3</v>
      </c>
      <c r="R12" s="38" cm="1">
        <f t="array" aca="1" ref="R12" ca="1">TREND($K12:$P12,$K$1:$P$1,R$1)</f>
        <v>6.7303929560074971E-3</v>
      </c>
      <c r="S12" s="38" cm="1">
        <f t="array" aca="1" ref="S12" ca="1">TREND($K12:$P12,$K$1:$P$1,S$1)</f>
        <v>6.8498031536140813E-3</v>
      </c>
      <c r="T12" s="38" cm="1">
        <f t="array" aca="1" ref="T12" ca="1">TREND($K12:$P12,$K$1:$P$1,T$1)</f>
        <v>6.9692133512206655E-3</v>
      </c>
      <c r="U12" s="38" cm="1">
        <f t="array" aca="1" ref="U12" ca="1">TREND($K12:$P12,$K$1:$P$1,U$1)</f>
        <v>7.0886235488272498E-3</v>
      </c>
      <c r="V12" s="38" cm="1">
        <f t="array" aca="1" ref="V12" ca="1">TREND($K12:$P12,$K$1:$P$1,V$1)</f>
        <v>7.208033746433834E-3</v>
      </c>
      <c r="W12" s="38" cm="1">
        <f t="array" aca="1" ref="W12" ca="1">TREND($K12:$P12,$K$1:$P$1,W$1)</f>
        <v>7.3274439440404182E-3</v>
      </c>
      <c r="X12" s="38" cm="1">
        <f t="array" aca="1" ref="X12" ca="1">TREND($K12:$P12,$K$1:$P$1,X$1)</f>
        <v>7.4468541416470024E-3</v>
      </c>
      <c r="Y12" s="38" cm="1">
        <f t="array" aca="1" ref="Y12" ca="1">TREND($K12:$P12,$K$1:$P$1,Y$1)</f>
        <v>7.5662643392535867E-3</v>
      </c>
      <c r="Z12" s="38" cm="1">
        <f t="array" aca="1" ref="Z12" ca="1">TREND($K12:$P12,$K$1:$P$1,Z$1)</f>
        <v>7.6856745368601709E-3</v>
      </c>
      <c r="AA12" s="38" cm="1">
        <f t="array" aca="1" ref="AA12" ca="1">TREND($K12:$P12,$K$1:$P$1,AA$1)</f>
        <v>7.8050847344667551E-3</v>
      </c>
      <c r="AB12" s="38" cm="1">
        <f t="array" aca="1" ref="AB12" ca="1">TREND($K12:$P12,$K$1:$P$1,AB$1)</f>
        <v>7.9244949320733393E-3</v>
      </c>
      <c r="AC12" s="38" cm="1">
        <f t="array" aca="1" ref="AC12" ca="1">TREND($K12:$P12,$K$1:$P$1,AC$1)</f>
        <v>8.0439051296799235E-3</v>
      </c>
      <c r="AD12" s="38" cm="1">
        <f t="array" aca="1" ref="AD12" ca="1">TREND($K12:$P12,$K$1:$P$1,AD$1)</f>
        <v>8.1633153272865078E-3</v>
      </c>
      <c r="AE12" s="38" cm="1">
        <f t="array" aca="1" ref="AE12" ca="1">TREND($K12:$P12,$K$1:$P$1,AE$1)</f>
        <v>8.282725524893092E-3</v>
      </c>
      <c r="AF12" s="38" cm="1">
        <f t="array" aca="1" ref="AF12" ca="1">TREND($K12:$P12,$K$1:$P$1,AF$1)</f>
        <v>8.4021357224996762E-3</v>
      </c>
      <c r="AG12" s="38" cm="1">
        <f t="array" aca="1" ref="AG12" ca="1">TREND($K12:$P12,$K$1:$P$1,AG$1)</f>
        <v>8.5215459201062604E-3</v>
      </c>
      <c r="AH12" s="38" cm="1">
        <f t="array" aca="1" ref="AH12" ca="1">TREND($K12:$P12,$K$1:$P$1,AH$1)</f>
        <v>8.6409561177128447E-3</v>
      </c>
      <c r="AI12" s="38" cm="1">
        <f t="array" aca="1" ref="AI12" ca="1">TREND($K12:$P12,$K$1:$P$1,AI$1)</f>
        <v>8.7603663153194289E-3</v>
      </c>
      <c r="AJ12" s="38" cm="1">
        <f t="array" aca="1" ref="AJ12" ca="1">TREND($K12:$P12,$K$1:$P$1,AJ$1)</f>
        <v>8.8797765129260131E-3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HOIpTP-transport-PM25</v>
      </c>
    </row>
    <row r="18" spans="1:5">
      <c r="A18" t="s">
        <v>113</v>
      </c>
      <c r="B18" t="str">
        <f ca="1">RIGHT(B17,LEN(B17)-7)</f>
        <v>transport-PM25</v>
      </c>
    </row>
    <row r="19" spans="1:5">
      <c r="A19" t="s">
        <v>114</v>
      </c>
      <c r="B19" t="str">
        <f ca="1">LEFT(B18,FIND("-",B18)-1)</f>
        <v>transport</v>
      </c>
    </row>
    <row r="20" spans="1:5">
      <c r="A20" t="s">
        <v>121</v>
      </c>
      <c r="B20" t="str">
        <f ca="1">VLOOKUP($B$19,Mappings!$A$22:$B$26,COLUMN(Mappings!$B$21),FALSE)</f>
        <v>on-road mobile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>
      <c r="A23" s="34" t="s">
        <v>112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>
      <c r="A24" t="s">
        <v>115</v>
      </c>
      <c r="B24" t="str">
        <f ca="1">REPLACE(B18,1,FIND("-",B18),"")</f>
        <v>PM25</v>
      </c>
    </row>
    <row r="25" spans="1:5">
      <c r="A25" t="s">
        <v>123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J25"/>
  <sheetViews>
    <sheetView workbookViewId="0"/>
  </sheetViews>
  <sheetFormatPr defaultColWidth="8.796875" defaultRowHeight="14.25"/>
  <cols>
    <col min="1" max="1" width="33.796875" customWidth="1"/>
  </cols>
  <sheetData>
    <row r="1" spans="1:36" s="1" customFormat="1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2.4967586772285915E-4</v>
      </c>
      <c r="C2" s="38">
        <f ca="1">$B2+($F2-$B2)*(C$1-$B$1)/($F$1-$B$1)</f>
        <v>2.5238973585028153E-4</v>
      </c>
      <c r="D2" s="38">
        <f t="shared" ref="D2:E12" ca="1" si="0">$B2+($F2-$B2)*(D$1-$B$1)/($F$1-$B$1)</f>
        <v>2.5510360397770391E-4</v>
      </c>
      <c r="E2" s="38">
        <f t="shared" ca="1" si="0"/>
        <v>2.5781747210512629E-4</v>
      </c>
      <c r="F2" s="37" cm="1">
        <f t="array" aca="1" ref="F2" ca="1">INDIRECT(CONCATENATE("'",HLOOKUP(F$1,$B$21:$E$23,3,FALSE),"'!",$B$25,ROW($A2)+3))*About!$A$27</f>
        <v>2.6053134023254867E-4</v>
      </c>
      <c r="G2" s="38">
        <f ca="1">$F2+($K2-$F2)*(G$1-$F$1)/($K$1-$F$1)</f>
        <v>2.6487352923642448E-4</v>
      </c>
      <c r="H2" s="38">
        <f t="shared" ref="H2:J12" ca="1" si="1">$F2+($K2-$F2)*(H$1-$F$1)/($K$1-$F$1)</f>
        <v>2.692157182403003E-4</v>
      </c>
      <c r="I2" s="38">
        <f t="shared" ca="1" si="1"/>
        <v>2.7355790724417612E-4</v>
      </c>
      <c r="J2" s="38">
        <f t="shared" ca="1" si="1"/>
        <v>2.7790009624805193E-4</v>
      </c>
      <c r="K2" s="37" cm="1">
        <f t="array" aca="1" ref="K2" ca="1">INDIRECT(CONCATENATE("'",HLOOKUP(K$1,$B$21:$E$23,3,FALSE),"'!",$B$25,ROW($A2)+3))*About!$A$27</f>
        <v>2.8224228525192775E-4</v>
      </c>
      <c r="L2" s="38">
        <f ca="1">$K2+($P2-$K2)*(L$1-$K$1)/($P$1-$K$1)</f>
        <v>2.8875556875774145E-4</v>
      </c>
      <c r="M2" s="38">
        <f t="shared" ref="M2:O12" ca="1" si="2">$K2+($P2-$K2)*(M$1-$K$1)/($P$1-$K$1)</f>
        <v>2.9526885226355515E-4</v>
      </c>
      <c r="N2" s="38">
        <f t="shared" ca="1" si="2"/>
        <v>3.017821357693689E-4</v>
      </c>
      <c r="O2" s="38">
        <f t="shared" ca="1" si="2"/>
        <v>3.0829541927518259E-4</v>
      </c>
      <c r="P2" s="37" cm="1">
        <f t="array" aca="1" ref="P2" ca="1">INDIRECT(CONCATENATE("'",HLOOKUP(P$1,$B$21:$E$23,3,FALSE),"'!",$B$25,ROW($A2)+3))*About!$A$27</f>
        <v>3.1480870278099629E-4</v>
      </c>
      <c r="Q2" s="38" cm="1">
        <f t="array" aca="1" ref="Q2" ca="1">TREND($K2:$P2,$K$1:$P$1,Q$1)</f>
        <v>3.2132198628681032E-4</v>
      </c>
      <c r="R2" s="38" cm="1">
        <f t="array" aca="1" ref="R2" ca="1">TREND($K2:$P2,$K$1:$P$1,R$1)</f>
        <v>3.2783526979262255E-4</v>
      </c>
      <c r="S2" s="38" cm="1">
        <f t="array" aca="1" ref="S2" ca="1">TREND($K2:$P2,$K$1:$P$1,S$1)</f>
        <v>3.3434855329843652E-4</v>
      </c>
      <c r="T2" s="38" cm="1">
        <f t="array" aca="1" ref="T2" ca="1">TREND($K2:$P2,$K$1:$P$1,T$1)</f>
        <v>3.4086183680425049E-4</v>
      </c>
      <c r="U2" s="38" cm="1">
        <f t="array" aca="1" ref="U2" ca="1">TREND($K2:$P2,$K$1:$P$1,U$1)</f>
        <v>3.4737512031006446E-4</v>
      </c>
      <c r="V2" s="38" cm="1">
        <f t="array" aca="1" ref="V2" ca="1">TREND($K2:$P2,$K$1:$P$1,V$1)</f>
        <v>3.5388840381587842E-4</v>
      </c>
      <c r="W2" s="38" cm="1">
        <f t="array" aca="1" ref="W2" ca="1">TREND($K2:$P2,$K$1:$P$1,W$1)</f>
        <v>3.6040168732169239E-4</v>
      </c>
      <c r="X2" s="38" cm="1">
        <f t="array" aca="1" ref="X2" ca="1">TREND($K2:$P2,$K$1:$P$1,X$1)</f>
        <v>3.6691497082750463E-4</v>
      </c>
      <c r="Y2" s="38" cm="1">
        <f t="array" aca="1" ref="Y2" ca="1">TREND($K2:$P2,$K$1:$P$1,Y$1)</f>
        <v>3.734282543333186E-4</v>
      </c>
      <c r="Z2" s="38" cm="1">
        <f t="array" aca="1" ref="Z2" ca="1">TREND($K2:$P2,$K$1:$P$1,Z$1)</f>
        <v>3.7994153783913256E-4</v>
      </c>
      <c r="AA2" s="38" cm="1">
        <f t="array" aca="1" ref="AA2" ca="1">TREND($K2:$P2,$K$1:$P$1,AA$1)</f>
        <v>3.8645482134494653E-4</v>
      </c>
      <c r="AB2" s="38" cm="1">
        <f t="array" aca="1" ref="AB2" ca="1">TREND($K2:$P2,$K$1:$P$1,AB$1)</f>
        <v>3.929681048507605E-4</v>
      </c>
      <c r="AC2" s="38" cm="1">
        <f t="array" aca="1" ref="AC2" ca="1">TREND($K2:$P2,$K$1:$P$1,AC$1)</f>
        <v>3.9948138835657447E-4</v>
      </c>
      <c r="AD2" s="38" cm="1">
        <f t="array" aca="1" ref="AD2" ca="1">TREND($K2:$P2,$K$1:$P$1,AD$1)</f>
        <v>4.0599467186238844E-4</v>
      </c>
      <c r="AE2" s="38" cm="1">
        <f t="array" aca="1" ref="AE2" ca="1">TREND($K2:$P2,$K$1:$P$1,AE$1)</f>
        <v>4.1250795536820067E-4</v>
      </c>
      <c r="AF2" s="38" cm="1">
        <f t="array" aca="1" ref="AF2" ca="1">TREND($K2:$P2,$K$1:$P$1,AF$1)</f>
        <v>4.1902123887401464E-4</v>
      </c>
      <c r="AG2" s="38" cm="1">
        <f t="array" aca="1" ref="AG2" ca="1">TREND($K2:$P2,$K$1:$P$1,AG$1)</f>
        <v>4.2553452237982861E-4</v>
      </c>
      <c r="AH2" s="38" cm="1">
        <f t="array" aca="1" ref="AH2" ca="1">TREND($K2:$P2,$K$1:$P$1,AH$1)</f>
        <v>4.3204780588564258E-4</v>
      </c>
      <c r="AI2" s="38" cm="1">
        <f t="array" aca="1" ref="AI2" ca="1">TREND($K2:$P2,$K$1:$P$1,AI$1)</f>
        <v>4.3856108939145655E-4</v>
      </c>
      <c r="AJ2" s="38" cm="1">
        <f t="array" aca="1" ref="AJ2" ca="1">TREND($K2:$P2,$K$1:$P$1,AJ$1)</f>
        <v>4.4507437289727052E-4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1.3026567011627433E-4</v>
      </c>
      <c r="C3" s="38">
        <f t="shared" ref="C3:C12" ca="1" si="3">$B3+($F3-$B3)*(C$1-$B$1)/($F$1-$B$1)</f>
        <v>1.3297953824369671E-4</v>
      </c>
      <c r="D3" s="38">
        <f t="shared" ca="1" si="0"/>
        <v>1.3569340637111909E-4</v>
      </c>
      <c r="E3" s="38">
        <f t="shared" ca="1" si="0"/>
        <v>1.384072744985415E-4</v>
      </c>
      <c r="F3" s="39" cm="1">
        <f t="array" aca="1" ref="F3" ca="1">INDIRECT(CONCATENATE("'",HLOOKUP(F$1,$B$21:$E$23,3,FALSE),"'!",$B$25,ROW($A3)+5))*About!$A$27</f>
        <v>1.4112114262596387E-4</v>
      </c>
      <c r="G3" s="38">
        <f t="shared" ref="G3:G12" ca="1" si="4">$F3+($K3-$F3)*(G$1-$F$1)/($K$1-$F$1)</f>
        <v>1.4329223712790178E-4</v>
      </c>
      <c r="H3" s="38">
        <f t="shared" ca="1" si="1"/>
        <v>1.4546333162983969E-4</v>
      </c>
      <c r="I3" s="38">
        <f t="shared" ca="1" si="1"/>
        <v>1.4763442613177757E-4</v>
      </c>
      <c r="J3" s="38">
        <f t="shared" ca="1" si="1"/>
        <v>1.4980552063371548E-4</v>
      </c>
      <c r="K3" s="39" cm="1">
        <f t="array" aca="1" ref="K3" ca="1">INDIRECT(CONCATENATE("'",HLOOKUP(K$1,$B$21:$E$23,3,FALSE),"'!",$B$25,ROW($A3)+5))*About!$A$27</f>
        <v>1.5197661513565339E-4</v>
      </c>
      <c r="L3" s="38">
        <f t="shared" ref="L3:L12" ca="1" si="5">$K3+($P3-$K3)*(L$1-$K$1)/($P$1-$K$1)</f>
        <v>1.541477096375913E-4</v>
      </c>
      <c r="M3" s="38">
        <f t="shared" ca="1" si="2"/>
        <v>1.5631880413952921E-4</v>
      </c>
      <c r="N3" s="38">
        <f t="shared" ca="1" si="2"/>
        <v>1.5848989864146711E-4</v>
      </c>
      <c r="O3" s="38">
        <f t="shared" ca="1" si="2"/>
        <v>1.6066099314340502E-4</v>
      </c>
      <c r="P3" s="39" cm="1">
        <f t="array" aca="1" ref="P3" ca="1">INDIRECT(CONCATENATE("'",HLOOKUP(P$1,$B$21:$E$23,3,FALSE),"'!",$B$25,ROW($A3)+5))*About!$A$27</f>
        <v>1.6283208764534293E-4</v>
      </c>
      <c r="Q3" s="38" cm="1">
        <f t="array" aca="1" ref="Q3" ca="1">TREND($K3:$P3,$K$1:$P$1,Q$1)</f>
        <v>1.6500318214728114E-4</v>
      </c>
      <c r="R3" s="38" cm="1">
        <f t="array" aca="1" ref="R3" ca="1">TREND($K3:$P3,$K$1:$P$1,R$1)</f>
        <v>1.6717427664921826E-4</v>
      </c>
      <c r="S3" s="38" cm="1">
        <f t="array" aca="1" ref="S3" ca="1">TREND($K3:$P3,$K$1:$P$1,S$1)</f>
        <v>1.6934537115115625E-4</v>
      </c>
      <c r="T3" s="38" cm="1">
        <f t="array" aca="1" ref="T3" ca="1">TREND($K3:$P3,$K$1:$P$1,T$1)</f>
        <v>1.7151646565309424E-4</v>
      </c>
      <c r="U3" s="38" cm="1">
        <f t="array" aca="1" ref="U3" ca="1">TREND($K3:$P3,$K$1:$P$1,U$1)</f>
        <v>1.7368756015503223E-4</v>
      </c>
      <c r="V3" s="38" cm="1">
        <f t="array" aca="1" ref="V3" ca="1">TREND($K3:$P3,$K$1:$P$1,V$1)</f>
        <v>1.7585865465697022E-4</v>
      </c>
      <c r="W3" s="38" cm="1">
        <f t="array" aca="1" ref="W3" ca="1">TREND($K3:$P3,$K$1:$P$1,W$1)</f>
        <v>1.7802974915890821E-4</v>
      </c>
      <c r="X3" s="38" cm="1">
        <f t="array" aca="1" ref="X3" ca="1">TREND($K3:$P3,$K$1:$P$1,X$1)</f>
        <v>1.802008436608462E-4</v>
      </c>
      <c r="Y3" s="38" cm="1">
        <f t="array" aca="1" ref="Y3" ca="1">TREND($K3:$P3,$K$1:$P$1,Y$1)</f>
        <v>1.8237193816278419E-4</v>
      </c>
      <c r="Z3" s="38" cm="1">
        <f t="array" aca="1" ref="Z3" ca="1">TREND($K3:$P3,$K$1:$P$1,Z$1)</f>
        <v>1.8454303266472218E-4</v>
      </c>
      <c r="AA3" s="38" cm="1">
        <f t="array" aca="1" ref="AA3" ca="1">TREND($K3:$P3,$K$1:$P$1,AA$1)</f>
        <v>1.8671412716666017E-4</v>
      </c>
      <c r="AB3" s="38" cm="1">
        <f t="array" aca="1" ref="AB3" ca="1">TREND($K3:$P3,$K$1:$P$1,AB$1)</f>
        <v>1.8888522166859815E-4</v>
      </c>
      <c r="AC3" s="38" cm="1">
        <f t="array" aca="1" ref="AC3" ca="1">TREND($K3:$P3,$K$1:$P$1,AC$1)</f>
        <v>1.9105631617053528E-4</v>
      </c>
      <c r="AD3" s="38" cm="1">
        <f t="array" aca="1" ref="AD3" ca="1">TREND($K3:$P3,$K$1:$P$1,AD$1)</f>
        <v>1.9322741067247327E-4</v>
      </c>
      <c r="AE3" s="38" cm="1">
        <f t="array" aca="1" ref="AE3" ca="1">TREND($K3:$P3,$K$1:$P$1,AE$1)</f>
        <v>1.9539850517441126E-4</v>
      </c>
      <c r="AF3" s="38" cm="1">
        <f t="array" aca="1" ref="AF3" ca="1">TREND($K3:$P3,$K$1:$P$1,AF$1)</f>
        <v>1.9756959967634925E-4</v>
      </c>
      <c r="AG3" s="38" cm="1">
        <f t="array" aca="1" ref="AG3" ca="1">TREND($K3:$P3,$K$1:$P$1,AG$1)</f>
        <v>1.9974069417828724E-4</v>
      </c>
      <c r="AH3" s="38" cm="1">
        <f t="array" aca="1" ref="AH3" ca="1">TREND($K3:$P3,$K$1:$P$1,AH$1)</f>
        <v>2.0191178868022523E-4</v>
      </c>
      <c r="AI3" s="38" cm="1">
        <f t="array" aca="1" ref="AI3" ca="1">TREND($K3:$P3,$K$1:$P$1,AI$1)</f>
        <v>2.0408288318216321E-4</v>
      </c>
      <c r="AJ3" s="38" cm="1">
        <f t="array" aca="1" ref="AJ3" ca="1">TREND($K3:$P3,$K$1:$P$1,AJ$1)</f>
        <v>2.062539776841012E-4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4.1250795536820208E-4</v>
      </c>
      <c r="C4" s="38">
        <f t="shared" ca="1" si="3"/>
        <v>4.1522182349562446E-4</v>
      </c>
      <c r="D4" s="38">
        <f t="shared" ca="1" si="0"/>
        <v>4.1793569162304684E-4</v>
      </c>
      <c r="E4" s="38">
        <f t="shared" ca="1" si="0"/>
        <v>4.2064955975046922E-4</v>
      </c>
      <c r="F4" s="39" cm="1">
        <f t="array" aca="1" ref="F4" ca="1">INDIRECT(CONCATENATE("'",HLOOKUP(F$1,$B$21:$E$23,3,FALSE),"'!",$B$25,ROW($A4)+5))*About!$A$27</f>
        <v>4.233634278778916E-4</v>
      </c>
      <c r="G4" s="38">
        <f t="shared" ca="1" si="4"/>
        <v>4.2770561688176741E-4</v>
      </c>
      <c r="H4" s="38">
        <f t="shared" ca="1" si="1"/>
        <v>4.3204780588564323E-4</v>
      </c>
      <c r="I4" s="38">
        <f t="shared" ca="1" si="1"/>
        <v>4.363899948895191E-4</v>
      </c>
      <c r="J4" s="38">
        <f t="shared" ca="1" si="1"/>
        <v>4.4073218389339492E-4</v>
      </c>
      <c r="K4" s="39" cm="1">
        <f t="array" aca="1" ref="K4" ca="1">INDIRECT(CONCATENATE("'",HLOOKUP(K$1,$B$21:$E$23,3,FALSE),"'!",$B$25,ROW($A4)+5))*About!$A$27</f>
        <v>4.4507437289727073E-4</v>
      </c>
      <c r="L4" s="38">
        <f t="shared" ca="1" si="5"/>
        <v>4.5375875090502237E-4</v>
      </c>
      <c r="M4" s="38">
        <f t="shared" ca="1" si="2"/>
        <v>4.6244312891277395E-4</v>
      </c>
      <c r="N4" s="38">
        <f t="shared" ca="1" si="2"/>
        <v>4.7112750692052558E-4</v>
      </c>
      <c r="O4" s="38">
        <f t="shared" ca="1" si="2"/>
        <v>4.7981188492827716E-4</v>
      </c>
      <c r="P4" s="39" cm="1">
        <f t="array" aca="1" ref="P4" ca="1">INDIRECT(CONCATENATE("'",HLOOKUP(P$1,$B$21:$E$23,3,FALSE),"'!",$B$25,ROW($A4)+5))*About!$A$27</f>
        <v>4.8849626293602879E-4</v>
      </c>
      <c r="Q4" s="38" cm="1">
        <f t="array" aca="1" ref="Q4" ca="1">TREND($K4:$P4,$K$1:$P$1,Q$1)</f>
        <v>4.9718064094378053E-4</v>
      </c>
      <c r="R4" s="38" cm="1">
        <f t="array" aca="1" ref="R4" ca="1">TREND($K4:$P4,$K$1:$P$1,R$1)</f>
        <v>5.0586501895153249E-4</v>
      </c>
      <c r="S4" s="38" cm="1">
        <f t="array" aca="1" ref="S4" ca="1">TREND($K4:$P4,$K$1:$P$1,S$1)</f>
        <v>5.1454939695928445E-4</v>
      </c>
      <c r="T4" s="38" cm="1">
        <f t="array" aca="1" ref="T4" ca="1">TREND($K4:$P4,$K$1:$P$1,T$1)</f>
        <v>5.2323377496703294E-4</v>
      </c>
      <c r="U4" s="38" cm="1">
        <f t="array" aca="1" ref="U4" ca="1">TREND($K4:$P4,$K$1:$P$1,U$1)</f>
        <v>5.319181529747849E-4</v>
      </c>
      <c r="V4" s="38" cm="1">
        <f t="array" aca="1" ref="V4" ca="1">TREND($K4:$P4,$K$1:$P$1,V$1)</f>
        <v>5.4060253098253686E-4</v>
      </c>
      <c r="W4" s="38" cm="1">
        <f t="array" aca="1" ref="W4" ca="1">TREND($K4:$P4,$K$1:$P$1,W$1)</f>
        <v>5.4928690899028881E-4</v>
      </c>
      <c r="X4" s="38" cm="1">
        <f t="array" aca="1" ref="X4" ca="1">TREND($K4:$P4,$K$1:$P$1,X$1)</f>
        <v>5.5797128699804077E-4</v>
      </c>
      <c r="Y4" s="38" cm="1">
        <f t="array" aca="1" ref="Y4" ca="1">TREND($K4:$P4,$K$1:$P$1,Y$1)</f>
        <v>5.6665566500579273E-4</v>
      </c>
      <c r="Z4" s="38" cm="1">
        <f t="array" aca="1" ref="Z4" ca="1">TREND($K4:$P4,$K$1:$P$1,Z$1)</f>
        <v>5.7534004301354469E-4</v>
      </c>
      <c r="AA4" s="38" cm="1">
        <f t="array" aca="1" ref="AA4" ca="1">TREND($K4:$P4,$K$1:$P$1,AA$1)</f>
        <v>5.8402442102129665E-4</v>
      </c>
      <c r="AB4" s="38" cm="1">
        <f t="array" aca="1" ref="AB4" ca="1">TREND($K4:$P4,$K$1:$P$1,AB$1)</f>
        <v>5.9270879902904861E-4</v>
      </c>
      <c r="AC4" s="38" cm="1">
        <f t="array" aca="1" ref="AC4" ca="1">TREND($K4:$P4,$K$1:$P$1,AC$1)</f>
        <v>6.0139317703680056E-4</v>
      </c>
      <c r="AD4" s="38" cm="1">
        <f t="array" aca="1" ref="AD4" ca="1">TREND($K4:$P4,$K$1:$P$1,AD$1)</f>
        <v>6.1007755504454905E-4</v>
      </c>
      <c r="AE4" s="38" cm="1">
        <f t="array" aca="1" ref="AE4" ca="1">TREND($K4:$P4,$K$1:$P$1,AE$1)</f>
        <v>6.1876193305230101E-4</v>
      </c>
      <c r="AF4" s="38" cm="1">
        <f t="array" aca="1" ref="AF4" ca="1">TREND($K4:$P4,$K$1:$P$1,AF$1)</f>
        <v>6.2744631106005297E-4</v>
      </c>
      <c r="AG4" s="38" cm="1">
        <f t="array" aca="1" ref="AG4" ca="1">TREND($K4:$P4,$K$1:$P$1,AG$1)</f>
        <v>6.3613068906780493E-4</v>
      </c>
      <c r="AH4" s="38" cm="1">
        <f t="array" aca="1" ref="AH4" ca="1">TREND($K4:$P4,$K$1:$P$1,AH$1)</f>
        <v>6.4481506707555689E-4</v>
      </c>
      <c r="AI4" s="38" cm="1">
        <f t="array" aca="1" ref="AI4" ca="1">TREND($K4:$P4,$K$1:$P$1,AI$1)</f>
        <v>6.5349944508330884E-4</v>
      </c>
      <c r="AJ4" s="38" cm="1">
        <f t="array" aca="1" ref="AJ4" ca="1">TREND($K4:$P4,$K$1:$P$1,AJ$1)</f>
        <v>6.621838230910608E-4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5.2106268046509738E-3</v>
      </c>
      <c r="C5" s="38">
        <f t="shared" ca="1" si="3"/>
        <v>5.2377654859251978E-3</v>
      </c>
      <c r="D5" s="38">
        <f t="shared" ca="1" si="0"/>
        <v>5.2649041671994218E-3</v>
      </c>
      <c r="E5" s="38">
        <f t="shared" ca="1" si="0"/>
        <v>5.2920428484736449E-3</v>
      </c>
      <c r="F5" s="39" cm="1">
        <f t="array" aca="1" ref="F5" ca="1">INDIRECT(CONCATENATE("'",HLOOKUP(F$1,$B$21:$E$23,3,FALSE),"'!",$B$25,ROW($A5)+5))*About!$A$27</f>
        <v>5.3191815297478689E-3</v>
      </c>
      <c r="G5" s="38">
        <f t="shared" ca="1" si="4"/>
        <v>5.384314364806006E-3</v>
      </c>
      <c r="H5" s="38">
        <f t="shared" ca="1" si="1"/>
        <v>5.4494471998641431E-3</v>
      </c>
      <c r="I5" s="38">
        <f t="shared" ca="1" si="1"/>
        <v>5.5145800349222802E-3</v>
      </c>
      <c r="J5" s="38">
        <f t="shared" ca="1" si="1"/>
        <v>5.5797128699804173E-3</v>
      </c>
      <c r="K5" s="39" cm="1">
        <f t="array" aca="1" ref="K5" ca="1">INDIRECT(CONCATENATE("'",HLOOKUP(K$1,$B$21:$E$23,3,FALSE),"'!",$B$25,ROW($A5)+5))*About!$A$27</f>
        <v>5.6448457050385543E-3</v>
      </c>
      <c r="L5" s="38">
        <f t="shared" ca="1" si="5"/>
        <v>5.7534004301354495E-3</v>
      </c>
      <c r="M5" s="38">
        <f t="shared" ca="1" si="2"/>
        <v>5.8619551552323455E-3</v>
      </c>
      <c r="N5" s="38">
        <f t="shared" ca="1" si="2"/>
        <v>5.9705098803292406E-3</v>
      </c>
      <c r="O5" s="38">
        <f t="shared" ca="1" si="2"/>
        <v>6.0790646054261366E-3</v>
      </c>
      <c r="P5" s="39" cm="1">
        <f t="array" aca="1" ref="P5" ca="1">INDIRECT(CONCATENATE("'",HLOOKUP(P$1,$B$21:$E$23,3,FALSE),"'!",$B$25,ROW($A5)+5))*About!$A$27</f>
        <v>6.1876193305230318E-3</v>
      </c>
      <c r="Q5" s="38" cm="1">
        <f t="array" aca="1" ref="Q5" ca="1">TREND($K5:$P5,$K$1:$P$1,Q$1)</f>
        <v>6.2961740556199131E-3</v>
      </c>
      <c r="R5" s="38" cm="1">
        <f t="array" aca="1" ref="R5" ca="1">TREND($K5:$P5,$K$1:$P$1,R$1)</f>
        <v>6.4047287807167952E-3</v>
      </c>
      <c r="S5" s="38" cm="1">
        <f t="array" aca="1" ref="S5" ca="1">TREND($K5:$P5,$K$1:$P$1,S$1)</f>
        <v>6.5132835058137051E-3</v>
      </c>
      <c r="T5" s="38" cm="1">
        <f t="array" aca="1" ref="T5" ca="1">TREND($K5:$P5,$K$1:$P$1,T$1)</f>
        <v>6.6218382309105872E-3</v>
      </c>
      <c r="U5" s="38" cm="1">
        <f t="array" aca="1" ref="U5" ca="1">TREND($K5:$P5,$K$1:$P$1,U$1)</f>
        <v>6.7303929560074971E-3</v>
      </c>
      <c r="V5" s="38" cm="1">
        <f t="array" aca="1" ref="V5" ca="1">TREND($K5:$P5,$K$1:$P$1,V$1)</f>
        <v>6.8389476811043792E-3</v>
      </c>
      <c r="W5" s="38" cm="1">
        <f t="array" aca="1" ref="W5" ca="1">TREND($K5:$P5,$K$1:$P$1,W$1)</f>
        <v>6.9475024062012891E-3</v>
      </c>
      <c r="X5" s="38" cm="1">
        <f t="array" aca="1" ref="X5" ca="1">TREND($K5:$P5,$K$1:$P$1,X$1)</f>
        <v>7.0560571312981712E-3</v>
      </c>
      <c r="Y5" s="38" cm="1">
        <f t="array" aca="1" ref="Y5" ca="1">TREND($K5:$P5,$K$1:$P$1,Y$1)</f>
        <v>7.1646118563950811E-3</v>
      </c>
      <c r="Z5" s="38" cm="1">
        <f t="array" aca="1" ref="Z5" ca="1">TREND($K5:$P5,$K$1:$P$1,Z$1)</f>
        <v>7.2731665814919633E-3</v>
      </c>
      <c r="AA5" s="38" cm="1">
        <f t="array" aca="1" ref="AA5" ca="1">TREND($K5:$P5,$K$1:$P$1,AA$1)</f>
        <v>7.3817213065888732E-3</v>
      </c>
      <c r="AB5" s="38" cm="1">
        <f t="array" aca="1" ref="AB5" ca="1">TREND($K5:$P5,$K$1:$P$1,AB$1)</f>
        <v>7.4902760316857553E-3</v>
      </c>
      <c r="AC5" s="38" cm="1">
        <f t="array" aca="1" ref="AC5" ca="1">TREND($K5:$P5,$K$1:$P$1,AC$1)</f>
        <v>7.5988307567826652E-3</v>
      </c>
      <c r="AD5" s="38" cm="1">
        <f t="array" aca="1" ref="AD5" ca="1">TREND($K5:$P5,$K$1:$P$1,AD$1)</f>
        <v>7.7073854818795473E-3</v>
      </c>
      <c r="AE5" s="38" cm="1">
        <f t="array" aca="1" ref="AE5" ca="1">TREND($K5:$P5,$K$1:$P$1,AE$1)</f>
        <v>7.8159402069764572E-3</v>
      </c>
      <c r="AF5" s="38" cm="1">
        <f t="array" aca="1" ref="AF5" ca="1">TREND($K5:$P5,$K$1:$P$1,AF$1)</f>
        <v>7.9244949320733393E-3</v>
      </c>
      <c r="AG5" s="38" cm="1">
        <f t="array" aca="1" ref="AG5" ca="1">TREND($K5:$P5,$K$1:$P$1,AG$1)</f>
        <v>8.0330496571702492E-3</v>
      </c>
      <c r="AH5" s="38" cm="1">
        <f t="array" aca="1" ref="AH5" ca="1">TREND($K5:$P5,$K$1:$P$1,AH$1)</f>
        <v>8.1416043822671313E-3</v>
      </c>
      <c r="AI5" s="38" cm="1">
        <f t="array" aca="1" ref="AI5" ca="1">TREND($K5:$P5,$K$1:$P$1,AI$1)</f>
        <v>8.2501591073640135E-3</v>
      </c>
      <c r="AJ5" s="38" cm="1">
        <f t="array" aca="1" ref="AJ5" ca="1">TREND($K5:$P5,$K$1:$P$1,AJ$1)</f>
        <v>8.3587138324609234E-3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7.4902760316857752E-3</v>
      </c>
      <c r="C6" s="38">
        <f t="shared" ca="1" si="3"/>
        <v>7.5174147129599992E-3</v>
      </c>
      <c r="D6" s="38">
        <f t="shared" ca="1" si="0"/>
        <v>7.5445533942342232E-3</v>
      </c>
      <c r="E6" s="38">
        <f t="shared" ca="1" si="0"/>
        <v>7.5716920755084472E-3</v>
      </c>
      <c r="F6" s="39" cm="1">
        <f t="array" aca="1" ref="F6" ca="1">INDIRECT(CONCATENATE("'",HLOOKUP(F$1,$B$21:$E$23,3,FALSE),"'!",$B$25,ROW($A6)+5))*About!$A$27</f>
        <v>7.5988307567826712E-3</v>
      </c>
      <c r="G6" s="38">
        <f t="shared" ca="1" si="4"/>
        <v>7.6856745368601874E-3</v>
      </c>
      <c r="H6" s="38">
        <f t="shared" ca="1" si="1"/>
        <v>7.7725183169377035E-3</v>
      </c>
      <c r="I6" s="38">
        <f t="shared" ca="1" si="1"/>
        <v>7.8593620970152187E-3</v>
      </c>
      <c r="J6" s="38">
        <f t="shared" ca="1" si="1"/>
        <v>7.9462058770927348E-3</v>
      </c>
      <c r="K6" s="39" cm="1">
        <f t="array" aca="1" ref="K6" ca="1">INDIRECT(CONCATENATE("'",HLOOKUP(K$1,$B$21:$E$23,3,FALSE),"'!",$B$25,ROW($A6)+5))*About!$A$27</f>
        <v>8.0330496571702509E-3</v>
      </c>
      <c r="L6" s="38">
        <f t="shared" ca="1" si="5"/>
        <v>8.2067372173252832E-3</v>
      </c>
      <c r="M6" s="38">
        <f t="shared" ca="1" si="2"/>
        <v>8.3804247774803154E-3</v>
      </c>
      <c r="N6" s="38">
        <f t="shared" ca="1" si="2"/>
        <v>8.5541123376353494E-3</v>
      </c>
      <c r="O6" s="38">
        <f t="shared" ca="1" si="2"/>
        <v>8.7277998977903816E-3</v>
      </c>
      <c r="P6" s="39" cm="1">
        <f t="array" aca="1" ref="P6" ca="1">INDIRECT(CONCATENATE("'",HLOOKUP(P$1,$B$21:$E$23,3,FALSE),"'!",$B$25,ROW($A6)+5))*About!$A$27</f>
        <v>8.9014874579454138E-3</v>
      </c>
      <c r="Q6" s="38" cm="1">
        <f t="array" aca="1" ref="Q6" ca="1">TREND($K6:$P6,$K$1:$P$1,Q$1)</f>
        <v>9.0751750181004009E-3</v>
      </c>
      <c r="R6" s="38" cm="1">
        <f t="array" aca="1" ref="R6" ca="1">TREND($K6:$P6,$K$1:$P$1,R$1)</f>
        <v>9.2488625782554679E-3</v>
      </c>
      <c r="S6" s="38" cm="1">
        <f t="array" aca="1" ref="S6" ca="1">TREND($K6:$P6,$K$1:$P$1,S$1)</f>
        <v>9.4225501384104793E-3</v>
      </c>
      <c r="T6" s="38" cm="1">
        <f t="array" aca="1" ref="T6" ca="1">TREND($K6:$P6,$K$1:$P$1,T$1)</f>
        <v>9.5962376985655462E-3</v>
      </c>
      <c r="U6" s="38" cm="1">
        <f t="array" aca="1" ref="U6" ca="1">TREND($K6:$P6,$K$1:$P$1,U$1)</f>
        <v>9.7699252587205576E-3</v>
      </c>
      <c r="V6" s="38" cm="1">
        <f t="array" aca="1" ref="V6" ca="1">TREND($K6:$P6,$K$1:$P$1,V$1)</f>
        <v>9.943612818875569E-3</v>
      </c>
      <c r="W6" s="38" cm="1">
        <f t="array" aca="1" ref="W6" ca="1">TREND($K6:$P6,$K$1:$P$1,W$1)</f>
        <v>1.0117300379030636E-2</v>
      </c>
      <c r="X6" s="38" cm="1">
        <f t="array" aca="1" ref="X6" ca="1">TREND($K6:$P6,$K$1:$P$1,X$1)</f>
        <v>1.0290987939185647E-2</v>
      </c>
      <c r="Y6" s="38" cm="1">
        <f t="array" aca="1" ref="Y6" ca="1">TREND($K6:$P6,$K$1:$P$1,Y$1)</f>
        <v>1.0464675499340714E-2</v>
      </c>
      <c r="Z6" s="38" cm="1">
        <f t="array" aca="1" ref="Z6" ca="1">TREND($K6:$P6,$K$1:$P$1,Z$1)</f>
        <v>1.0638363059495726E-2</v>
      </c>
      <c r="AA6" s="38" cm="1">
        <f t="array" aca="1" ref="AA6" ca="1">TREND($K6:$P6,$K$1:$P$1,AA$1)</f>
        <v>1.0812050619650737E-2</v>
      </c>
      <c r="AB6" s="38" cm="1">
        <f t="array" aca="1" ref="AB6" ca="1">TREND($K6:$P6,$K$1:$P$1,AB$1)</f>
        <v>1.0985738179805804E-2</v>
      </c>
      <c r="AC6" s="38" cm="1">
        <f t="array" aca="1" ref="AC6" ca="1">TREND($K6:$P6,$K$1:$P$1,AC$1)</f>
        <v>1.1159425739960815E-2</v>
      </c>
      <c r="AD6" s="38" cm="1">
        <f t="array" aca="1" ref="AD6" ca="1">TREND($K6:$P6,$K$1:$P$1,AD$1)</f>
        <v>1.1333113300115827E-2</v>
      </c>
      <c r="AE6" s="38" cm="1">
        <f t="array" aca="1" ref="AE6" ca="1">TREND($K6:$P6,$K$1:$P$1,AE$1)</f>
        <v>1.1506800860270894E-2</v>
      </c>
      <c r="AF6" s="38" cm="1">
        <f t="array" aca="1" ref="AF6" ca="1">TREND($K6:$P6,$K$1:$P$1,AF$1)</f>
        <v>1.1680488420425905E-2</v>
      </c>
      <c r="AG6" s="38" cm="1">
        <f t="array" aca="1" ref="AG6" ca="1">TREND($K6:$P6,$K$1:$P$1,AG$1)</f>
        <v>1.1854175980580972E-2</v>
      </c>
      <c r="AH6" s="38" cm="1">
        <f t="array" aca="1" ref="AH6" ca="1">TREND($K6:$P6,$K$1:$P$1,AH$1)</f>
        <v>1.2027863540735984E-2</v>
      </c>
      <c r="AI6" s="38" cm="1">
        <f t="array" aca="1" ref="AI6" ca="1">TREND($K6:$P6,$K$1:$P$1,AI$1)</f>
        <v>1.2201551100890995E-2</v>
      </c>
      <c r="AJ6" s="38" cm="1">
        <f t="array" aca="1" ref="AJ6" ca="1">TREND($K6:$P6,$K$1:$P$1,AJ$1)</f>
        <v>1.2375238661046062E-2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0.20625397768410103</v>
      </c>
      <c r="C7" s="38">
        <f t="shared" ca="1" si="3"/>
        <v>0.20896784581152342</v>
      </c>
      <c r="D7" s="38">
        <f t="shared" ca="1" si="0"/>
        <v>0.2116817139389458</v>
      </c>
      <c r="E7" s="38">
        <f t="shared" ca="1" si="0"/>
        <v>0.21439558206636819</v>
      </c>
      <c r="F7" s="39" cm="1">
        <f t="array" aca="1" ref="F7" ca="1">INDIRECT(CONCATENATE("'",HLOOKUP(F$1,$B$21:$E$23,3,FALSE),"'!",$B$25,ROW($A7)+5))*About!$A$27</f>
        <v>0.21710945019379058</v>
      </c>
      <c r="G7" s="38">
        <f t="shared" ca="1" si="4"/>
        <v>0.2192805446957285</v>
      </c>
      <c r="H7" s="38">
        <f t="shared" ca="1" si="1"/>
        <v>0.22145163919766639</v>
      </c>
      <c r="I7" s="38">
        <f t="shared" ca="1" si="1"/>
        <v>0.22362273369960431</v>
      </c>
      <c r="J7" s="38">
        <f t="shared" ca="1" si="1"/>
        <v>0.2257938282015422</v>
      </c>
      <c r="K7" s="39" cm="1">
        <f t="array" aca="1" ref="K7" ca="1">INDIRECT(CONCATENATE("'",HLOOKUP(K$1,$B$21:$E$23,3,FALSE),"'!",$B$25,ROW($A7)+5))*About!$A$27</f>
        <v>0.22796492270348012</v>
      </c>
      <c r="L7" s="38">
        <f t="shared" ca="1" si="5"/>
        <v>0.22796492270348012</v>
      </c>
      <c r="M7" s="38">
        <f t="shared" ca="1" si="2"/>
        <v>0.22796492270348012</v>
      </c>
      <c r="N7" s="38">
        <f t="shared" ca="1" si="2"/>
        <v>0.22796492270348012</v>
      </c>
      <c r="O7" s="38">
        <f t="shared" ca="1" si="2"/>
        <v>0.22796492270348012</v>
      </c>
      <c r="P7" s="39" cm="1">
        <f t="array" aca="1" ref="P7" ca="1">INDIRECT(CONCATENATE("'",HLOOKUP(P$1,$B$21:$E$23,3,FALSE),"'!",$B$25,ROW($A7)+5))*About!$A$27</f>
        <v>0.22796492270348012</v>
      </c>
      <c r="Q7" s="38" cm="1">
        <f t="array" aca="1" ref="Q7" ca="1">TREND($K7:$P7,$K$1:$P$1,Q$1)</f>
        <v>0.22796492270348012</v>
      </c>
      <c r="R7" s="38" cm="1">
        <f t="array" aca="1" ref="R7" ca="1">TREND($K7:$P7,$K$1:$P$1,R$1)</f>
        <v>0.22796492270348012</v>
      </c>
      <c r="S7" s="38" cm="1">
        <f t="array" aca="1" ref="S7" ca="1">TREND($K7:$P7,$K$1:$P$1,S$1)</f>
        <v>0.22796492270348012</v>
      </c>
      <c r="T7" s="38" cm="1">
        <f t="array" aca="1" ref="T7" ca="1">TREND($K7:$P7,$K$1:$P$1,T$1)</f>
        <v>0.22796492270348012</v>
      </c>
      <c r="U7" s="38" cm="1">
        <f t="array" aca="1" ref="U7" ca="1">TREND($K7:$P7,$K$1:$P$1,U$1)</f>
        <v>0.22796492270348012</v>
      </c>
      <c r="V7" s="38" cm="1">
        <f t="array" aca="1" ref="V7" ca="1">TREND($K7:$P7,$K$1:$P$1,V$1)</f>
        <v>0.22796492270348012</v>
      </c>
      <c r="W7" s="38" cm="1">
        <f t="array" aca="1" ref="W7" ca="1">TREND($K7:$P7,$K$1:$P$1,W$1)</f>
        <v>0.22796492270348012</v>
      </c>
      <c r="X7" s="38" cm="1">
        <f t="array" aca="1" ref="X7" ca="1">TREND($K7:$P7,$K$1:$P$1,X$1)</f>
        <v>0.22796492270348012</v>
      </c>
      <c r="Y7" s="38" cm="1">
        <f t="array" aca="1" ref="Y7" ca="1">TREND($K7:$P7,$K$1:$P$1,Y$1)</f>
        <v>0.22796492270348012</v>
      </c>
      <c r="Z7" s="38" cm="1">
        <f t="array" aca="1" ref="Z7" ca="1">TREND($K7:$P7,$K$1:$P$1,Z$1)</f>
        <v>0.22796492270348012</v>
      </c>
      <c r="AA7" s="38" cm="1">
        <f t="array" aca="1" ref="AA7" ca="1">TREND($K7:$P7,$K$1:$P$1,AA$1)</f>
        <v>0.22796492270348012</v>
      </c>
      <c r="AB7" s="38" cm="1">
        <f t="array" aca="1" ref="AB7" ca="1">TREND($K7:$P7,$K$1:$P$1,AB$1)</f>
        <v>0.22796492270348012</v>
      </c>
      <c r="AC7" s="38" cm="1">
        <f t="array" aca="1" ref="AC7" ca="1">TREND($K7:$P7,$K$1:$P$1,AC$1)</f>
        <v>0.22796492270348012</v>
      </c>
      <c r="AD7" s="38" cm="1">
        <f t="array" aca="1" ref="AD7" ca="1">TREND($K7:$P7,$K$1:$P$1,AD$1)</f>
        <v>0.22796492270348012</v>
      </c>
      <c r="AE7" s="38" cm="1">
        <f t="array" aca="1" ref="AE7" ca="1">TREND($K7:$P7,$K$1:$P$1,AE$1)</f>
        <v>0.22796492270348012</v>
      </c>
      <c r="AF7" s="38" cm="1">
        <f t="array" aca="1" ref="AF7" ca="1">TREND($K7:$P7,$K$1:$P$1,AF$1)</f>
        <v>0.22796492270348012</v>
      </c>
      <c r="AG7" s="38" cm="1">
        <f t="array" aca="1" ref="AG7" ca="1">TREND($K7:$P7,$K$1:$P$1,AG$1)</f>
        <v>0.22796492270348012</v>
      </c>
      <c r="AH7" s="38" cm="1">
        <f t="array" aca="1" ref="AH7" ca="1">TREND($K7:$P7,$K$1:$P$1,AH$1)</f>
        <v>0.22796492270348012</v>
      </c>
      <c r="AI7" s="38" cm="1">
        <f t="array" aca="1" ref="AI7" ca="1">TREND($K7:$P7,$K$1:$P$1,AI$1)</f>
        <v>0.22796492270348012</v>
      </c>
      <c r="AJ7" s="38" cm="1">
        <f t="array" aca="1" ref="AJ7" ca="1">TREND($K7:$P7,$K$1:$P$1,AJ$1)</f>
        <v>0.22796492270348012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3.5823059281975447E-2</v>
      </c>
      <c r="C8" s="38">
        <f t="shared" ca="1" si="3"/>
        <v>3.6094446094717687E-2</v>
      </c>
      <c r="D8" s="38">
        <f t="shared" ca="1" si="0"/>
        <v>3.6365832907459927E-2</v>
      </c>
      <c r="E8" s="38">
        <f t="shared" ca="1" si="0"/>
        <v>3.663721972020216E-2</v>
      </c>
      <c r="F8" s="39" cm="1">
        <f t="array" aca="1" ref="F8" ca="1">INDIRECT(CONCATENATE("'",HLOOKUP(F$1,$B$21:$E$23,3,FALSE),"'!",$B$25,ROW($A8)+5))*About!$A$27</f>
        <v>3.69086065329444E-2</v>
      </c>
      <c r="G8" s="38">
        <f t="shared" ca="1" si="4"/>
        <v>3.7125715983138192E-2</v>
      </c>
      <c r="H8" s="38">
        <f t="shared" ca="1" si="1"/>
        <v>3.7342825433331978E-2</v>
      </c>
      <c r="I8" s="38">
        <f t="shared" ca="1" si="1"/>
        <v>3.755993488352577E-2</v>
      </c>
      <c r="J8" s="38">
        <f t="shared" ca="1" si="1"/>
        <v>3.7777044333719555E-2</v>
      </c>
      <c r="K8" s="39" cm="1">
        <f t="array" aca="1" ref="K8" ca="1">INDIRECT(CONCATENATE("'",HLOOKUP(K$1,$B$21:$E$23,3,FALSE),"'!",$B$25,ROW($A8)+5))*About!$A$27</f>
        <v>3.7994153783913347E-2</v>
      </c>
      <c r="L8" s="38">
        <f t="shared" ca="1" si="5"/>
        <v>3.8428372684300931E-2</v>
      </c>
      <c r="M8" s="38">
        <f t="shared" ca="1" si="2"/>
        <v>3.8862591584688508E-2</v>
      </c>
      <c r="N8" s="38">
        <f t="shared" ca="1" si="2"/>
        <v>3.9296810485076092E-2</v>
      </c>
      <c r="O8" s="38">
        <f t="shared" ca="1" si="2"/>
        <v>3.9731029385463669E-2</v>
      </c>
      <c r="P8" s="39" cm="1">
        <f t="array" aca="1" ref="P8" ca="1">INDIRECT(CONCATENATE("'",HLOOKUP(P$1,$B$21:$E$23,3,FALSE),"'!",$B$25,ROW($A8)+5))*About!$A$27</f>
        <v>4.0165248285851253E-2</v>
      </c>
      <c r="Q8" s="38" cm="1">
        <f t="array" aca="1" ref="Q8" ca="1">TREND($K8:$P8,$K$1:$P$1,Q$1)</f>
        <v>4.0599467186238858E-2</v>
      </c>
      <c r="R8" s="38" cm="1">
        <f t="array" aca="1" ref="R8" ca="1">TREND($K8:$P8,$K$1:$P$1,R$1)</f>
        <v>4.1033686086626386E-2</v>
      </c>
      <c r="S8" s="38" cm="1">
        <f t="array" aca="1" ref="S8" ca="1">TREND($K8:$P8,$K$1:$P$1,S$1)</f>
        <v>4.1467904987014026E-2</v>
      </c>
      <c r="T8" s="38" cm="1">
        <f t="array" aca="1" ref="T8" ca="1">TREND($K8:$P8,$K$1:$P$1,T$1)</f>
        <v>4.1902123887401554E-2</v>
      </c>
      <c r="U8" s="38" cm="1">
        <f t="array" aca="1" ref="U8" ca="1">TREND($K8:$P8,$K$1:$P$1,U$1)</f>
        <v>4.2336342787789194E-2</v>
      </c>
      <c r="V8" s="38" cm="1">
        <f t="array" aca="1" ref="V8" ca="1">TREND($K8:$P8,$K$1:$P$1,V$1)</f>
        <v>4.2770561688176723E-2</v>
      </c>
      <c r="W8" s="38" cm="1">
        <f t="array" aca="1" ref="W8" ca="1">TREND($K8:$P8,$K$1:$P$1,W$1)</f>
        <v>4.3204780588564362E-2</v>
      </c>
      <c r="X8" s="38" cm="1">
        <f t="array" aca="1" ref="X8" ca="1">TREND($K8:$P8,$K$1:$P$1,X$1)</f>
        <v>4.3638999488951891E-2</v>
      </c>
      <c r="Y8" s="38" cm="1">
        <f t="array" aca="1" ref="Y8" ca="1">TREND($K8:$P8,$K$1:$P$1,Y$1)</f>
        <v>4.407321838933953E-2</v>
      </c>
      <c r="Z8" s="38" cm="1">
        <f t="array" aca="1" ref="Z8" ca="1">TREND($K8:$P8,$K$1:$P$1,Z$1)</f>
        <v>4.4507437289727059E-2</v>
      </c>
      <c r="AA8" s="38" cm="1">
        <f t="array" aca="1" ref="AA8" ca="1">TREND($K8:$P8,$K$1:$P$1,AA$1)</f>
        <v>4.4941656190114698E-2</v>
      </c>
      <c r="AB8" s="38" cm="1">
        <f t="array" aca="1" ref="AB8" ca="1">TREND($K8:$P8,$K$1:$P$1,AB$1)</f>
        <v>4.5375875090502227E-2</v>
      </c>
      <c r="AC8" s="38" cm="1">
        <f t="array" aca="1" ref="AC8" ca="1">TREND($K8:$P8,$K$1:$P$1,AC$1)</f>
        <v>4.5810093990889866E-2</v>
      </c>
      <c r="AD8" s="38" cm="1">
        <f t="array" aca="1" ref="AD8" ca="1">TREND($K8:$P8,$K$1:$P$1,AD$1)</f>
        <v>4.6244312891277395E-2</v>
      </c>
      <c r="AE8" s="38" cm="1">
        <f t="array" aca="1" ref="AE8" ca="1">TREND($K8:$P8,$K$1:$P$1,AE$1)</f>
        <v>4.6678531791665034E-2</v>
      </c>
      <c r="AF8" s="38" cm="1">
        <f t="array" aca="1" ref="AF8" ca="1">TREND($K8:$P8,$K$1:$P$1,AF$1)</f>
        <v>4.7112750692052563E-2</v>
      </c>
      <c r="AG8" s="38" cm="1">
        <f t="array" aca="1" ref="AG8" ca="1">TREND($K8:$P8,$K$1:$P$1,AG$1)</f>
        <v>4.7546969592440202E-2</v>
      </c>
      <c r="AH8" s="38" cm="1">
        <f t="array" aca="1" ref="AH8" ca="1">TREND($K8:$P8,$K$1:$P$1,AH$1)</f>
        <v>4.7981188492827731E-2</v>
      </c>
      <c r="AI8" s="38" cm="1">
        <f t="array" aca="1" ref="AI8" ca="1">TREND($K8:$P8,$K$1:$P$1,AI$1)</f>
        <v>4.841540739321526E-2</v>
      </c>
      <c r="AJ8" s="38" cm="1">
        <f t="array" aca="1" ref="AJ8" ca="1">TREND($K8:$P8,$K$1:$P$1,AJ$1)</f>
        <v>4.8849626293602899E-2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8.7929327328485178E-3</v>
      </c>
      <c r="C9" s="38">
        <f t="shared" ca="1" si="3"/>
        <v>8.8200714141227418E-3</v>
      </c>
      <c r="D9" s="38">
        <f t="shared" ca="1" si="0"/>
        <v>8.8472100953969658E-3</v>
      </c>
      <c r="E9" s="38">
        <f t="shared" ca="1" si="0"/>
        <v>8.8743487766711898E-3</v>
      </c>
      <c r="F9" s="39" cm="1">
        <f t="array" aca="1" ref="F9" ca="1">INDIRECT(CONCATENATE("'",HLOOKUP(F$1,$B$21:$E$23,3,FALSE),"'!",$B$25,ROW($A9)+5))*About!$A$27</f>
        <v>8.9014874579454138E-3</v>
      </c>
      <c r="G9" s="38">
        <f t="shared" ca="1" si="4"/>
        <v>9.0100421830423081E-3</v>
      </c>
      <c r="H9" s="38">
        <f t="shared" ca="1" si="1"/>
        <v>9.1185969081392041E-3</v>
      </c>
      <c r="I9" s="38">
        <f t="shared" ca="1" si="1"/>
        <v>9.2271516332360984E-3</v>
      </c>
      <c r="J9" s="38">
        <f t="shared" ca="1" si="1"/>
        <v>9.3357063583329944E-3</v>
      </c>
      <c r="K9" s="39" cm="1">
        <f t="array" aca="1" ref="K9" ca="1">INDIRECT(CONCATENATE("'",HLOOKUP(K$1,$B$21:$E$23,3,FALSE),"'!",$B$25,ROW($A9)+5))*About!$A$27</f>
        <v>9.4442610834298887E-3</v>
      </c>
      <c r="L9" s="38">
        <f t="shared" ca="1" si="5"/>
        <v>9.5962376985655427E-3</v>
      </c>
      <c r="M9" s="38">
        <f t="shared" ca="1" si="2"/>
        <v>9.7482143137011968E-3</v>
      </c>
      <c r="N9" s="38">
        <f t="shared" ca="1" si="2"/>
        <v>9.9001909288368491E-3</v>
      </c>
      <c r="O9" s="38">
        <f t="shared" ca="1" si="2"/>
        <v>1.0052167543972503E-2</v>
      </c>
      <c r="P9" s="39" cm="1">
        <f t="array" aca="1" ref="P9" ca="1">INDIRECT(CONCATENATE("'",HLOOKUP(P$1,$B$21:$E$23,3,FALSE),"'!",$B$25,ROW($A9)+5))*About!$A$27</f>
        <v>1.0204144159108157E-2</v>
      </c>
      <c r="Q9" s="38" cm="1">
        <f t="array" aca="1" ref="Q9" ca="1">TREND($K9:$P9,$K$1:$P$1,Q$1)</f>
        <v>1.035612077424386E-2</v>
      </c>
      <c r="R9" s="38" cm="1">
        <f t="array" aca="1" ref="R9" ca="1">TREND($K9:$P9,$K$1:$P$1,R$1)</f>
        <v>1.0508097389379523E-2</v>
      </c>
      <c r="S9" s="38" cm="1">
        <f t="array" aca="1" ref="S9" ca="1">TREND($K9:$P9,$K$1:$P$1,S$1)</f>
        <v>1.066007400451513E-2</v>
      </c>
      <c r="T9" s="38" cm="1">
        <f t="array" aca="1" ref="T9" ca="1">TREND($K9:$P9,$K$1:$P$1,T$1)</f>
        <v>1.0812050619650793E-2</v>
      </c>
      <c r="U9" s="38" cm="1">
        <f t="array" aca="1" ref="U9" ca="1">TREND($K9:$P9,$K$1:$P$1,U$1)</f>
        <v>1.0964027234786455E-2</v>
      </c>
      <c r="V9" s="38" cm="1">
        <f t="array" aca="1" ref="V9" ca="1">TREND($K9:$P9,$K$1:$P$1,V$1)</f>
        <v>1.1116003849922118E-2</v>
      </c>
      <c r="W9" s="38" cm="1">
        <f t="array" aca="1" ref="W9" ca="1">TREND($K9:$P9,$K$1:$P$1,W$1)</f>
        <v>1.1267980465057781E-2</v>
      </c>
      <c r="X9" s="38" cm="1">
        <f t="array" aca="1" ref="X9" ca="1">TREND($K9:$P9,$K$1:$P$1,X$1)</f>
        <v>1.1419957080193444E-2</v>
      </c>
      <c r="Y9" s="38" cm="1">
        <f t="array" aca="1" ref="Y9" ca="1">TREND($K9:$P9,$K$1:$P$1,Y$1)</f>
        <v>1.1571933695329051E-2</v>
      </c>
      <c r="Z9" s="38" cm="1">
        <f t="array" aca="1" ref="Z9" ca="1">TREND($K9:$P9,$K$1:$P$1,Z$1)</f>
        <v>1.1723910310464714E-2</v>
      </c>
      <c r="AA9" s="38" cm="1">
        <f t="array" aca="1" ref="AA9" ca="1">TREND($K9:$P9,$K$1:$P$1,AA$1)</f>
        <v>1.1875886925600376E-2</v>
      </c>
      <c r="AB9" s="38" cm="1">
        <f t="array" aca="1" ref="AB9" ca="1">TREND($K9:$P9,$K$1:$P$1,AB$1)</f>
        <v>1.2027863540736039E-2</v>
      </c>
      <c r="AC9" s="38" cm="1">
        <f t="array" aca="1" ref="AC9" ca="1">TREND($K9:$P9,$K$1:$P$1,AC$1)</f>
        <v>1.2179840155871702E-2</v>
      </c>
      <c r="AD9" s="38" cm="1">
        <f t="array" aca="1" ref="AD9" ca="1">TREND($K9:$P9,$K$1:$P$1,AD$1)</f>
        <v>1.2331816771007365E-2</v>
      </c>
      <c r="AE9" s="38" cm="1">
        <f t="array" aca="1" ref="AE9" ca="1">TREND($K9:$P9,$K$1:$P$1,AE$1)</f>
        <v>1.2483793386142972E-2</v>
      </c>
      <c r="AF9" s="38" cm="1">
        <f t="array" aca="1" ref="AF9" ca="1">TREND($K9:$P9,$K$1:$P$1,AF$1)</f>
        <v>1.2635770001278634E-2</v>
      </c>
      <c r="AG9" s="38" cm="1">
        <f t="array" aca="1" ref="AG9" ca="1">TREND($K9:$P9,$K$1:$P$1,AG$1)</f>
        <v>1.2787746616414297E-2</v>
      </c>
      <c r="AH9" s="38" cm="1">
        <f t="array" aca="1" ref="AH9" ca="1">TREND($K9:$P9,$K$1:$P$1,AH$1)</f>
        <v>1.293972323154996E-2</v>
      </c>
      <c r="AI9" s="38" cm="1">
        <f t="array" aca="1" ref="AI9" ca="1">TREND($K9:$P9,$K$1:$P$1,AI$1)</f>
        <v>1.3091699846685623E-2</v>
      </c>
      <c r="AJ9" s="38" cm="1">
        <f t="array" aca="1" ref="AJ9" ca="1">TREND($K9:$P9,$K$1:$P$1,AJ$1)</f>
        <v>1.3243676461821285E-2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5.4277362548447646E-5</v>
      </c>
      <c r="C10" s="38">
        <f t="shared" ca="1" si="3"/>
        <v>5.5634296612158835E-5</v>
      </c>
      <c r="D10" s="38">
        <f t="shared" ca="1" si="0"/>
        <v>5.6991230675870031E-5</v>
      </c>
      <c r="E10" s="38">
        <f t="shared" ca="1" si="0"/>
        <v>5.834816473958122E-5</v>
      </c>
      <c r="F10" s="39" cm="1">
        <f t="array" aca="1" ref="F10" ca="1">INDIRECT(CONCATENATE("'",HLOOKUP(F$1,$B$21:$E$23,3,FALSE),"'!",$B$25,ROW($A10)+5))*About!$A$27</f>
        <v>5.970509880329241E-5</v>
      </c>
      <c r="G10" s="38">
        <f t="shared" ca="1" si="4"/>
        <v>6.1224864954648943E-5</v>
      </c>
      <c r="H10" s="38">
        <f t="shared" ca="1" si="1"/>
        <v>6.2744631106005476E-5</v>
      </c>
      <c r="I10" s="38">
        <f t="shared" ca="1" si="1"/>
        <v>6.4264397257362009E-5</v>
      </c>
      <c r="J10" s="38">
        <f t="shared" ca="1" si="1"/>
        <v>6.5784163408718542E-5</v>
      </c>
      <c r="K10" s="39" cm="1">
        <f t="array" aca="1" ref="K10" ca="1">INDIRECT(CONCATENATE("'",HLOOKUP(K$1,$B$21:$E$23,3,FALSE),"'!",$B$25,ROW($A10)+5))*About!$A$27</f>
        <v>6.7303929560075075E-5</v>
      </c>
      <c r="L10" s="38">
        <f t="shared" ca="1" si="5"/>
        <v>6.9040805161625404E-5</v>
      </c>
      <c r="M10" s="38">
        <f t="shared" ca="1" si="2"/>
        <v>7.077768076317572E-5</v>
      </c>
      <c r="N10" s="38">
        <f t="shared" ca="1" si="2"/>
        <v>7.2514556364726049E-5</v>
      </c>
      <c r="O10" s="38">
        <f t="shared" ca="1" si="2"/>
        <v>7.4251431966276365E-5</v>
      </c>
      <c r="P10" s="39" cm="1">
        <f t="array" aca="1" ref="P10" ca="1">INDIRECT(CONCATENATE("'",HLOOKUP(P$1,$B$21:$E$23,3,FALSE),"'!",$B$25,ROW($A10)+5))*About!$A$27</f>
        <v>7.5988307567826695E-5</v>
      </c>
      <c r="Q10" s="38" cm="1">
        <f t="array" aca="1" ref="Q10" ca="1">TREND($K10:$P10,$K$1:$P$1,Q$1)</f>
        <v>7.7725183169377078E-5</v>
      </c>
      <c r="R10" s="38" cm="1">
        <f t="array" aca="1" ref="R10" ca="1">TREND($K10:$P10,$K$1:$P$1,R$1)</f>
        <v>7.9462058770927557E-5</v>
      </c>
      <c r="S10" s="38" cm="1">
        <f t="array" aca="1" ref="S10" ca="1">TREND($K10:$P10,$K$1:$P$1,S$1)</f>
        <v>8.1198934372477601E-5</v>
      </c>
      <c r="T10" s="38" cm="1">
        <f t="array" aca="1" ref="T10" ca="1">TREND($K10:$P10,$K$1:$P$1,T$1)</f>
        <v>8.293580997402808E-5</v>
      </c>
      <c r="U10" s="38" cm="1">
        <f t="array" aca="1" ref="U10" ca="1">TREND($K10:$P10,$K$1:$P$1,U$1)</f>
        <v>8.4672685575578558E-5</v>
      </c>
      <c r="V10" s="38" cm="1">
        <f t="array" aca="1" ref="V10" ca="1">TREND($K10:$P10,$K$1:$P$1,V$1)</f>
        <v>8.6409561177128603E-5</v>
      </c>
      <c r="W10" s="38" cm="1">
        <f t="array" aca="1" ref="W10" ca="1">TREND($K10:$P10,$K$1:$P$1,W$1)</f>
        <v>8.8146436778679081E-5</v>
      </c>
      <c r="X10" s="38" cm="1">
        <f t="array" aca="1" ref="X10" ca="1">TREND($K10:$P10,$K$1:$P$1,X$1)</f>
        <v>8.988331238022956E-5</v>
      </c>
      <c r="Y10" s="38" cm="1">
        <f t="array" aca="1" ref="Y10" ca="1">TREND($K10:$P10,$K$1:$P$1,Y$1)</f>
        <v>9.1620187981779604E-5</v>
      </c>
      <c r="Z10" s="38" cm="1">
        <f t="array" aca="1" ref="Z10" ca="1">TREND($K10:$P10,$K$1:$P$1,Z$1)</f>
        <v>9.3357063583330083E-5</v>
      </c>
      <c r="AA10" s="38" cm="1">
        <f t="array" aca="1" ref="AA10" ca="1">TREND($K10:$P10,$K$1:$P$1,AA$1)</f>
        <v>9.5093939184880561E-5</v>
      </c>
      <c r="AB10" s="38" cm="1">
        <f t="array" aca="1" ref="AB10" ca="1">TREND($K10:$P10,$K$1:$P$1,AB$1)</f>
        <v>9.6830814786430606E-5</v>
      </c>
      <c r="AC10" s="38" cm="1">
        <f t="array" aca="1" ref="AC10" ca="1">TREND($K10:$P10,$K$1:$P$1,AC$1)</f>
        <v>9.8567690387981084E-5</v>
      </c>
      <c r="AD10" s="38" cm="1">
        <f t="array" aca="1" ref="AD10" ca="1">TREND($K10:$P10,$K$1:$P$1,AD$1)</f>
        <v>1.0030456598953113E-4</v>
      </c>
      <c r="AE10" s="38" cm="1">
        <f t="array" aca="1" ref="AE10" ca="1">TREND($K10:$P10,$K$1:$P$1,AE$1)</f>
        <v>1.0204144159108161E-4</v>
      </c>
      <c r="AF10" s="38" cm="1">
        <f t="array" aca="1" ref="AF10" ca="1">TREND($K10:$P10,$K$1:$P$1,AF$1)</f>
        <v>1.0377831719263209E-4</v>
      </c>
      <c r="AG10" s="38" cm="1">
        <f t="array" aca="1" ref="AG10" ca="1">TREND($K10:$P10,$K$1:$P$1,AG$1)</f>
        <v>1.0551519279418213E-4</v>
      </c>
      <c r="AH10" s="38" cm="1">
        <f t="array" aca="1" ref="AH10" ca="1">TREND($K10:$P10,$K$1:$P$1,AH$1)</f>
        <v>1.0725206839573261E-4</v>
      </c>
      <c r="AI10" s="38" cm="1">
        <f t="array" aca="1" ref="AI10" ca="1">TREND($K10:$P10,$K$1:$P$1,AI$1)</f>
        <v>1.0898894399728309E-4</v>
      </c>
      <c r="AJ10" s="38" cm="1">
        <f t="array" aca="1" ref="AJ10" ca="1">TREND($K10:$P10,$K$1:$P$1,AJ$1)</f>
        <v>1.1072581959883313E-4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5.2106268046509737E-5</v>
      </c>
      <c r="C11" s="38">
        <f t="shared" ca="1" si="3"/>
        <v>5.3463202110220927E-5</v>
      </c>
      <c r="D11" s="38">
        <f t="shared" ca="1" si="0"/>
        <v>5.4820136173932123E-5</v>
      </c>
      <c r="E11" s="38">
        <f t="shared" ca="1" si="0"/>
        <v>5.6177070237643312E-5</v>
      </c>
      <c r="F11" s="39" cm="1">
        <f t="array" aca="1" ref="F11" ca="1">INDIRECT(CONCATENATE("'",HLOOKUP(F$1,$B$21:$E$23,3,FALSE),"'!",$B$25,ROW($A11)+5))*About!$A$27</f>
        <v>5.7534004301354501E-5</v>
      </c>
      <c r="G11" s="38">
        <f t="shared" ca="1" si="4"/>
        <v>5.9053770452711034E-5</v>
      </c>
      <c r="H11" s="38">
        <f t="shared" ca="1" si="1"/>
        <v>6.0573536604067568E-5</v>
      </c>
      <c r="I11" s="38">
        <f t="shared" ca="1" si="1"/>
        <v>6.2093302755424101E-5</v>
      </c>
      <c r="J11" s="38">
        <f t="shared" ca="1" si="1"/>
        <v>6.3613068906780634E-5</v>
      </c>
      <c r="K11" s="39" cm="1">
        <f t="array" aca="1" ref="K11" ca="1">INDIRECT(CONCATENATE("'",HLOOKUP(K$1,$B$21:$E$23,3,FALSE),"'!",$B$25,ROW($A11)+5))*About!$A$27</f>
        <v>6.5132835058137167E-5</v>
      </c>
      <c r="L11" s="38">
        <f t="shared" ca="1" si="5"/>
        <v>6.6869710659687496E-5</v>
      </c>
      <c r="M11" s="38">
        <f t="shared" ca="1" si="2"/>
        <v>6.8606586261237825E-5</v>
      </c>
      <c r="N11" s="38">
        <f t="shared" ca="1" si="2"/>
        <v>7.0343461862788141E-5</v>
      </c>
      <c r="O11" s="38">
        <f t="shared" ca="1" si="2"/>
        <v>7.2080337464338471E-5</v>
      </c>
      <c r="P11" s="39" cm="1">
        <f t="array" aca="1" ref="P11" ca="1">INDIRECT(CONCATENATE("'",HLOOKUP(P$1,$B$21:$E$23,3,FALSE),"'!",$B$25,ROW($A11)+5))*About!$A$27</f>
        <v>7.38172130658888E-5</v>
      </c>
      <c r="Q11" s="38" cm="1">
        <f t="array" aca="1" ref="Q11" ca="1">TREND($K11:$P11,$K$1:$P$1,Q$1)</f>
        <v>7.5554088667439089E-5</v>
      </c>
      <c r="R11" s="38" cm="1">
        <f t="array" aca="1" ref="R11" ca="1">TREND($K11:$P11,$K$1:$P$1,R$1)</f>
        <v>7.7290964268989567E-5</v>
      </c>
      <c r="S11" s="38" cm="1">
        <f t="array" aca="1" ref="S11" ca="1">TREND($K11:$P11,$K$1:$P$1,S$1)</f>
        <v>7.9027839870539612E-5</v>
      </c>
      <c r="T11" s="38" cm="1">
        <f t="array" aca="1" ref="T11" ca="1">TREND($K11:$P11,$K$1:$P$1,T$1)</f>
        <v>8.076471547209009E-5</v>
      </c>
      <c r="U11" s="38" cm="1">
        <f t="array" aca="1" ref="U11" ca="1">TREND($K11:$P11,$K$1:$P$1,U$1)</f>
        <v>8.2501591073640568E-5</v>
      </c>
      <c r="V11" s="38" cm="1">
        <f t="array" aca="1" ref="V11" ca="1">TREND($K11:$P11,$K$1:$P$1,V$1)</f>
        <v>8.4238466675190613E-5</v>
      </c>
      <c r="W11" s="38" cm="1">
        <f t="array" aca="1" ref="W11" ca="1">TREND($K11:$P11,$K$1:$P$1,W$1)</f>
        <v>8.5975342276741092E-5</v>
      </c>
      <c r="X11" s="38" cm="1">
        <f t="array" aca="1" ref="X11" ca="1">TREND($K11:$P11,$K$1:$P$1,X$1)</f>
        <v>8.771221787829157E-5</v>
      </c>
      <c r="Y11" s="38" cm="1">
        <f t="array" aca="1" ref="Y11" ca="1">TREND($K11:$P11,$K$1:$P$1,Y$1)</f>
        <v>8.9449093479841615E-5</v>
      </c>
      <c r="Z11" s="38" cm="1">
        <f t="array" aca="1" ref="Z11" ca="1">TREND($K11:$P11,$K$1:$P$1,Z$1)</f>
        <v>9.1185969081392093E-5</v>
      </c>
      <c r="AA11" s="38" cm="1">
        <f t="array" aca="1" ref="AA11" ca="1">TREND($K11:$P11,$K$1:$P$1,AA$1)</f>
        <v>9.2922844682942138E-5</v>
      </c>
      <c r="AB11" s="38" cm="1">
        <f t="array" aca="1" ref="AB11" ca="1">TREND($K11:$P11,$K$1:$P$1,AB$1)</f>
        <v>9.4659720284492616E-5</v>
      </c>
      <c r="AC11" s="38" cm="1">
        <f t="array" aca="1" ref="AC11" ca="1">TREND($K11:$P11,$K$1:$P$1,AC$1)</f>
        <v>9.6396595886043095E-5</v>
      </c>
      <c r="AD11" s="38" cm="1">
        <f t="array" aca="1" ref="AD11" ca="1">TREND($K11:$P11,$K$1:$P$1,AD$1)</f>
        <v>9.8133471487593139E-5</v>
      </c>
      <c r="AE11" s="38" cm="1">
        <f t="array" aca="1" ref="AE11" ca="1">TREND($K11:$P11,$K$1:$P$1,AE$1)</f>
        <v>9.9870347089143618E-5</v>
      </c>
      <c r="AF11" s="38" cm="1">
        <f t="array" aca="1" ref="AF11" ca="1">TREND($K11:$P11,$K$1:$P$1,AF$1)</f>
        <v>1.016072226906941E-4</v>
      </c>
      <c r="AG11" s="38" cm="1">
        <f t="array" aca="1" ref="AG11" ca="1">TREND($K11:$P11,$K$1:$P$1,AG$1)</f>
        <v>1.0334409829224414E-4</v>
      </c>
      <c r="AH11" s="38" cm="1">
        <f t="array" aca="1" ref="AH11" ca="1">TREND($K11:$P11,$K$1:$P$1,AH$1)</f>
        <v>1.0508097389379462E-4</v>
      </c>
      <c r="AI11" s="38" cm="1">
        <f t="array" aca="1" ref="AI11" ca="1">TREND($K11:$P11,$K$1:$P$1,AI$1)</f>
        <v>1.068178494953451E-4</v>
      </c>
      <c r="AJ11" s="38" cm="1">
        <f t="array" aca="1" ref="AJ11" ca="1">TREND($K11:$P11,$K$1:$P$1,AJ$1)</f>
        <v>1.0855472509689514E-4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2.4099148971510755E-4</v>
      </c>
      <c r="C12" s="38">
        <f t="shared" ca="1" si="3"/>
        <v>2.4696199959543677E-4</v>
      </c>
      <c r="D12" s="38">
        <f t="shared" ca="1" si="0"/>
        <v>2.5293250947576603E-4</v>
      </c>
      <c r="E12" s="38">
        <f t="shared" ca="1" si="0"/>
        <v>2.5890301935609528E-4</v>
      </c>
      <c r="F12" s="40">
        <f ca="1">SUM(INDIRECT(CONCATENATE("'",HLOOKUP(F$1,$B$21:$E$23,3,FALSE),"'!",$B$25,ROW($A12)+5,":",$B$25,ROW($A12)+6)))*About!$A$27</f>
        <v>2.6487352923642454E-4</v>
      </c>
      <c r="G12" s="38">
        <f t="shared" ca="1" si="4"/>
        <v>2.7203814109281961E-4</v>
      </c>
      <c r="H12" s="38">
        <f t="shared" ca="1" si="1"/>
        <v>2.7920275294921468E-4</v>
      </c>
      <c r="I12" s="38">
        <f t="shared" ca="1" si="1"/>
        <v>2.8636736480560981E-4</v>
      </c>
      <c r="J12" s="38">
        <f t="shared" ca="1" si="1"/>
        <v>2.9353197666200488E-4</v>
      </c>
      <c r="K12" s="40">
        <f ca="1">SUM(INDIRECT(CONCATENATE("'",HLOOKUP(K$1,$B$21:$E$23,3,FALSE),"'!",$B$25,ROW($A12)+5,":",$B$25,ROW($A12)+6)))*About!$A$27</f>
        <v>3.0069658851839996E-4</v>
      </c>
      <c r="L12" s="38">
        <f t="shared" ca="1" si="5"/>
        <v>3.0786120037479503E-4</v>
      </c>
      <c r="M12" s="38">
        <f t="shared" ca="1" si="2"/>
        <v>3.150258122311901E-4</v>
      </c>
      <c r="N12" s="38">
        <f t="shared" ca="1" si="2"/>
        <v>3.2219042408758523E-4</v>
      </c>
      <c r="O12" s="38">
        <f t="shared" ca="1" si="2"/>
        <v>3.293550359439803E-4</v>
      </c>
      <c r="P12" s="40">
        <f ca="1">SUM(INDIRECT(CONCATENATE("'",HLOOKUP(P$1,$B$21:$E$23,3,FALSE),"'!",$B$25,ROW($A12)+5,":",$B$25,ROW($A12)+6)))*About!$A$27</f>
        <v>3.3651964780037538E-4</v>
      </c>
      <c r="Q12" s="38" cm="1">
        <f t="array" aca="1" ref="Q12" ca="1">TREND($K12:$P12,$K$1:$P$1,Q$1)</f>
        <v>3.4368425965677213E-4</v>
      </c>
      <c r="R12" s="38" cm="1">
        <f t="array" aca="1" ref="R12" ca="1">TREND($K12:$P12,$K$1:$P$1,R$1)</f>
        <v>3.5084887151316628E-4</v>
      </c>
      <c r="S12" s="38" cm="1">
        <f t="array" aca="1" ref="S12" ca="1">TREND($K12:$P12,$K$1:$P$1,S$1)</f>
        <v>3.5801348336956217E-4</v>
      </c>
      <c r="T12" s="38" cm="1">
        <f t="array" aca="1" ref="T12" ca="1">TREND($K12:$P12,$K$1:$P$1,T$1)</f>
        <v>3.6517809522595632E-4</v>
      </c>
      <c r="U12" s="38" cm="1">
        <f t="array" aca="1" ref="U12" ca="1">TREND($K12:$P12,$K$1:$P$1,U$1)</f>
        <v>3.723427070823522E-4</v>
      </c>
      <c r="V12" s="38" cm="1">
        <f t="array" aca="1" ref="V12" ca="1">TREND($K12:$P12,$K$1:$P$1,V$1)</f>
        <v>3.7950731893874809E-4</v>
      </c>
      <c r="W12" s="38" cm="1">
        <f t="array" aca="1" ref="W12" ca="1">TREND($K12:$P12,$K$1:$P$1,W$1)</f>
        <v>3.8667193079514224E-4</v>
      </c>
      <c r="X12" s="38" cm="1">
        <f t="array" aca="1" ref="X12" ca="1">TREND($K12:$P12,$K$1:$P$1,X$1)</f>
        <v>3.9383654265153813E-4</v>
      </c>
      <c r="Y12" s="38" cm="1">
        <f t="array" aca="1" ref="Y12" ca="1">TREND($K12:$P12,$K$1:$P$1,Y$1)</f>
        <v>4.0100115450793228E-4</v>
      </c>
      <c r="Z12" s="38" cm="1">
        <f t="array" aca="1" ref="Z12" ca="1">TREND($K12:$P12,$K$1:$P$1,Z$1)</f>
        <v>4.0816576636432816E-4</v>
      </c>
      <c r="AA12" s="38" cm="1">
        <f t="array" aca="1" ref="AA12" ca="1">TREND($K12:$P12,$K$1:$P$1,AA$1)</f>
        <v>4.1533037822072232E-4</v>
      </c>
      <c r="AB12" s="38" cm="1">
        <f t="array" aca="1" ref="AB12" ca="1">TREND($K12:$P12,$K$1:$P$1,AB$1)</f>
        <v>4.224949900771182E-4</v>
      </c>
      <c r="AC12" s="38" cm="1">
        <f t="array" aca="1" ref="AC12" ca="1">TREND($K12:$P12,$K$1:$P$1,AC$1)</f>
        <v>4.2965960193351235E-4</v>
      </c>
      <c r="AD12" s="38" cm="1">
        <f t="array" aca="1" ref="AD12" ca="1">TREND($K12:$P12,$K$1:$P$1,AD$1)</f>
        <v>4.3682421378990824E-4</v>
      </c>
      <c r="AE12" s="38" cm="1">
        <f t="array" aca="1" ref="AE12" ca="1">TREND($K12:$P12,$K$1:$P$1,AE$1)</f>
        <v>4.4398882564630239E-4</v>
      </c>
      <c r="AF12" s="38" cm="1">
        <f t="array" aca="1" ref="AF12" ca="1">TREND($K12:$P12,$K$1:$P$1,AF$1)</f>
        <v>4.5115343750269828E-4</v>
      </c>
      <c r="AG12" s="38" cm="1">
        <f t="array" aca="1" ref="AG12" ca="1">TREND($K12:$P12,$K$1:$P$1,AG$1)</f>
        <v>4.5831804935909243E-4</v>
      </c>
      <c r="AH12" s="38" cm="1">
        <f t="array" aca="1" ref="AH12" ca="1">TREND($K12:$P12,$K$1:$P$1,AH$1)</f>
        <v>4.6548266121548831E-4</v>
      </c>
      <c r="AI12" s="38" cm="1">
        <f t="array" aca="1" ref="AI12" ca="1">TREND($K12:$P12,$K$1:$P$1,AI$1)</f>
        <v>4.726472730718842E-4</v>
      </c>
      <c r="AJ12" s="38" cm="1">
        <f t="array" aca="1" ref="AJ12" ca="1">TREND($K12:$P12,$K$1:$P$1,AJ$1)</f>
        <v>4.7981188492827835E-4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HOIpTP-transport-SO2</v>
      </c>
    </row>
    <row r="18" spans="1:5">
      <c r="A18" t="s">
        <v>113</v>
      </c>
      <c r="B18" t="str">
        <f ca="1">RIGHT(B17,LEN(B17)-7)</f>
        <v>transport-SO2</v>
      </c>
    </row>
    <row r="19" spans="1:5">
      <c r="A19" t="s">
        <v>114</v>
      </c>
      <c r="B19" t="str">
        <f ca="1">LEFT(B18,FIND("-",B18)-1)</f>
        <v>transport</v>
      </c>
    </row>
    <row r="20" spans="1:5">
      <c r="A20" t="s">
        <v>121</v>
      </c>
      <c r="B20" t="str">
        <f ca="1">VLOOKUP($B$19,Mappings!$A$22:$B$26,COLUMN(Mappings!$B$21),FALSE)</f>
        <v>on-road mobile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>
      <c r="A23" s="34" t="s">
        <v>112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>
      <c r="A24" t="s">
        <v>115</v>
      </c>
      <c r="B24" t="str">
        <f ca="1">REPLACE(B18,1,FIND("-",B18),"")</f>
        <v>SO2</v>
      </c>
    </row>
    <row r="25" spans="1:5">
      <c r="A25" t="s">
        <v>123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J25"/>
  <sheetViews>
    <sheetView workbookViewId="0"/>
  </sheetViews>
  <sheetFormatPr defaultColWidth="8.796875" defaultRowHeight="14.25"/>
  <cols>
    <col min="1" max="1" width="33.796875" customWidth="1"/>
  </cols>
  <sheetData>
    <row r="1" spans="1:36" s="1" customFormat="1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7.0560571312981937E-5</v>
      </c>
      <c r="C2" s="38">
        <f ca="1">$B2+($F2-$B2)*(C$1-$B$1)/($F$1-$B$1)</f>
        <v>7.0831958125724173E-5</v>
      </c>
      <c r="D2" s="38">
        <f t="shared" ref="D2:E12" ca="1" si="0">$B2+($F2-$B2)*(D$1-$B$1)/($F$1-$B$1)</f>
        <v>7.1103344938466421E-5</v>
      </c>
      <c r="E2" s="38">
        <f t="shared" ca="1" si="0"/>
        <v>7.1374731751208656E-5</v>
      </c>
      <c r="F2" s="37" cm="1">
        <f t="array" aca="1" ref="F2" ca="1">INDIRECT(CONCATENATE("'",HLOOKUP(F$1,$B$21:$E$23,3,FALSE),"'!",$B$25,ROW($A2)+3))*About!$A$27</f>
        <v>7.1646118563950892E-5</v>
      </c>
      <c r="G2" s="38">
        <f ca="1">$F2+($K2-$F2)*(G$1-$F$1)/($K$1-$F$1)</f>
        <v>7.2514556364726049E-5</v>
      </c>
      <c r="H2" s="38">
        <f t="shared" ref="H2:J12" ca="1" si="1">$F2+($K2-$F2)*(H$1-$F$1)/($K$1-$F$1)</f>
        <v>7.3382994165501207E-5</v>
      </c>
      <c r="I2" s="38">
        <f t="shared" ca="1" si="1"/>
        <v>7.4251431966276379E-5</v>
      </c>
      <c r="J2" s="38">
        <f t="shared" ca="1" si="1"/>
        <v>7.5119869767051537E-5</v>
      </c>
      <c r="K2" s="37" cm="1">
        <f t="array" aca="1" ref="K2" ca="1">INDIRECT(CONCATENATE("'",HLOOKUP(K$1,$B$21:$E$23,3,FALSE),"'!",$B$25,ROW($A2)+3))*About!$A$27</f>
        <v>7.5988307567826695E-5</v>
      </c>
      <c r="L2" s="38">
        <f ca="1">$K2+($P2-$K2)*(L$1-$K$1)/($P$1-$K$1)</f>
        <v>7.6856745368601852E-5</v>
      </c>
      <c r="M2" s="38">
        <f t="shared" ref="M2:O12" ca="1" si="2">$K2+($P2-$K2)*(M$1-$K$1)/($P$1-$K$1)</f>
        <v>7.7725183169377024E-5</v>
      </c>
      <c r="N2" s="38">
        <f t="shared" ca="1" si="2"/>
        <v>7.8593620970152182E-5</v>
      </c>
      <c r="O2" s="38">
        <f t="shared" ca="1" si="2"/>
        <v>7.9462058770927353E-5</v>
      </c>
      <c r="P2" s="37" cm="1">
        <f t="array" aca="1" ref="P2" ca="1">INDIRECT(CONCATENATE("'",HLOOKUP(P$1,$B$21:$E$23,3,FALSE),"'!",$B$25,ROW($A2)+3))*About!$A$27</f>
        <v>8.0330496571702511E-5</v>
      </c>
      <c r="Q2" s="38" cm="1">
        <f t="array" aca="1" ref="Q2" ca="1">TREND($K2:$P2,$K$1:$P$1,Q$1)</f>
        <v>8.1198934372477601E-5</v>
      </c>
      <c r="R2" s="38" cm="1">
        <f t="array" aca="1" ref="R2" ca="1">TREND($K2:$P2,$K$1:$P$1,R$1)</f>
        <v>8.206737217325284E-5</v>
      </c>
      <c r="S2" s="38" cm="1">
        <f t="array" aca="1" ref="S2" ca="1">TREND($K2:$P2,$K$1:$P$1,S$1)</f>
        <v>8.2935809974027863E-5</v>
      </c>
      <c r="T2" s="38" cm="1">
        <f t="array" aca="1" ref="T2" ca="1">TREND($K2:$P2,$K$1:$P$1,T$1)</f>
        <v>8.3804247774803102E-5</v>
      </c>
      <c r="U2" s="38" cm="1">
        <f t="array" aca="1" ref="U2" ca="1">TREND($K2:$P2,$K$1:$P$1,U$1)</f>
        <v>8.4672685575578341E-5</v>
      </c>
      <c r="V2" s="38" cm="1">
        <f t="array" aca="1" ref="V2" ca="1">TREND($K2:$P2,$K$1:$P$1,V$1)</f>
        <v>8.5541123376353364E-5</v>
      </c>
      <c r="W2" s="38" cm="1">
        <f t="array" aca="1" ref="W2" ca="1">TREND($K2:$P2,$K$1:$P$1,W$1)</f>
        <v>8.6409561177128603E-5</v>
      </c>
      <c r="X2" s="38" cm="1">
        <f t="array" aca="1" ref="X2" ca="1">TREND($K2:$P2,$K$1:$P$1,X$1)</f>
        <v>8.7277998977903625E-5</v>
      </c>
      <c r="Y2" s="38" cm="1">
        <f t="array" aca="1" ref="Y2" ca="1">TREND($K2:$P2,$K$1:$P$1,Y$1)</f>
        <v>8.8146436778678864E-5</v>
      </c>
      <c r="Z2" s="38" cm="1">
        <f t="array" aca="1" ref="Z2" ca="1">TREND($K2:$P2,$K$1:$P$1,Z$1)</f>
        <v>8.9014874579454104E-5</v>
      </c>
      <c r="AA2" s="38" cm="1">
        <f t="array" aca="1" ref="AA2" ca="1">TREND($K2:$P2,$K$1:$P$1,AA$1)</f>
        <v>8.9883312380229126E-5</v>
      </c>
      <c r="AB2" s="38" cm="1">
        <f t="array" aca="1" ref="AB2" ca="1">TREND($K2:$P2,$K$1:$P$1,AB$1)</f>
        <v>9.0751750181004365E-5</v>
      </c>
      <c r="AC2" s="38" cm="1">
        <f t="array" aca="1" ref="AC2" ca="1">TREND($K2:$P2,$K$1:$P$1,AC$1)</f>
        <v>9.1620187981779604E-5</v>
      </c>
      <c r="AD2" s="38" cm="1">
        <f t="array" aca="1" ref="AD2" ca="1">TREND($K2:$P2,$K$1:$P$1,AD$1)</f>
        <v>9.2488625782554627E-5</v>
      </c>
      <c r="AE2" s="38" cm="1">
        <f t="array" aca="1" ref="AE2" ca="1">TREND($K2:$P2,$K$1:$P$1,AE$1)</f>
        <v>9.3357063583329866E-5</v>
      </c>
      <c r="AF2" s="38" cm="1">
        <f t="array" aca="1" ref="AF2" ca="1">TREND($K2:$P2,$K$1:$P$1,AF$1)</f>
        <v>9.4225501384105105E-5</v>
      </c>
      <c r="AG2" s="38" cm="1">
        <f t="array" aca="1" ref="AG2" ca="1">TREND($K2:$P2,$K$1:$P$1,AG$1)</f>
        <v>9.5093939184880127E-5</v>
      </c>
      <c r="AH2" s="38" cm="1">
        <f t="array" aca="1" ref="AH2" ca="1">TREND($K2:$P2,$K$1:$P$1,AH$1)</f>
        <v>9.5962376985655367E-5</v>
      </c>
      <c r="AI2" s="38" cm="1">
        <f t="array" aca="1" ref="AI2" ca="1">TREND($K2:$P2,$K$1:$P$1,AI$1)</f>
        <v>9.6830814786430606E-5</v>
      </c>
      <c r="AJ2" s="38" cm="1">
        <f t="array" aca="1" ref="AJ2" ca="1">TREND($K2:$P2,$K$1:$P$1,AJ$1)</f>
        <v>9.7699252587205628E-5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3.4737512031006498E-5</v>
      </c>
      <c r="C3" s="38">
        <f t="shared" ref="C3:C12" ca="1" si="3">$B3+($F3-$B3)*(C$1-$B$1)/($F$1-$B$1)</f>
        <v>3.4737512031006498E-5</v>
      </c>
      <c r="D3" s="38">
        <f t="shared" ca="1" si="0"/>
        <v>3.4737512031006498E-5</v>
      </c>
      <c r="E3" s="38">
        <f t="shared" ca="1" si="0"/>
        <v>3.4737512031006498E-5</v>
      </c>
      <c r="F3" s="39" cm="1">
        <f t="array" aca="1" ref="F3" ca="1">INDIRECT(CONCATENATE("'",HLOOKUP(F$1,$B$21:$E$23,3,FALSE),"'!",$B$25,ROW($A3)+5))*About!$A$27</f>
        <v>3.4737512031006498E-5</v>
      </c>
      <c r="G3" s="38">
        <f t="shared" ref="G3:G12" ca="1" si="4">$F3+($K3-$F3)*(G$1-$F$1)/($K$1-$F$1)</f>
        <v>3.4954621481200288E-5</v>
      </c>
      <c r="H3" s="38">
        <f t="shared" ca="1" si="1"/>
        <v>3.5171730931394077E-5</v>
      </c>
      <c r="I3" s="38">
        <f t="shared" ca="1" si="1"/>
        <v>3.5388840381587867E-5</v>
      </c>
      <c r="J3" s="38">
        <f t="shared" ca="1" si="1"/>
        <v>3.5605949831781656E-5</v>
      </c>
      <c r="K3" s="39" cm="1">
        <f t="array" aca="1" ref="K3" ca="1">INDIRECT(CONCATENATE("'",HLOOKUP(K$1,$B$21:$E$23,3,FALSE),"'!",$B$25,ROW($A3)+5))*About!$A$27</f>
        <v>3.5823059281975446E-5</v>
      </c>
      <c r="L3" s="38">
        <f t="shared" ref="L3:L12" ca="1" si="5">$K3+($P3-$K3)*(L$1-$K$1)/($P$1-$K$1)</f>
        <v>3.6040168732169235E-5</v>
      </c>
      <c r="M3" s="38">
        <f t="shared" ca="1" si="2"/>
        <v>3.6257278182363025E-5</v>
      </c>
      <c r="N3" s="38">
        <f t="shared" ca="1" si="2"/>
        <v>3.6474387632556821E-5</v>
      </c>
      <c r="O3" s="38">
        <f t="shared" ca="1" si="2"/>
        <v>3.669149708275061E-5</v>
      </c>
      <c r="P3" s="39" cm="1">
        <f t="array" aca="1" ref="P3" ca="1">INDIRECT(CONCATENATE("'",HLOOKUP(P$1,$B$21:$E$23,3,FALSE),"'!",$B$25,ROW($A3)+5))*About!$A$27</f>
        <v>3.69086065329444E-5</v>
      </c>
      <c r="Q3" s="38" cm="1">
        <f t="array" aca="1" ref="Q3" ca="1">TREND($K3:$P3,$K$1:$P$1,Q$1)</f>
        <v>3.7125715983138169E-5</v>
      </c>
      <c r="R3" s="38" cm="1">
        <f t="array" aca="1" ref="R3" ca="1">TREND($K3:$P3,$K$1:$P$1,R$1)</f>
        <v>3.7342825433331925E-5</v>
      </c>
      <c r="S3" s="38" cm="1">
        <f t="array" aca="1" ref="S3" ca="1">TREND($K3:$P3,$K$1:$P$1,S$1)</f>
        <v>3.7559934883525734E-5</v>
      </c>
      <c r="T3" s="38" cm="1">
        <f t="array" aca="1" ref="T3" ca="1">TREND($K3:$P3,$K$1:$P$1,T$1)</f>
        <v>3.7777044333719544E-5</v>
      </c>
      <c r="U3" s="38" cm="1">
        <f t="array" aca="1" ref="U3" ca="1">TREND($K3:$P3,$K$1:$P$1,U$1)</f>
        <v>3.79941537839133E-5</v>
      </c>
      <c r="V3" s="38" cm="1">
        <f t="array" aca="1" ref="V3" ca="1">TREND($K3:$P3,$K$1:$P$1,V$1)</f>
        <v>3.821126323410711E-5</v>
      </c>
      <c r="W3" s="38" cm="1">
        <f t="array" aca="1" ref="W3" ca="1">TREND($K3:$P3,$K$1:$P$1,W$1)</f>
        <v>3.8428372684300919E-5</v>
      </c>
      <c r="X3" s="38" cm="1">
        <f t="array" aca="1" ref="X3" ca="1">TREND($K3:$P3,$K$1:$P$1,X$1)</f>
        <v>3.8645482134494675E-5</v>
      </c>
      <c r="Y3" s="38" cm="1">
        <f t="array" aca="1" ref="Y3" ca="1">TREND($K3:$P3,$K$1:$P$1,Y$1)</f>
        <v>3.8862591584688485E-5</v>
      </c>
      <c r="Z3" s="38" cm="1">
        <f t="array" aca="1" ref="Z3" ca="1">TREND($K3:$P3,$K$1:$P$1,Z$1)</f>
        <v>3.9079701034882295E-5</v>
      </c>
      <c r="AA3" s="38" cm="1">
        <f t="array" aca="1" ref="AA3" ca="1">TREND($K3:$P3,$K$1:$P$1,AA$1)</f>
        <v>3.929681048507605E-5</v>
      </c>
      <c r="AB3" s="38" cm="1">
        <f t="array" aca="1" ref="AB3" ca="1">TREND($K3:$P3,$K$1:$P$1,AB$1)</f>
        <v>3.951391993526986E-5</v>
      </c>
      <c r="AC3" s="38" cm="1">
        <f t="array" aca="1" ref="AC3" ca="1">TREND($K3:$P3,$K$1:$P$1,AC$1)</f>
        <v>3.973102938546367E-5</v>
      </c>
      <c r="AD3" s="38" cm="1">
        <f t="array" aca="1" ref="AD3" ca="1">TREND($K3:$P3,$K$1:$P$1,AD$1)</f>
        <v>3.9948138835657425E-5</v>
      </c>
      <c r="AE3" s="38" cm="1">
        <f t="array" aca="1" ref="AE3" ca="1">TREND($K3:$P3,$K$1:$P$1,AE$1)</f>
        <v>4.0165248285851235E-5</v>
      </c>
      <c r="AF3" s="38" cm="1">
        <f t="array" aca="1" ref="AF3" ca="1">TREND($K3:$P3,$K$1:$P$1,AF$1)</f>
        <v>4.0382357736045045E-5</v>
      </c>
      <c r="AG3" s="38" cm="1">
        <f t="array" aca="1" ref="AG3" ca="1">TREND($K3:$P3,$K$1:$P$1,AG$1)</f>
        <v>4.0599467186238801E-5</v>
      </c>
      <c r="AH3" s="38" cm="1">
        <f t="array" aca="1" ref="AH3" ca="1">TREND($K3:$P3,$K$1:$P$1,AH$1)</f>
        <v>4.081657663643261E-5</v>
      </c>
      <c r="AI3" s="38" cm="1">
        <f t="array" aca="1" ref="AI3" ca="1">TREND($K3:$P3,$K$1:$P$1,AI$1)</f>
        <v>4.103368608662642E-5</v>
      </c>
      <c r="AJ3" s="38" cm="1">
        <f t="array" aca="1" ref="AJ3" ca="1">TREND($K3:$P3,$K$1:$P$1,AJ$1)</f>
        <v>4.1250795536820176E-5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9.2271516332360993E-5</v>
      </c>
      <c r="C4" s="38">
        <f t="shared" ca="1" si="3"/>
        <v>9.2271516332360993E-5</v>
      </c>
      <c r="D4" s="38">
        <f t="shared" ca="1" si="0"/>
        <v>9.2271516332360993E-5</v>
      </c>
      <c r="E4" s="38">
        <f t="shared" ca="1" si="0"/>
        <v>9.2271516332360993E-5</v>
      </c>
      <c r="F4" s="39" cm="1">
        <f t="array" aca="1" ref="F4" ca="1">INDIRECT(CONCATENATE("'",HLOOKUP(F$1,$B$21:$E$23,3,FALSE),"'!",$B$25,ROW($A4)+5))*About!$A$27</f>
        <v>9.2271516332360993E-5</v>
      </c>
      <c r="G4" s="38">
        <f t="shared" ca="1" si="4"/>
        <v>9.3139954133136151E-5</v>
      </c>
      <c r="H4" s="38">
        <f t="shared" ca="1" si="1"/>
        <v>9.4008391933911309E-5</v>
      </c>
      <c r="I4" s="38">
        <f t="shared" ca="1" si="1"/>
        <v>9.487682973468648E-5</v>
      </c>
      <c r="J4" s="38">
        <f t="shared" ca="1" si="1"/>
        <v>9.5745267535461638E-5</v>
      </c>
      <c r="K4" s="39" cm="1">
        <f t="array" aca="1" ref="K4" ca="1">INDIRECT(CONCATENATE("'",HLOOKUP(K$1,$B$21:$E$23,3,FALSE),"'!",$B$25,ROW($A4)+5))*About!$A$27</f>
        <v>9.6613705336236796E-5</v>
      </c>
      <c r="L4" s="38">
        <f t="shared" ca="1" si="5"/>
        <v>9.8133471487593329E-5</v>
      </c>
      <c r="M4" s="38">
        <f t="shared" ca="1" si="2"/>
        <v>9.9653237638949862E-5</v>
      </c>
      <c r="N4" s="38">
        <f t="shared" ca="1" si="2"/>
        <v>1.0117300379030641E-4</v>
      </c>
      <c r="O4" s="38">
        <f t="shared" ca="1" si="2"/>
        <v>1.0269276994166294E-4</v>
      </c>
      <c r="P4" s="39" cm="1">
        <f t="array" aca="1" ref="P4" ca="1">INDIRECT(CONCATENATE("'",HLOOKUP(P$1,$B$21:$E$23,3,FALSE),"'!",$B$25,ROW($A4)+5))*About!$A$27</f>
        <v>1.0421253609301947E-4</v>
      </c>
      <c r="Q4" s="38" cm="1">
        <f t="array" aca="1" ref="Q4" ca="1">TREND($K4:$P4,$K$1:$P$1,Q$1)</f>
        <v>1.057323022443761E-4</v>
      </c>
      <c r="R4" s="38" cm="1">
        <f t="array" aca="1" ref="R4" ca="1">TREND($K4:$P4,$K$1:$P$1,R$1)</f>
        <v>1.0725206839573261E-4</v>
      </c>
      <c r="S4" s="38" cm="1">
        <f t="array" aca="1" ref="S4" ca="1">TREND($K4:$P4,$K$1:$P$1,S$1)</f>
        <v>1.0877183454708911E-4</v>
      </c>
      <c r="T4" s="38" cm="1">
        <f t="array" aca="1" ref="T4" ca="1">TREND($K4:$P4,$K$1:$P$1,T$1)</f>
        <v>1.1029160069844562E-4</v>
      </c>
      <c r="U4" s="38" cm="1">
        <f t="array" aca="1" ref="U4" ca="1">TREND($K4:$P4,$K$1:$P$1,U$1)</f>
        <v>1.1181136684980213E-4</v>
      </c>
      <c r="V4" s="38" cm="1">
        <f t="array" aca="1" ref="V4" ca="1">TREND($K4:$P4,$K$1:$P$1,V$1)</f>
        <v>1.1333113300115863E-4</v>
      </c>
      <c r="W4" s="38" cm="1">
        <f t="array" aca="1" ref="W4" ca="1">TREND($K4:$P4,$K$1:$P$1,W$1)</f>
        <v>1.1485089915251514E-4</v>
      </c>
      <c r="X4" s="38" cm="1">
        <f t="array" aca="1" ref="X4" ca="1">TREND($K4:$P4,$K$1:$P$1,X$1)</f>
        <v>1.1637066530387164E-4</v>
      </c>
      <c r="Y4" s="38" cm="1">
        <f t="array" aca="1" ref="Y4" ca="1">TREND($K4:$P4,$K$1:$P$1,Y$1)</f>
        <v>1.1789043145522815E-4</v>
      </c>
      <c r="Z4" s="38" cm="1">
        <f t="array" aca="1" ref="Z4" ca="1">TREND($K4:$P4,$K$1:$P$1,Z$1)</f>
        <v>1.1941019760658466E-4</v>
      </c>
      <c r="AA4" s="38" cm="1">
        <f t="array" aca="1" ref="AA4" ca="1">TREND($K4:$P4,$K$1:$P$1,AA$1)</f>
        <v>1.209299637579416E-4</v>
      </c>
      <c r="AB4" s="38" cm="1">
        <f t="array" aca="1" ref="AB4" ca="1">TREND($K4:$P4,$K$1:$P$1,AB$1)</f>
        <v>1.224497299092981E-4</v>
      </c>
      <c r="AC4" s="38" cm="1">
        <f t="array" aca="1" ref="AC4" ca="1">TREND($K4:$P4,$K$1:$P$1,AC$1)</f>
        <v>1.2396949606065461E-4</v>
      </c>
      <c r="AD4" s="38" cm="1">
        <f t="array" aca="1" ref="AD4" ca="1">TREND($K4:$P4,$K$1:$P$1,AD$1)</f>
        <v>1.2548926221201111E-4</v>
      </c>
      <c r="AE4" s="38" cm="1">
        <f t="array" aca="1" ref="AE4" ca="1">TREND($K4:$P4,$K$1:$P$1,AE$1)</f>
        <v>1.2700902836336762E-4</v>
      </c>
      <c r="AF4" s="38" cm="1">
        <f t="array" aca="1" ref="AF4" ca="1">TREND($K4:$P4,$K$1:$P$1,AF$1)</f>
        <v>1.2852879451472413E-4</v>
      </c>
      <c r="AG4" s="38" cm="1">
        <f t="array" aca="1" ref="AG4" ca="1">TREND($K4:$P4,$K$1:$P$1,AG$1)</f>
        <v>1.3004856066608063E-4</v>
      </c>
      <c r="AH4" s="38" cm="1">
        <f t="array" aca="1" ref="AH4" ca="1">TREND($K4:$P4,$K$1:$P$1,AH$1)</f>
        <v>1.3156832681743714E-4</v>
      </c>
      <c r="AI4" s="38" cm="1">
        <f t="array" aca="1" ref="AI4" ca="1">TREND($K4:$P4,$K$1:$P$1,AI$1)</f>
        <v>1.3308809296879364E-4</v>
      </c>
      <c r="AJ4" s="38" cm="1">
        <f t="array" aca="1" ref="AJ4" ca="1">TREND($K4:$P4,$K$1:$P$1,AJ$1)</f>
        <v>1.3460785912015015E-4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1.1941019760658481E-3</v>
      </c>
      <c r="C5" s="38">
        <f t="shared" ca="1" si="3"/>
        <v>1.1941019760658481E-3</v>
      </c>
      <c r="D5" s="38">
        <f t="shared" ca="1" si="0"/>
        <v>1.1941019760658481E-3</v>
      </c>
      <c r="E5" s="38">
        <f t="shared" ca="1" si="0"/>
        <v>1.1941019760658481E-3</v>
      </c>
      <c r="F5" s="39" cm="1">
        <f t="array" aca="1" ref="F5" ca="1">INDIRECT(CONCATENATE("'",HLOOKUP(F$1,$B$21:$E$23,3,FALSE),"'!",$B$25,ROW($A5)+5))*About!$A$27</f>
        <v>1.1941019760658481E-3</v>
      </c>
      <c r="G5" s="38">
        <f t="shared" ca="1" si="4"/>
        <v>1.1941019760658481E-3</v>
      </c>
      <c r="H5" s="38">
        <f t="shared" ca="1" si="1"/>
        <v>1.1941019760658481E-3</v>
      </c>
      <c r="I5" s="38">
        <f t="shared" ca="1" si="1"/>
        <v>1.1941019760658481E-3</v>
      </c>
      <c r="J5" s="38">
        <f t="shared" ca="1" si="1"/>
        <v>1.1941019760658481E-3</v>
      </c>
      <c r="K5" s="39" cm="1">
        <f t="array" aca="1" ref="K5" ca="1">INDIRECT(CONCATENATE("'",HLOOKUP(K$1,$B$21:$E$23,3,FALSE),"'!",$B$25,ROW($A5)+5))*About!$A$27</f>
        <v>1.1941019760658481E-3</v>
      </c>
      <c r="L5" s="38">
        <f t="shared" ca="1" si="5"/>
        <v>1.2158129210852271E-3</v>
      </c>
      <c r="M5" s="38">
        <f t="shared" ca="1" si="2"/>
        <v>1.2375238661046061E-3</v>
      </c>
      <c r="N5" s="38">
        <f t="shared" ca="1" si="2"/>
        <v>1.2592348111239854E-3</v>
      </c>
      <c r="O5" s="38">
        <f t="shared" ca="1" si="2"/>
        <v>1.2809457561433644E-3</v>
      </c>
      <c r="P5" s="39" cm="1">
        <f t="array" aca="1" ref="P5" ca="1">INDIRECT(CONCATENATE("'",HLOOKUP(P$1,$B$21:$E$23,3,FALSE),"'!",$B$25,ROW($A5)+5))*About!$A$27</f>
        <v>1.3026567011627434E-3</v>
      </c>
      <c r="Q5" s="38" cm="1">
        <f t="array" aca="1" ref="Q5" ca="1">TREND($K5:$P5,$K$1:$P$1,Q$1)</f>
        <v>1.3243676461821216E-3</v>
      </c>
      <c r="R5" s="38" cm="1">
        <f t="array" aca="1" ref="R5" ca="1">TREND($K5:$P5,$K$1:$P$1,R$1)</f>
        <v>1.346078591201505E-3</v>
      </c>
      <c r="S5" s="38" cm="1">
        <f t="array" aca="1" ref="S5" ca="1">TREND($K5:$P5,$K$1:$P$1,S$1)</f>
        <v>1.3677895362208814E-3</v>
      </c>
      <c r="T5" s="38" cm="1">
        <f t="array" aca="1" ref="T5" ca="1">TREND($K5:$P5,$K$1:$P$1,T$1)</f>
        <v>1.3895004812402648E-3</v>
      </c>
      <c r="U5" s="38" cm="1">
        <f t="array" aca="1" ref="U5" ca="1">TREND($K5:$P5,$K$1:$P$1,U$1)</f>
        <v>1.4112114262596412E-3</v>
      </c>
      <c r="V5" s="38" cm="1">
        <f t="array" aca="1" ref="V5" ca="1">TREND($K5:$P5,$K$1:$P$1,V$1)</f>
        <v>1.4329223712790176E-3</v>
      </c>
      <c r="W5" s="38" cm="1">
        <f t="array" aca="1" ref="W5" ca="1">TREND($K5:$P5,$K$1:$P$1,W$1)</f>
        <v>1.454633316298401E-3</v>
      </c>
      <c r="X5" s="38" cm="1">
        <f t="array" aca="1" ref="X5" ca="1">TREND($K5:$P5,$K$1:$P$1,X$1)</f>
        <v>1.4763442613177774E-3</v>
      </c>
      <c r="Y5" s="38" cm="1">
        <f t="array" aca="1" ref="Y5" ca="1">TREND($K5:$P5,$K$1:$P$1,Y$1)</f>
        <v>1.4980552063371608E-3</v>
      </c>
      <c r="Z5" s="38" cm="1">
        <f t="array" aca="1" ref="Z5" ca="1">TREND($K5:$P5,$K$1:$P$1,Z$1)</f>
        <v>1.5197661513565372E-3</v>
      </c>
      <c r="AA5" s="38" cm="1">
        <f t="array" aca="1" ref="AA5" ca="1">TREND($K5:$P5,$K$1:$P$1,AA$1)</f>
        <v>1.5414770963759136E-3</v>
      </c>
      <c r="AB5" s="38" cm="1">
        <f t="array" aca="1" ref="AB5" ca="1">TREND($K5:$P5,$K$1:$P$1,AB$1)</f>
        <v>1.563188041395297E-3</v>
      </c>
      <c r="AC5" s="38" cm="1">
        <f t="array" aca="1" ref="AC5" ca="1">TREND($K5:$P5,$K$1:$P$1,AC$1)</f>
        <v>1.5848989864146734E-3</v>
      </c>
      <c r="AD5" s="38" cm="1">
        <f t="array" aca="1" ref="AD5" ca="1">TREND($K5:$P5,$K$1:$P$1,AD$1)</f>
        <v>1.6066099314340498E-3</v>
      </c>
      <c r="AE5" s="38" cm="1">
        <f t="array" aca="1" ref="AE5" ca="1">TREND($K5:$P5,$K$1:$P$1,AE$1)</f>
        <v>1.6283208764534332E-3</v>
      </c>
      <c r="AF5" s="38" cm="1">
        <f t="array" aca="1" ref="AF5" ca="1">TREND($K5:$P5,$K$1:$P$1,AF$1)</f>
        <v>1.6500318214728096E-3</v>
      </c>
      <c r="AG5" s="38" cm="1">
        <f t="array" aca="1" ref="AG5" ca="1">TREND($K5:$P5,$K$1:$P$1,AG$1)</f>
        <v>1.671742766492193E-3</v>
      </c>
      <c r="AH5" s="38" cm="1">
        <f t="array" aca="1" ref="AH5" ca="1">TREND($K5:$P5,$K$1:$P$1,AH$1)</f>
        <v>1.6934537115115694E-3</v>
      </c>
      <c r="AI5" s="38" cm="1">
        <f t="array" aca="1" ref="AI5" ca="1">TREND($K5:$P5,$K$1:$P$1,AI$1)</f>
        <v>1.7151646565309459E-3</v>
      </c>
      <c r="AJ5" s="38" cm="1">
        <f t="array" aca="1" ref="AJ5" ca="1">TREND($K5:$P5,$K$1:$P$1,AJ$1)</f>
        <v>1.7368756015503292E-3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1.7368756015503247E-3</v>
      </c>
      <c r="C6" s="38">
        <f t="shared" ca="1" si="3"/>
        <v>1.7368756015503247E-3</v>
      </c>
      <c r="D6" s="38">
        <f t="shared" ca="1" si="0"/>
        <v>1.7368756015503247E-3</v>
      </c>
      <c r="E6" s="38">
        <f t="shared" ca="1" si="0"/>
        <v>1.7368756015503247E-3</v>
      </c>
      <c r="F6" s="39" cm="1">
        <f t="array" aca="1" ref="F6" ca="1">INDIRECT(CONCATENATE("'",HLOOKUP(F$1,$B$21:$E$23,3,FALSE),"'!",$B$25,ROW($A6)+5))*About!$A$27</f>
        <v>1.7368756015503247E-3</v>
      </c>
      <c r="G6" s="38">
        <f t="shared" ca="1" si="4"/>
        <v>1.7368756015503247E-3</v>
      </c>
      <c r="H6" s="38">
        <f t="shared" ca="1" si="1"/>
        <v>1.7368756015503247E-3</v>
      </c>
      <c r="I6" s="38">
        <f t="shared" ca="1" si="1"/>
        <v>1.7368756015503247E-3</v>
      </c>
      <c r="J6" s="38">
        <f t="shared" ca="1" si="1"/>
        <v>1.7368756015503247E-3</v>
      </c>
      <c r="K6" s="39" cm="1">
        <f t="array" aca="1" ref="K6" ca="1">INDIRECT(CONCATENATE("'",HLOOKUP(K$1,$B$21:$E$23,3,FALSE),"'!",$B$25,ROW($A6)+5))*About!$A$27</f>
        <v>1.7368756015503247E-3</v>
      </c>
      <c r="L6" s="38">
        <f t="shared" ca="1" si="5"/>
        <v>1.7585865465697037E-3</v>
      </c>
      <c r="M6" s="38">
        <f t="shared" ca="1" si="2"/>
        <v>1.7802974915890827E-3</v>
      </c>
      <c r="N6" s="38">
        <f t="shared" ca="1" si="2"/>
        <v>1.802008436608462E-3</v>
      </c>
      <c r="O6" s="38">
        <f t="shared" ca="1" si="2"/>
        <v>1.823719381627841E-3</v>
      </c>
      <c r="P6" s="39" cm="1">
        <f t="array" aca="1" ref="P6" ca="1">INDIRECT(CONCATENATE("'",HLOOKUP(P$1,$B$21:$E$23,3,FALSE),"'!",$B$25,ROW($A6)+5))*About!$A$27</f>
        <v>1.84543032664722E-3</v>
      </c>
      <c r="Q6" s="38" cm="1">
        <f t="array" aca="1" ref="Q6" ca="1">TREND($K6:$P6,$K$1:$P$1,Q$1)</f>
        <v>1.8671412716665947E-3</v>
      </c>
      <c r="R6" s="38" cm="1">
        <f t="array" aca="1" ref="R6" ca="1">TREND($K6:$P6,$K$1:$P$1,R$1)</f>
        <v>1.8888522166859781E-3</v>
      </c>
      <c r="S6" s="38" cm="1">
        <f t="array" aca="1" ref="S6" ca="1">TREND($K6:$P6,$K$1:$P$1,S$1)</f>
        <v>1.9105631617053545E-3</v>
      </c>
      <c r="T6" s="38" cm="1">
        <f t="array" aca="1" ref="T6" ca="1">TREND($K6:$P6,$K$1:$P$1,T$1)</f>
        <v>1.9322741067247379E-3</v>
      </c>
      <c r="U6" s="38" cm="1">
        <f t="array" aca="1" ref="U6" ca="1">TREND($K6:$P6,$K$1:$P$1,U$1)</f>
        <v>1.9539850517441143E-3</v>
      </c>
      <c r="V6" s="38" cm="1">
        <f t="array" aca="1" ref="V6" ca="1">TREND($K6:$P6,$K$1:$P$1,V$1)</f>
        <v>1.9756959967634907E-3</v>
      </c>
      <c r="W6" s="38" cm="1">
        <f t="array" aca="1" ref="W6" ca="1">TREND($K6:$P6,$K$1:$P$1,W$1)</f>
        <v>1.9974069417828741E-3</v>
      </c>
      <c r="X6" s="38" cm="1">
        <f t="array" aca="1" ref="X6" ca="1">TREND($K6:$P6,$K$1:$P$1,X$1)</f>
        <v>2.0191178868022505E-3</v>
      </c>
      <c r="Y6" s="38" cm="1">
        <f t="array" aca="1" ref="Y6" ca="1">TREND($K6:$P6,$K$1:$P$1,Y$1)</f>
        <v>2.0408288318216339E-3</v>
      </c>
      <c r="Z6" s="38" cm="1">
        <f t="array" aca="1" ref="Z6" ca="1">TREND($K6:$P6,$K$1:$P$1,Z$1)</f>
        <v>2.0625397768410103E-3</v>
      </c>
      <c r="AA6" s="38" cm="1">
        <f t="array" aca="1" ref="AA6" ca="1">TREND($K6:$P6,$K$1:$P$1,AA$1)</f>
        <v>2.0842507218603867E-3</v>
      </c>
      <c r="AB6" s="38" cm="1">
        <f t="array" aca="1" ref="AB6" ca="1">TREND($K6:$P6,$K$1:$P$1,AB$1)</f>
        <v>2.1059616668797701E-3</v>
      </c>
      <c r="AC6" s="38" cm="1">
        <f t="array" aca="1" ref="AC6" ca="1">TREND($K6:$P6,$K$1:$P$1,AC$1)</f>
        <v>2.1276726118991465E-3</v>
      </c>
      <c r="AD6" s="38" cm="1">
        <f t="array" aca="1" ref="AD6" ca="1">TREND($K6:$P6,$K$1:$P$1,AD$1)</f>
        <v>2.149383556918523E-3</v>
      </c>
      <c r="AE6" s="38" cm="1">
        <f t="array" aca="1" ref="AE6" ca="1">TREND($K6:$P6,$K$1:$P$1,AE$1)</f>
        <v>2.1710945019379063E-3</v>
      </c>
      <c r="AF6" s="38" cm="1">
        <f t="array" aca="1" ref="AF6" ca="1">TREND($K6:$P6,$K$1:$P$1,AF$1)</f>
        <v>2.1928054469572827E-3</v>
      </c>
      <c r="AG6" s="38" cm="1">
        <f t="array" aca="1" ref="AG6" ca="1">TREND($K6:$P6,$K$1:$P$1,AG$1)</f>
        <v>2.2145163919766661E-3</v>
      </c>
      <c r="AH6" s="38" cm="1">
        <f t="array" aca="1" ref="AH6" ca="1">TREND($K6:$P6,$K$1:$P$1,AH$1)</f>
        <v>2.2362273369960425E-3</v>
      </c>
      <c r="AI6" s="38" cm="1">
        <f t="array" aca="1" ref="AI6" ca="1">TREND($K6:$P6,$K$1:$P$1,AI$1)</f>
        <v>2.257938282015419E-3</v>
      </c>
      <c r="AJ6" s="38" cm="1">
        <f t="array" aca="1" ref="AJ6" ca="1">TREND($K6:$P6,$K$1:$P$1,AJ$1)</f>
        <v>2.2796492270348023E-3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4.8849626293602878E-2</v>
      </c>
      <c r="C7" s="38">
        <f t="shared" ca="1" si="3"/>
        <v>4.9121013106345118E-2</v>
      </c>
      <c r="D7" s="38">
        <f t="shared" ca="1" si="0"/>
        <v>4.9392399919087351E-2</v>
      </c>
      <c r="E7" s="38">
        <f t="shared" ca="1" si="0"/>
        <v>4.9663786731829591E-2</v>
      </c>
      <c r="F7" s="39" cm="1">
        <f t="array" aca="1" ref="F7" ca="1">INDIRECT(CONCATENATE("'",HLOOKUP(F$1,$B$21:$E$23,3,FALSE),"'!",$B$25,ROW($A7)+5))*About!$A$27</f>
        <v>4.9935173544571831E-2</v>
      </c>
      <c r="G7" s="38">
        <f t="shared" ca="1" si="4"/>
        <v>4.9935173544571831E-2</v>
      </c>
      <c r="H7" s="38">
        <f t="shared" ca="1" si="1"/>
        <v>4.9935173544571831E-2</v>
      </c>
      <c r="I7" s="38">
        <f t="shared" ca="1" si="1"/>
        <v>4.9935173544571831E-2</v>
      </c>
      <c r="J7" s="38">
        <f t="shared" ca="1" si="1"/>
        <v>4.9935173544571831E-2</v>
      </c>
      <c r="K7" s="39" cm="1">
        <f t="array" aca="1" ref="K7" ca="1">INDIRECT(CONCATENATE("'",HLOOKUP(K$1,$B$21:$E$23,3,FALSE),"'!",$B$25,ROW($A7)+5))*About!$A$27</f>
        <v>4.9935173544571831E-2</v>
      </c>
      <c r="L7" s="38">
        <f t="shared" ca="1" si="5"/>
        <v>4.9935173544571831E-2</v>
      </c>
      <c r="M7" s="38">
        <f t="shared" ca="1" si="2"/>
        <v>4.9935173544571831E-2</v>
      </c>
      <c r="N7" s="38">
        <f t="shared" ca="1" si="2"/>
        <v>4.9935173544571831E-2</v>
      </c>
      <c r="O7" s="38">
        <f t="shared" ca="1" si="2"/>
        <v>4.9935173544571831E-2</v>
      </c>
      <c r="P7" s="39" cm="1">
        <f t="array" aca="1" ref="P7" ca="1">INDIRECT(CONCATENATE("'",HLOOKUP(P$1,$B$21:$E$23,3,FALSE),"'!",$B$25,ROW($A7)+5))*About!$A$27</f>
        <v>4.9935173544571831E-2</v>
      </c>
      <c r="Q7" s="38" cm="1">
        <f t="array" aca="1" ref="Q7" ca="1">TREND($K7:$P7,$K$1:$P$1,Q$1)</f>
        <v>4.9935173544571831E-2</v>
      </c>
      <c r="R7" s="38" cm="1">
        <f t="array" aca="1" ref="R7" ca="1">TREND($K7:$P7,$K$1:$P$1,R$1)</f>
        <v>4.9935173544571831E-2</v>
      </c>
      <c r="S7" s="38" cm="1">
        <f t="array" aca="1" ref="S7" ca="1">TREND($K7:$P7,$K$1:$P$1,S$1)</f>
        <v>4.9935173544571831E-2</v>
      </c>
      <c r="T7" s="38" cm="1">
        <f t="array" aca="1" ref="T7" ca="1">TREND($K7:$P7,$K$1:$P$1,T$1)</f>
        <v>4.9935173544571831E-2</v>
      </c>
      <c r="U7" s="38" cm="1">
        <f t="array" aca="1" ref="U7" ca="1">TREND($K7:$P7,$K$1:$P$1,U$1)</f>
        <v>4.9935173544571831E-2</v>
      </c>
      <c r="V7" s="38" cm="1">
        <f t="array" aca="1" ref="V7" ca="1">TREND($K7:$P7,$K$1:$P$1,V$1)</f>
        <v>4.9935173544571831E-2</v>
      </c>
      <c r="W7" s="38" cm="1">
        <f t="array" aca="1" ref="W7" ca="1">TREND($K7:$P7,$K$1:$P$1,W$1)</f>
        <v>4.9935173544571831E-2</v>
      </c>
      <c r="X7" s="38" cm="1">
        <f t="array" aca="1" ref="X7" ca="1">TREND($K7:$P7,$K$1:$P$1,X$1)</f>
        <v>4.9935173544571831E-2</v>
      </c>
      <c r="Y7" s="38" cm="1">
        <f t="array" aca="1" ref="Y7" ca="1">TREND($K7:$P7,$K$1:$P$1,Y$1)</f>
        <v>4.9935173544571831E-2</v>
      </c>
      <c r="Z7" s="38" cm="1">
        <f t="array" aca="1" ref="Z7" ca="1">TREND($K7:$P7,$K$1:$P$1,Z$1)</f>
        <v>4.9935173544571831E-2</v>
      </c>
      <c r="AA7" s="38" cm="1">
        <f t="array" aca="1" ref="AA7" ca="1">TREND($K7:$P7,$K$1:$P$1,AA$1)</f>
        <v>4.9935173544571831E-2</v>
      </c>
      <c r="AB7" s="38" cm="1">
        <f t="array" aca="1" ref="AB7" ca="1">TREND($K7:$P7,$K$1:$P$1,AB$1)</f>
        <v>4.9935173544571831E-2</v>
      </c>
      <c r="AC7" s="38" cm="1">
        <f t="array" aca="1" ref="AC7" ca="1">TREND($K7:$P7,$K$1:$P$1,AC$1)</f>
        <v>4.9935173544571831E-2</v>
      </c>
      <c r="AD7" s="38" cm="1">
        <f t="array" aca="1" ref="AD7" ca="1">TREND($K7:$P7,$K$1:$P$1,AD$1)</f>
        <v>4.9935173544571831E-2</v>
      </c>
      <c r="AE7" s="38" cm="1">
        <f t="array" aca="1" ref="AE7" ca="1">TREND($K7:$P7,$K$1:$P$1,AE$1)</f>
        <v>4.9935173544571831E-2</v>
      </c>
      <c r="AF7" s="38" cm="1">
        <f t="array" aca="1" ref="AF7" ca="1">TREND($K7:$P7,$K$1:$P$1,AF$1)</f>
        <v>4.9935173544571831E-2</v>
      </c>
      <c r="AG7" s="38" cm="1">
        <f t="array" aca="1" ref="AG7" ca="1">TREND($K7:$P7,$K$1:$P$1,AG$1)</f>
        <v>4.9935173544571831E-2</v>
      </c>
      <c r="AH7" s="38" cm="1">
        <f t="array" aca="1" ref="AH7" ca="1">TREND($K7:$P7,$K$1:$P$1,AH$1)</f>
        <v>4.9935173544571831E-2</v>
      </c>
      <c r="AI7" s="38" cm="1">
        <f t="array" aca="1" ref="AI7" ca="1">TREND($K7:$P7,$K$1:$P$1,AI$1)</f>
        <v>4.9935173544571831E-2</v>
      </c>
      <c r="AJ7" s="38" cm="1">
        <f t="array" aca="1" ref="AJ7" ca="1">TREND($K7:$P7,$K$1:$P$1,AJ$1)</f>
        <v>4.9935173544571831E-2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8.2501591073640412E-3</v>
      </c>
      <c r="C8" s="38">
        <f t="shared" ca="1" si="3"/>
        <v>8.2772977886382652E-3</v>
      </c>
      <c r="D8" s="38">
        <f t="shared" ca="1" si="0"/>
        <v>8.3044364699124892E-3</v>
      </c>
      <c r="E8" s="38">
        <f t="shared" ca="1" si="0"/>
        <v>8.3315751511867132E-3</v>
      </c>
      <c r="F8" s="39" cm="1">
        <f t="array" aca="1" ref="F8" ca="1">INDIRECT(CONCATENATE("'",HLOOKUP(F$1,$B$21:$E$23,3,FALSE),"'!",$B$25,ROW($A8)+5))*About!$A$27</f>
        <v>8.3587138324609372E-3</v>
      </c>
      <c r="G8" s="38">
        <f t="shared" ca="1" si="4"/>
        <v>8.3587138324609372E-3</v>
      </c>
      <c r="H8" s="38">
        <f t="shared" ca="1" si="1"/>
        <v>8.3587138324609372E-3</v>
      </c>
      <c r="I8" s="38">
        <f t="shared" ca="1" si="1"/>
        <v>8.3587138324609372E-3</v>
      </c>
      <c r="J8" s="38">
        <f t="shared" ca="1" si="1"/>
        <v>8.3587138324609372E-3</v>
      </c>
      <c r="K8" s="39" cm="1">
        <f t="array" aca="1" ref="K8" ca="1">INDIRECT(CONCATENATE("'",HLOOKUP(K$1,$B$21:$E$23,3,FALSE),"'!",$B$25,ROW($A8)+5))*About!$A$27</f>
        <v>8.3587138324609372E-3</v>
      </c>
      <c r="L8" s="38">
        <f t="shared" ca="1" si="5"/>
        <v>8.3804247774803171E-3</v>
      </c>
      <c r="M8" s="38">
        <f t="shared" ca="1" si="2"/>
        <v>8.4021357224996953E-3</v>
      </c>
      <c r="N8" s="38">
        <f t="shared" ca="1" si="2"/>
        <v>8.4238466675190752E-3</v>
      </c>
      <c r="O8" s="38">
        <f t="shared" ca="1" si="2"/>
        <v>8.4455576125384534E-3</v>
      </c>
      <c r="P8" s="39" cm="1">
        <f t="array" aca="1" ref="P8" ca="1">INDIRECT(CONCATENATE("'",HLOOKUP(P$1,$B$21:$E$23,3,FALSE),"'!",$B$25,ROW($A8)+5))*About!$A$27</f>
        <v>8.4672685575578333E-3</v>
      </c>
      <c r="Q8" s="38" cm="1">
        <f t="array" aca="1" ref="Q8" ca="1">TREND($K8:$P8,$K$1:$P$1,Q$1)</f>
        <v>8.4889795025772097E-3</v>
      </c>
      <c r="R8" s="38" cm="1">
        <f t="array" aca="1" ref="R8" ca="1">TREND($K8:$P8,$K$1:$P$1,R$1)</f>
        <v>8.510690447596593E-3</v>
      </c>
      <c r="S8" s="38" cm="1">
        <f t="array" aca="1" ref="S8" ca="1">TREND($K8:$P8,$K$1:$P$1,S$1)</f>
        <v>8.5324013926159695E-3</v>
      </c>
      <c r="T8" s="38" cm="1">
        <f t="array" aca="1" ref="T8" ca="1">TREND($K8:$P8,$K$1:$P$1,T$1)</f>
        <v>8.5541123376353528E-3</v>
      </c>
      <c r="U8" s="38" cm="1">
        <f t="array" aca="1" ref="U8" ca="1">TREND($K8:$P8,$K$1:$P$1,U$1)</f>
        <v>8.5758232826547293E-3</v>
      </c>
      <c r="V8" s="38" cm="1">
        <f t="array" aca="1" ref="V8" ca="1">TREND($K8:$P8,$K$1:$P$1,V$1)</f>
        <v>8.5975342276741057E-3</v>
      </c>
      <c r="W8" s="38" cm="1">
        <f t="array" aca="1" ref="W8" ca="1">TREND($K8:$P8,$K$1:$P$1,W$1)</f>
        <v>8.6192451726934891E-3</v>
      </c>
      <c r="X8" s="38" cm="1">
        <f t="array" aca="1" ref="X8" ca="1">TREND($K8:$P8,$K$1:$P$1,X$1)</f>
        <v>8.6409561177128655E-3</v>
      </c>
      <c r="Y8" s="38" cm="1">
        <f t="array" aca="1" ref="Y8" ca="1">TREND($K8:$P8,$K$1:$P$1,Y$1)</f>
        <v>8.6626670627322488E-3</v>
      </c>
      <c r="Z8" s="38" cm="1">
        <f t="array" aca="1" ref="Z8" ca="1">TREND($K8:$P8,$K$1:$P$1,Z$1)</f>
        <v>8.6843780077516253E-3</v>
      </c>
      <c r="AA8" s="38" cm="1">
        <f t="array" aca="1" ref="AA8" ca="1">TREND($K8:$P8,$K$1:$P$1,AA$1)</f>
        <v>8.7060889527710017E-3</v>
      </c>
      <c r="AB8" s="38" cm="1">
        <f t="array" aca="1" ref="AB8" ca="1">TREND($K8:$P8,$K$1:$P$1,AB$1)</f>
        <v>8.7277998977903851E-3</v>
      </c>
      <c r="AC8" s="38" cm="1">
        <f t="array" aca="1" ref="AC8" ca="1">TREND($K8:$P8,$K$1:$P$1,AC$1)</f>
        <v>8.7495108428097615E-3</v>
      </c>
      <c r="AD8" s="38" cm="1">
        <f t="array" aca="1" ref="AD8" ca="1">TREND($K8:$P8,$K$1:$P$1,AD$1)</f>
        <v>8.7712217878291379E-3</v>
      </c>
      <c r="AE8" s="38" cm="1">
        <f t="array" aca="1" ref="AE8" ca="1">TREND($K8:$P8,$K$1:$P$1,AE$1)</f>
        <v>8.7929327328485213E-3</v>
      </c>
      <c r="AF8" s="38" cm="1">
        <f t="array" aca="1" ref="AF8" ca="1">TREND($K8:$P8,$K$1:$P$1,AF$1)</f>
        <v>8.8146436778678977E-3</v>
      </c>
      <c r="AG8" s="38" cm="1">
        <f t="array" aca="1" ref="AG8" ca="1">TREND($K8:$P8,$K$1:$P$1,AG$1)</f>
        <v>8.8363546228872811E-3</v>
      </c>
      <c r="AH8" s="38" cm="1">
        <f t="array" aca="1" ref="AH8" ca="1">TREND($K8:$P8,$K$1:$P$1,AH$1)</f>
        <v>8.8580655679066575E-3</v>
      </c>
      <c r="AI8" s="38" cm="1">
        <f t="array" aca="1" ref="AI8" ca="1">TREND($K8:$P8,$K$1:$P$1,AI$1)</f>
        <v>8.8797765129260339E-3</v>
      </c>
      <c r="AJ8" s="38" cm="1">
        <f t="array" aca="1" ref="AJ8" ca="1">TREND($K8:$P8,$K$1:$P$1,AJ$1)</f>
        <v>8.9014874579454173E-3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1.9539850517441152E-3</v>
      </c>
      <c r="C9" s="38">
        <f t="shared" ca="1" si="3"/>
        <v>1.9539850517441152E-3</v>
      </c>
      <c r="D9" s="38">
        <f t="shared" ca="1" si="0"/>
        <v>1.9539850517441152E-3</v>
      </c>
      <c r="E9" s="38">
        <f t="shared" ca="1" si="0"/>
        <v>1.9539850517441152E-3</v>
      </c>
      <c r="F9" s="39" cm="1">
        <f t="array" aca="1" ref="F9" ca="1">INDIRECT(CONCATENATE("'",HLOOKUP(F$1,$B$21:$E$23,3,FALSE),"'!",$B$25,ROW($A9)+5))*About!$A$27</f>
        <v>1.9539850517441152E-3</v>
      </c>
      <c r="G9" s="38">
        <f t="shared" ca="1" si="4"/>
        <v>1.9756959967634942E-3</v>
      </c>
      <c r="H9" s="38">
        <f t="shared" ca="1" si="1"/>
        <v>1.9974069417828732E-3</v>
      </c>
      <c r="I9" s="38">
        <f t="shared" ca="1" si="1"/>
        <v>2.0191178868022523E-3</v>
      </c>
      <c r="J9" s="38">
        <f t="shared" ca="1" si="1"/>
        <v>2.0408288318216313E-3</v>
      </c>
      <c r="K9" s="39" cm="1">
        <f t="array" aca="1" ref="K9" ca="1">INDIRECT(CONCATENATE("'",HLOOKUP(K$1,$B$21:$E$23,3,FALSE),"'!",$B$25,ROW($A9)+5))*About!$A$27</f>
        <v>2.0625397768410103E-3</v>
      </c>
      <c r="L9" s="38">
        <f t="shared" ca="1" si="5"/>
        <v>2.0842507218603893E-3</v>
      </c>
      <c r="M9" s="38">
        <f t="shared" ca="1" si="2"/>
        <v>2.1059616668797684E-3</v>
      </c>
      <c r="N9" s="38">
        <f t="shared" ca="1" si="2"/>
        <v>2.1276726118991478E-3</v>
      </c>
      <c r="O9" s="38">
        <f t="shared" ca="1" si="2"/>
        <v>2.1493835569185269E-3</v>
      </c>
      <c r="P9" s="39" cm="1">
        <f t="array" aca="1" ref="P9" ca="1">INDIRECT(CONCATENATE("'",HLOOKUP(P$1,$B$21:$E$23,3,FALSE),"'!",$B$25,ROW($A9)+5))*About!$A$27</f>
        <v>2.1710945019379059E-3</v>
      </c>
      <c r="Q9" s="38" cm="1">
        <f t="array" aca="1" ref="Q9" ca="1">TREND($K9:$P9,$K$1:$P$1,Q$1)</f>
        <v>2.1928054469572827E-3</v>
      </c>
      <c r="R9" s="38" cm="1">
        <f t="array" aca="1" ref="R9" ca="1">TREND($K9:$P9,$K$1:$P$1,R$1)</f>
        <v>2.2145163919766661E-3</v>
      </c>
      <c r="S9" s="38" cm="1">
        <f t="array" aca="1" ref="S9" ca="1">TREND($K9:$P9,$K$1:$P$1,S$1)</f>
        <v>2.2362273369960425E-3</v>
      </c>
      <c r="T9" s="38" cm="1">
        <f t="array" aca="1" ref="T9" ca="1">TREND($K9:$P9,$K$1:$P$1,T$1)</f>
        <v>2.2579382820154259E-3</v>
      </c>
      <c r="U9" s="38" cm="1">
        <f t="array" aca="1" ref="U9" ca="1">TREND($K9:$P9,$K$1:$P$1,U$1)</f>
        <v>2.2796492270348023E-3</v>
      </c>
      <c r="V9" s="38" cm="1">
        <f t="array" aca="1" ref="V9" ca="1">TREND($K9:$P9,$K$1:$P$1,V$1)</f>
        <v>2.3013601720541788E-3</v>
      </c>
      <c r="W9" s="38" cm="1">
        <f t="array" aca="1" ref="W9" ca="1">TREND($K9:$P9,$K$1:$P$1,W$1)</f>
        <v>2.3230711170735621E-3</v>
      </c>
      <c r="X9" s="38" cm="1">
        <f t="array" aca="1" ref="X9" ca="1">TREND($K9:$P9,$K$1:$P$1,X$1)</f>
        <v>2.3447820620929385E-3</v>
      </c>
      <c r="Y9" s="38" cm="1">
        <f t="array" aca="1" ref="Y9" ca="1">TREND($K9:$P9,$K$1:$P$1,Y$1)</f>
        <v>2.366493007112315E-3</v>
      </c>
      <c r="Z9" s="38" cm="1">
        <f t="array" aca="1" ref="Z9" ca="1">TREND($K9:$P9,$K$1:$P$1,Z$1)</f>
        <v>2.3882039521316983E-3</v>
      </c>
      <c r="AA9" s="38" cm="1">
        <f t="array" aca="1" ref="AA9" ca="1">TREND($K9:$P9,$K$1:$P$1,AA$1)</f>
        <v>2.4099148971510748E-3</v>
      </c>
      <c r="AB9" s="38" cm="1">
        <f t="array" aca="1" ref="AB9" ca="1">TREND($K9:$P9,$K$1:$P$1,AB$1)</f>
        <v>2.4316258421704581E-3</v>
      </c>
      <c r="AC9" s="38" cm="1">
        <f t="array" aca="1" ref="AC9" ca="1">TREND($K9:$P9,$K$1:$P$1,AC$1)</f>
        <v>2.4533367871898346E-3</v>
      </c>
      <c r="AD9" s="38" cm="1">
        <f t="array" aca="1" ref="AD9" ca="1">TREND($K9:$P9,$K$1:$P$1,AD$1)</f>
        <v>2.475047732209211E-3</v>
      </c>
      <c r="AE9" s="38" cm="1">
        <f t="array" aca="1" ref="AE9" ca="1">TREND($K9:$P9,$K$1:$P$1,AE$1)</f>
        <v>2.4967586772285943E-3</v>
      </c>
      <c r="AF9" s="38" cm="1">
        <f t="array" aca="1" ref="AF9" ca="1">TREND($K9:$P9,$K$1:$P$1,AF$1)</f>
        <v>2.5184696222479708E-3</v>
      </c>
      <c r="AG9" s="38" cm="1">
        <f t="array" aca="1" ref="AG9" ca="1">TREND($K9:$P9,$K$1:$P$1,AG$1)</f>
        <v>2.5401805672673541E-3</v>
      </c>
      <c r="AH9" s="38" cm="1">
        <f t="array" aca="1" ref="AH9" ca="1">TREND($K9:$P9,$K$1:$P$1,AH$1)</f>
        <v>2.5618915122867306E-3</v>
      </c>
      <c r="AI9" s="38" cm="1">
        <f t="array" aca="1" ref="AI9" ca="1">TREND($K9:$P9,$K$1:$P$1,AI$1)</f>
        <v>2.583602457306107E-3</v>
      </c>
      <c r="AJ9" s="38" cm="1">
        <f t="array" aca="1" ref="AJ9" ca="1">TREND($K9:$P9,$K$1:$P$1,AJ$1)</f>
        <v>2.6053134023254904E-3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1.6283208764534292E-5</v>
      </c>
      <c r="C10" s="38">
        <f t="shared" ca="1" si="3"/>
        <v>1.655459557727653E-5</v>
      </c>
      <c r="D10" s="38">
        <f t="shared" ca="1" si="0"/>
        <v>1.6825982390018769E-5</v>
      </c>
      <c r="E10" s="38">
        <f t="shared" ca="1" si="0"/>
        <v>1.7097369202761011E-5</v>
      </c>
      <c r="F10" s="39" cm="1">
        <f t="array" aca="1" ref="F10" ca="1">INDIRECT(CONCATENATE("'",HLOOKUP(F$1,$B$21:$E$23,3,FALSE),"'!",$B$25,ROW($A10)+5))*About!$A$27</f>
        <v>1.7368756015503249E-5</v>
      </c>
      <c r="G10" s="38">
        <f t="shared" ca="1" si="4"/>
        <v>1.7585865465697039E-5</v>
      </c>
      <c r="H10" s="38">
        <f t="shared" ca="1" si="1"/>
        <v>1.7802974915890828E-5</v>
      </c>
      <c r="I10" s="38">
        <f t="shared" ca="1" si="1"/>
        <v>1.8020084366084621E-5</v>
      </c>
      <c r="J10" s="38">
        <f t="shared" ca="1" si="1"/>
        <v>1.823719381627841E-5</v>
      </c>
      <c r="K10" s="39" cm="1">
        <f t="array" aca="1" ref="K10" ca="1">INDIRECT(CONCATENATE("'",HLOOKUP(K$1,$B$21:$E$23,3,FALSE),"'!",$B$25,ROW($A10)+5))*About!$A$27</f>
        <v>1.84543032664722E-5</v>
      </c>
      <c r="L10" s="38">
        <f t="shared" ca="1" si="5"/>
        <v>1.8671412716665989E-5</v>
      </c>
      <c r="M10" s="38">
        <f t="shared" ca="1" si="2"/>
        <v>1.8888522166859782E-5</v>
      </c>
      <c r="N10" s="38">
        <f t="shared" ca="1" si="2"/>
        <v>1.9105631617053572E-5</v>
      </c>
      <c r="O10" s="38">
        <f t="shared" ca="1" si="2"/>
        <v>1.9322741067247365E-5</v>
      </c>
      <c r="P10" s="39" cm="1">
        <f t="array" aca="1" ref="P10" ca="1">INDIRECT(CONCATENATE("'",HLOOKUP(P$1,$B$21:$E$23,3,FALSE),"'!",$B$25,ROW($A10)+5))*About!$A$27</f>
        <v>1.9539850517441154E-5</v>
      </c>
      <c r="Q10" s="38" cm="1">
        <f t="array" aca="1" ref="Q10" ca="1">TREND($K10:$P10,$K$1:$P$1,Q$1)</f>
        <v>1.9756959967634903E-5</v>
      </c>
      <c r="R10" s="38" cm="1">
        <f t="array" aca="1" ref="R10" ca="1">TREND($K10:$P10,$K$1:$P$1,R$1)</f>
        <v>1.9974069417828713E-5</v>
      </c>
      <c r="S10" s="38" cm="1">
        <f t="array" aca="1" ref="S10" ca="1">TREND($K10:$P10,$K$1:$P$1,S$1)</f>
        <v>2.0191178868022468E-5</v>
      </c>
      <c r="T10" s="38" cm="1">
        <f t="array" aca="1" ref="T10" ca="1">TREND($K10:$P10,$K$1:$P$1,T$1)</f>
        <v>2.0408288318216278E-5</v>
      </c>
      <c r="U10" s="38" cm="1">
        <f t="array" aca="1" ref="U10" ca="1">TREND($K10:$P10,$K$1:$P$1,U$1)</f>
        <v>2.0625397768410088E-5</v>
      </c>
      <c r="V10" s="38" cm="1">
        <f t="array" aca="1" ref="V10" ca="1">TREND($K10:$P10,$K$1:$P$1,V$1)</f>
        <v>2.0842507218603843E-5</v>
      </c>
      <c r="W10" s="38" cm="1">
        <f t="array" aca="1" ref="W10" ca="1">TREND($K10:$P10,$K$1:$P$1,W$1)</f>
        <v>2.1059616668797653E-5</v>
      </c>
      <c r="X10" s="38" cm="1">
        <f t="array" aca="1" ref="X10" ca="1">TREND($K10:$P10,$K$1:$P$1,X$1)</f>
        <v>2.1276726118991409E-5</v>
      </c>
      <c r="Y10" s="38" cm="1">
        <f t="array" aca="1" ref="Y10" ca="1">TREND($K10:$P10,$K$1:$P$1,Y$1)</f>
        <v>2.1493835569185219E-5</v>
      </c>
      <c r="Z10" s="38" cm="1">
        <f t="array" aca="1" ref="Z10" ca="1">TREND($K10:$P10,$K$1:$P$1,Z$1)</f>
        <v>2.1710945019379028E-5</v>
      </c>
      <c r="AA10" s="38" cm="1">
        <f t="array" aca="1" ref="AA10" ca="1">TREND($K10:$P10,$K$1:$P$1,AA$1)</f>
        <v>2.1928054469572784E-5</v>
      </c>
      <c r="AB10" s="38" cm="1">
        <f t="array" aca="1" ref="AB10" ca="1">TREND($K10:$P10,$K$1:$P$1,AB$1)</f>
        <v>2.2145163919766594E-5</v>
      </c>
      <c r="AC10" s="38" cm="1">
        <f t="array" aca="1" ref="AC10" ca="1">TREND($K10:$P10,$K$1:$P$1,AC$1)</f>
        <v>2.2362273369960404E-5</v>
      </c>
      <c r="AD10" s="38" cm="1">
        <f t="array" aca="1" ref="AD10" ca="1">TREND($K10:$P10,$K$1:$P$1,AD$1)</f>
        <v>2.2579382820154159E-5</v>
      </c>
      <c r="AE10" s="38" cm="1">
        <f t="array" aca="1" ref="AE10" ca="1">TREND($K10:$P10,$K$1:$P$1,AE$1)</f>
        <v>2.2796492270347969E-5</v>
      </c>
      <c r="AF10" s="38" cm="1">
        <f t="array" aca="1" ref="AF10" ca="1">TREND($K10:$P10,$K$1:$P$1,AF$1)</f>
        <v>2.3013601720541779E-5</v>
      </c>
      <c r="AG10" s="38" cm="1">
        <f t="array" aca="1" ref="AG10" ca="1">TREND($K10:$P10,$K$1:$P$1,AG$1)</f>
        <v>2.3230711170735534E-5</v>
      </c>
      <c r="AH10" s="38" cm="1">
        <f t="array" aca="1" ref="AH10" ca="1">TREND($K10:$P10,$K$1:$P$1,AH$1)</f>
        <v>2.3447820620929344E-5</v>
      </c>
      <c r="AI10" s="38" cm="1">
        <f t="array" aca="1" ref="AI10" ca="1">TREND($K10:$P10,$K$1:$P$1,AI$1)</f>
        <v>2.3664930071123154E-5</v>
      </c>
      <c r="AJ10" s="38" cm="1">
        <f t="array" aca="1" ref="AJ10" ca="1">TREND($K10:$P10,$K$1:$P$1,AJ$1)</f>
        <v>2.388203952131691E-5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1.5197661513565339E-5</v>
      </c>
      <c r="C11" s="38">
        <f t="shared" ca="1" si="3"/>
        <v>1.5469048326307576E-5</v>
      </c>
      <c r="D11" s="38">
        <f t="shared" ca="1" si="0"/>
        <v>1.5740435139049815E-5</v>
      </c>
      <c r="E11" s="38">
        <f t="shared" ca="1" si="0"/>
        <v>1.6011821951792053E-5</v>
      </c>
      <c r="F11" s="39" cm="1">
        <f t="array" aca="1" ref="F11" ca="1">INDIRECT(CONCATENATE("'",HLOOKUP(F$1,$B$21:$E$23,3,FALSE),"'!",$B$25,ROW($A11)+5))*About!$A$27</f>
        <v>1.6283208764534292E-5</v>
      </c>
      <c r="G11" s="38">
        <f t="shared" ca="1" si="4"/>
        <v>1.6717427664921874E-5</v>
      </c>
      <c r="H11" s="38">
        <f t="shared" ca="1" si="1"/>
        <v>1.7151646565309456E-5</v>
      </c>
      <c r="I11" s="38">
        <f t="shared" ca="1" si="1"/>
        <v>1.7585865465697035E-5</v>
      </c>
      <c r="J11" s="38">
        <f t="shared" ca="1" si="1"/>
        <v>1.8020084366084618E-5</v>
      </c>
      <c r="K11" s="39" cm="1">
        <f t="array" aca="1" ref="K11" ca="1">INDIRECT(CONCATENATE("'",HLOOKUP(K$1,$B$21:$E$23,3,FALSE),"'!",$B$25,ROW($A11)+5))*About!$A$27</f>
        <v>1.84543032664722E-5</v>
      </c>
      <c r="L11" s="38">
        <f t="shared" ca="1" si="5"/>
        <v>1.8671412716665989E-5</v>
      </c>
      <c r="M11" s="38">
        <f t="shared" ca="1" si="2"/>
        <v>1.8888522166859782E-5</v>
      </c>
      <c r="N11" s="38">
        <f t="shared" ca="1" si="2"/>
        <v>1.9105631617053572E-5</v>
      </c>
      <c r="O11" s="38">
        <f t="shared" ca="1" si="2"/>
        <v>1.9322741067247365E-5</v>
      </c>
      <c r="P11" s="39" cm="1">
        <f t="array" aca="1" ref="P11" ca="1">INDIRECT(CONCATENATE("'",HLOOKUP(P$1,$B$21:$E$23,3,FALSE),"'!",$B$25,ROW($A11)+5))*About!$A$27</f>
        <v>1.9539850517441154E-5</v>
      </c>
      <c r="Q11" s="38" cm="1">
        <f t="array" aca="1" ref="Q11" ca="1">TREND($K11:$P11,$K$1:$P$1,Q$1)</f>
        <v>1.9756959967634903E-5</v>
      </c>
      <c r="R11" s="38" cm="1">
        <f t="array" aca="1" ref="R11" ca="1">TREND($K11:$P11,$K$1:$P$1,R$1)</f>
        <v>1.9974069417828713E-5</v>
      </c>
      <c r="S11" s="38" cm="1">
        <f t="array" aca="1" ref="S11" ca="1">TREND($K11:$P11,$K$1:$P$1,S$1)</f>
        <v>2.0191178868022468E-5</v>
      </c>
      <c r="T11" s="38" cm="1">
        <f t="array" aca="1" ref="T11" ca="1">TREND($K11:$P11,$K$1:$P$1,T$1)</f>
        <v>2.0408288318216278E-5</v>
      </c>
      <c r="U11" s="38" cm="1">
        <f t="array" aca="1" ref="U11" ca="1">TREND($K11:$P11,$K$1:$P$1,U$1)</f>
        <v>2.0625397768410088E-5</v>
      </c>
      <c r="V11" s="38" cm="1">
        <f t="array" aca="1" ref="V11" ca="1">TREND($K11:$P11,$K$1:$P$1,V$1)</f>
        <v>2.0842507218603843E-5</v>
      </c>
      <c r="W11" s="38" cm="1">
        <f t="array" aca="1" ref="W11" ca="1">TREND($K11:$P11,$K$1:$P$1,W$1)</f>
        <v>2.1059616668797653E-5</v>
      </c>
      <c r="X11" s="38" cm="1">
        <f t="array" aca="1" ref="X11" ca="1">TREND($K11:$P11,$K$1:$P$1,X$1)</f>
        <v>2.1276726118991409E-5</v>
      </c>
      <c r="Y11" s="38" cm="1">
        <f t="array" aca="1" ref="Y11" ca="1">TREND($K11:$P11,$K$1:$P$1,Y$1)</f>
        <v>2.1493835569185219E-5</v>
      </c>
      <c r="Z11" s="38" cm="1">
        <f t="array" aca="1" ref="Z11" ca="1">TREND($K11:$P11,$K$1:$P$1,Z$1)</f>
        <v>2.1710945019379028E-5</v>
      </c>
      <c r="AA11" s="38" cm="1">
        <f t="array" aca="1" ref="AA11" ca="1">TREND($K11:$P11,$K$1:$P$1,AA$1)</f>
        <v>2.1928054469572784E-5</v>
      </c>
      <c r="AB11" s="38" cm="1">
        <f t="array" aca="1" ref="AB11" ca="1">TREND($K11:$P11,$K$1:$P$1,AB$1)</f>
        <v>2.2145163919766594E-5</v>
      </c>
      <c r="AC11" s="38" cm="1">
        <f t="array" aca="1" ref="AC11" ca="1">TREND($K11:$P11,$K$1:$P$1,AC$1)</f>
        <v>2.2362273369960404E-5</v>
      </c>
      <c r="AD11" s="38" cm="1">
        <f t="array" aca="1" ref="AD11" ca="1">TREND($K11:$P11,$K$1:$P$1,AD$1)</f>
        <v>2.2579382820154159E-5</v>
      </c>
      <c r="AE11" s="38" cm="1">
        <f t="array" aca="1" ref="AE11" ca="1">TREND($K11:$P11,$K$1:$P$1,AE$1)</f>
        <v>2.2796492270347969E-5</v>
      </c>
      <c r="AF11" s="38" cm="1">
        <f t="array" aca="1" ref="AF11" ca="1">TREND($K11:$P11,$K$1:$P$1,AF$1)</f>
        <v>2.3013601720541779E-5</v>
      </c>
      <c r="AG11" s="38" cm="1">
        <f t="array" aca="1" ref="AG11" ca="1">TREND($K11:$P11,$K$1:$P$1,AG$1)</f>
        <v>2.3230711170735534E-5</v>
      </c>
      <c r="AH11" s="38" cm="1">
        <f t="array" aca="1" ref="AH11" ca="1">TREND($K11:$P11,$K$1:$P$1,AH$1)</f>
        <v>2.3447820620929344E-5</v>
      </c>
      <c r="AI11" s="38" cm="1">
        <f t="array" aca="1" ref="AI11" ca="1">TREND($K11:$P11,$K$1:$P$1,AI$1)</f>
        <v>2.3664930071123154E-5</v>
      </c>
      <c r="AJ11" s="38" cm="1">
        <f t="array" aca="1" ref="AJ11" ca="1">TREND($K11:$P11,$K$1:$P$1,AJ$1)</f>
        <v>2.388203952131691E-5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7.2080337464338471E-5</v>
      </c>
      <c r="C12" s="38">
        <f t="shared" ca="1" si="3"/>
        <v>7.3003052627662081E-5</v>
      </c>
      <c r="D12" s="38">
        <f t="shared" ca="1" si="0"/>
        <v>7.3925767790985691E-5</v>
      </c>
      <c r="E12" s="38">
        <f t="shared" ca="1" si="0"/>
        <v>7.4848482954309302E-5</v>
      </c>
      <c r="F12" s="40">
        <f ca="1">SUM(INDIRECT(CONCATENATE("'",HLOOKUP(F$1,$B$21:$E$23,3,FALSE),"'!",$B$25,ROW($A12)+5,":",$B$25,ROW($A12)+6)))*About!$A$27</f>
        <v>7.5771198117632912E-5</v>
      </c>
      <c r="G12" s="38">
        <f t="shared" ca="1" si="4"/>
        <v>7.6987011038718144E-5</v>
      </c>
      <c r="H12" s="38">
        <f t="shared" ca="1" si="1"/>
        <v>7.8202823959803362E-5</v>
      </c>
      <c r="I12" s="38">
        <f t="shared" ca="1" si="1"/>
        <v>7.9418636880888594E-5</v>
      </c>
      <c r="J12" s="38">
        <f t="shared" ca="1" si="1"/>
        <v>8.0634449801973812E-5</v>
      </c>
      <c r="K12" s="40">
        <f ca="1">SUM(INDIRECT(CONCATENATE("'",HLOOKUP(K$1,$B$21:$E$23,3,FALSE),"'!",$B$25,ROW($A12)+5,":",$B$25,ROW($A12)+6)))*About!$A$27</f>
        <v>8.1850262723059044E-5</v>
      </c>
      <c r="L12" s="38">
        <f t="shared" ca="1" si="5"/>
        <v>8.3261474149318686E-5</v>
      </c>
      <c r="M12" s="38">
        <f t="shared" ca="1" si="2"/>
        <v>8.4672685575578328E-5</v>
      </c>
      <c r="N12" s="38">
        <f t="shared" ca="1" si="2"/>
        <v>8.6083897001837956E-5</v>
      </c>
      <c r="O12" s="38">
        <f t="shared" ca="1" si="2"/>
        <v>8.7495108428097598E-5</v>
      </c>
      <c r="P12" s="40">
        <f ca="1">SUM(INDIRECT(CONCATENATE("'",HLOOKUP(P$1,$B$21:$E$23,3,FALSE),"'!",$B$25,ROW($A12)+5,":",$B$25,ROW($A12)+6)))*About!$A$27</f>
        <v>8.8906319854357239E-5</v>
      </c>
      <c r="Q12" s="38" cm="1">
        <f t="array" aca="1" ref="Q12" ca="1">TREND($K12:$P12,$K$1:$P$1,Q$1)</f>
        <v>9.0317531280616637E-5</v>
      </c>
      <c r="R12" s="38" cm="1">
        <f t="array" aca="1" ref="R12" ca="1">TREND($K12:$P12,$K$1:$P$1,R$1)</f>
        <v>9.1728742706876591E-5</v>
      </c>
      <c r="S12" s="38" cm="1">
        <f t="array" aca="1" ref="S12" ca="1">TREND($K12:$P12,$K$1:$P$1,S$1)</f>
        <v>9.313995413313611E-5</v>
      </c>
      <c r="T12" s="38" cm="1">
        <f t="array" aca="1" ref="T12" ca="1">TREND($K12:$P12,$K$1:$P$1,T$1)</f>
        <v>9.455116555939563E-5</v>
      </c>
      <c r="U12" s="38" cm="1">
        <f t="array" aca="1" ref="U12" ca="1">TREND($K12:$P12,$K$1:$P$1,U$1)</f>
        <v>9.596237698565515E-5</v>
      </c>
      <c r="V12" s="38" cm="1">
        <f t="array" aca="1" ref="V12" ca="1">TREND($K12:$P12,$K$1:$P$1,V$1)</f>
        <v>9.7373588411915103E-5</v>
      </c>
      <c r="W12" s="38" cm="1">
        <f t="array" aca="1" ref="W12" ca="1">TREND($K12:$P12,$K$1:$P$1,W$1)</f>
        <v>9.8784799838174623E-5</v>
      </c>
      <c r="X12" s="38" cm="1">
        <f t="array" aca="1" ref="X12" ca="1">TREND($K12:$P12,$K$1:$P$1,X$1)</f>
        <v>1.0019601126443414E-4</v>
      </c>
      <c r="Y12" s="38" cm="1">
        <f t="array" aca="1" ref="Y12" ca="1">TREND($K12:$P12,$K$1:$P$1,Y$1)</f>
        <v>1.016072226906941E-4</v>
      </c>
      <c r="Z12" s="38" cm="1">
        <f t="array" aca="1" ref="Z12" ca="1">TREND($K12:$P12,$K$1:$P$1,Z$1)</f>
        <v>1.0301843411695362E-4</v>
      </c>
      <c r="AA12" s="38" cm="1">
        <f t="array" aca="1" ref="AA12" ca="1">TREND($K12:$P12,$K$1:$P$1,AA$1)</f>
        <v>1.0442964554321314E-4</v>
      </c>
      <c r="AB12" s="38" cm="1">
        <f t="array" aca="1" ref="AB12" ca="1">TREND($K12:$P12,$K$1:$P$1,AB$1)</f>
        <v>1.0584085696947266E-4</v>
      </c>
      <c r="AC12" s="38" cm="1">
        <f t="array" aca="1" ref="AC12" ca="1">TREND($K12:$P12,$K$1:$P$1,AC$1)</f>
        <v>1.0725206839573261E-4</v>
      </c>
      <c r="AD12" s="38" cm="1">
        <f t="array" aca="1" ref="AD12" ca="1">TREND($K12:$P12,$K$1:$P$1,AD$1)</f>
        <v>1.0866327982199213E-4</v>
      </c>
      <c r="AE12" s="38" cm="1">
        <f t="array" aca="1" ref="AE12" ca="1">TREND($K12:$P12,$K$1:$P$1,AE$1)</f>
        <v>1.1007449124825165E-4</v>
      </c>
      <c r="AF12" s="38" cm="1">
        <f t="array" aca="1" ref="AF12" ca="1">TREND($K12:$P12,$K$1:$P$1,AF$1)</f>
        <v>1.1148570267451117E-4</v>
      </c>
      <c r="AG12" s="38" cm="1">
        <f t="array" aca="1" ref="AG12" ca="1">TREND($K12:$P12,$K$1:$P$1,AG$1)</f>
        <v>1.1289691410077112E-4</v>
      </c>
      <c r="AH12" s="38" cm="1">
        <f t="array" aca="1" ref="AH12" ca="1">TREND($K12:$P12,$K$1:$P$1,AH$1)</f>
        <v>1.1430812552703064E-4</v>
      </c>
      <c r="AI12" s="38" cm="1">
        <f t="array" aca="1" ref="AI12" ca="1">TREND($K12:$P12,$K$1:$P$1,AI$1)</f>
        <v>1.1571933695329016E-4</v>
      </c>
      <c r="AJ12" s="38" cm="1">
        <f t="array" aca="1" ref="AJ12" ca="1">TREND($K12:$P12,$K$1:$P$1,AJ$1)</f>
        <v>1.1713054837955011E-4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HOIpTP-electricity-NOx</v>
      </c>
    </row>
    <row r="18" spans="1:5">
      <c r="A18" t="s">
        <v>113</v>
      </c>
      <c r="B18" t="str">
        <f ca="1">RIGHT(B17,LEN(B17)-7)</f>
        <v>electricity-NOx</v>
      </c>
    </row>
    <row r="19" spans="1:5">
      <c r="A19" t="s">
        <v>114</v>
      </c>
      <c r="B19" t="str">
        <f ca="1">LEFT(B18,FIND("-",B18)-1)</f>
        <v>electricity</v>
      </c>
    </row>
    <row r="20" spans="1:5">
      <c r="A20" t="s">
        <v>121</v>
      </c>
      <c r="B20" t="str">
        <f ca="1">VLOOKUP($B$19,Mappings!$A$22:$B$26,COLUMN(Mappings!$B$21),FALSE)</f>
        <v>electricity generating units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16</v>
      </c>
      <c r="C22" s="32">
        <f ca="1">VLOOKUP($B$20,Mappings!$A$3:$E$19,COLUMN(Mappings!C$2),FALSE)</f>
        <v>33</v>
      </c>
      <c r="D22" s="32">
        <f ca="1">VLOOKUP($B$20,Mappings!$A$3:$E$19,COLUMN(Mappings!D$2),FALSE)</f>
        <v>50</v>
      </c>
      <c r="E22" s="33">
        <f ca="1">VLOOKUP($B$20,Mappings!$A$3:$E$19,COLUMN(Mappings!E$2),FALSE)</f>
        <v>67</v>
      </c>
    </row>
    <row r="23" spans="1:5">
      <c r="A23" s="34" t="s">
        <v>112</v>
      </c>
      <c r="B23" s="35" t="str">
        <f ca="1">CONCATENATE("Table ",B22)</f>
        <v>Table 16</v>
      </c>
      <c r="C23" s="35" t="str">
        <f ca="1">CONCATENATE("Table ",C22)</f>
        <v>Table 33</v>
      </c>
      <c r="D23" s="35" t="str">
        <f ca="1">CONCATENATE("Table ",D22)</f>
        <v>Table 50</v>
      </c>
      <c r="E23" s="36" t="str">
        <f ca="1">CONCATENATE("Table ",E22)</f>
        <v>Table 67</v>
      </c>
    </row>
    <row r="24" spans="1:5">
      <c r="A24" t="s">
        <v>115</v>
      </c>
      <c r="B24" t="str">
        <f ca="1">REPLACE(B18,1,FIND("-",B18),"")</f>
        <v>NOx</v>
      </c>
    </row>
    <row r="25" spans="1:5">
      <c r="A25" t="s">
        <v>123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J25"/>
  <sheetViews>
    <sheetView workbookViewId="0"/>
  </sheetViews>
  <sheetFormatPr defaultColWidth="8.796875" defaultRowHeight="14.25"/>
  <cols>
    <col min="1" max="1" width="33.796875" customWidth="1"/>
  </cols>
  <sheetData>
    <row r="1" spans="1:36" s="1" customFormat="1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1.7368756015503247E-3</v>
      </c>
      <c r="C2" s="38">
        <f ca="1">$B2+($F2-$B2)*(C$1-$B$1)/($F$1-$B$1)</f>
        <v>1.7368756015503247E-3</v>
      </c>
      <c r="D2" s="38">
        <f t="shared" ref="D2:E12" ca="1" si="0">$B2+($F2-$B2)*(D$1-$B$1)/($F$1-$B$1)</f>
        <v>1.7368756015503247E-3</v>
      </c>
      <c r="E2" s="38">
        <f t="shared" ca="1" si="0"/>
        <v>1.7368756015503247E-3</v>
      </c>
      <c r="F2" s="37" cm="1">
        <f t="array" aca="1" ref="F2" ca="1">INDIRECT(CONCATENATE("'",HLOOKUP(F$1,$B$21:$E$23,3,FALSE),"'!",$B$25,ROW($A2)+3))*About!$A$27</f>
        <v>1.7368756015503247E-3</v>
      </c>
      <c r="G2" s="38">
        <f ca="1">$F2+($K2-$F2)*(G$1-$F$1)/($K$1-$F$1)</f>
        <v>1.7585865465697037E-3</v>
      </c>
      <c r="H2" s="38">
        <f t="shared" ref="H2:J12" ca="1" si="1">$F2+($K2-$F2)*(H$1-$F$1)/($K$1-$F$1)</f>
        <v>1.7802974915890827E-3</v>
      </c>
      <c r="I2" s="38">
        <f t="shared" ca="1" si="1"/>
        <v>1.802008436608462E-3</v>
      </c>
      <c r="J2" s="38">
        <f t="shared" ca="1" si="1"/>
        <v>1.823719381627841E-3</v>
      </c>
      <c r="K2" s="37" cm="1">
        <f t="array" aca="1" ref="K2" ca="1">INDIRECT(CONCATENATE("'",HLOOKUP(K$1,$B$21:$E$23,3,FALSE),"'!",$B$25,ROW($A2)+3))*About!$A$27</f>
        <v>1.84543032664722E-3</v>
      </c>
      <c r="L2" s="38">
        <f ca="1">$K2+($P2-$K2)*(L$1-$K$1)/($P$1-$K$1)</f>
        <v>1.8671412716665991E-3</v>
      </c>
      <c r="M2" s="38">
        <f t="shared" ref="M2:O12" ca="1" si="2">$K2+($P2-$K2)*(M$1-$K$1)/($P$1-$K$1)</f>
        <v>1.8888522166859781E-3</v>
      </c>
      <c r="N2" s="38">
        <f t="shared" ca="1" si="2"/>
        <v>1.9105631617053571E-3</v>
      </c>
      <c r="O2" s="38">
        <f t="shared" ca="1" si="2"/>
        <v>1.9322741067247361E-3</v>
      </c>
      <c r="P2" s="37" cm="1">
        <f t="array" aca="1" ref="P2" ca="1">INDIRECT(CONCATENATE("'",HLOOKUP(P$1,$B$21:$E$23,3,FALSE),"'!",$B$25,ROW($A2)+3))*About!$A$27</f>
        <v>1.9539850517441152E-3</v>
      </c>
      <c r="Q2" s="38" cm="1">
        <f t="array" aca="1" ref="Q2" ca="1">TREND($K2:$P2,$K$1:$P$1,Q$1)</f>
        <v>1.9756959967634977E-3</v>
      </c>
      <c r="R2" s="38" cm="1">
        <f t="array" aca="1" ref="R2" ca="1">TREND($K2:$P2,$K$1:$P$1,R$1)</f>
        <v>1.9974069417828741E-3</v>
      </c>
      <c r="S2" s="38" cm="1">
        <f t="array" aca="1" ref="S2" ca="1">TREND($K2:$P2,$K$1:$P$1,S$1)</f>
        <v>2.0191178868022505E-3</v>
      </c>
      <c r="T2" s="38" cm="1">
        <f t="array" aca="1" ref="T2" ca="1">TREND($K2:$P2,$K$1:$P$1,T$1)</f>
        <v>2.0408288318216339E-3</v>
      </c>
      <c r="U2" s="38" cm="1">
        <f t="array" aca="1" ref="U2" ca="1">TREND($K2:$P2,$K$1:$P$1,U$1)</f>
        <v>2.0625397768410103E-3</v>
      </c>
      <c r="V2" s="38" cm="1">
        <f t="array" aca="1" ref="V2" ca="1">TREND($K2:$P2,$K$1:$P$1,V$1)</f>
        <v>2.0842507218603937E-3</v>
      </c>
      <c r="W2" s="38" cm="1">
        <f t="array" aca="1" ref="W2" ca="1">TREND($K2:$P2,$K$1:$P$1,W$1)</f>
        <v>2.1059616668797701E-3</v>
      </c>
      <c r="X2" s="38" cm="1">
        <f t="array" aca="1" ref="X2" ca="1">TREND($K2:$P2,$K$1:$P$1,X$1)</f>
        <v>2.1276726118991465E-3</v>
      </c>
      <c r="Y2" s="38" cm="1">
        <f t="array" aca="1" ref="Y2" ca="1">TREND($K2:$P2,$K$1:$P$1,Y$1)</f>
        <v>2.1493835569185299E-3</v>
      </c>
      <c r="Z2" s="38" cm="1">
        <f t="array" aca="1" ref="Z2" ca="1">TREND($K2:$P2,$K$1:$P$1,Z$1)</f>
        <v>2.1710945019379063E-3</v>
      </c>
      <c r="AA2" s="38" cm="1">
        <f t="array" aca="1" ref="AA2" ca="1">TREND($K2:$P2,$K$1:$P$1,AA$1)</f>
        <v>2.1928054469572827E-3</v>
      </c>
      <c r="AB2" s="38" cm="1">
        <f t="array" aca="1" ref="AB2" ca="1">TREND($K2:$P2,$K$1:$P$1,AB$1)</f>
        <v>2.2145163919766661E-3</v>
      </c>
      <c r="AC2" s="38" cm="1">
        <f t="array" aca="1" ref="AC2" ca="1">TREND($K2:$P2,$K$1:$P$1,AC$1)</f>
        <v>2.2362273369960425E-3</v>
      </c>
      <c r="AD2" s="38" cm="1">
        <f t="array" aca="1" ref="AD2" ca="1">TREND($K2:$P2,$K$1:$P$1,AD$1)</f>
        <v>2.257938282015419E-3</v>
      </c>
      <c r="AE2" s="38" cm="1">
        <f t="array" aca="1" ref="AE2" ca="1">TREND($K2:$P2,$K$1:$P$1,AE$1)</f>
        <v>2.2796492270348023E-3</v>
      </c>
      <c r="AF2" s="38" cm="1">
        <f t="array" aca="1" ref="AF2" ca="1">TREND($K2:$P2,$K$1:$P$1,AF$1)</f>
        <v>2.3013601720541788E-3</v>
      </c>
      <c r="AG2" s="38" cm="1">
        <f t="array" aca="1" ref="AG2" ca="1">TREND($K2:$P2,$K$1:$P$1,AG$1)</f>
        <v>2.3230711170735621E-3</v>
      </c>
      <c r="AH2" s="38" cm="1">
        <f t="array" aca="1" ref="AH2" ca="1">TREND($K2:$P2,$K$1:$P$1,AH$1)</f>
        <v>2.3447820620929385E-3</v>
      </c>
      <c r="AI2" s="38" cm="1">
        <f t="array" aca="1" ref="AI2" ca="1">TREND($K2:$P2,$K$1:$P$1,AI$1)</f>
        <v>2.366493007112315E-3</v>
      </c>
      <c r="AJ2" s="38" cm="1">
        <f t="array" aca="1" ref="AJ2" ca="1">TREND($K2:$P2,$K$1:$P$1,AJ$1)</f>
        <v>2.3882039521316983E-3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9.5528158085267855E-4</v>
      </c>
      <c r="C3" s="38">
        <f t="shared" ref="C3:C12" ca="1" si="3">$B3+($F3-$B3)*(C$1-$B$1)/($F$1-$B$1)</f>
        <v>9.6342318523494569E-4</v>
      </c>
      <c r="D3" s="38">
        <f t="shared" ca="1" si="0"/>
        <v>9.7156478961721283E-4</v>
      </c>
      <c r="E3" s="38">
        <f t="shared" ca="1" si="0"/>
        <v>9.7970639399948007E-4</v>
      </c>
      <c r="F3" s="39" cm="1">
        <f t="array" aca="1" ref="F3" ca="1">INDIRECT(CONCATENATE("'",HLOOKUP(F$1,$B$21:$E$23,3,FALSE),"'!",$B$25,ROW($A3)+5))*About!$A$27</f>
        <v>9.878479983817471E-4</v>
      </c>
      <c r="G3" s="38">
        <f t="shared" ref="G3:G12" ca="1" si="4">$F3+($K3-$F3)*(G$1-$F$1)/($K$1-$F$1)</f>
        <v>9.9436128188756085E-4</v>
      </c>
      <c r="H3" s="38">
        <f t="shared" ca="1" si="1"/>
        <v>1.0008745653933746E-3</v>
      </c>
      <c r="I3" s="38">
        <f t="shared" ca="1" si="1"/>
        <v>1.0073878488991884E-3</v>
      </c>
      <c r="J3" s="38">
        <f t="shared" ca="1" si="1"/>
        <v>1.0139011324050021E-3</v>
      </c>
      <c r="K3" s="39" cm="1">
        <f t="array" aca="1" ref="K3" ca="1">INDIRECT(CONCATENATE("'",HLOOKUP(K$1,$B$21:$E$23,3,FALSE),"'!",$B$25,ROW($A3)+5))*About!$A$27</f>
        <v>1.0204144159108159E-3</v>
      </c>
      <c r="L3" s="38">
        <f t="shared" ref="L3:L12" ca="1" si="5">$K3+($P3-$K3)*(L$1-$K$1)/($P$1-$K$1)</f>
        <v>1.0290987939185674E-3</v>
      </c>
      <c r="M3" s="38">
        <f t="shared" ca="1" si="2"/>
        <v>1.0377831719263189E-3</v>
      </c>
      <c r="N3" s="38">
        <f t="shared" ca="1" si="2"/>
        <v>1.0464675499340706E-3</v>
      </c>
      <c r="O3" s="38">
        <f t="shared" ca="1" si="2"/>
        <v>1.0551519279418222E-3</v>
      </c>
      <c r="P3" s="39" cm="1">
        <f t="array" aca="1" ref="P3" ca="1">INDIRECT(CONCATENATE("'",HLOOKUP(P$1,$B$21:$E$23,3,FALSE),"'!",$B$25,ROW($A3)+5))*About!$A$27</f>
        <v>1.0638363059495737E-3</v>
      </c>
      <c r="Q3" s="38" cm="1">
        <f t="array" aca="1" ref="Q3" ca="1">TREND($K3:$P3,$K$1:$P$1,Q$1)</f>
        <v>1.0725206839573252E-3</v>
      </c>
      <c r="R3" s="38" cm="1">
        <f t="array" aca="1" ref="R3" ca="1">TREND($K3:$P3,$K$1:$P$1,R$1)</f>
        <v>1.0812050619650772E-3</v>
      </c>
      <c r="S3" s="38" cm="1">
        <f t="array" aca="1" ref="S3" ca="1">TREND($K3:$P3,$K$1:$P$1,S$1)</f>
        <v>1.0898894399728291E-3</v>
      </c>
      <c r="T3" s="38" cm="1">
        <f t="array" aca="1" ref="T3" ca="1">TREND($K3:$P3,$K$1:$P$1,T$1)</f>
        <v>1.0985738179805811E-3</v>
      </c>
      <c r="U3" s="38" cm="1">
        <f t="array" aca="1" ref="U3" ca="1">TREND($K3:$P3,$K$1:$P$1,U$1)</f>
        <v>1.1072581959883296E-3</v>
      </c>
      <c r="V3" s="38" cm="1">
        <f t="array" aca="1" ref="V3" ca="1">TREND($K3:$P3,$K$1:$P$1,V$1)</f>
        <v>1.1159425739960815E-3</v>
      </c>
      <c r="W3" s="38" cm="1">
        <f t="array" aca="1" ref="W3" ca="1">TREND($K3:$P3,$K$1:$P$1,W$1)</f>
        <v>1.1246269520038335E-3</v>
      </c>
      <c r="X3" s="38" cm="1">
        <f t="array" aca="1" ref="X3" ca="1">TREND($K3:$P3,$K$1:$P$1,X$1)</f>
        <v>1.1333113300115855E-3</v>
      </c>
      <c r="Y3" s="38" cm="1">
        <f t="array" aca="1" ref="Y3" ca="1">TREND($K3:$P3,$K$1:$P$1,Y$1)</f>
        <v>1.1419957080193374E-3</v>
      </c>
      <c r="Z3" s="38" cm="1">
        <f t="array" aca="1" ref="Z3" ca="1">TREND($K3:$P3,$K$1:$P$1,Z$1)</f>
        <v>1.1506800860270894E-3</v>
      </c>
      <c r="AA3" s="38" cm="1">
        <f t="array" aca="1" ref="AA3" ca="1">TREND($K3:$P3,$K$1:$P$1,AA$1)</f>
        <v>1.1593644640348413E-3</v>
      </c>
      <c r="AB3" s="38" cm="1">
        <f t="array" aca="1" ref="AB3" ca="1">TREND($K3:$P3,$K$1:$P$1,AB$1)</f>
        <v>1.1680488420425933E-3</v>
      </c>
      <c r="AC3" s="38" cm="1">
        <f t="array" aca="1" ref="AC3" ca="1">TREND($K3:$P3,$K$1:$P$1,AC$1)</f>
        <v>1.1767332200503453E-3</v>
      </c>
      <c r="AD3" s="38" cm="1">
        <f t="array" aca="1" ref="AD3" ca="1">TREND($K3:$P3,$K$1:$P$1,AD$1)</f>
        <v>1.1854175980580937E-3</v>
      </c>
      <c r="AE3" s="38" cm="1">
        <f t="array" aca="1" ref="AE3" ca="1">TREND($K3:$P3,$K$1:$P$1,AE$1)</f>
        <v>1.1941019760658457E-3</v>
      </c>
      <c r="AF3" s="38" cm="1">
        <f t="array" aca="1" ref="AF3" ca="1">TREND($K3:$P3,$K$1:$P$1,AF$1)</f>
        <v>1.2027863540735977E-3</v>
      </c>
      <c r="AG3" s="38" cm="1">
        <f t="array" aca="1" ref="AG3" ca="1">TREND($K3:$P3,$K$1:$P$1,AG$1)</f>
        <v>1.2114707320813496E-3</v>
      </c>
      <c r="AH3" s="38" cm="1">
        <f t="array" aca="1" ref="AH3" ca="1">TREND($K3:$P3,$K$1:$P$1,AH$1)</f>
        <v>1.2201551100891016E-3</v>
      </c>
      <c r="AI3" s="38" cm="1">
        <f t="array" aca="1" ref="AI3" ca="1">TREND($K3:$P3,$K$1:$P$1,AI$1)</f>
        <v>1.2288394880968535E-3</v>
      </c>
      <c r="AJ3" s="38" cm="1">
        <f t="array" aca="1" ref="AJ3" ca="1">TREND($K3:$P3,$K$1:$P$1,AJ$1)</f>
        <v>1.2375238661046055E-3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2.279649227034801E-3</v>
      </c>
      <c r="C4" s="38">
        <f t="shared" ca="1" si="3"/>
        <v>2.279649227034801E-3</v>
      </c>
      <c r="D4" s="38">
        <f t="shared" ca="1" si="0"/>
        <v>2.279649227034801E-3</v>
      </c>
      <c r="E4" s="38">
        <f t="shared" ca="1" si="0"/>
        <v>2.279649227034801E-3</v>
      </c>
      <c r="F4" s="39" cm="1">
        <f t="array" aca="1" ref="F4" ca="1">INDIRECT(CONCATENATE("'",HLOOKUP(F$1,$B$21:$E$23,3,FALSE),"'!",$B$25,ROW($A4)+5))*About!$A$27</f>
        <v>2.279649227034801E-3</v>
      </c>
      <c r="G4" s="38">
        <f t="shared" ca="1" si="4"/>
        <v>2.3013601720541801E-3</v>
      </c>
      <c r="H4" s="38">
        <f t="shared" ca="1" si="1"/>
        <v>2.3230711170735591E-3</v>
      </c>
      <c r="I4" s="38">
        <f t="shared" ca="1" si="1"/>
        <v>2.3447820620929381E-3</v>
      </c>
      <c r="J4" s="38">
        <f t="shared" ca="1" si="1"/>
        <v>2.3664930071123171E-3</v>
      </c>
      <c r="K4" s="39" cm="1">
        <f t="array" aca="1" ref="K4" ca="1">INDIRECT(CONCATENATE("'",HLOOKUP(K$1,$B$21:$E$23,3,FALSE),"'!",$B$25,ROW($A4)+5))*About!$A$27</f>
        <v>2.3882039521316962E-3</v>
      </c>
      <c r="L4" s="38">
        <f t="shared" ca="1" si="5"/>
        <v>2.4316258421704542E-3</v>
      </c>
      <c r="M4" s="38">
        <f t="shared" ca="1" si="2"/>
        <v>2.4750477322092123E-3</v>
      </c>
      <c r="N4" s="38">
        <f t="shared" ca="1" si="2"/>
        <v>2.5184696222479708E-3</v>
      </c>
      <c r="O4" s="38">
        <f t="shared" ca="1" si="2"/>
        <v>2.5618915122867288E-3</v>
      </c>
      <c r="P4" s="39" cm="1">
        <f t="array" aca="1" ref="P4" ca="1">INDIRECT(CONCATENATE("'",HLOOKUP(P$1,$B$21:$E$23,3,FALSE),"'!",$B$25,ROW($A4)+5))*About!$A$27</f>
        <v>2.6053134023254869E-3</v>
      </c>
      <c r="Q4" s="38" cm="1">
        <f t="array" aca="1" ref="Q4" ca="1">TREND($K4:$P4,$K$1:$P$1,Q$1)</f>
        <v>2.6487352923642432E-3</v>
      </c>
      <c r="R4" s="38" cm="1">
        <f t="array" aca="1" ref="R4" ca="1">TREND($K4:$P4,$K$1:$P$1,R$1)</f>
        <v>2.6921571824030099E-3</v>
      </c>
      <c r="S4" s="38" cm="1">
        <f t="array" aca="1" ref="S4" ca="1">TREND($K4:$P4,$K$1:$P$1,S$1)</f>
        <v>2.7355790724417628E-3</v>
      </c>
      <c r="T4" s="38" cm="1">
        <f t="array" aca="1" ref="T4" ca="1">TREND($K4:$P4,$K$1:$P$1,T$1)</f>
        <v>2.7790009624805295E-3</v>
      </c>
      <c r="U4" s="38" cm="1">
        <f t="array" aca="1" ref="U4" ca="1">TREND($K4:$P4,$K$1:$P$1,U$1)</f>
        <v>2.8224228525192824E-3</v>
      </c>
      <c r="V4" s="38" cm="1">
        <f t="array" aca="1" ref="V4" ca="1">TREND($K4:$P4,$K$1:$P$1,V$1)</f>
        <v>2.8658447425580352E-3</v>
      </c>
      <c r="W4" s="38" cm="1">
        <f t="array" aca="1" ref="W4" ca="1">TREND($K4:$P4,$K$1:$P$1,W$1)</f>
        <v>2.909266632596802E-3</v>
      </c>
      <c r="X4" s="38" cm="1">
        <f t="array" aca="1" ref="X4" ca="1">TREND($K4:$P4,$K$1:$P$1,X$1)</f>
        <v>2.9526885226355548E-3</v>
      </c>
      <c r="Y4" s="38" cm="1">
        <f t="array" aca="1" ref="Y4" ca="1">TREND($K4:$P4,$K$1:$P$1,Y$1)</f>
        <v>2.9961104126743215E-3</v>
      </c>
      <c r="Z4" s="38" cm="1">
        <f t="array" aca="1" ref="Z4" ca="1">TREND($K4:$P4,$K$1:$P$1,Z$1)</f>
        <v>3.0395323027130744E-3</v>
      </c>
      <c r="AA4" s="38" cm="1">
        <f t="array" aca="1" ref="AA4" ca="1">TREND($K4:$P4,$K$1:$P$1,AA$1)</f>
        <v>3.0829541927518272E-3</v>
      </c>
      <c r="AB4" s="38" cm="1">
        <f t="array" aca="1" ref="AB4" ca="1">TREND($K4:$P4,$K$1:$P$1,AB$1)</f>
        <v>3.126376082790594E-3</v>
      </c>
      <c r="AC4" s="38" cm="1">
        <f t="array" aca="1" ref="AC4" ca="1">TREND($K4:$P4,$K$1:$P$1,AC$1)</f>
        <v>3.1697979728293468E-3</v>
      </c>
      <c r="AD4" s="38" cm="1">
        <f t="array" aca="1" ref="AD4" ca="1">TREND($K4:$P4,$K$1:$P$1,AD$1)</f>
        <v>3.2132198628680997E-3</v>
      </c>
      <c r="AE4" s="38" cm="1">
        <f t="array" aca="1" ref="AE4" ca="1">TREND($K4:$P4,$K$1:$P$1,AE$1)</f>
        <v>3.2566417529068664E-3</v>
      </c>
      <c r="AF4" s="38" cm="1">
        <f t="array" aca="1" ref="AF4" ca="1">TREND($K4:$P4,$K$1:$P$1,AF$1)</f>
        <v>3.3000636429456193E-3</v>
      </c>
      <c r="AG4" s="38" cm="1">
        <f t="array" aca="1" ref="AG4" ca="1">TREND($K4:$P4,$K$1:$P$1,AG$1)</f>
        <v>3.343485532984386E-3</v>
      </c>
      <c r="AH4" s="38" cm="1">
        <f t="array" aca="1" ref="AH4" ca="1">TREND($K4:$P4,$K$1:$P$1,AH$1)</f>
        <v>3.3869074230231389E-3</v>
      </c>
      <c r="AI4" s="38" cm="1">
        <f t="array" aca="1" ref="AI4" ca="1">TREND($K4:$P4,$K$1:$P$1,AI$1)</f>
        <v>3.4303293130618917E-3</v>
      </c>
      <c r="AJ4" s="38" cm="1">
        <f t="array" aca="1" ref="AJ4" ca="1">TREND($K4:$P4,$K$1:$P$1,AJ$1)</f>
        <v>3.4737512031006584E-3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2.9309775776161728E-2</v>
      </c>
      <c r="C5" s="38">
        <f t="shared" ca="1" si="3"/>
        <v>2.9309775776161728E-2</v>
      </c>
      <c r="D5" s="38">
        <f t="shared" ca="1" si="0"/>
        <v>2.9309775776161728E-2</v>
      </c>
      <c r="E5" s="38">
        <f t="shared" ca="1" si="0"/>
        <v>2.9309775776161728E-2</v>
      </c>
      <c r="F5" s="39" cm="1">
        <f t="array" aca="1" ref="F5" ca="1">INDIRECT(CONCATENATE("'",HLOOKUP(F$1,$B$21:$E$23,3,FALSE),"'!",$B$25,ROW($A5)+5))*About!$A$27</f>
        <v>2.9309775776161728E-2</v>
      </c>
      <c r="G5" s="38">
        <f t="shared" ca="1" si="4"/>
        <v>2.9743994676549309E-2</v>
      </c>
      <c r="H5" s="38">
        <f t="shared" ca="1" si="1"/>
        <v>3.0178213576936889E-2</v>
      </c>
      <c r="I5" s="38">
        <f t="shared" ca="1" si="1"/>
        <v>3.0612432477324474E-2</v>
      </c>
      <c r="J5" s="38">
        <f t="shared" ca="1" si="1"/>
        <v>3.1046651377712054E-2</v>
      </c>
      <c r="K5" s="39" cm="1">
        <f t="array" aca="1" ref="K5" ca="1">INDIRECT(CONCATENATE("'",HLOOKUP(K$1,$B$21:$E$23,3,FALSE),"'!",$B$25,ROW($A5)+5))*About!$A$27</f>
        <v>3.1480870278099635E-2</v>
      </c>
      <c r="L5" s="38">
        <f t="shared" ca="1" si="5"/>
        <v>3.1915089178487219E-2</v>
      </c>
      <c r="M5" s="38">
        <f t="shared" ca="1" si="2"/>
        <v>3.2349308078874796E-2</v>
      </c>
      <c r="N5" s="38">
        <f t="shared" ca="1" si="2"/>
        <v>3.278352697926238E-2</v>
      </c>
      <c r="O5" s="38">
        <f t="shared" ca="1" si="2"/>
        <v>3.3217745879649957E-2</v>
      </c>
      <c r="P5" s="39" cm="1">
        <f t="array" aca="1" ref="P5" ca="1">INDIRECT(CONCATENATE("'",HLOOKUP(P$1,$B$21:$E$23,3,FALSE),"'!",$B$25,ROW($A5)+5))*About!$A$27</f>
        <v>3.3651964780037541E-2</v>
      </c>
      <c r="Q5" s="38" cm="1">
        <f t="array" aca="1" ref="Q5" ca="1">TREND($K5:$P5,$K$1:$P$1,Q$1)</f>
        <v>3.4086183680425153E-2</v>
      </c>
      <c r="R5" s="38" cm="1">
        <f t="array" aca="1" ref="R5" ca="1">TREND($K5:$P5,$K$1:$P$1,R$1)</f>
        <v>3.4520402580812681E-2</v>
      </c>
      <c r="S5" s="38" cm="1">
        <f t="array" aca="1" ref="S5" ca="1">TREND($K5:$P5,$K$1:$P$1,S$1)</f>
        <v>3.4954621481200321E-2</v>
      </c>
      <c r="T5" s="38" cm="1">
        <f t="array" aca="1" ref="T5" ca="1">TREND($K5:$P5,$K$1:$P$1,T$1)</f>
        <v>3.5388840381587849E-2</v>
      </c>
      <c r="U5" s="38" cm="1">
        <f t="array" aca="1" ref="U5" ca="1">TREND($K5:$P5,$K$1:$P$1,U$1)</f>
        <v>3.5823059281975489E-2</v>
      </c>
      <c r="V5" s="38" cm="1">
        <f t="array" aca="1" ref="V5" ca="1">TREND($K5:$P5,$K$1:$P$1,V$1)</f>
        <v>3.6257278182363017E-2</v>
      </c>
      <c r="W5" s="38" cm="1">
        <f t="array" aca="1" ref="W5" ca="1">TREND($K5:$P5,$K$1:$P$1,W$1)</f>
        <v>3.6691497082750657E-2</v>
      </c>
      <c r="X5" s="38" cm="1">
        <f t="array" aca="1" ref="X5" ca="1">TREND($K5:$P5,$K$1:$P$1,X$1)</f>
        <v>3.7125715983138186E-2</v>
      </c>
      <c r="Y5" s="38" cm="1">
        <f t="array" aca="1" ref="Y5" ca="1">TREND($K5:$P5,$K$1:$P$1,Y$1)</f>
        <v>3.7559934883525825E-2</v>
      </c>
      <c r="Z5" s="38" cm="1">
        <f t="array" aca="1" ref="Z5" ca="1">TREND($K5:$P5,$K$1:$P$1,Z$1)</f>
        <v>3.7994153783913354E-2</v>
      </c>
      <c r="AA5" s="38" cm="1">
        <f t="array" aca="1" ref="AA5" ca="1">TREND($K5:$P5,$K$1:$P$1,AA$1)</f>
        <v>3.8428372684300993E-2</v>
      </c>
      <c r="AB5" s="38" cm="1">
        <f t="array" aca="1" ref="AB5" ca="1">TREND($K5:$P5,$K$1:$P$1,AB$1)</f>
        <v>3.8862591584688522E-2</v>
      </c>
      <c r="AC5" s="38" cm="1">
        <f t="array" aca="1" ref="AC5" ca="1">TREND($K5:$P5,$K$1:$P$1,AC$1)</f>
        <v>3.9296810485076161E-2</v>
      </c>
      <c r="AD5" s="38" cm="1">
        <f t="array" aca="1" ref="AD5" ca="1">TREND($K5:$P5,$K$1:$P$1,AD$1)</f>
        <v>3.973102938546369E-2</v>
      </c>
      <c r="AE5" s="38" cm="1">
        <f t="array" aca="1" ref="AE5" ca="1">TREND($K5:$P5,$K$1:$P$1,AE$1)</f>
        <v>4.0165248285851329E-2</v>
      </c>
      <c r="AF5" s="38" cm="1">
        <f t="array" aca="1" ref="AF5" ca="1">TREND($K5:$P5,$K$1:$P$1,AF$1)</f>
        <v>4.0599467186238858E-2</v>
      </c>
      <c r="AG5" s="38" cm="1">
        <f t="array" aca="1" ref="AG5" ca="1">TREND($K5:$P5,$K$1:$P$1,AG$1)</f>
        <v>4.1033686086626497E-2</v>
      </c>
      <c r="AH5" s="38" cm="1">
        <f t="array" aca="1" ref="AH5" ca="1">TREND($K5:$P5,$K$1:$P$1,AH$1)</f>
        <v>4.1467904987014026E-2</v>
      </c>
      <c r="AI5" s="38" cm="1">
        <f t="array" aca="1" ref="AI5" ca="1">TREND($K5:$P5,$K$1:$P$1,AI$1)</f>
        <v>4.1902123887401554E-2</v>
      </c>
      <c r="AJ5" s="38" cm="1">
        <f t="array" aca="1" ref="AJ5" ca="1">TREND($K5:$P5,$K$1:$P$1,AJ$1)</f>
        <v>4.2336342787789194E-2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4.2336342787789166E-2</v>
      </c>
      <c r="C6" s="38">
        <f t="shared" ca="1" si="3"/>
        <v>4.2336342787789166E-2</v>
      </c>
      <c r="D6" s="38">
        <f t="shared" ca="1" si="0"/>
        <v>4.2336342787789166E-2</v>
      </c>
      <c r="E6" s="38">
        <f t="shared" ca="1" si="0"/>
        <v>4.2336342787789166E-2</v>
      </c>
      <c r="F6" s="39" cm="1">
        <f t="array" aca="1" ref="F6" ca="1">INDIRECT(CONCATENATE("'",HLOOKUP(F$1,$B$21:$E$23,3,FALSE),"'!",$B$25,ROW($A6)+5))*About!$A$27</f>
        <v>4.2336342787789166E-2</v>
      </c>
      <c r="G6" s="38">
        <f t="shared" ca="1" si="4"/>
        <v>4.2770561688176743E-2</v>
      </c>
      <c r="H6" s="38">
        <f t="shared" ca="1" si="1"/>
        <v>4.3204780588564327E-2</v>
      </c>
      <c r="I6" s="38">
        <f t="shared" ca="1" si="1"/>
        <v>4.3638999488951905E-2</v>
      </c>
      <c r="J6" s="38">
        <f t="shared" ca="1" si="1"/>
        <v>4.4073218389339489E-2</v>
      </c>
      <c r="K6" s="39" cm="1">
        <f t="array" aca="1" ref="K6" ca="1">INDIRECT(CONCATENATE("'",HLOOKUP(K$1,$B$21:$E$23,3,FALSE),"'!",$B$25,ROW($A6)+5))*About!$A$27</f>
        <v>4.4507437289727066E-2</v>
      </c>
      <c r="L6" s="38">
        <f t="shared" ca="1" si="5"/>
        <v>4.5158765640308435E-2</v>
      </c>
      <c r="M6" s="38">
        <f t="shared" ca="1" si="2"/>
        <v>4.5810093990889811E-2</v>
      </c>
      <c r="N6" s="38">
        <f t="shared" ca="1" si="2"/>
        <v>4.646142234147118E-2</v>
      </c>
      <c r="O6" s="38">
        <f t="shared" ca="1" si="2"/>
        <v>4.7112750692052556E-2</v>
      </c>
      <c r="P6" s="39" cm="1">
        <f t="array" aca="1" ref="P6" ca="1">INDIRECT(CONCATENATE("'",HLOOKUP(P$1,$B$21:$E$23,3,FALSE),"'!",$B$25,ROW($A6)+5))*About!$A$27</f>
        <v>4.7764079042633925E-2</v>
      </c>
      <c r="Q6" s="38" cm="1">
        <f t="array" aca="1" ref="Q6" ca="1">TREND($K6:$P6,$K$1:$P$1,Q$1)</f>
        <v>4.841540739321526E-2</v>
      </c>
      <c r="R6" s="38" cm="1">
        <f t="array" aca="1" ref="R6" ca="1">TREND($K6:$P6,$K$1:$P$1,R$1)</f>
        <v>4.9066735743796608E-2</v>
      </c>
      <c r="S6" s="38" cm="1">
        <f t="array" aca="1" ref="S6" ca="1">TREND($K6:$P6,$K$1:$P$1,S$1)</f>
        <v>4.9718064094377956E-2</v>
      </c>
      <c r="T6" s="38" cm="1">
        <f t="array" aca="1" ref="T6" ca="1">TREND($K6:$P6,$K$1:$P$1,T$1)</f>
        <v>5.0369392444959304E-2</v>
      </c>
      <c r="U6" s="38" cm="1">
        <f t="array" aca="1" ref="U6" ca="1">TREND($K6:$P6,$K$1:$P$1,U$1)</f>
        <v>5.1020720795540875E-2</v>
      </c>
      <c r="V6" s="38" cm="1">
        <f t="array" aca="1" ref="V6" ca="1">TREND($K6:$P6,$K$1:$P$1,V$1)</f>
        <v>5.1672049146122223E-2</v>
      </c>
      <c r="W6" s="38" cm="1">
        <f t="array" aca="1" ref="W6" ca="1">TREND($K6:$P6,$K$1:$P$1,W$1)</f>
        <v>5.2323377496703571E-2</v>
      </c>
      <c r="X6" s="38" cm="1">
        <f t="array" aca="1" ref="X6" ca="1">TREND($K6:$P6,$K$1:$P$1,X$1)</f>
        <v>5.297470584728492E-2</v>
      </c>
      <c r="Y6" s="38" cm="1">
        <f t="array" aca="1" ref="Y6" ca="1">TREND($K6:$P6,$K$1:$P$1,Y$1)</f>
        <v>5.3626034197866268E-2</v>
      </c>
      <c r="Z6" s="38" cm="1">
        <f t="array" aca="1" ref="Z6" ca="1">TREND($K6:$P6,$K$1:$P$1,Z$1)</f>
        <v>5.4277362548447616E-2</v>
      </c>
      <c r="AA6" s="38" cm="1">
        <f t="array" aca="1" ref="AA6" ca="1">TREND($K6:$P6,$K$1:$P$1,AA$1)</f>
        <v>5.4928690899028965E-2</v>
      </c>
      <c r="AB6" s="38" cm="1">
        <f t="array" aca="1" ref="AB6" ca="1">TREND($K6:$P6,$K$1:$P$1,AB$1)</f>
        <v>5.5580019249610313E-2</v>
      </c>
      <c r="AC6" s="38" cm="1">
        <f t="array" aca="1" ref="AC6" ca="1">TREND($K6:$P6,$K$1:$P$1,AC$1)</f>
        <v>5.6231347600191661E-2</v>
      </c>
      <c r="AD6" s="38" cm="1">
        <f t="array" aca="1" ref="AD6" ca="1">TREND($K6:$P6,$K$1:$P$1,AD$1)</f>
        <v>5.6882675950773232E-2</v>
      </c>
      <c r="AE6" s="38" cm="1">
        <f t="array" aca="1" ref="AE6" ca="1">TREND($K6:$P6,$K$1:$P$1,AE$1)</f>
        <v>5.753400430135458E-2</v>
      </c>
      <c r="AF6" s="38" cm="1">
        <f t="array" aca="1" ref="AF6" ca="1">TREND($K6:$P6,$K$1:$P$1,AF$1)</f>
        <v>5.8185332651935928E-2</v>
      </c>
      <c r="AG6" s="38" cm="1">
        <f t="array" aca="1" ref="AG6" ca="1">TREND($K6:$P6,$K$1:$P$1,AG$1)</f>
        <v>5.8836661002517276E-2</v>
      </c>
      <c r="AH6" s="38" cm="1">
        <f t="array" aca="1" ref="AH6" ca="1">TREND($K6:$P6,$K$1:$P$1,AH$1)</f>
        <v>5.9487989353098625E-2</v>
      </c>
      <c r="AI6" s="38" cm="1">
        <f t="array" aca="1" ref="AI6" ca="1">TREND($K6:$P6,$K$1:$P$1,AI$1)</f>
        <v>6.0139317703679973E-2</v>
      </c>
      <c r="AJ6" s="38" cm="1">
        <f t="array" aca="1" ref="AJ6" ca="1">TREND($K6:$P6,$K$1:$P$1,AJ$1)</f>
        <v>6.0790646054261321E-2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1.3026567011627435</v>
      </c>
      <c r="C7" s="38">
        <f t="shared" ca="1" si="3"/>
        <v>1.3026567011627435</v>
      </c>
      <c r="D7" s="38">
        <f t="shared" ca="1" si="0"/>
        <v>1.3026567011627435</v>
      </c>
      <c r="E7" s="38">
        <f t="shared" ca="1" si="0"/>
        <v>1.3026567011627435</v>
      </c>
      <c r="F7" s="39" cm="1">
        <f t="array" aca="1" ref="F7" ca="1">INDIRECT(CONCATENATE("'",HLOOKUP(F$1,$B$21:$E$23,3,FALSE),"'!",$B$25,ROW($A7)+5))*About!$A$27</f>
        <v>1.3026567011627435</v>
      </c>
      <c r="G7" s="38">
        <f t="shared" ca="1" si="4"/>
        <v>1.3026567011627435</v>
      </c>
      <c r="H7" s="38">
        <f t="shared" ca="1" si="1"/>
        <v>1.3026567011627435</v>
      </c>
      <c r="I7" s="38">
        <f t="shared" ca="1" si="1"/>
        <v>1.3026567011627435</v>
      </c>
      <c r="J7" s="38">
        <f t="shared" ca="1" si="1"/>
        <v>1.3026567011627435</v>
      </c>
      <c r="K7" s="39" cm="1">
        <f t="array" aca="1" ref="K7" ca="1">INDIRECT(CONCATENATE("'",HLOOKUP(K$1,$B$21:$E$23,3,FALSE),"'!",$B$25,ROW($A7)+5))*About!$A$27</f>
        <v>1.3026567011627435</v>
      </c>
      <c r="L7" s="38">
        <f t="shared" ca="1" si="5"/>
        <v>1.3026567011627435</v>
      </c>
      <c r="M7" s="38">
        <f t="shared" ca="1" si="2"/>
        <v>1.3026567011627435</v>
      </c>
      <c r="N7" s="38">
        <f t="shared" ca="1" si="2"/>
        <v>1.3026567011627435</v>
      </c>
      <c r="O7" s="38">
        <f t="shared" ca="1" si="2"/>
        <v>1.3026567011627435</v>
      </c>
      <c r="P7" s="39" cm="1">
        <f t="array" aca="1" ref="P7" ca="1">INDIRECT(CONCATENATE("'",HLOOKUP(P$1,$B$21:$E$23,3,FALSE),"'!",$B$25,ROW($A7)+5))*About!$A$27</f>
        <v>1.3026567011627435</v>
      </c>
      <c r="Q7" s="38" cm="1">
        <f t="array" aca="1" ref="Q7" ca="1">TREND($K7:$P7,$K$1:$P$1,Q$1)</f>
        <v>1.3026567011627435</v>
      </c>
      <c r="R7" s="38" cm="1">
        <f t="array" aca="1" ref="R7" ca="1">TREND($K7:$P7,$K$1:$P$1,R$1)</f>
        <v>1.3026567011627435</v>
      </c>
      <c r="S7" s="38" cm="1">
        <f t="array" aca="1" ref="S7" ca="1">TREND($K7:$P7,$K$1:$P$1,S$1)</f>
        <v>1.3026567011627435</v>
      </c>
      <c r="T7" s="38" cm="1">
        <f t="array" aca="1" ref="T7" ca="1">TREND($K7:$P7,$K$1:$P$1,T$1)</f>
        <v>1.3026567011627435</v>
      </c>
      <c r="U7" s="38" cm="1">
        <f t="array" aca="1" ref="U7" ca="1">TREND($K7:$P7,$K$1:$P$1,U$1)</f>
        <v>1.3026567011627435</v>
      </c>
      <c r="V7" s="38" cm="1">
        <f t="array" aca="1" ref="V7" ca="1">TREND($K7:$P7,$K$1:$P$1,V$1)</f>
        <v>1.3026567011627435</v>
      </c>
      <c r="W7" s="38" cm="1">
        <f t="array" aca="1" ref="W7" ca="1">TREND($K7:$P7,$K$1:$P$1,W$1)</f>
        <v>1.3026567011627435</v>
      </c>
      <c r="X7" s="38" cm="1">
        <f t="array" aca="1" ref="X7" ca="1">TREND($K7:$P7,$K$1:$P$1,X$1)</f>
        <v>1.3026567011627435</v>
      </c>
      <c r="Y7" s="38" cm="1">
        <f t="array" aca="1" ref="Y7" ca="1">TREND($K7:$P7,$K$1:$P$1,Y$1)</f>
        <v>1.3026567011627435</v>
      </c>
      <c r="Z7" s="38" cm="1">
        <f t="array" aca="1" ref="Z7" ca="1">TREND($K7:$P7,$K$1:$P$1,Z$1)</f>
        <v>1.3026567011627435</v>
      </c>
      <c r="AA7" s="38" cm="1">
        <f t="array" aca="1" ref="AA7" ca="1">TREND($K7:$P7,$K$1:$P$1,AA$1)</f>
        <v>1.3026567011627435</v>
      </c>
      <c r="AB7" s="38" cm="1">
        <f t="array" aca="1" ref="AB7" ca="1">TREND($K7:$P7,$K$1:$P$1,AB$1)</f>
        <v>1.3026567011627435</v>
      </c>
      <c r="AC7" s="38" cm="1">
        <f t="array" aca="1" ref="AC7" ca="1">TREND($K7:$P7,$K$1:$P$1,AC$1)</f>
        <v>1.3026567011627435</v>
      </c>
      <c r="AD7" s="38" cm="1">
        <f t="array" aca="1" ref="AD7" ca="1">TREND($K7:$P7,$K$1:$P$1,AD$1)</f>
        <v>1.3026567011627435</v>
      </c>
      <c r="AE7" s="38" cm="1">
        <f t="array" aca="1" ref="AE7" ca="1">TREND($K7:$P7,$K$1:$P$1,AE$1)</f>
        <v>1.3026567011627435</v>
      </c>
      <c r="AF7" s="38" cm="1">
        <f t="array" aca="1" ref="AF7" ca="1">TREND($K7:$P7,$K$1:$P$1,AF$1)</f>
        <v>1.3026567011627435</v>
      </c>
      <c r="AG7" s="38" cm="1">
        <f t="array" aca="1" ref="AG7" ca="1">TREND($K7:$P7,$K$1:$P$1,AG$1)</f>
        <v>1.3026567011627435</v>
      </c>
      <c r="AH7" s="38" cm="1">
        <f t="array" aca="1" ref="AH7" ca="1">TREND($K7:$P7,$K$1:$P$1,AH$1)</f>
        <v>1.3026567011627435</v>
      </c>
      <c r="AI7" s="38" cm="1">
        <f t="array" aca="1" ref="AI7" ca="1">TREND($K7:$P7,$K$1:$P$1,AI$1)</f>
        <v>1.3026567011627435</v>
      </c>
      <c r="AJ7" s="38" cm="1">
        <f t="array" aca="1" ref="AJ7" ca="1">TREND($K7:$P7,$K$1:$P$1,AJ$1)</f>
        <v>1.3026567011627435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0.20625397768410103</v>
      </c>
      <c r="C8" s="38">
        <f t="shared" ca="1" si="3"/>
        <v>0.20896784581152342</v>
      </c>
      <c r="D8" s="38">
        <f t="shared" ca="1" si="0"/>
        <v>0.2116817139389458</v>
      </c>
      <c r="E8" s="38">
        <f t="shared" ca="1" si="0"/>
        <v>0.21439558206636819</v>
      </c>
      <c r="F8" s="39" cm="1">
        <f t="array" aca="1" ref="F8" ca="1">INDIRECT(CONCATENATE("'",HLOOKUP(F$1,$B$21:$E$23,3,FALSE),"'!",$B$25,ROW($A8)+5))*About!$A$27</f>
        <v>0.21710945019379058</v>
      </c>
      <c r="G8" s="38">
        <f t="shared" ca="1" si="4"/>
        <v>0.21710945019379058</v>
      </c>
      <c r="H8" s="38">
        <f t="shared" ca="1" si="1"/>
        <v>0.21710945019379058</v>
      </c>
      <c r="I8" s="38">
        <f t="shared" ca="1" si="1"/>
        <v>0.21710945019379058</v>
      </c>
      <c r="J8" s="38">
        <f t="shared" ca="1" si="1"/>
        <v>0.21710945019379058</v>
      </c>
      <c r="K8" s="39" cm="1">
        <f t="array" aca="1" ref="K8" ca="1">INDIRECT(CONCATENATE("'",HLOOKUP(K$1,$B$21:$E$23,3,FALSE),"'!",$B$25,ROW($A8)+5))*About!$A$27</f>
        <v>0.21710945019379058</v>
      </c>
      <c r="L8" s="38">
        <f t="shared" ca="1" si="5"/>
        <v>0.2192805446957285</v>
      </c>
      <c r="M8" s="38">
        <f t="shared" ca="1" si="2"/>
        <v>0.22145163919766639</v>
      </c>
      <c r="N8" s="38">
        <f t="shared" ca="1" si="2"/>
        <v>0.22362273369960431</v>
      </c>
      <c r="O8" s="38">
        <f t="shared" ca="1" si="2"/>
        <v>0.2257938282015422</v>
      </c>
      <c r="P8" s="39" cm="1">
        <f t="array" aca="1" ref="P8" ca="1">INDIRECT(CONCATENATE("'",HLOOKUP(P$1,$B$21:$E$23,3,FALSE),"'!",$B$25,ROW($A8)+5))*About!$A$27</f>
        <v>0.22796492270348012</v>
      </c>
      <c r="Q8" s="38" cm="1">
        <f t="array" aca="1" ref="Q8" ca="1">TREND($K8:$P8,$K$1:$P$1,Q$1)</f>
        <v>0.23013601720541832</v>
      </c>
      <c r="R8" s="38" cm="1">
        <f t="array" aca="1" ref="R8" ca="1">TREND($K8:$P8,$K$1:$P$1,R$1)</f>
        <v>0.23230711170735585</v>
      </c>
      <c r="S8" s="38" cm="1">
        <f t="array" aca="1" ref="S8" ca="1">TREND($K8:$P8,$K$1:$P$1,S$1)</f>
        <v>0.23447820620929427</v>
      </c>
      <c r="T8" s="38" cm="1">
        <f t="array" aca="1" ref="T8" ca="1">TREND($K8:$P8,$K$1:$P$1,T$1)</f>
        <v>0.2366493007112318</v>
      </c>
      <c r="U8" s="38" cm="1">
        <f t="array" aca="1" ref="U8" ca="1">TREND($K8:$P8,$K$1:$P$1,U$1)</f>
        <v>0.23882039521316933</v>
      </c>
      <c r="V8" s="38" cm="1">
        <f t="array" aca="1" ref="V8" ca="1">TREND($K8:$P8,$K$1:$P$1,V$1)</f>
        <v>0.24099148971510775</v>
      </c>
      <c r="W8" s="38" cm="1">
        <f t="array" aca="1" ref="W8" ca="1">TREND($K8:$P8,$K$1:$P$1,W$1)</f>
        <v>0.24316258421704529</v>
      </c>
      <c r="X8" s="38" cm="1">
        <f t="array" aca="1" ref="X8" ca="1">TREND($K8:$P8,$K$1:$P$1,X$1)</f>
        <v>0.24533367871898371</v>
      </c>
      <c r="Y8" s="38" cm="1">
        <f t="array" aca="1" ref="Y8" ca="1">TREND($K8:$P8,$K$1:$P$1,Y$1)</f>
        <v>0.24750477322092124</v>
      </c>
      <c r="Z8" s="38" cm="1">
        <f t="array" aca="1" ref="Z8" ca="1">TREND($K8:$P8,$K$1:$P$1,Z$1)</f>
        <v>0.24967586772285966</v>
      </c>
      <c r="AA8" s="38" cm="1">
        <f t="array" aca="1" ref="AA8" ca="1">TREND($K8:$P8,$K$1:$P$1,AA$1)</f>
        <v>0.25184696222479719</v>
      </c>
      <c r="AB8" s="38" cm="1">
        <f t="array" aca="1" ref="AB8" ca="1">TREND($K8:$P8,$K$1:$P$1,AB$1)</f>
        <v>0.25401805672673472</v>
      </c>
      <c r="AC8" s="38" cm="1">
        <f t="array" aca="1" ref="AC8" ca="1">TREND($K8:$P8,$K$1:$P$1,AC$1)</f>
        <v>0.25618915122867314</v>
      </c>
      <c r="AD8" s="38" cm="1">
        <f t="array" aca="1" ref="AD8" ca="1">TREND($K8:$P8,$K$1:$P$1,AD$1)</f>
        <v>0.25836024573061067</v>
      </c>
      <c r="AE8" s="38" cm="1">
        <f t="array" aca="1" ref="AE8" ca="1">TREND($K8:$P8,$K$1:$P$1,AE$1)</f>
        <v>0.26053134023254909</v>
      </c>
      <c r="AF8" s="38" cm="1">
        <f t="array" aca="1" ref="AF8" ca="1">TREND($K8:$P8,$K$1:$P$1,AF$1)</f>
        <v>0.26270243473448662</v>
      </c>
      <c r="AG8" s="38" cm="1">
        <f t="array" aca="1" ref="AG8" ca="1">TREND($K8:$P8,$K$1:$P$1,AG$1)</f>
        <v>0.26487352923642504</v>
      </c>
      <c r="AH8" s="38" cm="1">
        <f t="array" aca="1" ref="AH8" ca="1">TREND($K8:$P8,$K$1:$P$1,AH$1)</f>
        <v>0.26704462373836257</v>
      </c>
      <c r="AI8" s="38" cm="1">
        <f t="array" aca="1" ref="AI8" ca="1">TREND($K8:$P8,$K$1:$P$1,AI$1)</f>
        <v>0.26921571824030011</v>
      </c>
      <c r="AJ8" s="38" cm="1">
        <f t="array" aca="1" ref="AJ8" ca="1">TREND($K8:$P8,$K$1:$P$1,AJ$1)</f>
        <v>0.27138681274223853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4.8849626293602878E-2</v>
      </c>
      <c r="C9" s="38">
        <f t="shared" ca="1" si="3"/>
        <v>4.9121013106345118E-2</v>
      </c>
      <c r="D9" s="38">
        <f t="shared" ca="1" si="0"/>
        <v>4.9392399919087351E-2</v>
      </c>
      <c r="E9" s="38">
        <f t="shared" ca="1" si="0"/>
        <v>4.9663786731829591E-2</v>
      </c>
      <c r="F9" s="39" cm="1">
        <f t="array" aca="1" ref="F9" ca="1">INDIRECT(CONCATENATE("'",HLOOKUP(F$1,$B$21:$E$23,3,FALSE),"'!",$B$25,ROW($A9)+5))*About!$A$27</f>
        <v>4.9935173544571831E-2</v>
      </c>
      <c r="G9" s="38">
        <f t="shared" ca="1" si="4"/>
        <v>5.0369392444959415E-2</v>
      </c>
      <c r="H9" s="38">
        <f t="shared" ca="1" si="1"/>
        <v>5.0803611345346993E-2</v>
      </c>
      <c r="I9" s="38">
        <f t="shared" ca="1" si="1"/>
        <v>5.1237830245734577E-2</v>
      </c>
      <c r="J9" s="38">
        <f t="shared" ca="1" si="1"/>
        <v>5.1672049146122154E-2</v>
      </c>
      <c r="K9" s="39" cm="1">
        <f t="array" aca="1" ref="K9" ca="1">INDIRECT(CONCATENATE("'",HLOOKUP(K$1,$B$21:$E$23,3,FALSE),"'!",$B$25,ROW($A9)+5))*About!$A$27</f>
        <v>5.2106268046509738E-2</v>
      </c>
      <c r="L9" s="38">
        <f t="shared" ca="1" si="5"/>
        <v>5.2757596397091107E-2</v>
      </c>
      <c r="M9" s="38">
        <f t="shared" ca="1" si="2"/>
        <v>5.3408924747672483E-2</v>
      </c>
      <c r="N9" s="38">
        <f t="shared" ca="1" si="2"/>
        <v>5.4060253098253852E-2</v>
      </c>
      <c r="O9" s="38">
        <f t="shared" ca="1" si="2"/>
        <v>5.4711581448835228E-2</v>
      </c>
      <c r="P9" s="39" cm="1">
        <f t="array" aca="1" ref="P9" ca="1">INDIRECT(CONCATENATE("'",HLOOKUP(P$1,$B$21:$E$23,3,FALSE),"'!",$B$25,ROW($A9)+5))*About!$A$27</f>
        <v>5.5362909799416597E-2</v>
      </c>
      <c r="Q9" s="38" cm="1">
        <f t="array" aca="1" ref="Q9" ca="1">TREND($K9:$P9,$K$1:$P$1,Q$1)</f>
        <v>5.6014238149997952E-2</v>
      </c>
      <c r="R9" s="38" cm="1">
        <f t="array" aca="1" ref="R9" ca="1">TREND($K9:$P9,$K$1:$P$1,R$1)</f>
        <v>5.6665566500579301E-2</v>
      </c>
      <c r="S9" s="38" cm="1">
        <f t="array" aca="1" ref="S9" ca="1">TREND($K9:$P9,$K$1:$P$1,S$1)</f>
        <v>5.7316894851160649E-2</v>
      </c>
      <c r="T9" s="38" cm="1">
        <f t="array" aca="1" ref="T9" ca="1">TREND($K9:$P9,$K$1:$P$1,T$1)</f>
        <v>5.7968223201741997E-2</v>
      </c>
      <c r="U9" s="38" cm="1">
        <f t="array" aca="1" ref="U9" ca="1">TREND($K9:$P9,$K$1:$P$1,U$1)</f>
        <v>5.8619551552323568E-2</v>
      </c>
      <c r="V9" s="38" cm="1">
        <f t="array" aca="1" ref="V9" ca="1">TREND($K9:$P9,$K$1:$P$1,V$1)</f>
        <v>5.9270879902904916E-2</v>
      </c>
      <c r="W9" s="38" cm="1">
        <f t="array" aca="1" ref="W9" ca="1">TREND($K9:$P9,$K$1:$P$1,W$1)</f>
        <v>5.9922208253486264E-2</v>
      </c>
      <c r="X9" s="38" cm="1">
        <f t="array" aca="1" ref="X9" ca="1">TREND($K9:$P9,$K$1:$P$1,X$1)</f>
        <v>6.0573536604067613E-2</v>
      </c>
      <c r="Y9" s="38" cm="1">
        <f t="array" aca="1" ref="Y9" ca="1">TREND($K9:$P9,$K$1:$P$1,Y$1)</f>
        <v>6.1224864954648961E-2</v>
      </c>
      <c r="Z9" s="38" cm="1">
        <f t="array" aca="1" ref="Z9" ca="1">TREND($K9:$P9,$K$1:$P$1,Z$1)</f>
        <v>6.1876193305230309E-2</v>
      </c>
      <c r="AA9" s="38" cm="1">
        <f t="array" aca="1" ref="AA9" ca="1">TREND($K9:$P9,$K$1:$P$1,AA$1)</f>
        <v>6.2527521655811658E-2</v>
      </c>
      <c r="AB9" s="38" cm="1">
        <f t="array" aca="1" ref="AB9" ca="1">TREND($K9:$P9,$K$1:$P$1,AB$1)</f>
        <v>6.3178850006393006E-2</v>
      </c>
      <c r="AC9" s="38" cm="1">
        <f t="array" aca="1" ref="AC9" ca="1">TREND($K9:$P9,$K$1:$P$1,AC$1)</f>
        <v>6.3830178356974354E-2</v>
      </c>
      <c r="AD9" s="38" cm="1">
        <f t="array" aca="1" ref="AD9" ca="1">TREND($K9:$P9,$K$1:$P$1,AD$1)</f>
        <v>6.4481506707555925E-2</v>
      </c>
      <c r="AE9" s="38" cm="1">
        <f t="array" aca="1" ref="AE9" ca="1">TREND($K9:$P9,$K$1:$P$1,AE$1)</f>
        <v>6.5132835058137273E-2</v>
      </c>
      <c r="AF9" s="38" cm="1">
        <f t="array" aca="1" ref="AF9" ca="1">TREND($K9:$P9,$K$1:$P$1,AF$1)</f>
        <v>6.5784163408718621E-2</v>
      </c>
      <c r="AG9" s="38" cm="1">
        <f t="array" aca="1" ref="AG9" ca="1">TREND($K9:$P9,$K$1:$P$1,AG$1)</f>
        <v>6.6435491759299969E-2</v>
      </c>
      <c r="AH9" s="38" cm="1">
        <f t="array" aca="1" ref="AH9" ca="1">TREND($K9:$P9,$K$1:$P$1,AH$1)</f>
        <v>6.7086820109881318E-2</v>
      </c>
      <c r="AI9" s="38" cm="1">
        <f t="array" aca="1" ref="AI9" ca="1">TREND($K9:$P9,$K$1:$P$1,AI$1)</f>
        <v>6.7738148460462666E-2</v>
      </c>
      <c r="AJ9" s="38" cm="1">
        <f t="array" aca="1" ref="AJ9" ca="1">TREND($K9:$P9,$K$1:$P$1,AJ$1)</f>
        <v>6.8389476811044014E-2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4.0165248285851257E-4</v>
      </c>
      <c r="C10" s="38">
        <f t="shared" ca="1" si="3"/>
        <v>4.097940872407797E-4</v>
      </c>
      <c r="D10" s="38">
        <f t="shared" ca="1" si="0"/>
        <v>4.1793569162304684E-4</v>
      </c>
      <c r="E10" s="38">
        <f t="shared" ca="1" si="0"/>
        <v>4.2607729600531403E-4</v>
      </c>
      <c r="F10" s="39" cm="1">
        <f t="array" aca="1" ref="F10" ca="1">INDIRECT(CONCATENATE("'",HLOOKUP(F$1,$B$21:$E$23,3,FALSE),"'!",$B$25,ROW($A10)+5))*About!$A$27</f>
        <v>4.3421890038758117E-4</v>
      </c>
      <c r="G10" s="38">
        <f t="shared" ca="1" si="4"/>
        <v>4.429032783953328E-4</v>
      </c>
      <c r="H10" s="38">
        <f t="shared" ca="1" si="1"/>
        <v>4.5158765640308443E-4</v>
      </c>
      <c r="I10" s="38">
        <f t="shared" ca="1" si="1"/>
        <v>4.6027203441083601E-4</v>
      </c>
      <c r="J10" s="38">
        <f t="shared" ca="1" si="1"/>
        <v>4.6895641241858764E-4</v>
      </c>
      <c r="K10" s="39" cm="1">
        <f t="array" aca="1" ref="K10" ca="1">INDIRECT(CONCATENATE("'",HLOOKUP(K$1,$B$21:$E$23,3,FALSE),"'!",$B$25,ROW($A10)+5))*About!$A$27</f>
        <v>4.7764079042633928E-4</v>
      </c>
      <c r="L10" s="38">
        <f t="shared" ca="1" si="5"/>
        <v>4.8632516843409091E-4</v>
      </c>
      <c r="M10" s="38">
        <f t="shared" ca="1" si="2"/>
        <v>4.9500954644184254E-4</v>
      </c>
      <c r="N10" s="38">
        <f t="shared" ca="1" si="2"/>
        <v>5.0369392444959407E-4</v>
      </c>
      <c r="O10" s="38">
        <f t="shared" ca="1" si="2"/>
        <v>5.123783024573457E-4</v>
      </c>
      <c r="P10" s="39" cm="1">
        <f t="array" aca="1" ref="P10" ca="1">INDIRECT(CONCATENATE("'",HLOOKUP(P$1,$B$21:$E$23,3,FALSE),"'!",$B$25,ROW($A10)+5))*About!$A$27</f>
        <v>5.2106268046509733E-4</v>
      </c>
      <c r="Q10" s="38" cm="1">
        <f t="array" aca="1" ref="Q10" ca="1">TREND($K10:$P10,$K$1:$P$1,Q$1)</f>
        <v>5.2974705847284864E-4</v>
      </c>
      <c r="R10" s="38" cm="1">
        <f t="array" aca="1" ref="R10" ca="1">TREND($K10:$P10,$K$1:$P$1,R$1)</f>
        <v>5.384314364806006E-4</v>
      </c>
      <c r="S10" s="38" cm="1">
        <f t="array" aca="1" ref="S10" ca="1">TREND($K10:$P10,$K$1:$P$1,S$1)</f>
        <v>5.4711581448835256E-4</v>
      </c>
      <c r="T10" s="38" cm="1">
        <f t="array" aca="1" ref="T10" ca="1">TREND($K10:$P10,$K$1:$P$1,T$1)</f>
        <v>5.5580019249610105E-4</v>
      </c>
      <c r="U10" s="38" cm="1">
        <f t="array" aca="1" ref="U10" ca="1">TREND($K10:$P10,$K$1:$P$1,U$1)</f>
        <v>5.6448457050385301E-4</v>
      </c>
      <c r="V10" s="38" cm="1">
        <f t="array" aca="1" ref="V10" ca="1">TREND($K10:$P10,$K$1:$P$1,V$1)</f>
        <v>5.7316894851160496E-4</v>
      </c>
      <c r="W10" s="38" cm="1">
        <f t="array" aca="1" ref="W10" ca="1">TREND($K10:$P10,$K$1:$P$1,W$1)</f>
        <v>5.8185332651935692E-4</v>
      </c>
      <c r="X10" s="38" cm="1">
        <f t="array" aca="1" ref="X10" ca="1">TREND($K10:$P10,$K$1:$P$1,X$1)</f>
        <v>5.9053770452710888E-4</v>
      </c>
      <c r="Y10" s="38" cm="1">
        <f t="array" aca="1" ref="Y10" ca="1">TREND($K10:$P10,$K$1:$P$1,Y$1)</f>
        <v>5.9922208253486084E-4</v>
      </c>
      <c r="Z10" s="38" cm="1">
        <f t="array" aca="1" ref="Z10" ca="1">TREND($K10:$P10,$K$1:$P$1,Z$1)</f>
        <v>6.079064605426128E-4</v>
      </c>
      <c r="AA10" s="38" cm="1">
        <f t="array" aca="1" ref="AA10" ca="1">TREND($K10:$P10,$K$1:$P$1,AA$1)</f>
        <v>6.1659083855036476E-4</v>
      </c>
      <c r="AB10" s="38" cm="1">
        <f t="array" aca="1" ref="AB10" ca="1">TREND($K10:$P10,$K$1:$P$1,AB$1)</f>
        <v>6.2527521655811671E-4</v>
      </c>
      <c r="AC10" s="38" cm="1">
        <f t="array" aca="1" ref="AC10" ca="1">TREND($K10:$P10,$K$1:$P$1,AC$1)</f>
        <v>6.3395959456586867E-4</v>
      </c>
      <c r="AD10" s="38" cm="1">
        <f t="array" aca="1" ref="AD10" ca="1">TREND($K10:$P10,$K$1:$P$1,AD$1)</f>
        <v>6.4264397257361716E-4</v>
      </c>
      <c r="AE10" s="38" cm="1">
        <f t="array" aca="1" ref="AE10" ca="1">TREND($K10:$P10,$K$1:$P$1,AE$1)</f>
        <v>6.5132835058136912E-4</v>
      </c>
      <c r="AF10" s="38" cm="1">
        <f t="array" aca="1" ref="AF10" ca="1">TREND($K10:$P10,$K$1:$P$1,AF$1)</f>
        <v>6.6001272858912108E-4</v>
      </c>
      <c r="AG10" s="38" cm="1">
        <f t="array" aca="1" ref="AG10" ca="1">TREND($K10:$P10,$K$1:$P$1,AG$1)</f>
        <v>6.6869710659687304E-4</v>
      </c>
      <c r="AH10" s="38" cm="1">
        <f t="array" aca="1" ref="AH10" ca="1">TREND($K10:$P10,$K$1:$P$1,AH$1)</f>
        <v>6.7738148460462499E-4</v>
      </c>
      <c r="AI10" s="38" cm="1">
        <f t="array" aca="1" ref="AI10" ca="1">TREND($K10:$P10,$K$1:$P$1,AI$1)</f>
        <v>6.8606586261237695E-4</v>
      </c>
      <c r="AJ10" s="38" cm="1">
        <f t="array" aca="1" ref="AJ10" ca="1">TREND($K10:$P10,$K$1:$P$1,AJ$1)</f>
        <v>6.9475024062012891E-4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3.7994153783913354E-4</v>
      </c>
      <c r="C11" s="38">
        <f t="shared" ca="1" si="3"/>
        <v>3.8808314222140068E-4</v>
      </c>
      <c r="D11" s="38">
        <f t="shared" ca="1" si="0"/>
        <v>3.9622474660366781E-4</v>
      </c>
      <c r="E11" s="38">
        <f t="shared" ca="1" si="0"/>
        <v>4.0436635098593495E-4</v>
      </c>
      <c r="F11" s="39" cm="1">
        <f t="array" aca="1" ref="F11" ca="1">INDIRECT(CONCATENATE("'",HLOOKUP(F$1,$B$21:$E$23,3,FALSE),"'!",$B$25,ROW($A11)+5))*About!$A$27</f>
        <v>4.1250795536820208E-4</v>
      </c>
      <c r="G11" s="38">
        <f t="shared" ca="1" si="4"/>
        <v>4.233634278778916E-4</v>
      </c>
      <c r="H11" s="38">
        <f t="shared" ca="1" si="1"/>
        <v>4.3421890038758117E-4</v>
      </c>
      <c r="I11" s="38">
        <f t="shared" ca="1" si="1"/>
        <v>4.4507437289727068E-4</v>
      </c>
      <c r="J11" s="38">
        <f t="shared" ca="1" si="1"/>
        <v>4.5592984540696025E-4</v>
      </c>
      <c r="K11" s="39" cm="1">
        <f t="array" aca="1" ref="K11" ca="1">INDIRECT(CONCATENATE("'",HLOOKUP(K$1,$B$21:$E$23,3,FALSE),"'!",$B$25,ROW($A11)+5))*About!$A$27</f>
        <v>4.6678531791664976E-4</v>
      </c>
      <c r="L11" s="38">
        <f t="shared" ca="1" si="5"/>
        <v>4.754696959244014E-4</v>
      </c>
      <c r="M11" s="38">
        <f t="shared" ca="1" si="2"/>
        <v>4.8415407393215303E-4</v>
      </c>
      <c r="N11" s="38">
        <f t="shared" ca="1" si="2"/>
        <v>4.9283845193990466E-4</v>
      </c>
      <c r="O11" s="38">
        <f t="shared" ca="1" si="2"/>
        <v>5.015228299476563E-4</v>
      </c>
      <c r="P11" s="39" cm="1">
        <f t="array" aca="1" ref="P11" ca="1">INDIRECT(CONCATENATE("'",HLOOKUP(P$1,$B$21:$E$23,3,FALSE),"'!",$B$25,ROW($A11)+5))*About!$A$27</f>
        <v>5.1020720795540793E-4</v>
      </c>
      <c r="Q11" s="38" cm="1">
        <f t="array" aca="1" ref="Q11" ca="1">TREND($K11:$P11,$K$1:$P$1,Q$1)</f>
        <v>5.1889158596316043E-4</v>
      </c>
      <c r="R11" s="38" cm="1">
        <f t="array" aca="1" ref="R11" ca="1">TREND($K11:$P11,$K$1:$P$1,R$1)</f>
        <v>5.2757596397090892E-4</v>
      </c>
      <c r="S11" s="38" cm="1">
        <f t="array" aca="1" ref="S11" ca="1">TREND($K11:$P11,$K$1:$P$1,S$1)</f>
        <v>5.3626034197866088E-4</v>
      </c>
      <c r="T11" s="38" cm="1">
        <f t="array" aca="1" ref="T11" ca="1">TREND($K11:$P11,$K$1:$P$1,T$1)</f>
        <v>5.4494471998641283E-4</v>
      </c>
      <c r="U11" s="38" cm="1">
        <f t="array" aca="1" ref="U11" ca="1">TREND($K11:$P11,$K$1:$P$1,U$1)</f>
        <v>5.5362909799416479E-4</v>
      </c>
      <c r="V11" s="38" cm="1">
        <f t="array" aca="1" ref="V11" ca="1">TREND($K11:$P11,$K$1:$P$1,V$1)</f>
        <v>5.6231347600191675E-4</v>
      </c>
      <c r="W11" s="38" cm="1">
        <f t="array" aca="1" ref="W11" ca="1">TREND($K11:$P11,$K$1:$P$1,W$1)</f>
        <v>5.7099785400966871E-4</v>
      </c>
      <c r="X11" s="38" cm="1">
        <f t="array" aca="1" ref="X11" ca="1">TREND($K11:$P11,$K$1:$P$1,X$1)</f>
        <v>5.7968223201742067E-4</v>
      </c>
      <c r="Y11" s="38" cm="1">
        <f t="array" aca="1" ref="Y11" ca="1">TREND($K11:$P11,$K$1:$P$1,Y$1)</f>
        <v>5.8836661002517263E-4</v>
      </c>
      <c r="Z11" s="38" cm="1">
        <f t="array" aca="1" ref="Z11" ca="1">TREND($K11:$P11,$K$1:$P$1,Z$1)</f>
        <v>5.9705098803292458E-4</v>
      </c>
      <c r="AA11" s="38" cm="1">
        <f t="array" aca="1" ref="AA11" ca="1">TREND($K11:$P11,$K$1:$P$1,AA$1)</f>
        <v>6.0573536604067654E-4</v>
      </c>
      <c r="AB11" s="38" cm="1">
        <f t="array" aca="1" ref="AB11" ca="1">TREND($K11:$P11,$K$1:$P$1,AB$1)</f>
        <v>6.144197440484285E-4</v>
      </c>
      <c r="AC11" s="38" cm="1">
        <f t="array" aca="1" ref="AC11" ca="1">TREND($K11:$P11,$K$1:$P$1,AC$1)</f>
        <v>6.2310412205617699E-4</v>
      </c>
      <c r="AD11" s="38" cm="1">
        <f t="array" aca="1" ref="AD11" ca="1">TREND($K11:$P11,$K$1:$P$1,AD$1)</f>
        <v>6.3178850006392895E-4</v>
      </c>
      <c r="AE11" s="38" cm="1">
        <f t="array" aca="1" ref="AE11" ca="1">TREND($K11:$P11,$K$1:$P$1,AE$1)</f>
        <v>6.4047287807168091E-4</v>
      </c>
      <c r="AF11" s="38" cm="1">
        <f t="array" aca="1" ref="AF11" ca="1">TREND($K11:$P11,$K$1:$P$1,AF$1)</f>
        <v>6.4915725607943287E-4</v>
      </c>
      <c r="AG11" s="38" cm="1">
        <f t="array" aca="1" ref="AG11" ca="1">TREND($K11:$P11,$K$1:$P$1,AG$1)</f>
        <v>6.5784163408718482E-4</v>
      </c>
      <c r="AH11" s="38" cm="1">
        <f t="array" aca="1" ref="AH11" ca="1">TREND($K11:$P11,$K$1:$P$1,AH$1)</f>
        <v>6.6652601209493678E-4</v>
      </c>
      <c r="AI11" s="38" cm="1">
        <f t="array" aca="1" ref="AI11" ca="1">TREND($K11:$P11,$K$1:$P$1,AI$1)</f>
        <v>6.7521039010268874E-4</v>
      </c>
      <c r="AJ11" s="38" cm="1">
        <f t="array" aca="1" ref="AJ11" ca="1">TREND($K11:$P11,$K$1:$P$1,AJ$1)</f>
        <v>6.838947681104407E-4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1.8020084366084617E-3</v>
      </c>
      <c r="C12" s="38">
        <f t="shared" ca="1" si="3"/>
        <v>1.831860986010108E-3</v>
      </c>
      <c r="D12" s="38">
        <f t="shared" ca="1" si="0"/>
        <v>1.8617135354117541E-3</v>
      </c>
      <c r="E12" s="38">
        <f t="shared" ca="1" si="0"/>
        <v>1.8915660848134004E-3</v>
      </c>
      <c r="F12" s="40">
        <f ca="1">SUM(INDIRECT(CONCATENATE("'",HLOOKUP(F$1,$B$21:$E$23,3,FALSE),"'!",$B$25,ROW($A12)+5,":",$B$25,ROW($A12)+6)))*About!$A$27</f>
        <v>1.9214186342150466E-3</v>
      </c>
      <c r="G12" s="38">
        <f t="shared" ca="1" si="4"/>
        <v>1.9691827132576807E-3</v>
      </c>
      <c r="H12" s="38">
        <f t="shared" ca="1" si="1"/>
        <v>2.0169467923003143E-3</v>
      </c>
      <c r="I12" s="38">
        <f t="shared" ca="1" si="1"/>
        <v>2.0647108713429483E-3</v>
      </c>
      <c r="J12" s="38">
        <f t="shared" ca="1" si="1"/>
        <v>2.1124749503855819E-3</v>
      </c>
      <c r="K12" s="40">
        <f ca="1">SUM(INDIRECT(CONCATENATE("'",HLOOKUP(K$1,$B$21:$E$23,3,FALSE),"'!",$B$25,ROW($A12)+5,":",$B$25,ROW($A12)+6)))*About!$A$27</f>
        <v>2.1602390294282159E-3</v>
      </c>
      <c r="L12" s="38">
        <f t="shared" ca="1" si="5"/>
        <v>2.1862921634514709E-3</v>
      </c>
      <c r="M12" s="38">
        <f t="shared" ca="1" si="2"/>
        <v>2.212345297474726E-3</v>
      </c>
      <c r="N12" s="38">
        <f t="shared" ca="1" si="2"/>
        <v>2.2383984314979805E-3</v>
      </c>
      <c r="O12" s="38">
        <f t="shared" ca="1" si="2"/>
        <v>2.2644515655212355E-3</v>
      </c>
      <c r="P12" s="40">
        <f ca="1">SUM(INDIRECT(CONCATENATE("'",HLOOKUP(P$1,$B$21:$E$23,3,FALSE),"'!",$B$25,ROW($A12)+5,":",$B$25,ROW($A12)+6)))*About!$A$27</f>
        <v>2.2905046995444905E-3</v>
      </c>
      <c r="Q12" s="38" cm="1">
        <f t="array" aca="1" ref="Q12" ca="1">TREND($K12:$P12,$K$1:$P$1,Q$1)</f>
        <v>2.3165578335677464E-3</v>
      </c>
      <c r="R12" s="38" cm="1">
        <f t="array" aca="1" ref="R12" ca="1">TREND($K12:$P12,$K$1:$P$1,R$1)</f>
        <v>2.3426109675910023E-3</v>
      </c>
      <c r="S12" s="38" cm="1">
        <f t="array" aca="1" ref="S12" ca="1">TREND($K12:$P12,$K$1:$P$1,S$1)</f>
        <v>2.3686641016142582E-3</v>
      </c>
      <c r="T12" s="38" cm="1">
        <f t="array" aca="1" ref="T12" ca="1">TREND($K12:$P12,$K$1:$P$1,T$1)</f>
        <v>2.394717235637514E-3</v>
      </c>
      <c r="U12" s="38" cm="1">
        <f t="array" aca="1" ref="U12" ca="1">TREND($K12:$P12,$K$1:$P$1,U$1)</f>
        <v>2.4207703696607699E-3</v>
      </c>
      <c r="V12" s="38" cm="1">
        <f t="array" aca="1" ref="V12" ca="1">TREND($K12:$P12,$K$1:$P$1,V$1)</f>
        <v>2.4468235036840258E-3</v>
      </c>
      <c r="W12" s="38" cm="1">
        <f t="array" aca="1" ref="W12" ca="1">TREND($K12:$P12,$K$1:$P$1,W$1)</f>
        <v>2.4728766377072817E-3</v>
      </c>
      <c r="X12" s="38" cm="1">
        <f t="array" aca="1" ref="X12" ca="1">TREND($K12:$P12,$K$1:$P$1,X$1)</f>
        <v>2.4989297717305306E-3</v>
      </c>
      <c r="Y12" s="38" cm="1">
        <f t="array" aca="1" ref="Y12" ca="1">TREND($K12:$P12,$K$1:$P$1,Y$1)</f>
        <v>2.5249829057537865E-3</v>
      </c>
      <c r="Z12" s="38" cm="1">
        <f t="array" aca="1" ref="Z12" ca="1">TREND($K12:$P12,$K$1:$P$1,Z$1)</f>
        <v>2.5510360397770424E-3</v>
      </c>
      <c r="AA12" s="38" cm="1">
        <f t="array" aca="1" ref="AA12" ca="1">TREND($K12:$P12,$K$1:$P$1,AA$1)</f>
        <v>2.5770891738002982E-3</v>
      </c>
      <c r="AB12" s="38" cm="1">
        <f t="array" aca="1" ref="AB12" ca="1">TREND($K12:$P12,$K$1:$P$1,AB$1)</f>
        <v>2.6031423078235541E-3</v>
      </c>
      <c r="AC12" s="38" cm="1">
        <f t="array" aca="1" ref="AC12" ca="1">TREND($K12:$P12,$K$1:$P$1,AC$1)</f>
        <v>2.62919544184681E-3</v>
      </c>
      <c r="AD12" s="38" cm="1">
        <f t="array" aca="1" ref="AD12" ca="1">TREND($K12:$P12,$K$1:$P$1,AD$1)</f>
        <v>2.6552485758700659E-3</v>
      </c>
      <c r="AE12" s="38" cm="1">
        <f t="array" aca="1" ref="AE12" ca="1">TREND($K12:$P12,$K$1:$P$1,AE$1)</f>
        <v>2.6813017098933148E-3</v>
      </c>
      <c r="AF12" s="38" cm="1">
        <f t="array" aca="1" ref="AF12" ca="1">TREND($K12:$P12,$K$1:$P$1,AF$1)</f>
        <v>2.7073548439165707E-3</v>
      </c>
      <c r="AG12" s="38" cm="1">
        <f t="array" aca="1" ref="AG12" ca="1">TREND($K12:$P12,$K$1:$P$1,AG$1)</f>
        <v>2.7334079779398265E-3</v>
      </c>
      <c r="AH12" s="38" cm="1">
        <f t="array" aca="1" ref="AH12" ca="1">TREND($K12:$P12,$K$1:$P$1,AH$1)</f>
        <v>2.7594611119630824E-3</v>
      </c>
      <c r="AI12" s="38" cm="1">
        <f t="array" aca="1" ref="AI12" ca="1">TREND($K12:$P12,$K$1:$P$1,AI$1)</f>
        <v>2.7855142459863383E-3</v>
      </c>
      <c r="AJ12" s="38" cm="1">
        <f t="array" aca="1" ref="AJ12" ca="1">TREND($K12:$P12,$K$1:$P$1,AJ$1)</f>
        <v>2.8115673800095942E-3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HOIpTP-electricity-PM25</v>
      </c>
    </row>
    <row r="18" spans="1:5">
      <c r="A18" t="s">
        <v>113</v>
      </c>
      <c r="B18" t="str">
        <f ca="1">RIGHT(B17,LEN(B17)-7)</f>
        <v>electricity-PM25</v>
      </c>
    </row>
    <row r="19" spans="1:5">
      <c r="A19" t="s">
        <v>114</v>
      </c>
      <c r="B19" t="str">
        <f ca="1">LEFT(B18,FIND("-",B18)-1)</f>
        <v>electricity</v>
      </c>
    </row>
    <row r="20" spans="1:5">
      <c r="A20" t="s">
        <v>121</v>
      </c>
      <c r="B20" t="str">
        <f ca="1">VLOOKUP($B$19,Mappings!$A$22:$B$26,COLUMN(Mappings!$B$21),FALSE)</f>
        <v>electricity generating units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16</v>
      </c>
      <c r="C22" s="32">
        <f ca="1">VLOOKUP($B$20,Mappings!$A$3:$E$19,COLUMN(Mappings!C$2),FALSE)</f>
        <v>33</v>
      </c>
      <c r="D22" s="32">
        <f ca="1">VLOOKUP($B$20,Mappings!$A$3:$E$19,COLUMN(Mappings!D$2),FALSE)</f>
        <v>50</v>
      </c>
      <c r="E22" s="33">
        <f ca="1">VLOOKUP($B$20,Mappings!$A$3:$E$19,COLUMN(Mappings!E$2),FALSE)</f>
        <v>67</v>
      </c>
    </row>
    <row r="23" spans="1:5">
      <c r="A23" s="34" t="s">
        <v>112</v>
      </c>
      <c r="B23" s="35" t="str">
        <f ca="1">CONCATENATE("Table ",B22)</f>
        <v>Table 16</v>
      </c>
      <c r="C23" s="35" t="str">
        <f ca="1">CONCATENATE("Table ",C22)</f>
        <v>Table 33</v>
      </c>
      <c r="D23" s="35" t="str">
        <f ca="1">CONCATENATE("Table ",D22)</f>
        <v>Table 50</v>
      </c>
      <c r="E23" s="36" t="str">
        <f ca="1">CONCATENATE("Table ",E22)</f>
        <v>Table 67</v>
      </c>
    </row>
    <row r="24" spans="1:5">
      <c r="A24" t="s">
        <v>115</v>
      </c>
      <c r="B24" t="str">
        <f ca="1">REPLACE(B18,1,FIND("-",B18),"")</f>
        <v>PM25</v>
      </c>
    </row>
    <row r="25" spans="1:5">
      <c r="A25" t="s">
        <v>123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J25"/>
  <sheetViews>
    <sheetView workbookViewId="0"/>
  </sheetViews>
  <sheetFormatPr defaultColWidth="8.796875" defaultRowHeight="14.25"/>
  <cols>
    <col min="1" max="1" width="33.796875" customWidth="1"/>
  </cols>
  <sheetData>
    <row r="1" spans="1:36" s="1" customFormat="1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4.7764079042633928E-4</v>
      </c>
      <c r="C2" s="38">
        <f ca="1">$B2+($F2-$B2)*(C$1-$B$1)/($F$1-$B$1)</f>
        <v>4.8035465855376166E-4</v>
      </c>
      <c r="D2" s="38">
        <f t="shared" ref="D2:E12" ca="1" si="0">$B2+($F2-$B2)*(D$1-$B$1)/($F$1-$B$1)</f>
        <v>4.8306852668118403E-4</v>
      </c>
      <c r="E2" s="38">
        <f t="shared" ca="1" si="0"/>
        <v>4.8578239480860641E-4</v>
      </c>
      <c r="F2" s="37" cm="1">
        <f t="array" aca="1" ref="F2" ca="1">INDIRECT(CONCATENATE("'",HLOOKUP(F$1,$B$21:$E$23,3,FALSE),"'!",$B$25,ROW($A2)+3))*About!$A$27</f>
        <v>4.8849626293602879E-4</v>
      </c>
      <c r="G2" s="38">
        <f ca="1">$F2+($K2-$F2)*(G$1-$F$1)/($K$1-$F$1)</f>
        <v>4.9500954644184254E-4</v>
      </c>
      <c r="H2" s="38">
        <f t="shared" ref="H2:J12" ca="1" si="1">$F2+($K2-$F2)*(H$1-$F$1)/($K$1-$F$1)</f>
        <v>5.0152282994765619E-4</v>
      </c>
      <c r="I2" s="38">
        <f t="shared" ca="1" si="1"/>
        <v>5.0803611345346994E-4</v>
      </c>
      <c r="J2" s="38">
        <f t="shared" ca="1" si="1"/>
        <v>5.1454939695928358E-4</v>
      </c>
      <c r="K2" s="37" cm="1">
        <f t="array" aca="1" ref="K2" ca="1">INDIRECT(CONCATENATE("'",HLOOKUP(K$1,$B$21:$E$23,3,FALSE),"'!",$B$25,ROW($A2)+3))*About!$A$27</f>
        <v>5.2106268046509733E-4</v>
      </c>
      <c r="L2" s="38">
        <f ca="1">$K2+($P2-$K2)*(L$1-$K$1)/($P$1-$K$1)</f>
        <v>5.2757596397091109E-4</v>
      </c>
      <c r="M2" s="38">
        <f t="shared" ref="M2:O12" ca="1" si="2">$K2+($P2-$K2)*(M$1-$K$1)/($P$1-$K$1)</f>
        <v>5.3408924747672484E-4</v>
      </c>
      <c r="N2" s="38">
        <f t="shared" ca="1" si="2"/>
        <v>5.4060253098253848E-4</v>
      </c>
      <c r="O2" s="38">
        <f t="shared" ca="1" si="2"/>
        <v>5.4711581448835223E-4</v>
      </c>
      <c r="P2" s="37" cm="1">
        <f t="array" aca="1" ref="P2" ca="1">INDIRECT(CONCATENATE("'",HLOOKUP(P$1,$B$21:$E$23,3,FALSE),"'!",$B$25,ROW($A2)+3))*About!$A$27</f>
        <v>5.5362909799416599E-4</v>
      </c>
      <c r="Q2" s="38" cm="1">
        <f t="array" aca="1" ref="Q2" ca="1">TREND($K2:$P2,$K$1:$P$1,Q$1)</f>
        <v>5.601423814999805E-4</v>
      </c>
      <c r="R2" s="38" cm="1">
        <f t="array" aca="1" ref="R2" ca="1">TREND($K2:$P2,$K$1:$P$1,R$1)</f>
        <v>5.6665566500579446E-4</v>
      </c>
      <c r="S2" s="38" cm="1">
        <f t="array" aca="1" ref="S2" ca="1">TREND($K2:$P2,$K$1:$P$1,S$1)</f>
        <v>5.7316894851160843E-4</v>
      </c>
      <c r="T2" s="38" cm="1">
        <f t="array" aca="1" ref="T2" ca="1">TREND($K2:$P2,$K$1:$P$1,T$1)</f>
        <v>5.796822320174224E-4</v>
      </c>
      <c r="U2" s="38" cm="1">
        <f t="array" aca="1" ref="U2" ca="1">TREND($K2:$P2,$K$1:$P$1,U$1)</f>
        <v>5.8619551552323637E-4</v>
      </c>
      <c r="V2" s="38" cm="1">
        <f t="array" aca="1" ref="V2" ca="1">TREND($K2:$P2,$K$1:$P$1,V$1)</f>
        <v>5.9270879902905034E-4</v>
      </c>
      <c r="W2" s="38" cm="1">
        <f t="array" aca="1" ref="W2" ca="1">TREND($K2:$P2,$K$1:$P$1,W$1)</f>
        <v>5.9922208253486431E-4</v>
      </c>
      <c r="X2" s="38" cm="1">
        <f t="array" aca="1" ref="X2" ca="1">TREND($K2:$P2,$K$1:$P$1,X$1)</f>
        <v>6.0573536604067654E-4</v>
      </c>
      <c r="Y2" s="38" cm="1">
        <f t="array" aca="1" ref="Y2" ca="1">TREND($K2:$P2,$K$1:$P$1,Y$1)</f>
        <v>6.1224864954649051E-4</v>
      </c>
      <c r="Z2" s="38" cm="1">
        <f t="array" aca="1" ref="Z2" ca="1">TREND($K2:$P2,$K$1:$P$1,Z$1)</f>
        <v>6.1876193305230448E-4</v>
      </c>
      <c r="AA2" s="38" cm="1">
        <f t="array" aca="1" ref="AA2" ca="1">TREND($K2:$P2,$K$1:$P$1,AA$1)</f>
        <v>6.2527521655811845E-4</v>
      </c>
      <c r="AB2" s="38" cm="1">
        <f t="array" aca="1" ref="AB2" ca="1">TREND($K2:$P2,$K$1:$P$1,AB$1)</f>
        <v>6.3178850006393242E-4</v>
      </c>
      <c r="AC2" s="38" cm="1">
        <f t="array" aca="1" ref="AC2" ca="1">TREND($K2:$P2,$K$1:$P$1,AC$1)</f>
        <v>6.3830178356974639E-4</v>
      </c>
      <c r="AD2" s="38" cm="1">
        <f t="array" aca="1" ref="AD2" ca="1">TREND($K2:$P2,$K$1:$P$1,AD$1)</f>
        <v>6.4481506707556036E-4</v>
      </c>
      <c r="AE2" s="38" cm="1">
        <f t="array" aca="1" ref="AE2" ca="1">TREND($K2:$P2,$K$1:$P$1,AE$1)</f>
        <v>6.5132835058137259E-4</v>
      </c>
      <c r="AF2" s="38" cm="1">
        <f t="array" aca="1" ref="AF2" ca="1">TREND($K2:$P2,$K$1:$P$1,AF$1)</f>
        <v>6.5784163408718656E-4</v>
      </c>
      <c r="AG2" s="38" cm="1">
        <f t="array" aca="1" ref="AG2" ca="1">TREND($K2:$P2,$K$1:$P$1,AG$1)</f>
        <v>6.6435491759300053E-4</v>
      </c>
      <c r="AH2" s="38" cm="1">
        <f t="array" aca="1" ref="AH2" ca="1">TREND($K2:$P2,$K$1:$P$1,AH$1)</f>
        <v>6.708682010988145E-4</v>
      </c>
      <c r="AI2" s="38" cm="1">
        <f t="array" aca="1" ref="AI2" ca="1">TREND($K2:$P2,$K$1:$P$1,AI$1)</f>
        <v>6.7738148460462846E-4</v>
      </c>
      <c r="AJ2" s="38" cm="1">
        <f t="array" aca="1" ref="AJ2" ca="1">TREND($K2:$P2,$K$1:$P$1,AJ$1)</f>
        <v>6.8389476811044243E-4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2.3882039521316964E-4</v>
      </c>
      <c r="C3" s="38">
        <f t="shared" ref="C3:C12" ca="1" si="3">$B3+($F3-$B3)*(C$1-$B$1)/($F$1-$B$1)</f>
        <v>2.3882039521316964E-4</v>
      </c>
      <c r="D3" s="38">
        <f t="shared" ca="1" si="0"/>
        <v>2.3882039521316964E-4</v>
      </c>
      <c r="E3" s="38">
        <f t="shared" ca="1" si="0"/>
        <v>2.3882039521316964E-4</v>
      </c>
      <c r="F3" s="39" cm="1">
        <f t="array" aca="1" ref="F3" ca="1">INDIRECT(CONCATENATE("'",HLOOKUP(F$1,$B$21:$E$23,3,FALSE),"'!",$B$25,ROW($A3)+5))*About!$A$27</f>
        <v>2.3882039521316964E-4</v>
      </c>
      <c r="G3" s="38">
        <f t="shared" ref="G3:G12" ca="1" si="4">$F3+($K3-$F3)*(G$1-$F$1)/($K$1-$F$1)</f>
        <v>2.4099148971510755E-4</v>
      </c>
      <c r="H3" s="38">
        <f t="shared" ca="1" si="1"/>
        <v>2.4316258421704546E-4</v>
      </c>
      <c r="I3" s="38">
        <f t="shared" ca="1" si="1"/>
        <v>2.4533367871898334E-4</v>
      </c>
      <c r="J3" s="38">
        <f t="shared" ca="1" si="1"/>
        <v>2.4750477322092127E-4</v>
      </c>
      <c r="K3" s="39" cm="1">
        <f t="array" aca="1" ref="K3" ca="1">INDIRECT(CONCATENATE("'",HLOOKUP(K$1,$B$21:$E$23,3,FALSE),"'!",$B$25,ROW($A3)+5))*About!$A$27</f>
        <v>2.4967586772285915E-4</v>
      </c>
      <c r="L3" s="38">
        <f t="shared" ref="L3:L12" ca="1" si="5">$K3+($P3-$K3)*(L$1-$K$1)/($P$1-$K$1)</f>
        <v>2.5184696222479703E-4</v>
      </c>
      <c r="M3" s="38">
        <f t="shared" ca="1" si="2"/>
        <v>2.5401805672673497E-4</v>
      </c>
      <c r="N3" s="38">
        <f t="shared" ca="1" si="2"/>
        <v>2.5618915122867285E-4</v>
      </c>
      <c r="O3" s="38">
        <f t="shared" ca="1" si="2"/>
        <v>2.5836024573061079E-4</v>
      </c>
      <c r="P3" s="39" cm="1">
        <f t="array" aca="1" ref="P3" ca="1">INDIRECT(CONCATENATE("'",HLOOKUP(P$1,$B$21:$E$23,3,FALSE),"'!",$B$25,ROW($A3)+5))*About!$A$27</f>
        <v>2.6053134023254867E-4</v>
      </c>
      <c r="Q3" s="38" cm="1">
        <f t="array" aca="1" ref="Q3" ca="1">TREND($K3:$P3,$K$1:$P$1,Q$1)</f>
        <v>2.627024347344872E-4</v>
      </c>
      <c r="R3" s="38" cm="1">
        <f t="array" aca="1" ref="R3" ca="1">TREND($K3:$P3,$K$1:$P$1,R$1)</f>
        <v>2.6487352923642519E-4</v>
      </c>
      <c r="S3" s="38" cm="1">
        <f t="array" aca="1" ref="S3" ca="1">TREND($K3:$P3,$K$1:$P$1,S$1)</f>
        <v>2.6704462373836231E-4</v>
      </c>
      <c r="T3" s="38" cm="1">
        <f t="array" aca="1" ref="T3" ca="1">TREND($K3:$P3,$K$1:$P$1,T$1)</f>
        <v>2.692157182403003E-4</v>
      </c>
      <c r="U3" s="38" cm="1">
        <f t="array" aca="1" ref="U3" ca="1">TREND($K3:$P3,$K$1:$P$1,U$1)</f>
        <v>2.7138681274223829E-4</v>
      </c>
      <c r="V3" s="38" cm="1">
        <f t="array" aca="1" ref="V3" ca="1">TREND($K3:$P3,$K$1:$P$1,V$1)</f>
        <v>2.7355790724417628E-4</v>
      </c>
      <c r="W3" s="38" cm="1">
        <f t="array" aca="1" ref="W3" ca="1">TREND($K3:$P3,$K$1:$P$1,W$1)</f>
        <v>2.7572900174611427E-4</v>
      </c>
      <c r="X3" s="38" cm="1">
        <f t="array" aca="1" ref="X3" ca="1">TREND($K3:$P3,$K$1:$P$1,X$1)</f>
        <v>2.7790009624805226E-4</v>
      </c>
      <c r="Y3" s="38" cm="1">
        <f t="array" aca="1" ref="Y3" ca="1">TREND($K3:$P3,$K$1:$P$1,Y$1)</f>
        <v>2.8007119074999025E-4</v>
      </c>
      <c r="Z3" s="38" cm="1">
        <f t="array" aca="1" ref="Z3" ca="1">TREND($K3:$P3,$K$1:$P$1,Z$1)</f>
        <v>2.8224228525192824E-4</v>
      </c>
      <c r="AA3" s="38" cm="1">
        <f t="array" aca="1" ref="AA3" ca="1">TREND($K3:$P3,$K$1:$P$1,AA$1)</f>
        <v>2.8441337975386623E-4</v>
      </c>
      <c r="AB3" s="38" cm="1">
        <f t="array" aca="1" ref="AB3" ca="1">TREND($K3:$P3,$K$1:$P$1,AB$1)</f>
        <v>2.8658447425580422E-4</v>
      </c>
      <c r="AC3" s="38" cm="1">
        <f t="array" aca="1" ref="AC3" ca="1">TREND($K3:$P3,$K$1:$P$1,AC$1)</f>
        <v>2.8875556875774134E-4</v>
      </c>
      <c r="AD3" s="38" cm="1">
        <f t="array" aca="1" ref="AD3" ca="1">TREND($K3:$P3,$K$1:$P$1,AD$1)</f>
        <v>2.9092666325967933E-4</v>
      </c>
      <c r="AE3" s="38" cm="1">
        <f t="array" aca="1" ref="AE3" ca="1">TREND($K3:$P3,$K$1:$P$1,AE$1)</f>
        <v>2.9309775776161732E-4</v>
      </c>
      <c r="AF3" s="38" cm="1">
        <f t="array" aca="1" ref="AF3" ca="1">TREND($K3:$P3,$K$1:$P$1,AF$1)</f>
        <v>2.9526885226355531E-4</v>
      </c>
      <c r="AG3" s="38" cm="1">
        <f t="array" aca="1" ref="AG3" ca="1">TREND($K3:$P3,$K$1:$P$1,AG$1)</f>
        <v>2.974399467654933E-4</v>
      </c>
      <c r="AH3" s="38" cm="1">
        <f t="array" aca="1" ref="AH3" ca="1">TREND($K3:$P3,$K$1:$P$1,AH$1)</f>
        <v>2.9961104126743129E-4</v>
      </c>
      <c r="AI3" s="38" cm="1">
        <f t="array" aca="1" ref="AI3" ca="1">TREND($K3:$P3,$K$1:$P$1,AI$1)</f>
        <v>3.0178213576936928E-4</v>
      </c>
      <c r="AJ3" s="38" cm="1">
        <f t="array" aca="1" ref="AJ3" ca="1">TREND($K3:$P3,$K$1:$P$1,AJ$1)</f>
        <v>3.0395323027130727E-4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5.8619551552323464E-4</v>
      </c>
      <c r="C4" s="38">
        <f t="shared" ca="1" si="3"/>
        <v>5.8890938365065702E-4</v>
      </c>
      <c r="D4" s="38">
        <f t="shared" ca="1" si="0"/>
        <v>5.9162325177807939E-4</v>
      </c>
      <c r="E4" s="38">
        <f t="shared" ca="1" si="0"/>
        <v>5.9433711990550166E-4</v>
      </c>
      <c r="F4" s="39" cm="1">
        <f t="array" aca="1" ref="F4" ca="1">INDIRECT(CONCATENATE("'",HLOOKUP(F$1,$B$21:$E$23,3,FALSE),"'!",$B$25,ROW($A4)+5))*About!$A$27</f>
        <v>5.9705098803292404E-4</v>
      </c>
      <c r="G4" s="38">
        <f t="shared" ca="1" si="4"/>
        <v>6.0139317703679991E-4</v>
      </c>
      <c r="H4" s="38">
        <f t="shared" ca="1" si="1"/>
        <v>6.0573536604067568E-4</v>
      </c>
      <c r="I4" s="38">
        <f t="shared" ca="1" si="1"/>
        <v>6.1007755504455155E-4</v>
      </c>
      <c r="J4" s="38">
        <f t="shared" ca="1" si="1"/>
        <v>6.1441974404842731E-4</v>
      </c>
      <c r="K4" s="39" cm="1">
        <f t="array" aca="1" ref="K4" ca="1">INDIRECT(CONCATENATE("'",HLOOKUP(K$1,$B$21:$E$23,3,FALSE),"'!",$B$25,ROW($A4)+5))*About!$A$27</f>
        <v>6.1876193305230318E-4</v>
      </c>
      <c r="L4" s="38">
        <f t="shared" ca="1" si="5"/>
        <v>6.2961740556199269E-4</v>
      </c>
      <c r="M4" s="38">
        <f t="shared" ca="1" si="2"/>
        <v>6.4047287807168221E-4</v>
      </c>
      <c r="N4" s="38">
        <f t="shared" ca="1" si="2"/>
        <v>6.5132835058137172E-4</v>
      </c>
      <c r="O4" s="38">
        <f t="shared" ca="1" si="2"/>
        <v>6.6218382309106124E-4</v>
      </c>
      <c r="P4" s="39" cm="1">
        <f t="array" aca="1" ref="P4" ca="1">INDIRECT(CONCATENATE("'",HLOOKUP(P$1,$B$21:$E$23,3,FALSE),"'!",$B$25,ROW($A4)+5))*About!$A$27</f>
        <v>6.7303929560075075E-4</v>
      </c>
      <c r="Q4" s="38" cm="1">
        <f t="array" aca="1" ref="Q4" ca="1">TREND($K4:$P4,$K$1:$P$1,Q$1)</f>
        <v>6.8389476811044417E-4</v>
      </c>
      <c r="R4" s="38" cm="1">
        <f t="array" aca="1" ref="R4" ca="1">TREND($K4:$P4,$K$1:$P$1,R$1)</f>
        <v>6.9475024062013238E-4</v>
      </c>
      <c r="S4" s="38" cm="1">
        <f t="array" aca="1" ref="S4" ca="1">TREND($K4:$P4,$K$1:$P$1,S$1)</f>
        <v>7.0560571312982059E-4</v>
      </c>
      <c r="T4" s="38" cm="1">
        <f t="array" aca="1" ref="T4" ca="1">TREND($K4:$P4,$K$1:$P$1,T$1)</f>
        <v>7.1646118563951228E-4</v>
      </c>
      <c r="U4" s="38" cm="1">
        <f t="array" aca="1" ref="U4" ca="1">TREND($K4:$P4,$K$1:$P$1,U$1)</f>
        <v>7.2731665814920049E-4</v>
      </c>
      <c r="V4" s="38" cm="1">
        <f t="array" aca="1" ref="V4" ca="1">TREND($K4:$P4,$K$1:$P$1,V$1)</f>
        <v>7.3817213065889217E-4</v>
      </c>
      <c r="W4" s="38" cm="1">
        <f t="array" aca="1" ref="W4" ca="1">TREND($K4:$P4,$K$1:$P$1,W$1)</f>
        <v>7.4902760316858039E-4</v>
      </c>
      <c r="X4" s="38" cm="1">
        <f t="array" aca="1" ref="X4" ca="1">TREND($K4:$P4,$K$1:$P$1,X$1)</f>
        <v>7.598830756782686E-4</v>
      </c>
      <c r="Y4" s="38" cm="1">
        <f t="array" aca="1" ref="Y4" ca="1">TREND($K4:$P4,$K$1:$P$1,Y$1)</f>
        <v>7.7073854818796028E-4</v>
      </c>
      <c r="Z4" s="38" cm="1">
        <f t="array" aca="1" ref="Z4" ca="1">TREND($K4:$P4,$K$1:$P$1,Z$1)</f>
        <v>7.8159402069764849E-4</v>
      </c>
      <c r="AA4" s="38" cm="1">
        <f t="array" aca="1" ref="AA4" ca="1">TREND($K4:$P4,$K$1:$P$1,AA$1)</f>
        <v>7.9244949320733671E-4</v>
      </c>
      <c r="AB4" s="38" cm="1">
        <f t="array" aca="1" ref="AB4" ca="1">TREND($K4:$P4,$K$1:$P$1,AB$1)</f>
        <v>8.0330496571702839E-4</v>
      </c>
      <c r="AC4" s="38" cm="1">
        <f t="array" aca="1" ref="AC4" ca="1">TREND($K4:$P4,$K$1:$P$1,AC$1)</f>
        <v>8.141604382267166E-4</v>
      </c>
      <c r="AD4" s="38" cm="1">
        <f t="array" aca="1" ref="AD4" ca="1">TREND($K4:$P4,$K$1:$P$1,AD$1)</f>
        <v>8.2501591073640482E-4</v>
      </c>
      <c r="AE4" s="38" cm="1">
        <f t="array" aca="1" ref="AE4" ca="1">TREND($K4:$P4,$K$1:$P$1,AE$1)</f>
        <v>8.358713832460965E-4</v>
      </c>
      <c r="AF4" s="38" cm="1">
        <f t="array" aca="1" ref="AF4" ca="1">TREND($K4:$P4,$K$1:$P$1,AF$1)</f>
        <v>8.4672685575578471E-4</v>
      </c>
      <c r="AG4" s="38" cm="1">
        <f t="array" aca="1" ref="AG4" ca="1">TREND($K4:$P4,$K$1:$P$1,AG$1)</f>
        <v>8.575823282654764E-4</v>
      </c>
      <c r="AH4" s="38" cm="1">
        <f t="array" aca="1" ref="AH4" ca="1">TREND($K4:$P4,$K$1:$P$1,AH$1)</f>
        <v>8.6843780077516461E-4</v>
      </c>
      <c r="AI4" s="38" cm="1">
        <f t="array" aca="1" ref="AI4" ca="1">TREND($K4:$P4,$K$1:$P$1,AI$1)</f>
        <v>8.7929327328485282E-4</v>
      </c>
      <c r="AJ4" s="38" cm="1">
        <f t="array" aca="1" ref="AJ4" ca="1">TREND($K4:$P4,$K$1:$P$1,AJ$1)</f>
        <v>8.901487457945445E-4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7.5988307567826712E-3</v>
      </c>
      <c r="C5" s="38">
        <f t="shared" ca="1" si="3"/>
        <v>7.5988307567826712E-3</v>
      </c>
      <c r="D5" s="38">
        <f t="shared" ca="1" si="0"/>
        <v>7.5988307567826712E-3</v>
      </c>
      <c r="E5" s="38">
        <f t="shared" ca="1" si="0"/>
        <v>7.5988307567826712E-3</v>
      </c>
      <c r="F5" s="39" cm="1">
        <f t="array" aca="1" ref="F5" ca="1">INDIRECT(CONCATENATE("'",HLOOKUP(F$1,$B$21:$E$23,3,FALSE),"'!",$B$25,ROW($A5)+5))*About!$A$27</f>
        <v>7.5988307567826712E-3</v>
      </c>
      <c r="G5" s="38">
        <f t="shared" ca="1" si="4"/>
        <v>7.6639635918408083E-3</v>
      </c>
      <c r="H5" s="38">
        <f t="shared" ca="1" si="1"/>
        <v>7.7290964268989445E-3</v>
      </c>
      <c r="I5" s="38">
        <f t="shared" ca="1" si="1"/>
        <v>7.7942292619570816E-3</v>
      </c>
      <c r="J5" s="38">
        <f t="shared" ca="1" si="1"/>
        <v>7.8593620970152187E-3</v>
      </c>
      <c r="K5" s="39" cm="1">
        <f t="array" aca="1" ref="K5" ca="1">INDIRECT(CONCATENATE("'",HLOOKUP(K$1,$B$21:$E$23,3,FALSE),"'!",$B$25,ROW($A5)+5))*About!$A$27</f>
        <v>7.9244949320733549E-3</v>
      </c>
      <c r="L5" s="38">
        <f t="shared" ca="1" si="5"/>
        <v>8.0547606021896291E-3</v>
      </c>
      <c r="M5" s="38">
        <f t="shared" ca="1" si="2"/>
        <v>8.1850262723059033E-3</v>
      </c>
      <c r="N5" s="38">
        <f t="shared" ca="1" si="2"/>
        <v>8.3152919424221792E-3</v>
      </c>
      <c r="O5" s="38">
        <f t="shared" ca="1" si="2"/>
        <v>8.4455576125384534E-3</v>
      </c>
      <c r="P5" s="39" cm="1">
        <f t="array" aca="1" ref="P5" ca="1">INDIRECT(CONCATENATE("'",HLOOKUP(P$1,$B$21:$E$23,3,FALSE),"'!",$B$25,ROW($A5)+5))*About!$A$27</f>
        <v>8.5758232826547275E-3</v>
      </c>
      <c r="Q5" s="38" cm="1">
        <f t="array" aca="1" ref="Q5" ca="1">TREND($K5:$P5,$K$1:$P$1,Q$1)</f>
        <v>8.7060889527709739E-3</v>
      </c>
      <c r="R5" s="38" cm="1">
        <f t="array" aca="1" ref="R5" ca="1">TREND($K5:$P5,$K$1:$P$1,R$1)</f>
        <v>8.8363546228872325E-3</v>
      </c>
      <c r="S5" s="38" cm="1">
        <f t="array" aca="1" ref="S5" ca="1">TREND($K5:$P5,$K$1:$P$1,S$1)</f>
        <v>8.9666202930035466E-3</v>
      </c>
      <c r="T5" s="38" cm="1">
        <f t="array" aca="1" ref="T5" ca="1">TREND($K5:$P5,$K$1:$P$1,T$1)</f>
        <v>9.0968859631198051E-3</v>
      </c>
      <c r="U5" s="38" cm="1">
        <f t="array" aca="1" ref="U5" ca="1">TREND($K5:$P5,$K$1:$P$1,U$1)</f>
        <v>9.2271516332360637E-3</v>
      </c>
      <c r="V5" s="38" cm="1">
        <f t="array" aca="1" ref="V5" ca="1">TREND($K5:$P5,$K$1:$P$1,V$1)</f>
        <v>9.3574173033523778E-3</v>
      </c>
      <c r="W5" s="38" cm="1">
        <f t="array" aca="1" ref="W5" ca="1">TREND($K5:$P5,$K$1:$P$1,W$1)</f>
        <v>9.4876829734686363E-3</v>
      </c>
      <c r="X5" s="38" cm="1">
        <f t="array" aca="1" ref="X5" ca="1">TREND($K5:$P5,$K$1:$P$1,X$1)</f>
        <v>9.6179486435848949E-3</v>
      </c>
      <c r="Y5" s="38" cm="1">
        <f t="array" aca="1" ref="Y5" ca="1">TREND($K5:$P5,$K$1:$P$1,Y$1)</f>
        <v>9.7482143137011534E-3</v>
      </c>
      <c r="Z5" s="38" cm="1">
        <f t="array" aca="1" ref="Z5" ca="1">TREND($K5:$P5,$K$1:$P$1,Z$1)</f>
        <v>9.8784799838174675E-3</v>
      </c>
      <c r="AA5" s="38" cm="1">
        <f t="array" aca="1" ref="AA5" ca="1">TREND($K5:$P5,$K$1:$P$1,AA$1)</f>
        <v>1.0008745653933726E-2</v>
      </c>
      <c r="AB5" s="38" cm="1">
        <f t="array" aca="1" ref="AB5" ca="1">TREND($K5:$P5,$K$1:$P$1,AB$1)</f>
        <v>1.0139011324049985E-2</v>
      </c>
      <c r="AC5" s="38" cm="1">
        <f t="array" aca="1" ref="AC5" ca="1">TREND($K5:$P5,$K$1:$P$1,AC$1)</f>
        <v>1.0269276994166299E-2</v>
      </c>
      <c r="AD5" s="38" cm="1">
        <f t="array" aca="1" ref="AD5" ca="1">TREND($K5:$P5,$K$1:$P$1,AD$1)</f>
        <v>1.0399542664282557E-2</v>
      </c>
      <c r="AE5" s="38" cm="1">
        <f t="array" aca="1" ref="AE5" ca="1">TREND($K5:$P5,$K$1:$P$1,AE$1)</f>
        <v>1.0529808334398816E-2</v>
      </c>
      <c r="AF5" s="38" cm="1">
        <f t="array" aca="1" ref="AF5" ca="1">TREND($K5:$P5,$K$1:$P$1,AF$1)</f>
        <v>1.0660074004515074E-2</v>
      </c>
      <c r="AG5" s="38" cm="1">
        <f t="array" aca="1" ref="AG5" ca="1">TREND($K5:$P5,$K$1:$P$1,AG$1)</f>
        <v>1.0790339674631388E-2</v>
      </c>
      <c r="AH5" s="38" cm="1">
        <f t="array" aca="1" ref="AH5" ca="1">TREND($K5:$P5,$K$1:$P$1,AH$1)</f>
        <v>1.0920605344747647E-2</v>
      </c>
      <c r="AI5" s="38" cm="1">
        <f t="array" aca="1" ref="AI5" ca="1">TREND($K5:$P5,$K$1:$P$1,AI$1)</f>
        <v>1.1050871014863906E-2</v>
      </c>
      <c r="AJ5" s="38" cm="1">
        <f t="array" aca="1" ref="AJ5" ca="1">TREND($K5:$P5,$K$1:$P$1,AJ$1)</f>
        <v>1.118113668498022E-2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1.085547250968953E-2</v>
      </c>
      <c r="C6" s="38">
        <f t="shared" ca="1" si="3"/>
        <v>1.085547250968953E-2</v>
      </c>
      <c r="D6" s="38">
        <f t="shared" ca="1" si="0"/>
        <v>1.085547250968953E-2</v>
      </c>
      <c r="E6" s="38">
        <f t="shared" ca="1" si="0"/>
        <v>1.085547250968953E-2</v>
      </c>
      <c r="F6" s="39" cm="1">
        <f t="array" aca="1" ref="F6" ca="1">INDIRECT(CONCATENATE("'",HLOOKUP(F$1,$B$21:$E$23,3,FALSE),"'!",$B$25,ROW($A6)+5))*About!$A$27</f>
        <v>1.085547250968953E-2</v>
      </c>
      <c r="G6" s="38">
        <f t="shared" ca="1" si="4"/>
        <v>1.085547250968953E-2</v>
      </c>
      <c r="H6" s="38">
        <f t="shared" ca="1" si="1"/>
        <v>1.085547250968953E-2</v>
      </c>
      <c r="I6" s="38">
        <f t="shared" ca="1" si="1"/>
        <v>1.085547250968953E-2</v>
      </c>
      <c r="J6" s="38">
        <f t="shared" ca="1" si="1"/>
        <v>1.085547250968953E-2</v>
      </c>
      <c r="K6" s="39" cm="1">
        <f t="array" aca="1" ref="K6" ca="1">INDIRECT(CONCATENATE("'",HLOOKUP(K$1,$B$21:$E$23,3,FALSE),"'!",$B$25,ROW($A6)+5))*About!$A$27</f>
        <v>1.085547250968953E-2</v>
      </c>
      <c r="L6" s="38">
        <f t="shared" ca="1" si="5"/>
        <v>1.107258195988332E-2</v>
      </c>
      <c r="M6" s="38">
        <f t="shared" ca="1" si="2"/>
        <v>1.128969141007711E-2</v>
      </c>
      <c r="N6" s="38">
        <f t="shared" ca="1" si="2"/>
        <v>1.1506800860270901E-2</v>
      </c>
      <c r="O6" s="38">
        <f t="shared" ca="1" si="2"/>
        <v>1.1723910310464691E-2</v>
      </c>
      <c r="P6" s="39" cm="1">
        <f t="array" aca="1" ref="P6" ca="1">INDIRECT(CONCATENATE("'",HLOOKUP(P$1,$B$21:$E$23,3,FALSE),"'!",$B$25,ROW($A6)+5))*About!$A$27</f>
        <v>1.1941019760658481E-2</v>
      </c>
      <c r="Q6" s="38" cm="1">
        <f t="array" aca="1" ref="Q6" ca="1">TREND($K6:$P6,$K$1:$P$1,Q$1)</f>
        <v>1.2158129210852242E-2</v>
      </c>
      <c r="R6" s="38" cm="1">
        <f t="array" aca="1" ref="R6" ca="1">TREND($K6:$P6,$K$1:$P$1,R$1)</f>
        <v>1.2375238661046006E-2</v>
      </c>
      <c r="S6" s="38" cm="1">
        <f t="array" aca="1" ref="S6" ca="1">TREND($K6:$P6,$K$1:$P$1,S$1)</f>
        <v>1.2592348111239826E-2</v>
      </c>
      <c r="T6" s="38" cm="1">
        <f t="array" aca="1" ref="T6" ca="1">TREND($K6:$P6,$K$1:$P$1,T$1)</f>
        <v>1.280945756143359E-2</v>
      </c>
      <c r="U6" s="38" cm="1">
        <f t="array" aca="1" ref="U6" ca="1">TREND($K6:$P6,$K$1:$P$1,U$1)</f>
        <v>1.302656701162741E-2</v>
      </c>
      <c r="V6" s="38" cm="1">
        <f t="array" aca="1" ref="V6" ca="1">TREND($K6:$P6,$K$1:$P$1,V$1)</f>
        <v>1.3243676461821174E-2</v>
      </c>
      <c r="W6" s="38" cm="1">
        <f t="array" aca="1" ref="W6" ca="1">TREND($K6:$P6,$K$1:$P$1,W$1)</f>
        <v>1.3460785912014994E-2</v>
      </c>
      <c r="X6" s="38" cm="1">
        <f t="array" aca="1" ref="X6" ca="1">TREND($K6:$P6,$K$1:$P$1,X$1)</f>
        <v>1.3677895362208758E-2</v>
      </c>
      <c r="Y6" s="38" cm="1">
        <f t="array" aca="1" ref="Y6" ca="1">TREND($K6:$P6,$K$1:$P$1,Y$1)</f>
        <v>1.3895004812402578E-2</v>
      </c>
      <c r="Z6" s="38" cm="1">
        <f t="array" aca="1" ref="Z6" ca="1">TREND($K6:$P6,$K$1:$P$1,Z$1)</f>
        <v>1.4112114262596342E-2</v>
      </c>
      <c r="AA6" s="38" cm="1">
        <f t="array" aca="1" ref="AA6" ca="1">TREND($K6:$P6,$K$1:$P$1,AA$1)</f>
        <v>1.4329223712790162E-2</v>
      </c>
      <c r="AB6" s="38" cm="1">
        <f t="array" aca="1" ref="AB6" ca="1">TREND($K6:$P6,$K$1:$P$1,AB$1)</f>
        <v>1.4546333162983927E-2</v>
      </c>
      <c r="AC6" s="38" cm="1">
        <f t="array" aca="1" ref="AC6" ca="1">TREND($K6:$P6,$K$1:$P$1,AC$1)</f>
        <v>1.4763442613177746E-2</v>
      </c>
      <c r="AD6" s="38" cm="1">
        <f t="array" aca="1" ref="AD6" ca="1">TREND($K6:$P6,$K$1:$P$1,AD$1)</f>
        <v>1.4980552063371511E-2</v>
      </c>
      <c r="AE6" s="38" cm="1">
        <f t="array" aca="1" ref="AE6" ca="1">TREND($K6:$P6,$K$1:$P$1,AE$1)</f>
        <v>1.519766151356533E-2</v>
      </c>
      <c r="AF6" s="38" cm="1">
        <f t="array" aca="1" ref="AF6" ca="1">TREND($K6:$P6,$K$1:$P$1,AF$1)</f>
        <v>1.5414770963759095E-2</v>
      </c>
      <c r="AG6" s="38" cm="1">
        <f t="array" aca="1" ref="AG6" ca="1">TREND($K6:$P6,$K$1:$P$1,AG$1)</f>
        <v>1.5631880413952914E-2</v>
      </c>
      <c r="AH6" s="38" cm="1">
        <f t="array" aca="1" ref="AH6" ca="1">TREND($K6:$P6,$K$1:$P$1,AH$1)</f>
        <v>1.5848989864146679E-2</v>
      </c>
      <c r="AI6" s="38" cm="1">
        <f t="array" aca="1" ref="AI6" ca="1">TREND($K6:$P6,$K$1:$P$1,AI$1)</f>
        <v>1.6066099314340443E-2</v>
      </c>
      <c r="AJ6" s="38" cm="1">
        <f t="array" aca="1" ref="AJ6" ca="1">TREND($K6:$P6,$K$1:$P$1,AJ$1)</f>
        <v>1.6283208764534263E-2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0.32566417529068586</v>
      </c>
      <c r="C7" s="38">
        <f t="shared" ca="1" si="3"/>
        <v>0.32566417529068586</v>
      </c>
      <c r="D7" s="38">
        <f t="shared" ca="1" si="0"/>
        <v>0.32566417529068586</v>
      </c>
      <c r="E7" s="38">
        <f t="shared" ca="1" si="0"/>
        <v>0.32566417529068586</v>
      </c>
      <c r="F7" s="39" cm="1">
        <f t="array" aca="1" ref="F7" ca="1">INDIRECT(CONCATENATE("'",HLOOKUP(F$1,$B$21:$E$23,3,FALSE),"'!",$B$25,ROW($A7)+5))*About!$A$27</f>
        <v>0.32566417529068586</v>
      </c>
      <c r="G7" s="38">
        <f t="shared" ca="1" si="4"/>
        <v>0.32566417529068586</v>
      </c>
      <c r="H7" s="38">
        <f t="shared" ca="1" si="1"/>
        <v>0.32566417529068586</v>
      </c>
      <c r="I7" s="38">
        <f t="shared" ca="1" si="1"/>
        <v>0.32566417529068586</v>
      </c>
      <c r="J7" s="38">
        <f t="shared" ca="1" si="1"/>
        <v>0.32566417529068586</v>
      </c>
      <c r="K7" s="39" cm="1">
        <f t="array" aca="1" ref="K7" ca="1">INDIRECT(CONCATENATE("'",HLOOKUP(K$1,$B$21:$E$23,3,FALSE),"'!",$B$25,ROW($A7)+5))*About!$A$27</f>
        <v>0.32566417529068586</v>
      </c>
      <c r="L7" s="38">
        <f t="shared" ca="1" si="5"/>
        <v>0.32783526979262378</v>
      </c>
      <c r="M7" s="38">
        <f t="shared" ca="1" si="2"/>
        <v>0.3300063642945617</v>
      </c>
      <c r="N7" s="38">
        <f t="shared" ca="1" si="2"/>
        <v>0.33217745879649957</v>
      </c>
      <c r="O7" s="38">
        <f t="shared" ca="1" si="2"/>
        <v>0.33434855329843749</v>
      </c>
      <c r="P7" s="39" cm="1">
        <f t="array" aca="1" ref="P7" ca="1">INDIRECT(CONCATENATE("'",HLOOKUP(P$1,$B$21:$E$23,3,FALSE),"'!",$B$25,ROW($A7)+5))*About!$A$27</f>
        <v>0.33651964780037541</v>
      </c>
      <c r="Q7" s="38" cm="1">
        <f t="array" aca="1" ref="Q7" ca="1">TREND($K7:$P7,$K$1:$P$1,Q$1)</f>
        <v>0.33869074230231355</v>
      </c>
      <c r="R7" s="38" cm="1">
        <f t="array" aca="1" ref="R7" ca="1">TREND($K7:$P7,$K$1:$P$1,R$1)</f>
        <v>0.34086183680425108</v>
      </c>
      <c r="S7" s="38" cm="1">
        <f t="array" aca="1" ref="S7" ca="1">TREND($K7:$P7,$K$1:$P$1,S$1)</f>
        <v>0.3430329313061895</v>
      </c>
      <c r="T7" s="38" cm="1">
        <f t="array" aca="1" ref="T7" ca="1">TREND($K7:$P7,$K$1:$P$1,T$1)</f>
        <v>0.34520402580812704</v>
      </c>
      <c r="U7" s="38" cm="1">
        <f t="array" aca="1" ref="U7" ca="1">TREND($K7:$P7,$K$1:$P$1,U$1)</f>
        <v>0.34737512031006545</v>
      </c>
      <c r="V7" s="38" cm="1">
        <f t="array" aca="1" ref="V7" ca="1">TREND($K7:$P7,$K$1:$P$1,V$1)</f>
        <v>0.34954621481200299</v>
      </c>
      <c r="W7" s="38" cm="1">
        <f t="array" aca="1" ref="W7" ca="1">TREND($K7:$P7,$K$1:$P$1,W$1)</f>
        <v>0.35171730931394052</v>
      </c>
      <c r="X7" s="38" cm="1">
        <f t="array" aca="1" ref="X7" ca="1">TREND($K7:$P7,$K$1:$P$1,X$1)</f>
        <v>0.35388840381587894</v>
      </c>
      <c r="Y7" s="38" cm="1">
        <f t="array" aca="1" ref="Y7" ca="1">TREND($K7:$P7,$K$1:$P$1,Y$1)</f>
        <v>0.35605949831781647</v>
      </c>
      <c r="Z7" s="38" cm="1">
        <f t="array" aca="1" ref="Z7" ca="1">TREND($K7:$P7,$K$1:$P$1,Z$1)</f>
        <v>0.35823059281975489</v>
      </c>
      <c r="AA7" s="38" cm="1">
        <f t="array" aca="1" ref="AA7" ca="1">TREND($K7:$P7,$K$1:$P$1,AA$1)</f>
        <v>0.36040168732169242</v>
      </c>
      <c r="AB7" s="38" cm="1">
        <f t="array" aca="1" ref="AB7" ca="1">TREND($K7:$P7,$K$1:$P$1,AB$1)</f>
        <v>0.36257278182362995</v>
      </c>
      <c r="AC7" s="38" cm="1">
        <f t="array" aca="1" ref="AC7" ca="1">TREND($K7:$P7,$K$1:$P$1,AC$1)</f>
        <v>0.36474387632556837</v>
      </c>
      <c r="AD7" s="38" cm="1">
        <f t="array" aca="1" ref="AD7" ca="1">TREND($K7:$P7,$K$1:$P$1,AD$1)</f>
        <v>0.3669149708275059</v>
      </c>
      <c r="AE7" s="38" cm="1">
        <f t="array" aca="1" ref="AE7" ca="1">TREND($K7:$P7,$K$1:$P$1,AE$1)</f>
        <v>0.36908606532944432</v>
      </c>
      <c r="AF7" s="38" cm="1">
        <f t="array" aca="1" ref="AF7" ca="1">TREND($K7:$P7,$K$1:$P$1,AF$1)</f>
        <v>0.37125715983138186</v>
      </c>
      <c r="AG7" s="38" cm="1">
        <f t="array" aca="1" ref="AG7" ca="1">TREND($K7:$P7,$K$1:$P$1,AG$1)</f>
        <v>0.37342825433332028</v>
      </c>
      <c r="AH7" s="38" cm="1">
        <f t="array" aca="1" ref="AH7" ca="1">TREND($K7:$P7,$K$1:$P$1,AH$1)</f>
        <v>0.37559934883525781</v>
      </c>
      <c r="AI7" s="38" cm="1">
        <f t="array" aca="1" ref="AI7" ca="1">TREND($K7:$P7,$K$1:$P$1,AI$1)</f>
        <v>0.37777044333719534</v>
      </c>
      <c r="AJ7" s="38" cm="1">
        <f t="array" aca="1" ref="AJ7" ca="1">TREND($K7:$P7,$K$1:$P$1,AJ$1)</f>
        <v>0.37994153783913376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5.4277362548447644E-2</v>
      </c>
      <c r="C8" s="38">
        <f t="shared" ca="1" si="3"/>
        <v>5.4548749361189884E-2</v>
      </c>
      <c r="D8" s="38">
        <f t="shared" ca="1" si="0"/>
        <v>5.4820136173932124E-2</v>
      </c>
      <c r="E8" s="38">
        <f t="shared" ca="1" si="0"/>
        <v>5.5091522986674357E-2</v>
      </c>
      <c r="F8" s="39" cm="1">
        <f t="array" aca="1" ref="F8" ca="1">INDIRECT(CONCATENATE("'",HLOOKUP(F$1,$B$21:$E$23,3,FALSE),"'!",$B$25,ROW($A8)+5))*About!$A$27</f>
        <v>5.5362909799416597E-2</v>
      </c>
      <c r="G8" s="38">
        <f t="shared" ca="1" si="4"/>
        <v>5.5580019249610389E-2</v>
      </c>
      <c r="H8" s="38">
        <f t="shared" ca="1" si="1"/>
        <v>5.5797128699804181E-2</v>
      </c>
      <c r="I8" s="38">
        <f t="shared" ca="1" si="1"/>
        <v>5.6014238149997966E-2</v>
      </c>
      <c r="J8" s="38">
        <f t="shared" ca="1" si="1"/>
        <v>5.6231347600191758E-2</v>
      </c>
      <c r="K8" s="39" cm="1">
        <f t="array" aca="1" ref="K8" ca="1">INDIRECT(CONCATENATE("'",HLOOKUP(K$1,$B$21:$E$23,3,FALSE),"'!",$B$25,ROW($A8)+5))*About!$A$27</f>
        <v>5.644845705038555E-2</v>
      </c>
      <c r="L8" s="38">
        <f t="shared" ca="1" si="5"/>
        <v>5.6665566500579342E-2</v>
      </c>
      <c r="M8" s="38">
        <f t="shared" ca="1" si="2"/>
        <v>5.6882675950773134E-2</v>
      </c>
      <c r="N8" s="38">
        <f t="shared" ca="1" si="2"/>
        <v>5.709978540096692E-2</v>
      </c>
      <c r="O8" s="38">
        <f t="shared" ca="1" si="2"/>
        <v>5.7316894851160712E-2</v>
      </c>
      <c r="P8" s="39" cm="1">
        <f t="array" aca="1" ref="P8" ca="1">INDIRECT(CONCATENATE("'",HLOOKUP(P$1,$B$21:$E$23,3,FALSE),"'!",$B$25,ROW($A8)+5))*About!$A$27</f>
        <v>5.7534004301354504E-2</v>
      </c>
      <c r="Q8" s="38" cm="1">
        <f t="array" aca="1" ref="Q8" ca="1">TREND($K8:$P8,$K$1:$P$1,Q$1)</f>
        <v>5.7751113751548289E-2</v>
      </c>
      <c r="R8" s="38" cm="1">
        <f t="array" aca="1" ref="R8" ca="1">TREND($K8:$P8,$K$1:$P$1,R$1)</f>
        <v>5.7968223201742108E-2</v>
      </c>
      <c r="S8" s="38" cm="1">
        <f t="array" aca="1" ref="S8" ca="1">TREND($K8:$P8,$K$1:$P$1,S$1)</f>
        <v>5.8185332651935873E-2</v>
      </c>
      <c r="T8" s="38" cm="1">
        <f t="array" aca="1" ref="T8" ca="1">TREND($K8:$P8,$K$1:$P$1,T$1)</f>
        <v>5.8402442102129637E-2</v>
      </c>
      <c r="U8" s="38" cm="1">
        <f t="array" aca="1" ref="U8" ca="1">TREND($K8:$P8,$K$1:$P$1,U$1)</f>
        <v>5.8619551552323457E-2</v>
      </c>
      <c r="V8" s="38" cm="1">
        <f t="array" aca="1" ref="V8" ca="1">TREND($K8:$P8,$K$1:$P$1,V$1)</f>
        <v>5.8836661002517221E-2</v>
      </c>
      <c r="W8" s="38" cm="1">
        <f t="array" aca="1" ref="W8" ca="1">TREND($K8:$P8,$K$1:$P$1,W$1)</f>
        <v>5.9053770452711041E-2</v>
      </c>
      <c r="X8" s="38" cm="1">
        <f t="array" aca="1" ref="X8" ca="1">TREND($K8:$P8,$K$1:$P$1,X$1)</f>
        <v>5.9270879902904805E-2</v>
      </c>
      <c r="Y8" s="38" cm="1">
        <f t="array" aca="1" ref="Y8" ca="1">TREND($K8:$P8,$K$1:$P$1,Y$1)</f>
        <v>5.9487989353098625E-2</v>
      </c>
      <c r="Z8" s="38" cm="1">
        <f t="array" aca="1" ref="Z8" ca="1">TREND($K8:$P8,$K$1:$P$1,Z$1)</f>
        <v>5.9705098803292389E-2</v>
      </c>
      <c r="AA8" s="38" cm="1">
        <f t="array" aca="1" ref="AA8" ca="1">TREND($K8:$P8,$K$1:$P$1,AA$1)</f>
        <v>5.9922208253486209E-2</v>
      </c>
      <c r="AB8" s="38" cm="1">
        <f t="array" aca="1" ref="AB8" ca="1">TREND($K8:$P8,$K$1:$P$1,AB$1)</f>
        <v>6.0139317703679973E-2</v>
      </c>
      <c r="AC8" s="38" cm="1">
        <f t="array" aca="1" ref="AC8" ca="1">TREND($K8:$P8,$K$1:$P$1,AC$1)</f>
        <v>6.0356427153873793E-2</v>
      </c>
      <c r="AD8" s="38" cm="1">
        <f t="array" aca="1" ref="AD8" ca="1">TREND($K8:$P8,$K$1:$P$1,AD$1)</f>
        <v>6.0573536604067557E-2</v>
      </c>
      <c r="AE8" s="38" cm="1">
        <f t="array" aca="1" ref="AE8" ca="1">TREND($K8:$P8,$K$1:$P$1,AE$1)</f>
        <v>6.0790646054261377E-2</v>
      </c>
      <c r="AF8" s="38" cm="1">
        <f t="array" aca="1" ref="AF8" ca="1">TREND($K8:$P8,$K$1:$P$1,AF$1)</f>
        <v>6.1007755504455141E-2</v>
      </c>
      <c r="AG8" s="38" cm="1">
        <f t="array" aca="1" ref="AG8" ca="1">TREND($K8:$P8,$K$1:$P$1,AG$1)</f>
        <v>6.1224864954648961E-2</v>
      </c>
      <c r="AH8" s="38" cm="1">
        <f t="array" aca="1" ref="AH8" ca="1">TREND($K8:$P8,$K$1:$P$1,AH$1)</f>
        <v>6.1441974404842725E-2</v>
      </c>
      <c r="AI8" s="38" cm="1">
        <f t="array" aca="1" ref="AI8" ca="1">TREND($K8:$P8,$K$1:$P$1,AI$1)</f>
        <v>6.1659083855036489E-2</v>
      </c>
      <c r="AJ8" s="38" cm="1">
        <f t="array" aca="1" ref="AJ8" ca="1">TREND($K8:$P8,$K$1:$P$1,AJ$1)</f>
        <v>6.1876193305230309E-2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1.3026567011627434E-2</v>
      </c>
      <c r="C9" s="38">
        <f t="shared" ca="1" si="3"/>
        <v>1.3026567011627434E-2</v>
      </c>
      <c r="D9" s="38">
        <f t="shared" ca="1" si="0"/>
        <v>1.3026567011627434E-2</v>
      </c>
      <c r="E9" s="38">
        <f t="shared" ca="1" si="0"/>
        <v>1.3026567011627434E-2</v>
      </c>
      <c r="F9" s="39" cm="1">
        <f t="array" aca="1" ref="F9" ca="1">INDIRECT(CONCATENATE("'",HLOOKUP(F$1,$B$21:$E$23,3,FALSE),"'!",$B$25,ROW($A9)+5))*About!$A$27</f>
        <v>1.3026567011627434E-2</v>
      </c>
      <c r="G9" s="38">
        <f t="shared" ca="1" si="4"/>
        <v>1.3026567011627434E-2</v>
      </c>
      <c r="H9" s="38">
        <f t="shared" ca="1" si="1"/>
        <v>1.3026567011627434E-2</v>
      </c>
      <c r="I9" s="38">
        <f t="shared" ca="1" si="1"/>
        <v>1.3026567011627434E-2</v>
      </c>
      <c r="J9" s="38">
        <f t="shared" ca="1" si="1"/>
        <v>1.3026567011627434E-2</v>
      </c>
      <c r="K9" s="39" cm="1">
        <f t="array" aca="1" ref="K9" ca="1">INDIRECT(CONCATENATE("'",HLOOKUP(K$1,$B$21:$E$23,3,FALSE),"'!",$B$25,ROW($A9)+5))*About!$A$27</f>
        <v>1.3026567011627434E-2</v>
      </c>
      <c r="L9" s="38">
        <f t="shared" ca="1" si="5"/>
        <v>1.3243676461821225E-2</v>
      </c>
      <c r="M9" s="38">
        <f t="shared" ca="1" si="2"/>
        <v>1.3460785912015015E-2</v>
      </c>
      <c r="N9" s="38">
        <f t="shared" ca="1" si="2"/>
        <v>1.3677895362208807E-2</v>
      </c>
      <c r="O9" s="38">
        <f t="shared" ca="1" si="2"/>
        <v>1.3895004812402597E-2</v>
      </c>
      <c r="P9" s="39" cm="1">
        <f t="array" aca="1" ref="P9" ca="1">INDIRECT(CONCATENATE("'",HLOOKUP(P$1,$B$21:$E$23,3,FALSE),"'!",$B$25,ROW($A9)+5))*About!$A$27</f>
        <v>1.4112114262596388E-2</v>
      </c>
      <c r="Q9" s="38" cm="1">
        <f t="array" aca="1" ref="Q9" ca="1">TREND($K9:$P9,$K$1:$P$1,Q$1)</f>
        <v>1.4329223712790162E-2</v>
      </c>
      <c r="R9" s="38" cm="1">
        <f t="array" aca="1" ref="R9" ca="1">TREND($K9:$P9,$K$1:$P$1,R$1)</f>
        <v>1.4546333162983927E-2</v>
      </c>
      <c r="S9" s="38" cm="1">
        <f t="array" aca="1" ref="S9" ca="1">TREND($K9:$P9,$K$1:$P$1,S$1)</f>
        <v>1.4763442613177746E-2</v>
      </c>
      <c r="T9" s="38" cm="1">
        <f t="array" aca="1" ref="T9" ca="1">TREND($K9:$P9,$K$1:$P$1,T$1)</f>
        <v>1.4980552063371511E-2</v>
      </c>
      <c r="U9" s="38" cm="1">
        <f t="array" aca="1" ref="U9" ca="1">TREND($K9:$P9,$K$1:$P$1,U$1)</f>
        <v>1.519766151356533E-2</v>
      </c>
      <c r="V9" s="38" cm="1">
        <f t="array" aca="1" ref="V9" ca="1">TREND($K9:$P9,$K$1:$P$1,V$1)</f>
        <v>1.5414770963759095E-2</v>
      </c>
      <c r="W9" s="38" cm="1">
        <f t="array" aca="1" ref="W9" ca="1">TREND($K9:$P9,$K$1:$P$1,W$1)</f>
        <v>1.5631880413952914E-2</v>
      </c>
      <c r="X9" s="38" cm="1">
        <f t="array" aca="1" ref="X9" ca="1">TREND($K9:$P9,$K$1:$P$1,X$1)</f>
        <v>1.5848989864146679E-2</v>
      </c>
      <c r="Y9" s="38" cm="1">
        <f t="array" aca="1" ref="Y9" ca="1">TREND($K9:$P9,$K$1:$P$1,Y$1)</f>
        <v>1.6066099314340498E-2</v>
      </c>
      <c r="Z9" s="38" cm="1">
        <f t="array" aca="1" ref="Z9" ca="1">TREND($K9:$P9,$K$1:$P$1,Z$1)</f>
        <v>1.6283208764534263E-2</v>
      </c>
      <c r="AA9" s="38" cm="1">
        <f t="array" aca="1" ref="AA9" ca="1">TREND($K9:$P9,$K$1:$P$1,AA$1)</f>
        <v>1.6500318214728082E-2</v>
      </c>
      <c r="AB9" s="38" cm="1">
        <f t="array" aca="1" ref="AB9" ca="1">TREND($K9:$P9,$K$1:$P$1,AB$1)</f>
        <v>1.6717427664921847E-2</v>
      </c>
      <c r="AC9" s="38" cm="1">
        <f t="array" aca="1" ref="AC9" ca="1">TREND($K9:$P9,$K$1:$P$1,AC$1)</f>
        <v>1.6934537115115667E-2</v>
      </c>
      <c r="AD9" s="38" cm="1">
        <f t="array" aca="1" ref="AD9" ca="1">TREND($K9:$P9,$K$1:$P$1,AD$1)</f>
        <v>1.7151646565309431E-2</v>
      </c>
      <c r="AE9" s="38" cm="1">
        <f t="array" aca="1" ref="AE9" ca="1">TREND($K9:$P9,$K$1:$P$1,AE$1)</f>
        <v>1.7368756015503251E-2</v>
      </c>
      <c r="AF9" s="38" cm="1">
        <f t="array" aca="1" ref="AF9" ca="1">TREND($K9:$P9,$K$1:$P$1,AF$1)</f>
        <v>1.7585865465697015E-2</v>
      </c>
      <c r="AG9" s="38" cm="1">
        <f t="array" aca="1" ref="AG9" ca="1">TREND($K9:$P9,$K$1:$P$1,AG$1)</f>
        <v>1.7802974915890835E-2</v>
      </c>
      <c r="AH9" s="38" cm="1">
        <f t="array" aca="1" ref="AH9" ca="1">TREND($K9:$P9,$K$1:$P$1,AH$1)</f>
        <v>1.8020084366084599E-2</v>
      </c>
      <c r="AI9" s="38" cm="1">
        <f t="array" aca="1" ref="AI9" ca="1">TREND($K9:$P9,$K$1:$P$1,AI$1)</f>
        <v>1.8237193816278363E-2</v>
      </c>
      <c r="AJ9" s="38" cm="1">
        <f t="array" aca="1" ref="AJ9" ca="1">TREND($K9:$P9,$K$1:$P$1,AJ$1)</f>
        <v>1.8454303266472183E-2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1.0855472509689529E-4</v>
      </c>
      <c r="C10" s="38">
        <f t="shared" ca="1" si="3"/>
        <v>1.1126859322431767E-4</v>
      </c>
      <c r="D10" s="38">
        <f t="shared" ca="1" si="0"/>
        <v>1.1398246135174006E-4</v>
      </c>
      <c r="E10" s="38">
        <f t="shared" ca="1" si="0"/>
        <v>1.1669632947916244E-4</v>
      </c>
      <c r="F10" s="39" cm="1">
        <f t="array" aca="1" ref="F10" ca="1">INDIRECT(CONCATENATE("'",HLOOKUP(F$1,$B$21:$E$23,3,FALSE),"'!",$B$25,ROW($A10)+5))*About!$A$27</f>
        <v>1.1941019760658482E-4</v>
      </c>
      <c r="G10" s="38">
        <f t="shared" ca="1" si="4"/>
        <v>1.2158129210852273E-4</v>
      </c>
      <c r="H10" s="38">
        <f t="shared" ca="1" si="1"/>
        <v>1.2375238661046064E-4</v>
      </c>
      <c r="I10" s="38">
        <f t="shared" ca="1" si="1"/>
        <v>1.2592348111239852E-4</v>
      </c>
      <c r="J10" s="38">
        <f t="shared" ca="1" si="1"/>
        <v>1.2809457561433643E-4</v>
      </c>
      <c r="K10" s="39" cm="1">
        <f t="array" aca="1" ref="K10" ca="1">INDIRECT(CONCATENATE("'",HLOOKUP(K$1,$B$21:$E$23,3,FALSE),"'!",$B$25,ROW($A10)+5))*About!$A$27</f>
        <v>1.3026567011627433E-4</v>
      </c>
      <c r="L10" s="38">
        <f t="shared" ca="1" si="5"/>
        <v>1.3460785912015015E-4</v>
      </c>
      <c r="M10" s="38">
        <f t="shared" ca="1" si="2"/>
        <v>1.3895004812402597E-4</v>
      </c>
      <c r="N10" s="38">
        <f t="shared" ca="1" si="2"/>
        <v>1.4329223712790176E-4</v>
      </c>
      <c r="O10" s="38">
        <f t="shared" ca="1" si="2"/>
        <v>1.4763442613177757E-4</v>
      </c>
      <c r="P10" s="39" cm="1">
        <f t="array" aca="1" ref="P10" ca="1">INDIRECT(CONCATENATE("'",HLOOKUP(P$1,$B$21:$E$23,3,FALSE),"'!",$B$25,ROW($A10)+5))*About!$A$27</f>
        <v>1.5197661513565339E-4</v>
      </c>
      <c r="Q10" s="38" cm="1">
        <f t="array" aca="1" ref="Q10" ca="1">TREND($K10:$P10,$K$1:$P$1,Q$1)</f>
        <v>1.5631880413953005E-4</v>
      </c>
      <c r="R10" s="38" cm="1">
        <f t="array" aca="1" ref="R10" ca="1">TREND($K10:$P10,$K$1:$P$1,R$1)</f>
        <v>1.6066099314340603E-4</v>
      </c>
      <c r="S10" s="38" cm="1">
        <f t="array" aca="1" ref="S10" ca="1">TREND($K10:$P10,$K$1:$P$1,S$1)</f>
        <v>1.6500318214728027E-4</v>
      </c>
      <c r="T10" s="38" cm="1">
        <f t="array" aca="1" ref="T10" ca="1">TREND($K10:$P10,$K$1:$P$1,T$1)</f>
        <v>1.6934537115115625E-4</v>
      </c>
      <c r="U10" s="38" cm="1">
        <f t="array" aca="1" ref="U10" ca="1">TREND($K10:$P10,$K$1:$P$1,U$1)</f>
        <v>1.7368756015503223E-4</v>
      </c>
      <c r="V10" s="38" cm="1">
        <f t="array" aca="1" ref="V10" ca="1">TREND($K10:$P10,$K$1:$P$1,V$1)</f>
        <v>1.7802974915890821E-4</v>
      </c>
      <c r="W10" s="38" cm="1">
        <f t="array" aca="1" ref="W10" ca="1">TREND($K10:$P10,$K$1:$P$1,W$1)</f>
        <v>1.8237193816278419E-4</v>
      </c>
      <c r="X10" s="38" cm="1">
        <f t="array" aca="1" ref="X10" ca="1">TREND($K10:$P10,$K$1:$P$1,X$1)</f>
        <v>1.8671412716666017E-4</v>
      </c>
      <c r="Y10" s="38" cm="1">
        <f t="array" aca="1" ref="Y10" ca="1">TREND($K10:$P10,$K$1:$P$1,Y$1)</f>
        <v>1.9105631617053614E-4</v>
      </c>
      <c r="Z10" s="38" cm="1">
        <f t="array" aca="1" ref="Z10" ca="1">TREND($K10:$P10,$K$1:$P$1,Z$1)</f>
        <v>1.9539850517441212E-4</v>
      </c>
      <c r="AA10" s="38" cm="1">
        <f t="array" aca="1" ref="AA10" ca="1">TREND($K10:$P10,$K$1:$P$1,AA$1)</f>
        <v>1.997406941782881E-4</v>
      </c>
      <c r="AB10" s="38" cm="1">
        <f t="array" aca="1" ref="AB10" ca="1">TREND($K10:$P10,$K$1:$P$1,AB$1)</f>
        <v>2.0408288318216408E-4</v>
      </c>
      <c r="AC10" s="38" cm="1">
        <f t="array" aca="1" ref="AC10" ca="1">TREND($K10:$P10,$K$1:$P$1,AC$1)</f>
        <v>2.0842507218603833E-4</v>
      </c>
      <c r="AD10" s="38" cm="1">
        <f t="array" aca="1" ref="AD10" ca="1">TREND($K10:$P10,$K$1:$P$1,AD$1)</f>
        <v>2.1276726118991431E-4</v>
      </c>
      <c r="AE10" s="38" cm="1">
        <f t="array" aca="1" ref="AE10" ca="1">TREND($K10:$P10,$K$1:$P$1,AE$1)</f>
        <v>2.1710945019379028E-4</v>
      </c>
      <c r="AF10" s="38" cm="1">
        <f t="array" aca="1" ref="AF10" ca="1">TREND($K10:$P10,$K$1:$P$1,AF$1)</f>
        <v>2.2145163919766626E-4</v>
      </c>
      <c r="AG10" s="38" cm="1">
        <f t="array" aca="1" ref="AG10" ca="1">TREND($K10:$P10,$K$1:$P$1,AG$1)</f>
        <v>2.2579382820154224E-4</v>
      </c>
      <c r="AH10" s="38" cm="1">
        <f t="array" aca="1" ref="AH10" ca="1">TREND($K10:$P10,$K$1:$P$1,AH$1)</f>
        <v>2.3013601720541822E-4</v>
      </c>
      <c r="AI10" s="38" cm="1">
        <f t="array" aca="1" ref="AI10" ca="1">TREND($K10:$P10,$K$1:$P$1,AI$1)</f>
        <v>2.344782062092942E-4</v>
      </c>
      <c r="AJ10" s="38" cm="1">
        <f t="array" aca="1" ref="AJ10" ca="1">TREND($K10:$P10,$K$1:$P$1,AJ$1)</f>
        <v>2.3882039521317018E-4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1.0855472509689529E-4</v>
      </c>
      <c r="C11" s="38">
        <f t="shared" ca="1" si="3"/>
        <v>1.1126859322431767E-4</v>
      </c>
      <c r="D11" s="38">
        <f t="shared" ca="1" si="0"/>
        <v>1.1398246135174006E-4</v>
      </c>
      <c r="E11" s="38">
        <f t="shared" ca="1" si="0"/>
        <v>1.1669632947916244E-4</v>
      </c>
      <c r="F11" s="39" cm="1">
        <f t="array" aca="1" ref="F11" ca="1">INDIRECT(CONCATENATE("'",HLOOKUP(F$1,$B$21:$E$23,3,FALSE),"'!",$B$25,ROW($A11)+5))*About!$A$27</f>
        <v>1.1941019760658482E-4</v>
      </c>
      <c r="G11" s="38">
        <f t="shared" ca="1" si="4"/>
        <v>1.2158129210852273E-4</v>
      </c>
      <c r="H11" s="38">
        <f t="shared" ca="1" si="1"/>
        <v>1.2375238661046064E-4</v>
      </c>
      <c r="I11" s="38">
        <f t="shared" ca="1" si="1"/>
        <v>1.2592348111239852E-4</v>
      </c>
      <c r="J11" s="38">
        <f t="shared" ca="1" si="1"/>
        <v>1.2809457561433643E-4</v>
      </c>
      <c r="K11" s="39" cm="1">
        <f t="array" aca="1" ref="K11" ca="1">INDIRECT(CONCATENATE("'",HLOOKUP(K$1,$B$21:$E$23,3,FALSE),"'!",$B$25,ROW($A11)+5))*About!$A$27</f>
        <v>1.3026567011627433E-4</v>
      </c>
      <c r="L11" s="38">
        <f t="shared" ca="1" si="5"/>
        <v>1.3243676461821224E-4</v>
      </c>
      <c r="M11" s="38">
        <f t="shared" ca="1" si="2"/>
        <v>1.3460785912015015E-4</v>
      </c>
      <c r="N11" s="38">
        <f t="shared" ca="1" si="2"/>
        <v>1.3677895362208806E-4</v>
      </c>
      <c r="O11" s="38">
        <f t="shared" ca="1" si="2"/>
        <v>1.3895004812402597E-4</v>
      </c>
      <c r="P11" s="39" cm="1">
        <f t="array" aca="1" ref="P11" ca="1">INDIRECT(CONCATENATE("'",HLOOKUP(P$1,$B$21:$E$23,3,FALSE),"'!",$B$25,ROW($A11)+5))*About!$A$27</f>
        <v>1.4112114262596387E-4</v>
      </c>
      <c r="Q11" s="38" cm="1">
        <f t="array" aca="1" ref="Q11" ca="1">TREND($K11:$P11,$K$1:$P$1,Q$1)</f>
        <v>1.4329223712790211E-4</v>
      </c>
      <c r="R11" s="38" cm="1">
        <f t="array" aca="1" ref="R11" ca="1">TREND($K11:$P11,$K$1:$P$1,R$1)</f>
        <v>1.4546333162983923E-4</v>
      </c>
      <c r="S11" s="38" cm="1">
        <f t="array" aca="1" ref="S11" ca="1">TREND($K11:$P11,$K$1:$P$1,S$1)</f>
        <v>1.4763442613177722E-4</v>
      </c>
      <c r="T11" s="38" cm="1">
        <f t="array" aca="1" ref="T11" ca="1">TREND($K11:$P11,$K$1:$P$1,T$1)</f>
        <v>1.4980552063371521E-4</v>
      </c>
      <c r="U11" s="38" cm="1">
        <f t="array" aca="1" ref="U11" ca="1">TREND($K11:$P11,$K$1:$P$1,U$1)</f>
        <v>1.519766151356532E-4</v>
      </c>
      <c r="V11" s="38" cm="1">
        <f t="array" aca="1" ref="V11" ca="1">TREND($K11:$P11,$K$1:$P$1,V$1)</f>
        <v>1.5414770963759119E-4</v>
      </c>
      <c r="W11" s="38" cm="1">
        <f t="array" aca="1" ref="W11" ca="1">TREND($K11:$P11,$K$1:$P$1,W$1)</f>
        <v>1.5631880413952918E-4</v>
      </c>
      <c r="X11" s="38" cm="1">
        <f t="array" aca="1" ref="X11" ca="1">TREND($K11:$P11,$K$1:$P$1,X$1)</f>
        <v>1.5848989864146717E-4</v>
      </c>
      <c r="Y11" s="38" cm="1">
        <f t="array" aca="1" ref="Y11" ca="1">TREND($K11:$P11,$K$1:$P$1,Y$1)</f>
        <v>1.6066099314340516E-4</v>
      </c>
      <c r="Z11" s="38" cm="1">
        <f t="array" aca="1" ref="Z11" ca="1">TREND($K11:$P11,$K$1:$P$1,Z$1)</f>
        <v>1.6283208764534315E-4</v>
      </c>
      <c r="AA11" s="38" cm="1">
        <f t="array" aca="1" ref="AA11" ca="1">TREND($K11:$P11,$K$1:$P$1,AA$1)</f>
        <v>1.6500318214728114E-4</v>
      </c>
      <c r="AB11" s="38" cm="1">
        <f t="array" aca="1" ref="AB11" ca="1">TREND($K11:$P11,$K$1:$P$1,AB$1)</f>
        <v>1.6717427664921913E-4</v>
      </c>
      <c r="AC11" s="38" cm="1">
        <f t="array" aca="1" ref="AC11" ca="1">TREND($K11:$P11,$K$1:$P$1,AC$1)</f>
        <v>1.6934537115115625E-4</v>
      </c>
      <c r="AD11" s="38" cm="1">
        <f t="array" aca="1" ref="AD11" ca="1">TREND($K11:$P11,$K$1:$P$1,AD$1)</f>
        <v>1.7151646565309424E-4</v>
      </c>
      <c r="AE11" s="38" cm="1">
        <f t="array" aca="1" ref="AE11" ca="1">TREND($K11:$P11,$K$1:$P$1,AE$1)</f>
        <v>1.7368756015503223E-4</v>
      </c>
      <c r="AF11" s="38" cm="1">
        <f t="array" aca="1" ref="AF11" ca="1">TREND($K11:$P11,$K$1:$P$1,AF$1)</f>
        <v>1.7585865465697022E-4</v>
      </c>
      <c r="AG11" s="38" cm="1">
        <f t="array" aca="1" ref="AG11" ca="1">TREND($K11:$P11,$K$1:$P$1,AG$1)</f>
        <v>1.7802974915890821E-4</v>
      </c>
      <c r="AH11" s="38" cm="1">
        <f t="array" aca="1" ref="AH11" ca="1">TREND($K11:$P11,$K$1:$P$1,AH$1)</f>
        <v>1.802008436608462E-4</v>
      </c>
      <c r="AI11" s="38" cm="1">
        <f t="array" aca="1" ref="AI11" ca="1">TREND($K11:$P11,$K$1:$P$1,AI$1)</f>
        <v>1.8237193816278419E-4</v>
      </c>
      <c r="AJ11" s="38" cm="1">
        <f t="array" aca="1" ref="AJ11" ca="1">TREND($K11:$P11,$K$1:$P$1,AJ$1)</f>
        <v>1.8454303266472218E-4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5.0586501895153206E-4</v>
      </c>
      <c r="C12" s="38">
        <f t="shared" ca="1" si="3"/>
        <v>5.1482078377202594E-4</v>
      </c>
      <c r="D12" s="38">
        <f t="shared" ca="1" si="0"/>
        <v>5.2377654859251982E-4</v>
      </c>
      <c r="E12" s="38">
        <f t="shared" ca="1" si="0"/>
        <v>5.3273231341301359E-4</v>
      </c>
      <c r="F12" s="40">
        <f ca="1">SUM(INDIRECT(CONCATENATE("'",HLOOKUP(F$1,$B$21:$E$23,3,FALSE),"'!",$B$25,ROW($A12)+5,":",$B$25,ROW($A12)+6)))*About!$A$27</f>
        <v>5.4168807823350748E-4</v>
      </c>
      <c r="G12" s="38">
        <f t="shared" ca="1" si="4"/>
        <v>5.51458003492228E-4</v>
      </c>
      <c r="H12" s="38">
        <f t="shared" ca="1" si="1"/>
        <v>5.6122792875094862E-4</v>
      </c>
      <c r="I12" s="38">
        <f t="shared" ca="1" si="1"/>
        <v>5.7099785400966914E-4</v>
      </c>
      <c r="J12" s="38">
        <f t="shared" ca="1" si="1"/>
        <v>5.8076777926838977E-4</v>
      </c>
      <c r="K12" s="40">
        <f ca="1">SUM(INDIRECT(CONCATENATE("'",HLOOKUP(K$1,$B$21:$E$23,3,FALSE),"'!",$B$25,ROW($A12)+5,":",$B$25,ROW($A12)+6)))*About!$A$27</f>
        <v>5.9053770452711029E-4</v>
      </c>
      <c r="L12" s="38">
        <f t="shared" ca="1" si="5"/>
        <v>6.0009052033563705E-4</v>
      </c>
      <c r="M12" s="38">
        <f t="shared" ca="1" si="2"/>
        <v>6.0964333614416393E-4</v>
      </c>
      <c r="N12" s="38">
        <f t="shared" ca="1" si="2"/>
        <v>6.1919615195269069E-4</v>
      </c>
      <c r="O12" s="38">
        <f t="shared" ca="1" si="2"/>
        <v>6.2874896776121756E-4</v>
      </c>
      <c r="P12" s="40">
        <f ca="1">SUM(INDIRECT(CONCATENATE("'",HLOOKUP(P$1,$B$21:$E$23,3,FALSE),"'!",$B$25,ROW($A12)+5,":",$B$25,ROW($A12)+6)))*About!$A$27</f>
        <v>6.3830178356974433E-4</v>
      </c>
      <c r="Q12" s="38" cm="1">
        <f t="array" aca="1" ref="Q12" ca="1">TREND($K12:$P12,$K$1:$P$1,Q$1)</f>
        <v>6.478545993782725E-4</v>
      </c>
      <c r="R12" s="38" cm="1">
        <f t="array" aca="1" ref="R12" ca="1">TREND($K12:$P12,$K$1:$P$1,R$1)</f>
        <v>6.5740741518680035E-4</v>
      </c>
      <c r="S12" s="38" cm="1">
        <f t="array" aca="1" ref="S12" ca="1">TREND($K12:$P12,$K$1:$P$1,S$1)</f>
        <v>6.6696023099532473E-4</v>
      </c>
      <c r="T12" s="38" cm="1">
        <f t="array" aca="1" ref="T12" ca="1">TREND($K12:$P12,$K$1:$P$1,T$1)</f>
        <v>6.7651304680385257E-4</v>
      </c>
      <c r="U12" s="38" cm="1">
        <f t="array" aca="1" ref="U12" ca="1">TREND($K12:$P12,$K$1:$P$1,U$1)</f>
        <v>6.8606586261238042E-4</v>
      </c>
      <c r="V12" s="38" cm="1">
        <f t="array" aca="1" ref="V12" ca="1">TREND($K12:$P12,$K$1:$P$1,V$1)</f>
        <v>6.9561867842090827E-4</v>
      </c>
      <c r="W12" s="38" cm="1">
        <f t="array" aca="1" ref="W12" ca="1">TREND($K12:$P12,$K$1:$P$1,W$1)</f>
        <v>7.0517149422943265E-4</v>
      </c>
      <c r="X12" s="38" cm="1">
        <f t="array" aca="1" ref="X12" ca="1">TREND($K12:$P12,$K$1:$P$1,X$1)</f>
        <v>7.147243100379605E-4</v>
      </c>
      <c r="Y12" s="38" cm="1">
        <f t="array" aca="1" ref="Y12" ca="1">TREND($K12:$P12,$K$1:$P$1,Y$1)</f>
        <v>7.2427712584648835E-4</v>
      </c>
      <c r="Z12" s="38" cm="1">
        <f t="array" aca="1" ref="Z12" ca="1">TREND($K12:$P12,$K$1:$P$1,Z$1)</f>
        <v>7.3382994165501272E-4</v>
      </c>
      <c r="AA12" s="38" cm="1">
        <f t="array" aca="1" ref="AA12" ca="1">TREND($K12:$P12,$K$1:$P$1,AA$1)</f>
        <v>7.4338275746354057E-4</v>
      </c>
      <c r="AB12" s="38" cm="1">
        <f t="array" aca="1" ref="AB12" ca="1">TREND($K12:$P12,$K$1:$P$1,AB$1)</f>
        <v>7.5293557327206842E-4</v>
      </c>
      <c r="AC12" s="38" cm="1">
        <f t="array" aca="1" ref="AC12" ca="1">TREND($K12:$P12,$K$1:$P$1,AC$1)</f>
        <v>7.624883890805928E-4</v>
      </c>
      <c r="AD12" s="38" cm="1">
        <f t="array" aca="1" ref="AD12" ca="1">TREND($K12:$P12,$K$1:$P$1,AD$1)</f>
        <v>7.7204120488912065E-4</v>
      </c>
      <c r="AE12" s="38" cm="1">
        <f t="array" aca="1" ref="AE12" ca="1">TREND($K12:$P12,$K$1:$P$1,AE$1)</f>
        <v>7.8159402069764849E-4</v>
      </c>
      <c r="AF12" s="38" cm="1">
        <f t="array" aca="1" ref="AF12" ca="1">TREND($K12:$P12,$K$1:$P$1,AF$1)</f>
        <v>7.9114683650617634E-4</v>
      </c>
      <c r="AG12" s="38" cm="1">
        <f t="array" aca="1" ref="AG12" ca="1">TREND($K12:$P12,$K$1:$P$1,AG$1)</f>
        <v>8.0069965231470072E-4</v>
      </c>
      <c r="AH12" s="38" cm="1">
        <f t="array" aca="1" ref="AH12" ca="1">TREND($K12:$P12,$K$1:$P$1,AH$1)</f>
        <v>8.1025246812322857E-4</v>
      </c>
      <c r="AI12" s="38" cm="1">
        <f t="array" aca="1" ref="AI12" ca="1">TREND($K12:$P12,$K$1:$P$1,AI$1)</f>
        <v>8.1980528393175642E-4</v>
      </c>
      <c r="AJ12" s="38" cm="1">
        <f t="array" aca="1" ref="AJ12" ca="1">TREND($K12:$P12,$K$1:$P$1,AJ$1)</f>
        <v>8.293580997402808E-4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HOIpTP-electricity-SO2</v>
      </c>
    </row>
    <row r="18" spans="1:5">
      <c r="A18" t="s">
        <v>113</v>
      </c>
      <c r="B18" t="str">
        <f ca="1">RIGHT(B17,LEN(B17)-7)</f>
        <v>electricity-SO2</v>
      </c>
    </row>
    <row r="19" spans="1:5">
      <c r="A19" t="s">
        <v>114</v>
      </c>
      <c r="B19" t="str">
        <f ca="1">LEFT(B18,FIND("-",B18)-1)</f>
        <v>electricity</v>
      </c>
    </row>
    <row r="20" spans="1:5">
      <c r="A20" t="s">
        <v>121</v>
      </c>
      <c r="B20" t="str">
        <f ca="1">VLOOKUP($B$19,Mappings!$A$22:$B$26,COLUMN(Mappings!$B$21),FALSE)</f>
        <v>electricity generating units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16</v>
      </c>
      <c r="C22" s="32">
        <f ca="1">VLOOKUP($B$20,Mappings!$A$3:$E$19,COLUMN(Mappings!C$2),FALSE)</f>
        <v>33</v>
      </c>
      <c r="D22" s="32">
        <f ca="1">VLOOKUP($B$20,Mappings!$A$3:$E$19,COLUMN(Mappings!D$2),FALSE)</f>
        <v>50</v>
      </c>
      <c r="E22" s="33">
        <f ca="1">VLOOKUP($B$20,Mappings!$A$3:$E$19,COLUMN(Mappings!E$2),FALSE)</f>
        <v>67</v>
      </c>
    </row>
    <row r="23" spans="1:5">
      <c r="A23" s="34" t="s">
        <v>112</v>
      </c>
      <c r="B23" s="35" t="str">
        <f ca="1">CONCATENATE("Table ",B22)</f>
        <v>Table 16</v>
      </c>
      <c r="C23" s="35" t="str">
        <f ca="1">CONCATENATE("Table ",C22)</f>
        <v>Table 33</v>
      </c>
      <c r="D23" s="35" t="str">
        <f ca="1">CONCATENATE("Table ",D22)</f>
        <v>Table 50</v>
      </c>
      <c r="E23" s="36" t="str">
        <f ca="1">CONCATENATE("Table ",E22)</f>
        <v>Table 67</v>
      </c>
    </row>
    <row r="24" spans="1:5">
      <c r="A24" t="s">
        <v>115</v>
      </c>
      <c r="B24" t="str">
        <f ca="1">REPLACE(B18,1,FIND("-",B18),"")</f>
        <v>SO2</v>
      </c>
    </row>
    <row r="25" spans="1:5">
      <c r="A25" t="s">
        <v>123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J25"/>
  <sheetViews>
    <sheetView workbookViewId="0"/>
  </sheetViews>
  <sheetFormatPr defaultColWidth="8.796875" defaultRowHeight="14.25"/>
  <cols>
    <col min="1" max="1" width="33.796875" customWidth="1"/>
  </cols>
  <sheetData>
    <row r="1" spans="1:36" s="1" customFormat="1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1.0095589434011263E-4</v>
      </c>
      <c r="C2" s="38">
        <f ca="1">$B2+($F2-$B2)*(C$1-$B$1)/($F$1-$B$1)</f>
        <v>1.014986679655971E-4</v>
      </c>
      <c r="D2" s="38">
        <f t="shared" ref="D2:E12" ca="1" si="0">$B2+($F2-$B2)*(D$1-$B$1)/($F$1-$B$1)</f>
        <v>1.0204144159108158E-4</v>
      </c>
      <c r="E2" s="38">
        <f t="shared" ca="1" si="0"/>
        <v>1.0258421521656605E-4</v>
      </c>
      <c r="F2" s="37" cm="1">
        <f t="array" aca="1" ref="F2" ca="1">INDIRECT(CONCATENATE("'",HLOOKUP(F$1,$B$21:$E$23,3,FALSE),"'!",$B$25,ROW($A2)+3))*About!$A$27</f>
        <v>1.0312698884205052E-4</v>
      </c>
      <c r="G2" s="38">
        <f ca="1">$F2+($K2-$F2)*(G$1-$F$1)/($K$1-$F$1)</f>
        <v>1.0421253609301947E-4</v>
      </c>
      <c r="H2" s="38">
        <f t="shared" ref="H2:J12" ca="1" si="1">$F2+($K2-$F2)*(H$1-$F$1)/($K$1-$F$1)</f>
        <v>1.0529808334398843E-4</v>
      </c>
      <c r="I2" s="38">
        <f t="shared" ca="1" si="1"/>
        <v>1.0638363059495738E-4</v>
      </c>
      <c r="J2" s="38">
        <f t="shared" ca="1" si="1"/>
        <v>1.0746917784592634E-4</v>
      </c>
      <c r="K2" s="37" cm="1">
        <f t="array" aca="1" ref="K2" ca="1">INDIRECT(CONCATENATE("'",HLOOKUP(K$1,$B$21:$E$23,3,FALSE),"'!",$B$25,ROW($A2)+3))*About!$A$27</f>
        <v>1.0855472509689529E-4</v>
      </c>
      <c r="L2" s="38">
        <f ca="1">$K2+($P2-$K2)*(L$1-$K$1)/($P$1-$K$1)</f>
        <v>1.107258195988332E-4</v>
      </c>
      <c r="M2" s="38">
        <f t="shared" ref="M2:O12" ca="1" si="2">$K2+($P2-$K2)*(M$1-$K$1)/($P$1-$K$1)</f>
        <v>1.1289691410077111E-4</v>
      </c>
      <c r="N2" s="38">
        <f t="shared" ca="1" si="2"/>
        <v>1.15068008602709E-4</v>
      </c>
      <c r="O2" s="38">
        <f t="shared" ca="1" si="2"/>
        <v>1.1723910310464691E-4</v>
      </c>
      <c r="P2" s="37" cm="1">
        <f t="array" aca="1" ref="P2" ca="1">INDIRECT(CONCATENATE("'",HLOOKUP(P$1,$B$21:$E$23,3,FALSE),"'!",$B$25,ROW($A2)+3))*About!$A$27</f>
        <v>1.1941019760658482E-4</v>
      </c>
      <c r="Q2" s="38" cm="1">
        <f t="array" aca="1" ref="Q2" ca="1">TREND($K2:$P2,$K$1:$P$1,Q$1)</f>
        <v>1.2158129210852308E-4</v>
      </c>
      <c r="R2" s="38" cm="1">
        <f t="array" aca="1" ref="R2" ca="1">TREND($K2:$P2,$K$1:$P$1,R$1)</f>
        <v>1.2375238661046107E-4</v>
      </c>
      <c r="S2" s="38" cm="1">
        <f t="array" aca="1" ref="S2" ca="1">TREND($K2:$P2,$K$1:$P$1,S$1)</f>
        <v>1.2592348111239819E-4</v>
      </c>
      <c r="T2" s="38" cm="1">
        <f t="array" aca="1" ref="T2" ca="1">TREND($K2:$P2,$K$1:$P$1,T$1)</f>
        <v>1.2809457561433618E-4</v>
      </c>
      <c r="U2" s="38" cm="1">
        <f t="array" aca="1" ref="U2" ca="1">TREND($K2:$P2,$K$1:$P$1,U$1)</f>
        <v>1.3026567011627417E-4</v>
      </c>
      <c r="V2" s="38" cm="1">
        <f t="array" aca="1" ref="V2" ca="1">TREND($K2:$P2,$K$1:$P$1,V$1)</f>
        <v>1.3243676461821216E-4</v>
      </c>
      <c r="W2" s="38" cm="1">
        <f t="array" aca="1" ref="W2" ca="1">TREND($K2:$P2,$K$1:$P$1,W$1)</f>
        <v>1.3460785912015015E-4</v>
      </c>
      <c r="X2" s="38" cm="1">
        <f t="array" aca="1" ref="X2" ca="1">TREND($K2:$P2,$K$1:$P$1,X$1)</f>
        <v>1.3677895362208814E-4</v>
      </c>
      <c r="Y2" s="38" cm="1">
        <f t="array" aca="1" ref="Y2" ca="1">TREND($K2:$P2,$K$1:$P$1,Y$1)</f>
        <v>1.3895004812402613E-4</v>
      </c>
      <c r="Z2" s="38" cm="1">
        <f t="array" aca="1" ref="Z2" ca="1">TREND($K2:$P2,$K$1:$P$1,Z$1)</f>
        <v>1.4112114262596412E-4</v>
      </c>
      <c r="AA2" s="38" cm="1">
        <f t="array" aca="1" ref="AA2" ca="1">TREND($K2:$P2,$K$1:$P$1,AA$1)</f>
        <v>1.4329223712790211E-4</v>
      </c>
      <c r="AB2" s="38" cm="1">
        <f t="array" aca="1" ref="AB2" ca="1">TREND($K2:$P2,$K$1:$P$1,AB$1)</f>
        <v>1.454633316298401E-4</v>
      </c>
      <c r="AC2" s="38" cm="1">
        <f t="array" aca="1" ref="AC2" ca="1">TREND($K2:$P2,$K$1:$P$1,AC$1)</f>
        <v>1.4763442613177722E-4</v>
      </c>
      <c r="AD2" s="38" cm="1">
        <f t="array" aca="1" ref="AD2" ca="1">TREND($K2:$P2,$K$1:$P$1,AD$1)</f>
        <v>1.4980552063371521E-4</v>
      </c>
      <c r="AE2" s="38" cm="1">
        <f t="array" aca="1" ref="AE2" ca="1">TREND($K2:$P2,$K$1:$P$1,AE$1)</f>
        <v>1.519766151356532E-4</v>
      </c>
      <c r="AF2" s="38" cm="1">
        <f t="array" aca="1" ref="AF2" ca="1">TREND($K2:$P2,$K$1:$P$1,AF$1)</f>
        <v>1.5414770963759119E-4</v>
      </c>
      <c r="AG2" s="38" cm="1">
        <f t="array" aca="1" ref="AG2" ca="1">TREND($K2:$P2,$K$1:$P$1,AG$1)</f>
        <v>1.5631880413952918E-4</v>
      </c>
      <c r="AH2" s="38" cm="1">
        <f t="array" aca="1" ref="AH2" ca="1">TREND($K2:$P2,$K$1:$P$1,AH$1)</f>
        <v>1.5848989864146717E-4</v>
      </c>
      <c r="AI2" s="38" cm="1">
        <f t="array" aca="1" ref="AI2" ca="1">TREND($K2:$P2,$K$1:$P$1,AI$1)</f>
        <v>1.6066099314340516E-4</v>
      </c>
      <c r="AJ2" s="38" cm="1">
        <f t="array" aca="1" ref="AJ2" ca="1">TREND($K2:$P2,$K$1:$P$1,AJ$1)</f>
        <v>1.6283208764534315E-4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5.6448457050385547E-5</v>
      </c>
      <c r="C3" s="38">
        <f t="shared" ref="C3:C12" ca="1" si="3">$B3+($F3-$B3)*(C$1-$B$1)/($F$1-$B$1)</f>
        <v>5.6719843863127782E-5</v>
      </c>
      <c r="D3" s="38">
        <f t="shared" ca="1" si="0"/>
        <v>5.6991230675870024E-5</v>
      </c>
      <c r="E3" s="38">
        <f t="shared" ca="1" si="0"/>
        <v>5.7262617488612266E-5</v>
      </c>
      <c r="F3" s="39" cm="1">
        <f t="array" aca="1" ref="F3" ca="1">INDIRECT(CONCATENATE("'",HLOOKUP(F$1,$B$21:$E$23,3,FALSE),"'!",$B$25,ROW($A3)+5))*About!$A$27</f>
        <v>5.7534004301354501E-5</v>
      </c>
      <c r="G3" s="38">
        <f t="shared" ref="G3:G12" ca="1" si="4">$F3+($K3-$F3)*(G$1-$F$1)/($K$1-$F$1)</f>
        <v>5.796822320174208E-5</v>
      </c>
      <c r="H3" s="38">
        <f t="shared" ca="1" si="1"/>
        <v>5.8402442102129666E-5</v>
      </c>
      <c r="I3" s="38">
        <f t="shared" ca="1" si="1"/>
        <v>5.8836661002517245E-5</v>
      </c>
      <c r="J3" s="38">
        <f t="shared" ca="1" si="1"/>
        <v>5.9270879902904831E-5</v>
      </c>
      <c r="K3" s="39" cm="1">
        <f t="array" aca="1" ref="K3" ca="1">INDIRECT(CONCATENATE("'",HLOOKUP(K$1,$B$21:$E$23,3,FALSE),"'!",$B$25,ROW($A3)+5))*About!$A$27</f>
        <v>5.970509880329241E-5</v>
      </c>
      <c r="L3" s="38">
        <f t="shared" ref="L3:L12" ca="1" si="5">$K3+($P3-$K3)*(L$1-$K$1)/($P$1-$K$1)</f>
        <v>6.0139317703679989E-5</v>
      </c>
      <c r="M3" s="38">
        <f t="shared" ca="1" si="2"/>
        <v>6.0573536604067574E-5</v>
      </c>
      <c r="N3" s="38">
        <f t="shared" ca="1" si="2"/>
        <v>6.1007755504455153E-5</v>
      </c>
      <c r="O3" s="38">
        <f t="shared" ca="1" si="2"/>
        <v>6.1441974404842739E-5</v>
      </c>
      <c r="P3" s="39" cm="1">
        <f t="array" aca="1" ref="P3" ca="1">INDIRECT(CONCATENATE("'",HLOOKUP(P$1,$B$21:$E$23,3,FALSE),"'!",$B$25,ROW($A3)+5))*About!$A$27</f>
        <v>6.1876193305230318E-5</v>
      </c>
      <c r="Q3" s="38" cm="1">
        <f t="array" aca="1" ref="Q3" ca="1">TREND($K3:$P3,$K$1:$P$1,Q$1)</f>
        <v>6.2310412205617829E-5</v>
      </c>
      <c r="R3" s="38" cm="1">
        <f t="array" aca="1" ref="R3" ca="1">TREND($K3:$P3,$K$1:$P$1,R$1)</f>
        <v>6.2744631106005449E-5</v>
      </c>
      <c r="S3" s="38" cm="1">
        <f t="array" aca="1" ref="S3" ca="1">TREND($K3:$P3,$K$1:$P$1,S$1)</f>
        <v>6.317885000639296E-5</v>
      </c>
      <c r="T3" s="38" cm="1">
        <f t="array" aca="1" ref="T3" ca="1">TREND($K3:$P3,$K$1:$P$1,T$1)</f>
        <v>6.3613068906780579E-5</v>
      </c>
      <c r="U3" s="38" cm="1">
        <f t="array" aca="1" ref="U3" ca="1">TREND($K3:$P3,$K$1:$P$1,U$1)</f>
        <v>6.4047287807168199E-5</v>
      </c>
      <c r="V3" s="38" cm="1">
        <f t="array" aca="1" ref="V3" ca="1">TREND($K3:$P3,$K$1:$P$1,V$1)</f>
        <v>6.448150670755571E-5</v>
      </c>
      <c r="W3" s="38" cm="1">
        <f t="array" aca="1" ref="W3" ca="1">TREND($K3:$P3,$K$1:$P$1,W$1)</f>
        <v>6.491572560794333E-5</v>
      </c>
      <c r="X3" s="38" cm="1">
        <f t="array" aca="1" ref="X3" ca="1">TREND($K3:$P3,$K$1:$P$1,X$1)</f>
        <v>6.5349944508330841E-5</v>
      </c>
      <c r="Y3" s="38" cm="1">
        <f t="array" aca="1" ref="Y3" ca="1">TREND($K3:$P3,$K$1:$P$1,Y$1)</f>
        <v>6.5784163408718461E-5</v>
      </c>
      <c r="Z3" s="38" cm="1">
        <f t="array" aca="1" ref="Z3" ca="1">TREND($K3:$P3,$K$1:$P$1,Z$1)</f>
        <v>6.621838230910608E-5</v>
      </c>
      <c r="AA3" s="38" cm="1">
        <f t="array" aca="1" ref="AA3" ca="1">TREND($K3:$P3,$K$1:$P$1,AA$1)</f>
        <v>6.6652601209493591E-5</v>
      </c>
      <c r="AB3" s="38" cm="1">
        <f t="array" aca="1" ref="AB3" ca="1">TREND($K3:$P3,$K$1:$P$1,AB$1)</f>
        <v>6.7086820109881211E-5</v>
      </c>
      <c r="AC3" s="38" cm="1">
        <f t="array" aca="1" ref="AC3" ca="1">TREND($K3:$P3,$K$1:$P$1,AC$1)</f>
        <v>6.7521039010268831E-5</v>
      </c>
      <c r="AD3" s="38" cm="1">
        <f t="array" aca="1" ref="AD3" ca="1">TREND($K3:$P3,$K$1:$P$1,AD$1)</f>
        <v>6.7955257910656342E-5</v>
      </c>
      <c r="AE3" s="38" cm="1">
        <f t="array" aca="1" ref="AE3" ca="1">TREND($K3:$P3,$K$1:$P$1,AE$1)</f>
        <v>6.8389476811043961E-5</v>
      </c>
      <c r="AF3" s="38" cm="1">
        <f t="array" aca="1" ref="AF3" ca="1">TREND($K3:$P3,$K$1:$P$1,AF$1)</f>
        <v>6.8823695711431581E-5</v>
      </c>
      <c r="AG3" s="38" cm="1">
        <f t="array" aca="1" ref="AG3" ca="1">TREND($K3:$P3,$K$1:$P$1,AG$1)</f>
        <v>6.9257914611819092E-5</v>
      </c>
      <c r="AH3" s="38" cm="1">
        <f t="array" aca="1" ref="AH3" ca="1">TREND($K3:$P3,$K$1:$P$1,AH$1)</f>
        <v>6.9692133512206712E-5</v>
      </c>
      <c r="AI3" s="38" cm="1">
        <f t="array" aca="1" ref="AI3" ca="1">TREND($K3:$P3,$K$1:$P$1,AI$1)</f>
        <v>7.0126352412594331E-5</v>
      </c>
      <c r="AJ3" s="38" cm="1">
        <f t="array" aca="1" ref="AJ3" ca="1">TREND($K3:$P3,$K$1:$P$1,AJ$1)</f>
        <v>7.0560571312981843E-5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1.5197661513565339E-4</v>
      </c>
      <c r="C4" s="38">
        <f t="shared" ca="1" si="3"/>
        <v>1.5197661513565339E-4</v>
      </c>
      <c r="D4" s="38">
        <f t="shared" ca="1" si="0"/>
        <v>1.5197661513565339E-4</v>
      </c>
      <c r="E4" s="38">
        <f t="shared" ca="1" si="0"/>
        <v>1.5197661513565339E-4</v>
      </c>
      <c r="F4" s="39" cm="1">
        <f t="array" aca="1" ref="F4" ca="1">INDIRECT(CONCATENATE("'",HLOOKUP(F$1,$B$21:$E$23,3,FALSE),"'!",$B$25,ROW($A4)+5))*About!$A$27</f>
        <v>1.5197661513565339E-4</v>
      </c>
      <c r="G4" s="38">
        <f t="shared" ca="1" si="4"/>
        <v>1.5197661513565339E-4</v>
      </c>
      <c r="H4" s="38">
        <f t="shared" ca="1" si="1"/>
        <v>1.5197661513565339E-4</v>
      </c>
      <c r="I4" s="38">
        <f t="shared" ca="1" si="1"/>
        <v>1.5197661513565339E-4</v>
      </c>
      <c r="J4" s="38">
        <f t="shared" ca="1" si="1"/>
        <v>1.5197661513565339E-4</v>
      </c>
      <c r="K4" s="39" cm="1">
        <f t="array" aca="1" ref="K4" ca="1">INDIRECT(CONCATENATE("'",HLOOKUP(K$1,$B$21:$E$23,3,FALSE),"'!",$B$25,ROW($A4)+5))*About!$A$27</f>
        <v>1.5197661513565339E-4</v>
      </c>
      <c r="L4" s="38">
        <f t="shared" ca="1" si="5"/>
        <v>1.541477096375913E-4</v>
      </c>
      <c r="M4" s="38">
        <f t="shared" ca="1" si="2"/>
        <v>1.5631880413952921E-4</v>
      </c>
      <c r="N4" s="38">
        <f t="shared" ca="1" si="2"/>
        <v>1.5848989864146711E-4</v>
      </c>
      <c r="O4" s="38">
        <f t="shared" ca="1" si="2"/>
        <v>1.6066099314340502E-4</v>
      </c>
      <c r="P4" s="39" cm="1">
        <f t="array" aca="1" ref="P4" ca="1">INDIRECT(CONCATENATE("'",HLOOKUP(P$1,$B$21:$E$23,3,FALSE),"'!",$B$25,ROW($A4)+5))*About!$A$27</f>
        <v>1.6283208764534293E-4</v>
      </c>
      <c r="Q4" s="38" cm="1">
        <f t="array" aca="1" ref="Q4" ca="1">TREND($K4:$P4,$K$1:$P$1,Q$1)</f>
        <v>1.6500318214728114E-4</v>
      </c>
      <c r="R4" s="38" cm="1">
        <f t="array" aca="1" ref="R4" ca="1">TREND($K4:$P4,$K$1:$P$1,R$1)</f>
        <v>1.6717427664921826E-4</v>
      </c>
      <c r="S4" s="38" cm="1">
        <f t="array" aca="1" ref="S4" ca="1">TREND($K4:$P4,$K$1:$P$1,S$1)</f>
        <v>1.6934537115115625E-4</v>
      </c>
      <c r="T4" s="38" cm="1">
        <f t="array" aca="1" ref="T4" ca="1">TREND($K4:$P4,$K$1:$P$1,T$1)</f>
        <v>1.7151646565309424E-4</v>
      </c>
      <c r="U4" s="38" cm="1">
        <f t="array" aca="1" ref="U4" ca="1">TREND($K4:$P4,$K$1:$P$1,U$1)</f>
        <v>1.7368756015503223E-4</v>
      </c>
      <c r="V4" s="38" cm="1">
        <f t="array" aca="1" ref="V4" ca="1">TREND($K4:$P4,$K$1:$P$1,V$1)</f>
        <v>1.7585865465697022E-4</v>
      </c>
      <c r="W4" s="38" cm="1">
        <f t="array" aca="1" ref="W4" ca="1">TREND($K4:$P4,$K$1:$P$1,W$1)</f>
        <v>1.7802974915890821E-4</v>
      </c>
      <c r="X4" s="38" cm="1">
        <f t="array" aca="1" ref="X4" ca="1">TREND($K4:$P4,$K$1:$P$1,X$1)</f>
        <v>1.802008436608462E-4</v>
      </c>
      <c r="Y4" s="38" cm="1">
        <f t="array" aca="1" ref="Y4" ca="1">TREND($K4:$P4,$K$1:$P$1,Y$1)</f>
        <v>1.8237193816278419E-4</v>
      </c>
      <c r="Z4" s="38" cm="1">
        <f t="array" aca="1" ref="Z4" ca="1">TREND($K4:$P4,$K$1:$P$1,Z$1)</f>
        <v>1.8454303266472218E-4</v>
      </c>
      <c r="AA4" s="38" cm="1">
        <f t="array" aca="1" ref="AA4" ca="1">TREND($K4:$P4,$K$1:$P$1,AA$1)</f>
        <v>1.8671412716666017E-4</v>
      </c>
      <c r="AB4" s="38" cm="1">
        <f t="array" aca="1" ref="AB4" ca="1">TREND($K4:$P4,$K$1:$P$1,AB$1)</f>
        <v>1.8888522166859815E-4</v>
      </c>
      <c r="AC4" s="38" cm="1">
        <f t="array" aca="1" ref="AC4" ca="1">TREND($K4:$P4,$K$1:$P$1,AC$1)</f>
        <v>1.9105631617053528E-4</v>
      </c>
      <c r="AD4" s="38" cm="1">
        <f t="array" aca="1" ref="AD4" ca="1">TREND($K4:$P4,$K$1:$P$1,AD$1)</f>
        <v>1.9322741067247327E-4</v>
      </c>
      <c r="AE4" s="38" cm="1">
        <f t="array" aca="1" ref="AE4" ca="1">TREND($K4:$P4,$K$1:$P$1,AE$1)</f>
        <v>1.9539850517441126E-4</v>
      </c>
      <c r="AF4" s="38" cm="1">
        <f t="array" aca="1" ref="AF4" ca="1">TREND($K4:$P4,$K$1:$P$1,AF$1)</f>
        <v>1.9756959967634925E-4</v>
      </c>
      <c r="AG4" s="38" cm="1">
        <f t="array" aca="1" ref="AG4" ca="1">TREND($K4:$P4,$K$1:$P$1,AG$1)</f>
        <v>1.9974069417828724E-4</v>
      </c>
      <c r="AH4" s="38" cm="1">
        <f t="array" aca="1" ref="AH4" ca="1">TREND($K4:$P4,$K$1:$P$1,AH$1)</f>
        <v>2.0191178868022523E-4</v>
      </c>
      <c r="AI4" s="38" cm="1">
        <f t="array" aca="1" ref="AI4" ca="1">TREND($K4:$P4,$K$1:$P$1,AI$1)</f>
        <v>2.0408288318216321E-4</v>
      </c>
      <c r="AJ4" s="38" cm="1">
        <f t="array" aca="1" ref="AJ4" ca="1">TREND($K4:$P4,$K$1:$P$1,AJ$1)</f>
        <v>2.062539776841012E-4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1.84543032664722E-3</v>
      </c>
      <c r="C5" s="38">
        <f t="shared" ca="1" si="3"/>
        <v>1.84543032664722E-3</v>
      </c>
      <c r="D5" s="38">
        <f t="shared" ca="1" si="0"/>
        <v>1.84543032664722E-3</v>
      </c>
      <c r="E5" s="38">
        <f t="shared" ca="1" si="0"/>
        <v>1.84543032664722E-3</v>
      </c>
      <c r="F5" s="39" cm="1">
        <f t="array" aca="1" ref="F5" ca="1">INDIRECT(CONCATENATE("'",HLOOKUP(F$1,$B$21:$E$23,3,FALSE),"'!",$B$25,ROW($A5)+5))*About!$A$27</f>
        <v>1.84543032664722E-3</v>
      </c>
      <c r="G5" s="38">
        <f t="shared" ca="1" si="4"/>
        <v>1.8671412716665991E-3</v>
      </c>
      <c r="H5" s="38">
        <f t="shared" ca="1" si="1"/>
        <v>1.8888522166859781E-3</v>
      </c>
      <c r="I5" s="38">
        <f t="shared" ca="1" si="1"/>
        <v>1.9105631617053571E-3</v>
      </c>
      <c r="J5" s="38">
        <f t="shared" ca="1" si="1"/>
        <v>1.9322741067247361E-3</v>
      </c>
      <c r="K5" s="39" cm="1">
        <f t="array" aca="1" ref="K5" ca="1">INDIRECT(CONCATENATE("'",HLOOKUP(K$1,$B$21:$E$23,3,FALSE),"'!",$B$25,ROW($A5)+5))*About!$A$27</f>
        <v>1.9539850517441152E-3</v>
      </c>
      <c r="L5" s="38">
        <f t="shared" ca="1" si="5"/>
        <v>1.9974069417828732E-3</v>
      </c>
      <c r="M5" s="38">
        <f t="shared" ca="1" si="2"/>
        <v>2.0408288318216313E-3</v>
      </c>
      <c r="N5" s="38">
        <f t="shared" ca="1" si="2"/>
        <v>2.0842507218603898E-3</v>
      </c>
      <c r="O5" s="38">
        <f t="shared" ca="1" si="2"/>
        <v>2.1276726118991478E-3</v>
      </c>
      <c r="P5" s="39" cm="1">
        <f t="array" aca="1" ref="P5" ca="1">INDIRECT(CONCATENATE("'",HLOOKUP(P$1,$B$21:$E$23,3,FALSE),"'!",$B$25,ROW($A5)+5))*About!$A$27</f>
        <v>2.1710945019379059E-3</v>
      </c>
      <c r="Q5" s="38" cm="1">
        <f t="array" aca="1" ref="Q5" ca="1">TREND($K5:$P5,$K$1:$P$1,Q$1)</f>
        <v>2.2145163919766592E-3</v>
      </c>
      <c r="R5" s="38" cm="1">
        <f t="array" aca="1" ref="R5" ca="1">TREND($K5:$P5,$K$1:$P$1,R$1)</f>
        <v>2.2579382820154259E-3</v>
      </c>
      <c r="S5" s="38" cm="1">
        <f t="array" aca="1" ref="S5" ca="1">TREND($K5:$P5,$K$1:$P$1,S$1)</f>
        <v>2.3013601720541788E-3</v>
      </c>
      <c r="T5" s="38" cm="1">
        <f t="array" aca="1" ref="T5" ca="1">TREND($K5:$P5,$K$1:$P$1,T$1)</f>
        <v>2.3447820620929455E-3</v>
      </c>
      <c r="U5" s="38" cm="1">
        <f t="array" aca="1" ref="U5" ca="1">TREND($K5:$P5,$K$1:$P$1,U$1)</f>
        <v>2.3882039521316983E-3</v>
      </c>
      <c r="V5" s="38" cm="1">
        <f t="array" aca="1" ref="V5" ca="1">TREND($K5:$P5,$K$1:$P$1,V$1)</f>
        <v>2.4316258421704512E-3</v>
      </c>
      <c r="W5" s="38" cm="1">
        <f t="array" aca="1" ref="W5" ca="1">TREND($K5:$P5,$K$1:$P$1,W$1)</f>
        <v>2.4750477322092179E-3</v>
      </c>
      <c r="X5" s="38" cm="1">
        <f t="array" aca="1" ref="X5" ca="1">TREND($K5:$P5,$K$1:$P$1,X$1)</f>
        <v>2.5184696222479708E-3</v>
      </c>
      <c r="Y5" s="38" cm="1">
        <f t="array" aca="1" ref="Y5" ca="1">TREND($K5:$P5,$K$1:$P$1,Y$1)</f>
        <v>2.5618915122867375E-3</v>
      </c>
      <c r="Z5" s="38" cm="1">
        <f t="array" aca="1" ref="Z5" ca="1">TREND($K5:$P5,$K$1:$P$1,Z$1)</f>
        <v>2.6053134023254904E-3</v>
      </c>
      <c r="AA5" s="38" cm="1">
        <f t="array" aca="1" ref="AA5" ca="1">TREND($K5:$P5,$K$1:$P$1,AA$1)</f>
        <v>2.6487352923642432E-3</v>
      </c>
      <c r="AB5" s="38" cm="1">
        <f t="array" aca="1" ref="AB5" ca="1">TREND($K5:$P5,$K$1:$P$1,AB$1)</f>
        <v>2.6921571824030099E-3</v>
      </c>
      <c r="AC5" s="38" cm="1">
        <f t="array" aca="1" ref="AC5" ca="1">TREND($K5:$P5,$K$1:$P$1,AC$1)</f>
        <v>2.7355790724417628E-3</v>
      </c>
      <c r="AD5" s="38" cm="1">
        <f t="array" aca="1" ref="AD5" ca="1">TREND($K5:$P5,$K$1:$P$1,AD$1)</f>
        <v>2.7790009624805156E-3</v>
      </c>
      <c r="AE5" s="38" cm="1">
        <f t="array" aca="1" ref="AE5" ca="1">TREND($K5:$P5,$K$1:$P$1,AE$1)</f>
        <v>2.8224228525192824E-3</v>
      </c>
      <c r="AF5" s="38" cm="1">
        <f t="array" aca="1" ref="AF5" ca="1">TREND($K5:$P5,$K$1:$P$1,AF$1)</f>
        <v>2.8658447425580352E-3</v>
      </c>
      <c r="AG5" s="38" cm="1">
        <f t="array" aca="1" ref="AG5" ca="1">TREND($K5:$P5,$K$1:$P$1,AG$1)</f>
        <v>2.909266632596802E-3</v>
      </c>
      <c r="AH5" s="38" cm="1">
        <f t="array" aca="1" ref="AH5" ca="1">TREND($K5:$P5,$K$1:$P$1,AH$1)</f>
        <v>2.9526885226355548E-3</v>
      </c>
      <c r="AI5" s="38" cm="1">
        <f t="array" aca="1" ref="AI5" ca="1">TREND($K5:$P5,$K$1:$P$1,AI$1)</f>
        <v>2.9961104126743077E-3</v>
      </c>
      <c r="AJ5" s="38" cm="1">
        <f t="array" aca="1" ref="AJ5" ca="1">TREND($K5:$P5,$K$1:$P$1,AJ$1)</f>
        <v>3.0395323027130744E-3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2.7138681274223825E-3</v>
      </c>
      <c r="C6" s="38">
        <f t="shared" ca="1" si="3"/>
        <v>2.7138681274223825E-3</v>
      </c>
      <c r="D6" s="38">
        <f t="shared" ca="1" si="0"/>
        <v>2.7138681274223825E-3</v>
      </c>
      <c r="E6" s="38">
        <f t="shared" ca="1" si="0"/>
        <v>2.7138681274223825E-3</v>
      </c>
      <c r="F6" s="39" cm="1">
        <f t="array" aca="1" ref="F6" ca="1">INDIRECT(CONCATENATE("'",HLOOKUP(F$1,$B$21:$E$23,3,FALSE),"'!",$B$25,ROW($A6)+5))*About!$A$27</f>
        <v>2.7138681274223825E-3</v>
      </c>
      <c r="G6" s="38">
        <f t="shared" ca="1" si="4"/>
        <v>2.7355790724417615E-3</v>
      </c>
      <c r="H6" s="38">
        <f t="shared" ca="1" si="1"/>
        <v>2.7572900174611405E-3</v>
      </c>
      <c r="I6" s="38">
        <f t="shared" ca="1" si="1"/>
        <v>2.7790009624805191E-3</v>
      </c>
      <c r="J6" s="38">
        <f t="shared" ca="1" si="1"/>
        <v>2.8007119074998981E-3</v>
      </c>
      <c r="K6" s="39" cm="1">
        <f t="array" aca="1" ref="K6" ca="1">INDIRECT(CONCATENATE("'",HLOOKUP(K$1,$B$21:$E$23,3,FALSE),"'!",$B$25,ROW($A6)+5))*About!$A$27</f>
        <v>2.8224228525192772E-3</v>
      </c>
      <c r="L6" s="38">
        <f t="shared" ca="1" si="5"/>
        <v>2.8658447425580352E-3</v>
      </c>
      <c r="M6" s="38">
        <f t="shared" ca="1" si="2"/>
        <v>2.9092666325967937E-3</v>
      </c>
      <c r="N6" s="38">
        <f t="shared" ca="1" si="2"/>
        <v>2.9526885226355518E-3</v>
      </c>
      <c r="O6" s="38">
        <f t="shared" ca="1" si="2"/>
        <v>2.9961104126743103E-3</v>
      </c>
      <c r="P6" s="39" cm="1">
        <f t="array" aca="1" ref="P6" ca="1">INDIRECT(CONCATENATE("'",HLOOKUP(P$1,$B$21:$E$23,3,FALSE),"'!",$B$25,ROW($A6)+5))*About!$A$27</f>
        <v>3.0395323027130683E-3</v>
      </c>
      <c r="Q6" s="38" cm="1">
        <f t="array" aca="1" ref="Q6" ca="1">TREND($K6:$P6,$K$1:$P$1,Q$1)</f>
        <v>3.0829541927518272E-3</v>
      </c>
      <c r="R6" s="38" cm="1">
        <f t="array" aca="1" ref="R6" ca="1">TREND($K6:$P6,$K$1:$P$1,R$1)</f>
        <v>3.126376082790594E-3</v>
      </c>
      <c r="S6" s="38" cm="1">
        <f t="array" aca="1" ref="S6" ca="1">TREND($K6:$P6,$K$1:$P$1,S$1)</f>
        <v>3.1697979728293468E-3</v>
      </c>
      <c r="T6" s="38" cm="1">
        <f t="array" aca="1" ref="T6" ca="1">TREND($K6:$P6,$K$1:$P$1,T$1)</f>
        <v>3.2132198628681136E-3</v>
      </c>
      <c r="U6" s="38" cm="1">
        <f t="array" aca="1" ref="U6" ca="1">TREND($K6:$P6,$K$1:$P$1,U$1)</f>
        <v>3.2566417529068664E-3</v>
      </c>
      <c r="V6" s="38" cm="1">
        <f t="array" aca="1" ref="V6" ca="1">TREND($K6:$P6,$K$1:$P$1,V$1)</f>
        <v>3.3000636429456193E-3</v>
      </c>
      <c r="W6" s="38" cm="1">
        <f t="array" aca="1" ref="W6" ca="1">TREND($K6:$P6,$K$1:$P$1,W$1)</f>
        <v>3.343485532984386E-3</v>
      </c>
      <c r="X6" s="38" cm="1">
        <f t="array" aca="1" ref="X6" ca="1">TREND($K6:$P6,$K$1:$P$1,X$1)</f>
        <v>3.3869074230231389E-3</v>
      </c>
      <c r="Y6" s="38" cm="1">
        <f t="array" aca="1" ref="Y6" ca="1">TREND($K6:$P6,$K$1:$P$1,Y$1)</f>
        <v>3.4303293130618917E-3</v>
      </c>
      <c r="Z6" s="38" cm="1">
        <f t="array" aca="1" ref="Z6" ca="1">TREND($K6:$P6,$K$1:$P$1,Z$1)</f>
        <v>3.4737512031006584E-3</v>
      </c>
      <c r="AA6" s="38" cm="1">
        <f t="array" aca="1" ref="AA6" ca="1">TREND($K6:$P6,$K$1:$P$1,AA$1)</f>
        <v>3.5171730931394113E-3</v>
      </c>
      <c r="AB6" s="38" cm="1">
        <f t="array" aca="1" ref="AB6" ca="1">TREND($K6:$P6,$K$1:$P$1,AB$1)</f>
        <v>3.560594983178178E-3</v>
      </c>
      <c r="AC6" s="38" cm="1">
        <f t="array" aca="1" ref="AC6" ca="1">TREND($K6:$P6,$K$1:$P$1,AC$1)</f>
        <v>3.6040168732169309E-3</v>
      </c>
      <c r="AD6" s="38" cm="1">
        <f t="array" aca="1" ref="AD6" ca="1">TREND($K6:$P6,$K$1:$P$1,AD$1)</f>
        <v>3.6474387632556837E-3</v>
      </c>
      <c r="AE6" s="38" cm="1">
        <f t="array" aca="1" ref="AE6" ca="1">TREND($K6:$P6,$K$1:$P$1,AE$1)</f>
        <v>3.6908606532944505E-3</v>
      </c>
      <c r="AF6" s="38" cm="1">
        <f t="array" aca="1" ref="AF6" ca="1">TREND($K6:$P6,$K$1:$P$1,AF$1)</f>
        <v>3.7342825433332033E-3</v>
      </c>
      <c r="AG6" s="38" cm="1">
        <f t="array" aca="1" ref="AG6" ca="1">TREND($K6:$P6,$K$1:$P$1,AG$1)</f>
        <v>3.77770443337197E-3</v>
      </c>
      <c r="AH6" s="38" cm="1">
        <f t="array" aca="1" ref="AH6" ca="1">TREND($K6:$P6,$K$1:$P$1,AH$1)</f>
        <v>3.8211263234107229E-3</v>
      </c>
      <c r="AI6" s="38" cm="1">
        <f t="array" aca="1" ref="AI6" ca="1">TREND($K6:$P6,$K$1:$P$1,AI$1)</f>
        <v>3.8645482134494757E-3</v>
      </c>
      <c r="AJ6" s="38" cm="1">
        <f t="array" aca="1" ref="AJ6" ca="1">TREND($K6:$P6,$K$1:$P$1,AJ$1)</f>
        <v>3.9079701034882425E-3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7.81594020697646E-2</v>
      </c>
      <c r="C7" s="38">
        <f t="shared" ca="1" si="3"/>
        <v>7.8430788882506847E-2</v>
      </c>
      <c r="D7" s="38">
        <f t="shared" ca="1" si="0"/>
        <v>7.870217569524908E-2</v>
      </c>
      <c r="E7" s="38">
        <f t="shared" ca="1" si="0"/>
        <v>7.8973562507991313E-2</v>
      </c>
      <c r="F7" s="39" cm="1">
        <f t="array" aca="1" ref="F7" ca="1">INDIRECT(CONCATENATE("'",HLOOKUP(F$1,$B$21:$E$23,3,FALSE),"'!",$B$25,ROW($A7)+5))*About!$A$27</f>
        <v>7.924494932073356E-2</v>
      </c>
      <c r="G7" s="38">
        <f t="shared" ca="1" si="4"/>
        <v>7.924494932073356E-2</v>
      </c>
      <c r="H7" s="38">
        <f t="shared" ca="1" si="1"/>
        <v>7.924494932073356E-2</v>
      </c>
      <c r="I7" s="38">
        <f t="shared" ca="1" si="1"/>
        <v>7.924494932073356E-2</v>
      </c>
      <c r="J7" s="38">
        <f t="shared" ca="1" si="1"/>
        <v>7.924494932073356E-2</v>
      </c>
      <c r="K7" s="39" cm="1">
        <f t="array" aca="1" ref="K7" ca="1">INDIRECT(CONCATENATE("'",HLOOKUP(K$1,$B$21:$E$23,3,FALSE),"'!",$B$25,ROW($A7)+5))*About!$A$27</f>
        <v>7.924494932073356E-2</v>
      </c>
      <c r="L7" s="38">
        <f t="shared" ca="1" si="5"/>
        <v>7.9462058770927352E-2</v>
      </c>
      <c r="M7" s="38">
        <f t="shared" ca="1" si="2"/>
        <v>7.9679168221121144E-2</v>
      </c>
      <c r="N7" s="38">
        <f t="shared" ca="1" si="2"/>
        <v>7.9896277671314922E-2</v>
      </c>
      <c r="O7" s="38">
        <f t="shared" ca="1" si="2"/>
        <v>8.0113387121508714E-2</v>
      </c>
      <c r="P7" s="39" cm="1">
        <f t="array" aca="1" ref="P7" ca="1">INDIRECT(CONCATENATE("'",HLOOKUP(P$1,$B$21:$E$23,3,FALSE),"'!",$B$25,ROW($A7)+5))*About!$A$27</f>
        <v>8.0330496571702506E-2</v>
      </c>
      <c r="Q7" s="38" cm="1">
        <f t="array" aca="1" ref="Q7" ca="1">TREND($K7:$P7,$K$1:$P$1,Q$1)</f>
        <v>8.0547606021896312E-2</v>
      </c>
      <c r="R7" s="38" cm="1">
        <f t="array" aca="1" ref="R7" ca="1">TREND($K7:$P7,$K$1:$P$1,R$1)</f>
        <v>8.0764715472090076E-2</v>
      </c>
      <c r="S7" s="38" cm="1">
        <f t="array" aca="1" ref="S7" ca="1">TREND($K7:$P7,$K$1:$P$1,S$1)</f>
        <v>8.098182492228384E-2</v>
      </c>
      <c r="T7" s="38" cm="1">
        <f t="array" aca="1" ref="T7" ca="1">TREND($K7:$P7,$K$1:$P$1,T$1)</f>
        <v>8.119893437247766E-2</v>
      </c>
      <c r="U7" s="38" cm="1">
        <f t="array" aca="1" ref="U7" ca="1">TREND($K7:$P7,$K$1:$P$1,U$1)</f>
        <v>8.1416043822671424E-2</v>
      </c>
      <c r="V7" s="38" cm="1">
        <f t="array" aca="1" ref="V7" ca="1">TREND($K7:$P7,$K$1:$P$1,V$1)</f>
        <v>8.1633153272865244E-2</v>
      </c>
      <c r="W7" s="38" cm="1">
        <f t="array" aca="1" ref="W7" ca="1">TREND($K7:$P7,$K$1:$P$1,W$1)</f>
        <v>8.1850262723059009E-2</v>
      </c>
      <c r="X7" s="38" cm="1">
        <f t="array" aca="1" ref="X7" ca="1">TREND($K7:$P7,$K$1:$P$1,X$1)</f>
        <v>8.2067372173252828E-2</v>
      </c>
      <c r="Y7" s="38" cm="1">
        <f t="array" aca="1" ref="Y7" ca="1">TREND($K7:$P7,$K$1:$P$1,Y$1)</f>
        <v>8.2284481623446593E-2</v>
      </c>
      <c r="Z7" s="38" cm="1">
        <f t="array" aca="1" ref="Z7" ca="1">TREND($K7:$P7,$K$1:$P$1,Z$1)</f>
        <v>8.2501591073640412E-2</v>
      </c>
      <c r="AA7" s="38" cm="1">
        <f t="array" aca="1" ref="AA7" ca="1">TREND($K7:$P7,$K$1:$P$1,AA$1)</f>
        <v>8.2718700523834177E-2</v>
      </c>
      <c r="AB7" s="38" cm="1">
        <f t="array" aca="1" ref="AB7" ca="1">TREND($K7:$P7,$K$1:$P$1,AB$1)</f>
        <v>8.2935809974027941E-2</v>
      </c>
      <c r="AC7" s="38" cm="1">
        <f t="array" aca="1" ref="AC7" ca="1">TREND($K7:$P7,$K$1:$P$1,AC$1)</f>
        <v>8.3152919424221761E-2</v>
      </c>
      <c r="AD7" s="38" cm="1">
        <f t="array" aca="1" ref="AD7" ca="1">TREND($K7:$P7,$K$1:$P$1,AD$1)</f>
        <v>8.3370028874415525E-2</v>
      </c>
      <c r="AE7" s="38" cm="1">
        <f t="array" aca="1" ref="AE7" ca="1">TREND($K7:$P7,$K$1:$P$1,AE$1)</f>
        <v>8.3587138324609345E-2</v>
      </c>
      <c r="AF7" s="38" cm="1">
        <f t="array" aca="1" ref="AF7" ca="1">TREND($K7:$P7,$K$1:$P$1,AF$1)</f>
        <v>8.3804247774803109E-2</v>
      </c>
      <c r="AG7" s="38" cm="1">
        <f t="array" aca="1" ref="AG7" ca="1">TREND($K7:$P7,$K$1:$P$1,AG$1)</f>
        <v>8.4021357224996929E-2</v>
      </c>
      <c r="AH7" s="38" cm="1">
        <f t="array" aca="1" ref="AH7" ca="1">TREND($K7:$P7,$K$1:$P$1,AH$1)</f>
        <v>8.4238466675190693E-2</v>
      </c>
      <c r="AI7" s="38" cm="1">
        <f t="array" aca="1" ref="AI7" ca="1">TREND($K7:$P7,$K$1:$P$1,AI$1)</f>
        <v>8.4455576125384457E-2</v>
      </c>
      <c r="AJ7" s="38" cm="1">
        <f t="array" aca="1" ref="AJ7" ca="1">TREND($K7:$P7,$K$1:$P$1,AJ$1)</f>
        <v>8.4672685575578277E-2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1.3026567011627434E-2</v>
      </c>
      <c r="C8" s="38">
        <f t="shared" ca="1" si="3"/>
        <v>1.3026567011627434E-2</v>
      </c>
      <c r="D8" s="38">
        <f t="shared" ca="1" si="0"/>
        <v>1.3026567011627434E-2</v>
      </c>
      <c r="E8" s="38">
        <f t="shared" ca="1" si="0"/>
        <v>1.3026567011627434E-2</v>
      </c>
      <c r="F8" s="39" cm="1">
        <f t="array" aca="1" ref="F8" ca="1">INDIRECT(CONCATENATE("'",HLOOKUP(F$1,$B$21:$E$23,3,FALSE),"'!",$B$25,ROW($A8)+5))*About!$A$27</f>
        <v>1.3026567011627434E-2</v>
      </c>
      <c r="G8" s="38">
        <f t="shared" ca="1" si="4"/>
        <v>1.3026567011627434E-2</v>
      </c>
      <c r="H8" s="38">
        <f t="shared" ca="1" si="1"/>
        <v>1.3026567011627434E-2</v>
      </c>
      <c r="I8" s="38">
        <f t="shared" ca="1" si="1"/>
        <v>1.3026567011627434E-2</v>
      </c>
      <c r="J8" s="38">
        <f t="shared" ca="1" si="1"/>
        <v>1.3026567011627434E-2</v>
      </c>
      <c r="K8" s="39" cm="1">
        <f t="array" aca="1" ref="K8" ca="1">INDIRECT(CONCATENATE("'",HLOOKUP(K$1,$B$21:$E$23,3,FALSE),"'!",$B$25,ROW($A8)+5))*About!$A$27</f>
        <v>1.3026567011627434E-2</v>
      </c>
      <c r="L8" s="38">
        <f t="shared" ca="1" si="5"/>
        <v>1.3243676461821225E-2</v>
      </c>
      <c r="M8" s="38">
        <f t="shared" ca="1" si="2"/>
        <v>1.3460785912015015E-2</v>
      </c>
      <c r="N8" s="38">
        <f t="shared" ca="1" si="2"/>
        <v>1.3677895362208807E-2</v>
      </c>
      <c r="O8" s="38">
        <f t="shared" ca="1" si="2"/>
        <v>1.3895004812402597E-2</v>
      </c>
      <c r="P8" s="39" cm="1">
        <f t="array" aca="1" ref="P8" ca="1">INDIRECT(CONCATENATE("'",HLOOKUP(P$1,$B$21:$E$23,3,FALSE),"'!",$B$25,ROW($A8)+5))*About!$A$27</f>
        <v>1.4112114262596388E-2</v>
      </c>
      <c r="Q8" s="38" cm="1">
        <f t="array" aca="1" ref="Q8" ca="1">TREND($K8:$P8,$K$1:$P$1,Q$1)</f>
        <v>1.4329223712790162E-2</v>
      </c>
      <c r="R8" s="38" cm="1">
        <f t="array" aca="1" ref="R8" ca="1">TREND($K8:$P8,$K$1:$P$1,R$1)</f>
        <v>1.4546333162983927E-2</v>
      </c>
      <c r="S8" s="38" cm="1">
        <f t="array" aca="1" ref="S8" ca="1">TREND($K8:$P8,$K$1:$P$1,S$1)</f>
        <v>1.4763442613177746E-2</v>
      </c>
      <c r="T8" s="38" cm="1">
        <f t="array" aca="1" ref="T8" ca="1">TREND($K8:$P8,$K$1:$P$1,T$1)</f>
        <v>1.4980552063371511E-2</v>
      </c>
      <c r="U8" s="38" cm="1">
        <f t="array" aca="1" ref="U8" ca="1">TREND($K8:$P8,$K$1:$P$1,U$1)</f>
        <v>1.519766151356533E-2</v>
      </c>
      <c r="V8" s="38" cm="1">
        <f t="array" aca="1" ref="V8" ca="1">TREND($K8:$P8,$K$1:$P$1,V$1)</f>
        <v>1.5414770963759095E-2</v>
      </c>
      <c r="W8" s="38" cm="1">
        <f t="array" aca="1" ref="W8" ca="1">TREND($K8:$P8,$K$1:$P$1,W$1)</f>
        <v>1.5631880413952914E-2</v>
      </c>
      <c r="X8" s="38" cm="1">
        <f t="array" aca="1" ref="X8" ca="1">TREND($K8:$P8,$K$1:$P$1,X$1)</f>
        <v>1.5848989864146679E-2</v>
      </c>
      <c r="Y8" s="38" cm="1">
        <f t="array" aca="1" ref="Y8" ca="1">TREND($K8:$P8,$K$1:$P$1,Y$1)</f>
        <v>1.6066099314340498E-2</v>
      </c>
      <c r="Z8" s="38" cm="1">
        <f t="array" aca="1" ref="Z8" ca="1">TREND($K8:$P8,$K$1:$P$1,Z$1)</f>
        <v>1.6283208764534263E-2</v>
      </c>
      <c r="AA8" s="38" cm="1">
        <f t="array" aca="1" ref="AA8" ca="1">TREND($K8:$P8,$K$1:$P$1,AA$1)</f>
        <v>1.6500318214728082E-2</v>
      </c>
      <c r="AB8" s="38" cm="1">
        <f t="array" aca="1" ref="AB8" ca="1">TREND($K8:$P8,$K$1:$P$1,AB$1)</f>
        <v>1.6717427664921847E-2</v>
      </c>
      <c r="AC8" s="38" cm="1">
        <f t="array" aca="1" ref="AC8" ca="1">TREND($K8:$P8,$K$1:$P$1,AC$1)</f>
        <v>1.6934537115115667E-2</v>
      </c>
      <c r="AD8" s="38" cm="1">
        <f t="array" aca="1" ref="AD8" ca="1">TREND($K8:$P8,$K$1:$P$1,AD$1)</f>
        <v>1.7151646565309431E-2</v>
      </c>
      <c r="AE8" s="38" cm="1">
        <f t="array" aca="1" ref="AE8" ca="1">TREND($K8:$P8,$K$1:$P$1,AE$1)</f>
        <v>1.7368756015503251E-2</v>
      </c>
      <c r="AF8" s="38" cm="1">
        <f t="array" aca="1" ref="AF8" ca="1">TREND($K8:$P8,$K$1:$P$1,AF$1)</f>
        <v>1.7585865465697015E-2</v>
      </c>
      <c r="AG8" s="38" cm="1">
        <f t="array" aca="1" ref="AG8" ca="1">TREND($K8:$P8,$K$1:$P$1,AG$1)</f>
        <v>1.7802974915890835E-2</v>
      </c>
      <c r="AH8" s="38" cm="1">
        <f t="array" aca="1" ref="AH8" ca="1">TREND($K8:$P8,$K$1:$P$1,AH$1)</f>
        <v>1.8020084366084599E-2</v>
      </c>
      <c r="AI8" s="38" cm="1">
        <f t="array" aca="1" ref="AI8" ca="1">TREND($K8:$P8,$K$1:$P$1,AI$1)</f>
        <v>1.8237193816278363E-2</v>
      </c>
      <c r="AJ8" s="38" cm="1">
        <f t="array" aca="1" ref="AJ8" ca="1">TREND($K8:$P8,$K$1:$P$1,AJ$1)</f>
        <v>1.8454303266472183E-2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3.1480870278099635E-3</v>
      </c>
      <c r="C9" s="38">
        <f t="shared" ca="1" si="3"/>
        <v>3.1480870278099635E-3</v>
      </c>
      <c r="D9" s="38">
        <f t="shared" ca="1" si="0"/>
        <v>3.1480870278099635E-3</v>
      </c>
      <c r="E9" s="38">
        <f t="shared" ca="1" si="0"/>
        <v>3.1480870278099635E-3</v>
      </c>
      <c r="F9" s="39" cm="1">
        <f t="array" aca="1" ref="F9" ca="1">INDIRECT(CONCATENATE("'",HLOOKUP(F$1,$B$21:$E$23,3,FALSE),"'!",$B$25,ROW($A9)+5))*About!$A$27</f>
        <v>3.1480870278099635E-3</v>
      </c>
      <c r="G9" s="38">
        <f t="shared" ca="1" si="4"/>
        <v>3.1697979728293425E-3</v>
      </c>
      <c r="H9" s="38">
        <f t="shared" ca="1" si="1"/>
        <v>3.1915089178487215E-3</v>
      </c>
      <c r="I9" s="38">
        <f t="shared" ca="1" si="1"/>
        <v>3.2132198628681006E-3</v>
      </c>
      <c r="J9" s="38">
        <f t="shared" ca="1" si="1"/>
        <v>3.2349308078874796E-3</v>
      </c>
      <c r="K9" s="39" cm="1">
        <f t="array" aca="1" ref="K9" ca="1">INDIRECT(CONCATENATE("'",HLOOKUP(K$1,$B$21:$E$23,3,FALSE),"'!",$B$25,ROW($A9)+5))*About!$A$27</f>
        <v>3.2566417529068586E-3</v>
      </c>
      <c r="L9" s="38">
        <f t="shared" ca="1" si="5"/>
        <v>3.3000636429456167E-3</v>
      </c>
      <c r="M9" s="38">
        <f t="shared" ca="1" si="2"/>
        <v>3.3434855329843747E-3</v>
      </c>
      <c r="N9" s="38">
        <f t="shared" ca="1" si="2"/>
        <v>3.3869074230231332E-3</v>
      </c>
      <c r="O9" s="38">
        <f t="shared" ca="1" si="2"/>
        <v>3.4303293130618913E-3</v>
      </c>
      <c r="P9" s="39" cm="1">
        <f t="array" aca="1" ref="P9" ca="1">INDIRECT(CONCATENATE("'",HLOOKUP(P$1,$B$21:$E$23,3,FALSE),"'!",$B$25,ROW($A9)+5))*About!$A$27</f>
        <v>3.4737512031006493E-3</v>
      </c>
      <c r="Q9" s="38" cm="1">
        <f t="array" aca="1" ref="Q9" ca="1">TREND($K9:$P9,$K$1:$P$1,Q$1)</f>
        <v>3.5171730931393974E-3</v>
      </c>
      <c r="R9" s="38" cm="1">
        <f t="array" aca="1" ref="R9" ca="1">TREND($K9:$P9,$K$1:$P$1,R$1)</f>
        <v>3.5605949831781641E-3</v>
      </c>
      <c r="S9" s="38" cm="1">
        <f t="array" aca="1" ref="S9" ca="1">TREND($K9:$P9,$K$1:$P$1,S$1)</f>
        <v>3.604016873216917E-3</v>
      </c>
      <c r="T9" s="38" cm="1">
        <f t="array" aca="1" ref="T9" ca="1">TREND($K9:$P9,$K$1:$P$1,T$1)</f>
        <v>3.6474387632556837E-3</v>
      </c>
      <c r="U9" s="38" cm="1">
        <f t="array" aca="1" ref="U9" ca="1">TREND($K9:$P9,$K$1:$P$1,U$1)</f>
        <v>3.6908606532944366E-3</v>
      </c>
      <c r="V9" s="38" cm="1">
        <f t="array" aca="1" ref="V9" ca="1">TREND($K9:$P9,$K$1:$P$1,V$1)</f>
        <v>3.7342825433331894E-3</v>
      </c>
      <c r="W9" s="38" cm="1">
        <f t="array" aca="1" ref="W9" ca="1">TREND($K9:$P9,$K$1:$P$1,W$1)</f>
        <v>3.7777044333719562E-3</v>
      </c>
      <c r="X9" s="38" cm="1">
        <f t="array" aca="1" ref="X9" ca="1">TREND($K9:$P9,$K$1:$P$1,X$1)</f>
        <v>3.821126323410709E-3</v>
      </c>
      <c r="Y9" s="38" cm="1">
        <f t="array" aca="1" ref="Y9" ca="1">TREND($K9:$P9,$K$1:$P$1,Y$1)</f>
        <v>3.8645482134494757E-3</v>
      </c>
      <c r="Z9" s="38" cm="1">
        <f t="array" aca="1" ref="Z9" ca="1">TREND($K9:$P9,$K$1:$P$1,Z$1)</f>
        <v>3.9079701034882286E-3</v>
      </c>
      <c r="AA9" s="38" cm="1">
        <f t="array" aca="1" ref="AA9" ca="1">TREND($K9:$P9,$K$1:$P$1,AA$1)</f>
        <v>3.9513919935269814E-3</v>
      </c>
      <c r="AB9" s="38" cm="1">
        <f t="array" aca="1" ref="AB9" ca="1">TREND($K9:$P9,$K$1:$P$1,AB$1)</f>
        <v>3.9948138835657482E-3</v>
      </c>
      <c r="AC9" s="38" cm="1">
        <f t="array" aca="1" ref="AC9" ca="1">TREND($K9:$P9,$K$1:$P$1,AC$1)</f>
        <v>4.038235773604501E-3</v>
      </c>
      <c r="AD9" s="38" cm="1">
        <f t="array" aca="1" ref="AD9" ca="1">TREND($K9:$P9,$K$1:$P$1,AD$1)</f>
        <v>4.0816576636432539E-3</v>
      </c>
      <c r="AE9" s="38" cm="1">
        <f t="array" aca="1" ref="AE9" ca="1">TREND($K9:$P9,$K$1:$P$1,AE$1)</f>
        <v>4.1250795536820206E-3</v>
      </c>
      <c r="AF9" s="38" cm="1">
        <f t="array" aca="1" ref="AF9" ca="1">TREND($K9:$P9,$K$1:$P$1,AF$1)</f>
        <v>4.1685014437207735E-3</v>
      </c>
      <c r="AG9" s="38" cm="1">
        <f t="array" aca="1" ref="AG9" ca="1">TREND($K9:$P9,$K$1:$P$1,AG$1)</f>
        <v>4.2119233337595402E-3</v>
      </c>
      <c r="AH9" s="38" cm="1">
        <f t="array" aca="1" ref="AH9" ca="1">TREND($K9:$P9,$K$1:$P$1,AH$1)</f>
        <v>4.2553452237982931E-3</v>
      </c>
      <c r="AI9" s="38" cm="1">
        <f t="array" aca="1" ref="AI9" ca="1">TREND($K9:$P9,$K$1:$P$1,AI$1)</f>
        <v>4.2987671138370459E-3</v>
      </c>
      <c r="AJ9" s="38" cm="1">
        <f t="array" aca="1" ref="AJ9" ca="1">TREND($K9:$P9,$K$1:$P$1,AJ$1)</f>
        <v>4.3421890038758126E-3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2.2796492270348013E-5</v>
      </c>
      <c r="C10" s="38">
        <f t="shared" ca="1" si="3"/>
        <v>2.333926589583249E-5</v>
      </c>
      <c r="D10" s="38">
        <f t="shared" ca="1" si="0"/>
        <v>2.3882039521316964E-5</v>
      </c>
      <c r="E10" s="38">
        <f t="shared" ca="1" si="0"/>
        <v>2.4424813146801441E-5</v>
      </c>
      <c r="F10" s="39" cm="1">
        <f t="array" aca="1" ref="F10" ca="1">INDIRECT(CONCATENATE("'",HLOOKUP(F$1,$B$21:$E$23,3,FALSE),"'!",$B$25,ROW($A10)+5))*About!$A$27</f>
        <v>2.4967586772285918E-5</v>
      </c>
      <c r="G10" s="38">
        <f t="shared" ca="1" si="4"/>
        <v>2.54018056726735E-5</v>
      </c>
      <c r="H10" s="38">
        <f t="shared" ca="1" si="1"/>
        <v>2.5836024573061079E-5</v>
      </c>
      <c r="I10" s="38">
        <f t="shared" ca="1" si="1"/>
        <v>2.6270243473448662E-5</v>
      </c>
      <c r="J10" s="38">
        <f t="shared" ca="1" si="1"/>
        <v>2.6704462373836241E-5</v>
      </c>
      <c r="K10" s="39" cm="1">
        <f t="array" aca="1" ref="K10" ca="1">INDIRECT(CONCATENATE("'",HLOOKUP(K$1,$B$21:$E$23,3,FALSE),"'!",$B$25,ROW($A10)+5))*About!$A$27</f>
        <v>2.7138681274223823E-5</v>
      </c>
      <c r="L10" s="38">
        <f t="shared" ca="1" si="5"/>
        <v>2.7572900174611405E-5</v>
      </c>
      <c r="M10" s="38">
        <f t="shared" ca="1" si="2"/>
        <v>2.8007119074998984E-5</v>
      </c>
      <c r="N10" s="38">
        <f t="shared" ca="1" si="2"/>
        <v>2.8441337975386566E-5</v>
      </c>
      <c r="O10" s="38">
        <f t="shared" ca="1" si="2"/>
        <v>2.8875556875774145E-5</v>
      </c>
      <c r="P10" s="39" cm="1">
        <f t="array" aca="1" ref="P10" ca="1">INDIRECT(CONCATENATE("'",HLOOKUP(P$1,$B$21:$E$23,3,FALSE),"'!",$B$25,ROW($A10)+5))*About!$A$27</f>
        <v>2.9309775776161728E-5</v>
      </c>
      <c r="Q10" s="38" cm="1">
        <f t="array" aca="1" ref="Q10" ca="1">TREND($K10:$P10,$K$1:$P$1,Q$1)</f>
        <v>2.9743994676549286E-5</v>
      </c>
      <c r="R10" s="38" cm="1">
        <f t="array" aca="1" ref="R10" ca="1">TREND($K10:$P10,$K$1:$P$1,R$1)</f>
        <v>3.0178213576936906E-5</v>
      </c>
      <c r="S10" s="38" cm="1">
        <f t="array" aca="1" ref="S10" ca="1">TREND($K10:$P10,$K$1:$P$1,S$1)</f>
        <v>3.0612432477324417E-5</v>
      </c>
      <c r="T10" s="38" cm="1">
        <f t="array" aca="1" ref="T10" ca="1">TREND($K10:$P10,$K$1:$P$1,T$1)</f>
        <v>3.1046651377712037E-5</v>
      </c>
      <c r="U10" s="38" cm="1">
        <f t="array" aca="1" ref="U10" ca="1">TREND($K10:$P10,$K$1:$P$1,U$1)</f>
        <v>3.1480870278099656E-5</v>
      </c>
      <c r="V10" s="38" cm="1">
        <f t="array" aca="1" ref="V10" ca="1">TREND($K10:$P10,$K$1:$P$1,V$1)</f>
        <v>3.1915089178487168E-5</v>
      </c>
      <c r="W10" s="38" cm="1">
        <f t="array" aca="1" ref="W10" ca="1">TREND($K10:$P10,$K$1:$P$1,W$1)</f>
        <v>3.2349308078874787E-5</v>
      </c>
      <c r="X10" s="38" cm="1">
        <f t="array" aca="1" ref="X10" ca="1">TREND($K10:$P10,$K$1:$P$1,X$1)</f>
        <v>3.2783526979262407E-5</v>
      </c>
      <c r="Y10" s="38" cm="1">
        <f t="array" aca="1" ref="Y10" ca="1">TREND($K10:$P10,$K$1:$P$1,Y$1)</f>
        <v>3.3217745879649918E-5</v>
      </c>
      <c r="Z10" s="38" cm="1">
        <f t="array" aca="1" ref="Z10" ca="1">TREND($K10:$P10,$K$1:$P$1,Z$1)</f>
        <v>3.3651964780037538E-5</v>
      </c>
      <c r="AA10" s="38" cm="1">
        <f t="array" aca="1" ref="AA10" ca="1">TREND($K10:$P10,$K$1:$P$1,AA$1)</f>
        <v>3.4086183680425157E-5</v>
      </c>
      <c r="AB10" s="38" cm="1">
        <f t="array" aca="1" ref="AB10" ca="1">TREND($K10:$P10,$K$1:$P$1,AB$1)</f>
        <v>3.4520402580812668E-5</v>
      </c>
      <c r="AC10" s="38" cm="1">
        <f t="array" aca="1" ref="AC10" ca="1">TREND($K10:$P10,$K$1:$P$1,AC$1)</f>
        <v>3.4954621481200288E-5</v>
      </c>
      <c r="AD10" s="38" cm="1">
        <f t="array" aca="1" ref="AD10" ca="1">TREND($K10:$P10,$K$1:$P$1,AD$1)</f>
        <v>3.5388840381587799E-5</v>
      </c>
      <c r="AE10" s="38" cm="1">
        <f t="array" aca="1" ref="AE10" ca="1">TREND($K10:$P10,$K$1:$P$1,AE$1)</f>
        <v>3.5823059281975419E-5</v>
      </c>
      <c r="AF10" s="38" cm="1">
        <f t="array" aca="1" ref="AF10" ca="1">TREND($K10:$P10,$K$1:$P$1,AF$1)</f>
        <v>3.6257278182363038E-5</v>
      </c>
      <c r="AG10" s="38" cm="1">
        <f t="array" aca="1" ref="AG10" ca="1">TREND($K10:$P10,$K$1:$P$1,AG$1)</f>
        <v>3.6691497082750549E-5</v>
      </c>
      <c r="AH10" s="38" cm="1">
        <f t="array" aca="1" ref="AH10" ca="1">TREND($K10:$P10,$K$1:$P$1,AH$1)</f>
        <v>3.7125715983138169E-5</v>
      </c>
      <c r="AI10" s="38" cm="1">
        <f t="array" aca="1" ref="AI10" ca="1">TREND($K10:$P10,$K$1:$P$1,AI$1)</f>
        <v>3.7559934883525789E-5</v>
      </c>
      <c r="AJ10" s="38" cm="1">
        <f t="array" aca="1" ref="AJ10" ca="1">TREND($K10:$P10,$K$1:$P$1,AJ$1)</f>
        <v>3.79941537839133E-5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2.1710945019379059E-5</v>
      </c>
      <c r="C11" s="38">
        <f t="shared" ca="1" si="3"/>
        <v>2.2253718644863536E-5</v>
      </c>
      <c r="D11" s="38">
        <f t="shared" ca="1" si="0"/>
        <v>2.279649227034801E-5</v>
      </c>
      <c r="E11" s="38">
        <f t="shared" ca="1" si="0"/>
        <v>2.3339265895832487E-5</v>
      </c>
      <c r="F11" s="39" cm="1">
        <f t="array" aca="1" ref="F11" ca="1">INDIRECT(CONCATENATE("'",HLOOKUP(F$1,$B$21:$E$23,3,FALSE),"'!",$B$25,ROW($A11)+5))*About!$A$27</f>
        <v>2.3882039521316964E-5</v>
      </c>
      <c r="G11" s="38">
        <f t="shared" ca="1" si="4"/>
        <v>2.4316258421704546E-5</v>
      </c>
      <c r="H11" s="38">
        <f t="shared" ca="1" si="1"/>
        <v>2.4750477322092125E-5</v>
      </c>
      <c r="I11" s="38">
        <f t="shared" ca="1" si="1"/>
        <v>2.5184696222479707E-5</v>
      </c>
      <c r="J11" s="38">
        <f t="shared" ca="1" si="1"/>
        <v>2.5618915122867286E-5</v>
      </c>
      <c r="K11" s="39" cm="1">
        <f t="array" aca="1" ref="K11" ca="1">INDIRECT(CONCATENATE("'",HLOOKUP(K$1,$B$21:$E$23,3,FALSE),"'!",$B$25,ROW($A11)+5))*About!$A$27</f>
        <v>2.6053134023254869E-5</v>
      </c>
      <c r="L11" s="38">
        <f t="shared" ca="1" si="5"/>
        <v>2.6704462373836241E-5</v>
      </c>
      <c r="M11" s="38">
        <f t="shared" ca="1" si="2"/>
        <v>2.7355790724417612E-5</v>
      </c>
      <c r="N11" s="38">
        <f t="shared" ca="1" si="2"/>
        <v>2.8007119074998984E-5</v>
      </c>
      <c r="O11" s="38">
        <f t="shared" ca="1" si="2"/>
        <v>2.8658447425580356E-5</v>
      </c>
      <c r="P11" s="39" cm="1">
        <f t="array" aca="1" ref="P11" ca="1">INDIRECT(CONCATENATE("'",HLOOKUP(P$1,$B$21:$E$23,3,FALSE),"'!",$B$25,ROW($A11)+5))*About!$A$27</f>
        <v>2.9309775776161728E-5</v>
      </c>
      <c r="Q11" s="38" cm="1">
        <f t="array" aca="1" ref="Q11" ca="1">TREND($K11:$P11,$K$1:$P$1,Q$1)</f>
        <v>2.9961104126743042E-5</v>
      </c>
      <c r="R11" s="38" cm="1">
        <f t="array" aca="1" ref="R11" ca="1">TREND($K11:$P11,$K$1:$P$1,R$1)</f>
        <v>3.0612432477324309E-5</v>
      </c>
      <c r="S11" s="38" cm="1">
        <f t="array" aca="1" ref="S11" ca="1">TREND($K11:$P11,$K$1:$P$1,S$1)</f>
        <v>3.1263760827905792E-5</v>
      </c>
      <c r="T11" s="38" cm="1">
        <f t="array" aca="1" ref="T11" ca="1">TREND($K11:$P11,$K$1:$P$1,T$1)</f>
        <v>3.1915089178487059E-5</v>
      </c>
      <c r="U11" s="38" cm="1">
        <f t="array" aca="1" ref="U11" ca="1">TREND($K11:$P11,$K$1:$P$1,U$1)</f>
        <v>3.2566417529068543E-5</v>
      </c>
      <c r="V11" s="38" cm="1">
        <f t="array" aca="1" ref="V11" ca="1">TREND($K11:$P11,$K$1:$P$1,V$1)</f>
        <v>3.321774587964981E-5</v>
      </c>
      <c r="W11" s="38" cm="1">
        <f t="array" aca="1" ref="W11" ca="1">TREND($K11:$P11,$K$1:$P$1,W$1)</f>
        <v>3.3869074230231293E-5</v>
      </c>
      <c r="X11" s="38" cm="1">
        <f t="array" aca="1" ref="X11" ca="1">TREND($K11:$P11,$K$1:$P$1,X$1)</f>
        <v>3.452040258081256E-5</v>
      </c>
      <c r="Y11" s="38" cm="1">
        <f t="array" aca="1" ref="Y11" ca="1">TREND($K11:$P11,$K$1:$P$1,Y$1)</f>
        <v>3.5171730931394043E-5</v>
      </c>
      <c r="Z11" s="38" cm="1">
        <f t="array" aca="1" ref="Z11" ca="1">TREND($K11:$P11,$K$1:$P$1,Z$1)</f>
        <v>3.582305928197531E-5</v>
      </c>
      <c r="AA11" s="38" cm="1">
        <f t="array" aca="1" ref="AA11" ca="1">TREND($K11:$P11,$K$1:$P$1,AA$1)</f>
        <v>3.6474387632556794E-5</v>
      </c>
      <c r="AB11" s="38" cm="1">
        <f t="array" aca="1" ref="AB11" ca="1">TREND($K11:$P11,$K$1:$P$1,AB$1)</f>
        <v>3.7125715983138061E-5</v>
      </c>
      <c r="AC11" s="38" cm="1">
        <f t="array" aca="1" ref="AC11" ca="1">TREND($K11:$P11,$K$1:$P$1,AC$1)</f>
        <v>3.7777044333719544E-5</v>
      </c>
      <c r="AD11" s="38" cm="1">
        <f t="array" aca="1" ref="AD11" ca="1">TREND($K11:$P11,$K$1:$P$1,AD$1)</f>
        <v>3.8428372684300811E-5</v>
      </c>
      <c r="AE11" s="38" cm="1">
        <f t="array" aca="1" ref="AE11" ca="1">TREND($K11:$P11,$K$1:$P$1,AE$1)</f>
        <v>3.9079701034882295E-5</v>
      </c>
      <c r="AF11" s="38" cm="1">
        <f t="array" aca="1" ref="AF11" ca="1">TREND($K11:$P11,$K$1:$P$1,AF$1)</f>
        <v>3.9731029385463561E-5</v>
      </c>
      <c r="AG11" s="38" cm="1">
        <f t="array" aca="1" ref="AG11" ca="1">TREND($K11:$P11,$K$1:$P$1,AG$1)</f>
        <v>4.0382357736045045E-5</v>
      </c>
      <c r="AH11" s="38" cm="1">
        <f t="array" aca="1" ref="AH11" ca="1">TREND($K11:$P11,$K$1:$P$1,AH$1)</f>
        <v>4.1033686086626312E-5</v>
      </c>
      <c r="AI11" s="38" cm="1">
        <f t="array" aca="1" ref="AI11" ca="1">TREND($K11:$P11,$K$1:$P$1,AI$1)</f>
        <v>4.1685014437207579E-5</v>
      </c>
      <c r="AJ11" s="38" cm="1">
        <f t="array" aca="1" ref="AJ11" ca="1">TREND($K11:$P11,$K$1:$P$1,AJ$1)</f>
        <v>4.2336342787789062E-5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1.033440982922443E-4</v>
      </c>
      <c r="C12" s="38">
        <f t="shared" ca="1" si="3"/>
        <v>1.051623899376173E-4</v>
      </c>
      <c r="D12" s="38">
        <f t="shared" ca="1" si="0"/>
        <v>1.0698068158299031E-4</v>
      </c>
      <c r="E12" s="38">
        <f t="shared" ca="1" si="0"/>
        <v>1.0879897322836329E-4</v>
      </c>
      <c r="F12" s="40">
        <f ca="1">SUM(INDIRECT(CONCATENATE("'",HLOOKUP(F$1,$B$21:$E$23,3,FALSE),"'!",$B$25,ROW($A12)+5,":",$B$25,ROW($A12)+6)))*About!$A$27</f>
        <v>1.1061726487373629E-4</v>
      </c>
      <c r="G12" s="38">
        <f t="shared" ca="1" si="4"/>
        <v>1.1259296087049979E-4</v>
      </c>
      <c r="H12" s="38">
        <f t="shared" ca="1" si="1"/>
        <v>1.1456865686726329E-4</v>
      </c>
      <c r="I12" s="38">
        <f t="shared" ca="1" si="1"/>
        <v>1.1654435286402678E-4</v>
      </c>
      <c r="J12" s="38">
        <f t="shared" ca="1" si="1"/>
        <v>1.1852004886079028E-4</v>
      </c>
      <c r="K12" s="40">
        <f ca="1">SUM(INDIRECT(CONCATENATE("'",HLOOKUP(K$1,$B$21:$E$23,3,FALSE),"'!",$B$25,ROW($A12)+5,":",$B$25,ROW($A12)+6)))*About!$A$27</f>
        <v>1.2049574485755377E-4</v>
      </c>
      <c r="L12" s="38">
        <f t="shared" ca="1" si="5"/>
        <v>1.2288394880968548E-4</v>
      </c>
      <c r="M12" s="38">
        <f t="shared" ca="1" si="2"/>
        <v>1.2527215276181717E-4</v>
      </c>
      <c r="N12" s="38">
        <f t="shared" ca="1" si="2"/>
        <v>1.2766035671394886E-4</v>
      </c>
      <c r="O12" s="38">
        <f t="shared" ca="1" si="2"/>
        <v>1.3004856066608058E-4</v>
      </c>
      <c r="P12" s="40">
        <f ca="1">SUM(INDIRECT(CONCATENATE("'",HLOOKUP(P$1,$B$21:$E$23,3,FALSE),"'!",$B$25,ROW($A12)+5,":",$B$25,ROW($A12)+6)))*About!$A$27</f>
        <v>1.3243676461821227E-4</v>
      </c>
      <c r="Q12" s="38" cm="1">
        <f t="array" aca="1" ref="Q12" ca="1">TREND($K12:$P12,$K$1:$P$1,Q$1)</f>
        <v>1.3482496857034412E-4</v>
      </c>
      <c r="R12" s="38" cm="1">
        <f t="array" aca="1" ref="R12" ca="1">TREND($K12:$P12,$K$1:$P$1,R$1)</f>
        <v>1.3721317252247608E-4</v>
      </c>
      <c r="S12" s="38" cm="1">
        <f t="array" aca="1" ref="S12" ca="1">TREND($K12:$P12,$K$1:$P$1,S$1)</f>
        <v>1.3960137647460805E-4</v>
      </c>
      <c r="T12" s="38" cm="1">
        <f t="array" aca="1" ref="T12" ca="1">TREND($K12:$P12,$K$1:$P$1,T$1)</f>
        <v>1.4198958042673914E-4</v>
      </c>
      <c r="U12" s="38" cm="1">
        <f t="array" aca="1" ref="U12" ca="1">TREND($K12:$P12,$K$1:$P$1,U$1)</f>
        <v>1.443777843788711E-4</v>
      </c>
      <c r="V12" s="38" cm="1">
        <f t="array" aca="1" ref="V12" ca="1">TREND($K12:$P12,$K$1:$P$1,V$1)</f>
        <v>1.4676598833100307E-4</v>
      </c>
      <c r="W12" s="38" cm="1">
        <f t="array" aca="1" ref="W12" ca="1">TREND($K12:$P12,$K$1:$P$1,W$1)</f>
        <v>1.4915419228313416E-4</v>
      </c>
      <c r="X12" s="38" cm="1">
        <f t="array" aca="1" ref="X12" ca="1">TREND($K12:$P12,$K$1:$P$1,X$1)</f>
        <v>1.5154239623526612E-4</v>
      </c>
      <c r="Y12" s="38" cm="1">
        <f t="array" aca="1" ref="Y12" ca="1">TREND($K12:$P12,$K$1:$P$1,Y$1)</f>
        <v>1.5393060018739808E-4</v>
      </c>
      <c r="Z12" s="38" cm="1">
        <f t="array" aca="1" ref="Z12" ca="1">TREND($K12:$P12,$K$1:$P$1,Z$1)</f>
        <v>1.5631880413952918E-4</v>
      </c>
      <c r="AA12" s="38" cm="1">
        <f t="array" aca="1" ref="AA12" ca="1">TREND($K12:$P12,$K$1:$P$1,AA$1)</f>
        <v>1.5870700809166114E-4</v>
      </c>
      <c r="AB12" s="38" cm="1">
        <f t="array" aca="1" ref="AB12" ca="1">TREND($K12:$P12,$K$1:$P$1,AB$1)</f>
        <v>1.610952120437931E-4</v>
      </c>
      <c r="AC12" s="38" cm="1">
        <f t="array" aca="1" ref="AC12" ca="1">TREND($K12:$P12,$K$1:$P$1,AC$1)</f>
        <v>1.6348341599592506E-4</v>
      </c>
      <c r="AD12" s="38" cm="1">
        <f t="array" aca="1" ref="AD12" ca="1">TREND($K12:$P12,$K$1:$P$1,AD$1)</f>
        <v>1.6587161994805616E-4</v>
      </c>
      <c r="AE12" s="38" cm="1">
        <f t="array" aca="1" ref="AE12" ca="1">TREND($K12:$P12,$K$1:$P$1,AE$1)</f>
        <v>1.6825982390018812E-4</v>
      </c>
      <c r="AF12" s="38" cm="1">
        <f t="array" aca="1" ref="AF12" ca="1">TREND($K12:$P12,$K$1:$P$1,AF$1)</f>
        <v>1.7064802785232008E-4</v>
      </c>
      <c r="AG12" s="38" cm="1">
        <f t="array" aca="1" ref="AG12" ca="1">TREND($K12:$P12,$K$1:$P$1,AG$1)</f>
        <v>1.7303623180445118E-4</v>
      </c>
      <c r="AH12" s="38" cm="1">
        <f t="array" aca="1" ref="AH12" ca="1">TREND($K12:$P12,$K$1:$P$1,AH$1)</f>
        <v>1.7542443575658314E-4</v>
      </c>
      <c r="AI12" s="38" cm="1">
        <f t="array" aca="1" ref="AI12" ca="1">TREND($K12:$P12,$K$1:$P$1,AI$1)</f>
        <v>1.778126397087151E-4</v>
      </c>
      <c r="AJ12" s="38" cm="1">
        <f t="array" aca="1" ref="AJ12" ca="1">TREND($K12:$P12,$K$1:$P$1,AJ$1)</f>
        <v>1.802008436608462E-4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HOIpTP-buildings-NOx</v>
      </c>
    </row>
    <row r="18" spans="1:5">
      <c r="A18" t="s">
        <v>113</v>
      </c>
      <c r="B18" t="str">
        <f ca="1">RIGHT(B17,LEN(B17)-7)</f>
        <v>buildings-NOx</v>
      </c>
    </row>
    <row r="19" spans="1:5">
      <c r="A19" t="s">
        <v>114</v>
      </c>
      <c r="B19" t="str">
        <f ca="1">LEFT(B18,FIND("-",B18)-1)</f>
        <v>buildings</v>
      </c>
    </row>
    <row r="20" spans="1:5">
      <c r="A20" t="s">
        <v>121</v>
      </c>
      <c r="B20" t="str">
        <f ca="1">VLOOKUP($B$19,Mappings!$A$22:$B$26,COLUMN(Mappings!$B$21),FALSE)</f>
        <v>area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11</v>
      </c>
      <c r="C22" s="32">
        <f ca="1">VLOOKUP($B$20,Mappings!$A$3:$E$19,COLUMN(Mappings!C$2),FALSE)</f>
        <v>28</v>
      </c>
      <c r="D22" s="32">
        <f ca="1">VLOOKUP($B$20,Mappings!$A$3:$E$19,COLUMN(Mappings!D$2),FALSE)</f>
        <v>45</v>
      </c>
      <c r="E22" s="33">
        <f ca="1">VLOOKUP($B$20,Mappings!$A$3:$E$19,COLUMN(Mappings!E$2),FALSE)</f>
        <v>62</v>
      </c>
    </row>
    <row r="23" spans="1:5">
      <c r="A23" s="34" t="s">
        <v>112</v>
      </c>
      <c r="B23" s="35" t="str">
        <f ca="1">CONCATENATE("Table ",B22)</f>
        <v>Table 11</v>
      </c>
      <c r="C23" s="35" t="str">
        <f ca="1">CONCATENATE("Table ",C22)</f>
        <v>Table 28</v>
      </c>
      <c r="D23" s="35" t="str">
        <f ca="1">CONCATENATE("Table ",D22)</f>
        <v>Table 45</v>
      </c>
      <c r="E23" s="36" t="str">
        <f ca="1">CONCATENATE("Table ",E22)</f>
        <v>Table 62</v>
      </c>
    </row>
    <row r="24" spans="1:5">
      <c r="A24" t="s">
        <v>115</v>
      </c>
      <c r="B24" t="str">
        <f ca="1">REPLACE(B18,1,FIND("-",B18),"")</f>
        <v>NOx</v>
      </c>
    </row>
    <row r="25" spans="1:5">
      <c r="A25" t="s">
        <v>123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J25"/>
  <sheetViews>
    <sheetView workbookViewId="0"/>
  </sheetViews>
  <sheetFormatPr defaultColWidth="8.796875" defaultRowHeight="14.25"/>
  <cols>
    <col min="1" max="1" width="33.796875" customWidth="1"/>
  </cols>
  <sheetData>
    <row r="1" spans="1:36" s="1" customFormat="1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4.1250795536820206E-3</v>
      </c>
      <c r="C2" s="38">
        <f ca="1">$B2+($F2-$B2)*(C$1-$B$1)/($F$1-$B$1)</f>
        <v>4.1793569162304686E-3</v>
      </c>
      <c r="D2" s="38">
        <f t="shared" ref="D2:E12" ca="1" si="0">$B2+($F2-$B2)*(D$1-$B$1)/($F$1-$B$1)</f>
        <v>4.2336342787789166E-3</v>
      </c>
      <c r="E2" s="38">
        <f t="shared" ca="1" si="0"/>
        <v>4.2879116413273638E-3</v>
      </c>
      <c r="F2" s="37" cm="1">
        <f t="array" aca="1" ref="F2" ca="1">INDIRECT(CONCATENATE("'",HLOOKUP(F$1,$B$21:$E$23,3,FALSE),"'!",$B$25,ROW($A2)+3))*About!$A$27</f>
        <v>4.3421890038758118E-3</v>
      </c>
      <c r="G2" s="38">
        <f ca="1">$F2+($K2-$F2)*(G$1-$F$1)/($K$1-$F$1)</f>
        <v>4.4073218389339489E-3</v>
      </c>
      <c r="H2" s="38">
        <f t="shared" ref="H2:J12" ca="1" si="1">$F2+($K2-$F2)*(H$1-$F$1)/($K$1-$F$1)</f>
        <v>4.4724546739920859E-3</v>
      </c>
      <c r="I2" s="38">
        <f t="shared" ca="1" si="1"/>
        <v>4.537587509050223E-3</v>
      </c>
      <c r="J2" s="38">
        <f t="shared" ca="1" si="1"/>
        <v>4.6027203441083601E-3</v>
      </c>
      <c r="K2" s="37" cm="1">
        <f t="array" aca="1" ref="K2" ca="1">INDIRECT(CONCATENATE("'",HLOOKUP(K$1,$B$21:$E$23,3,FALSE),"'!",$B$25,ROW($A2)+3))*About!$A$27</f>
        <v>4.6678531791664972E-3</v>
      </c>
      <c r="L2" s="38">
        <f ca="1">$K2+($P2-$K2)*(L$1-$K$1)/($P$1-$K$1)</f>
        <v>4.7329860142246343E-3</v>
      </c>
      <c r="M2" s="38">
        <f t="shared" ref="M2:O12" ca="1" si="2">$K2+($P2-$K2)*(M$1-$K$1)/($P$1-$K$1)</f>
        <v>4.7981188492827714E-3</v>
      </c>
      <c r="N2" s="38">
        <f t="shared" ca="1" si="2"/>
        <v>4.8632516843409093E-3</v>
      </c>
      <c r="O2" s="38">
        <f t="shared" ca="1" si="2"/>
        <v>4.9283845193990464E-3</v>
      </c>
      <c r="P2" s="37" cm="1">
        <f t="array" aca="1" ref="P2" ca="1">INDIRECT(CONCATENATE("'",HLOOKUP(P$1,$B$21:$E$23,3,FALSE),"'!",$B$25,ROW($A2)+3))*About!$A$27</f>
        <v>4.9935173544571835E-3</v>
      </c>
      <c r="Q2" s="38" cm="1">
        <f t="array" aca="1" ref="Q2" ca="1">TREND($K2:$P2,$K$1:$P$1,Q$1)</f>
        <v>5.058650189515318E-3</v>
      </c>
      <c r="R2" s="38" cm="1">
        <f t="array" aca="1" ref="R2" ca="1">TREND($K2:$P2,$K$1:$P$1,R$1)</f>
        <v>5.1237830245734473E-3</v>
      </c>
      <c r="S2" s="38" cm="1">
        <f t="array" aca="1" ref="S2" ca="1">TREND($K2:$P2,$K$1:$P$1,S$1)</f>
        <v>5.1889158596316043E-3</v>
      </c>
      <c r="T2" s="38" cm="1">
        <f t="array" aca="1" ref="T2" ca="1">TREND($K2:$P2,$K$1:$P$1,T$1)</f>
        <v>5.2540486946897336E-3</v>
      </c>
      <c r="U2" s="38" cm="1">
        <f t="array" aca="1" ref="U2" ca="1">TREND($K2:$P2,$K$1:$P$1,U$1)</f>
        <v>5.3191815297478628E-3</v>
      </c>
      <c r="V2" s="38" cm="1">
        <f t="array" aca="1" ref="V2" ca="1">TREND($K2:$P2,$K$1:$P$1,V$1)</f>
        <v>5.3843143648060199E-3</v>
      </c>
      <c r="W2" s="38" cm="1">
        <f t="array" aca="1" ref="W2" ca="1">TREND($K2:$P2,$K$1:$P$1,W$1)</f>
        <v>5.4494471998641492E-3</v>
      </c>
      <c r="X2" s="38" cm="1">
        <f t="array" aca="1" ref="X2" ca="1">TREND($K2:$P2,$K$1:$P$1,X$1)</f>
        <v>5.5145800349222784E-3</v>
      </c>
      <c r="Y2" s="38" cm="1">
        <f t="array" aca="1" ref="Y2" ca="1">TREND($K2:$P2,$K$1:$P$1,Y$1)</f>
        <v>5.5797128699804077E-3</v>
      </c>
      <c r="Z2" s="38" cm="1">
        <f t="array" aca="1" ref="Z2" ca="1">TREND($K2:$P2,$K$1:$P$1,Z$1)</f>
        <v>5.6448457050385648E-3</v>
      </c>
      <c r="AA2" s="38" cm="1">
        <f t="array" aca="1" ref="AA2" ca="1">TREND($K2:$P2,$K$1:$P$1,AA$1)</f>
        <v>5.709978540096694E-3</v>
      </c>
      <c r="AB2" s="38" cm="1">
        <f t="array" aca="1" ref="AB2" ca="1">TREND($K2:$P2,$K$1:$P$1,AB$1)</f>
        <v>5.7751113751548233E-3</v>
      </c>
      <c r="AC2" s="38" cm="1">
        <f t="array" aca="1" ref="AC2" ca="1">TREND($K2:$P2,$K$1:$P$1,AC$1)</f>
        <v>5.8402442102129803E-3</v>
      </c>
      <c r="AD2" s="38" cm="1">
        <f t="array" aca="1" ref="AD2" ca="1">TREND($K2:$P2,$K$1:$P$1,AD$1)</f>
        <v>5.9053770452711096E-3</v>
      </c>
      <c r="AE2" s="38" cm="1">
        <f t="array" aca="1" ref="AE2" ca="1">TREND($K2:$P2,$K$1:$P$1,AE$1)</f>
        <v>5.9705098803292389E-3</v>
      </c>
      <c r="AF2" s="38" cm="1">
        <f t="array" aca="1" ref="AF2" ca="1">TREND($K2:$P2,$K$1:$P$1,AF$1)</f>
        <v>6.0356427153873682E-3</v>
      </c>
      <c r="AG2" s="38" cm="1">
        <f t="array" aca="1" ref="AG2" ca="1">TREND($K2:$P2,$K$1:$P$1,AG$1)</f>
        <v>6.1007755504455252E-3</v>
      </c>
      <c r="AH2" s="38" cm="1">
        <f t="array" aca="1" ref="AH2" ca="1">TREND($K2:$P2,$K$1:$P$1,AH$1)</f>
        <v>6.1659083855036545E-3</v>
      </c>
      <c r="AI2" s="38" cm="1">
        <f t="array" aca="1" ref="AI2" ca="1">TREND($K2:$P2,$K$1:$P$1,AI$1)</f>
        <v>6.2310412205617838E-3</v>
      </c>
      <c r="AJ2" s="38" cm="1">
        <f t="array" aca="1" ref="AJ2" ca="1">TREND($K2:$P2,$K$1:$P$1,AJ$1)</f>
        <v>6.2961740556199408E-3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2.3882039521316962E-3</v>
      </c>
      <c r="C3" s="38">
        <f t="shared" ref="C3:C12" ca="1" si="3">$B3+($F3-$B3)*(C$1-$B$1)/($F$1-$B$1)</f>
        <v>2.4153426334059202E-3</v>
      </c>
      <c r="D3" s="38">
        <f t="shared" ca="1" si="0"/>
        <v>2.4424813146801437E-3</v>
      </c>
      <c r="E3" s="38">
        <f t="shared" ca="1" si="0"/>
        <v>2.4696199959543677E-3</v>
      </c>
      <c r="F3" s="39" cm="1">
        <f t="array" aca="1" ref="F3" ca="1">INDIRECT(CONCATENATE("'",HLOOKUP(F$1,$B$21:$E$23,3,FALSE),"'!",$B$25,ROW($A3)+5))*About!$A$27</f>
        <v>2.4967586772285917E-3</v>
      </c>
      <c r="G3" s="38">
        <f t="shared" ref="G3:G12" ca="1" si="4">$F3+($K3-$F3)*(G$1-$F$1)/($K$1-$F$1)</f>
        <v>2.5184696222479708E-3</v>
      </c>
      <c r="H3" s="38">
        <f t="shared" ca="1" si="1"/>
        <v>2.5401805672673498E-3</v>
      </c>
      <c r="I3" s="38">
        <f t="shared" ca="1" si="1"/>
        <v>2.5618915122867288E-3</v>
      </c>
      <c r="J3" s="38">
        <f t="shared" ca="1" si="1"/>
        <v>2.5836024573061079E-3</v>
      </c>
      <c r="K3" s="39" cm="1">
        <f t="array" aca="1" ref="K3" ca="1">INDIRECT(CONCATENATE("'",HLOOKUP(K$1,$B$21:$E$23,3,FALSE),"'!",$B$25,ROW($A3)+5))*About!$A$27</f>
        <v>2.6053134023254869E-3</v>
      </c>
      <c r="L3" s="38">
        <f t="shared" ref="L3:L12" ca="1" si="5">$K3+($P3-$K3)*(L$1-$K$1)/($P$1-$K$1)</f>
        <v>2.6270243473448659E-3</v>
      </c>
      <c r="M3" s="38">
        <f t="shared" ca="1" si="2"/>
        <v>2.6487352923642449E-3</v>
      </c>
      <c r="N3" s="38">
        <f t="shared" ca="1" si="2"/>
        <v>2.6704462373836244E-3</v>
      </c>
      <c r="O3" s="38">
        <f t="shared" ca="1" si="2"/>
        <v>2.6921571824030034E-3</v>
      </c>
      <c r="P3" s="39" cm="1">
        <f t="array" aca="1" ref="P3" ca="1">INDIRECT(CONCATENATE("'",HLOOKUP(P$1,$B$21:$E$23,3,FALSE),"'!",$B$25,ROW($A3)+5))*About!$A$27</f>
        <v>2.7138681274223825E-3</v>
      </c>
      <c r="Q3" s="38" cm="1">
        <f t="array" aca="1" ref="Q3" ca="1">TREND($K3:$P3,$K$1:$P$1,Q$1)</f>
        <v>2.7355790724417559E-3</v>
      </c>
      <c r="R3" s="38" cm="1">
        <f t="array" aca="1" ref="R3" ca="1">TREND($K3:$P3,$K$1:$P$1,R$1)</f>
        <v>2.7572900174611392E-3</v>
      </c>
      <c r="S3" s="38" cm="1">
        <f t="array" aca="1" ref="S3" ca="1">TREND($K3:$P3,$K$1:$P$1,S$1)</f>
        <v>2.7790009624805156E-3</v>
      </c>
      <c r="T3" s="38" cm="1">
        <f t="array" aca="1" ref="T3" ca="1">TREND($K3:$P3,$K$1:$P$1,T$1)</f>
        <v>2.800711907499899E-3</v>
      </c>
      <c r="U3" s="38" cm="1">
        <f t="array" aca="1" ref="U3" ca="1">TREND($K3:$P3,$K$1:$P$1,U$1)</f>
        <v>2.8224228525192754E-3</v>
      </c>
      <c r="V3" s="38" cm="1">
        <f t="array" aca="1" ref="V3" ca="1">TREND($K3:$P3,$K$1:$P$1,V$1)</f>
        <v>2.8441337975386519E-3</v>
      </c>
      <c r="W3" s="38" cm="1">
        <f t="array" aca="1" ref="W3" ca="1">TREND($K3:$P3,$K$1:$P$1,W$1)</f>
        <v>2.8658447425580352E-3</v>
      </c>
      <c r="X3" s="38" cm="1">
        <f t="array" aca="1" ref="X3" ca="1">TREND($K3:$P3,$K$1:$P$1,X$1)</f>
        <v>2.8875556875774117E-3</v>
      </c>
      <c r="Y3" s="38" cm="1">
        <f t="array" aca="1" ref="Y3" ca="1">TREND($K3:$P3,$K$1:$P$1,Y$1)</f>
        <v>2.9092666325967881E-3</v>
      </c>
      <c r="Z3" s="38" cm="1">
        <f t="array" aca="1" ref="Z3" ca="1">TREND($K3:$P3,$K$1:$P$1,Z$1)</f>
        <v>2.9309775776161714E-3</v>
      </c>
      <c r="AA3" s="38" cm="1">
        <f t="array" aca="1" ref="AA3" ca="1">TREND($K3:$P3,$K$1:$P$1,AA$1)</f>
        <v>2.9526885226355479E-3</v>
      </c>
      <c r="AB3" s="38" cm="1">
        <f t="array" aca="1" ref="AB3" ca="1">TREND($K3:$P3,$K$1:$P$1,AB$1)</f>
        <v>2.9743994676549312E-3</v>
      </c>
      <c r="AC3" s="38" cm="1">
        <f t="array" aca="1" ref="AC3" ca="1">TREND($K3:$P3,$K$1:$P$1,AC$1)</f>
        <v>2.9961104126743077E-3</v>
      </c>
      <c r="AD3" s="38" cm="1">
        <f t="array" aca="1" ref="AD3" ca="1">TREND($K3:$P3,$K$1:$P$1,AD$1)</f>
        <v>3.0178213576936841E-3</v>
      </c>
      <c r="AE3" s="38" cm="1">
        <f t="array" aca="1" ref="AE3" ca="1">TREND($K3:$P3,$K$1:$P$1,AE$1)</f>
        <v>3.0395323027130675E-3</v>
      </c>
      <c r="AF3" s="38" cm="1">
        <f t="array" aca="1" ref="AF3" ca="1">TREND($K3:$P3,$K$1:$P$1,AF$1)</f>
        <v>3.0612432477324439E-3</v>
      </c>
      <c r="AG3" s="38" cm="1">
        <f t="array" aca="1" ref="AG3" ca="1">TREND($K3:$P3,$K$1:$P$1,AG$1)</f>
        <v>3.0829541927518272E-3</v>
      </c>
      <c r="AH3" s="38" cm="1">
        <f t="array" aca="1" ref="AH3" ca="1">TREND($K3:$P3,$K$1:$P$1,AH$1)</f>
        <v>3.1046651377712037E-3</v>
      </c>
      <c r="AI3" s="38" cm="1">
        <f t="array" aca="1" ref="AI3" ca="1">TREND($K3:$P3,$K$1:$P$1,AI$1)</f>
        <v>3.1263760827905801E-3</v>
      </c>
      <c r="AJ3" s="38" cm="1">
        <f t="array" aca="1" ref="AJ3" ca="1">TREND($K3:$P3,$K$1:$P$1,AJ$1)</f>
        <v>3.1480870278099635E-3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5.8619551552323455E-3</v>
      </c>
      <c r="C4" s="38">
        <f t="shared" ca="1" si="3"/>
        <v>5.8619551552323455E-3</v>
      </c>
      <c r="D4" s="38">
        <f t="shared" ca="1" si="0"/>
        <v>5.8619551552323455E-3</v>
      </c>
      <c r="E4" s="38">
        <f t="shared" ca="1" si="0"/>
        <v>5.8619551552323455E-3</v>
      </c>
      <c r="F4" s="39" cm="1">
        <f t="array" aca="1" ref="F4" ca="1">INDIRECT(CONCATENATE("'",HLOOKUP(F$1,$B$21:$E$23,3,FALSE),"'!",$B$25,ROW($A4)+5))*About!$A$27</f>
        <v>5.8619551552323455E-3</v>
      </c>
      <c r="G4" s="38">
        <f t="shared" ca="1" si="4"/>
        <v>5.9270879902904826E-3</v>
      </c>
      <c r="H4" s="38">
        <f t="shared" ca="1" si="1"/>
        <v>5.9922208253486197E-3</v>
      </c>
      <c r="I4" s="38">
        <f t="shared" ca="1" si="1"/>
        <v>6.0573536604067576E-3</v>
      </c>
      <c r="J4" s="38">
        <f t="shared" ca="1" si="1"/>
        <v>6.1224864954648947E-3</v>
      </c>
      <c r="K4" s="39" cm="1">
        <f t="array" aca="1" ref="K4" ca="1">INDIRECT(CONCATENATE("'",HLOOKUP(K$1,$B$21:$E$23,3,FALSE),"'!",$B$25,ROW($A4)+5))*About!$A$27</f>
        <v>6.1876193305230318E-3</v>
      </c>
      <c r="L4" s="38">
        <f t="shared" ca="1" si="5"/>
        <v>6.2961740556199269E-3</v>
      </c>
      <c r="M4" s="38">
        <f t="shared" ca="1" si="2"/>
        <v>6.4047287807168221E-3</v>
      </c>
      <c r="N4" s="38">
        <f t="shared" ca="1" si="2"/>
        <v>6.5132835058137172E-3</v>
      </c>
      <c r="O4" s="38">
        <f t="shared" ca="1" si="2"/>
        <v>6.6218382309106124E-3</v>
      </c>
      <c r="P4" s="39" cm="1">
        <f t="array" aca="1" ref="P4" ca="1">INDIRECT(CONCATENATE("'",HLOOKUP(P$1,$B$21:$E$23,3,FALSE),"'!",$B$25,ROW($A4)+5))*About!$A$27</f>
        <v>6.7303929560075075E-3</v>
      </c>
      <c r="Q4" s="38" cm="1">
        <f t="array" aca="1" ref="Q4" ca="1">TREND($K4:$P4,$K$1:$P$1,Q$1)</f>
        <v>6.838947681104407E-3</v>
      </c>
      <c r="R4" s="38" cm="1">
        <f t="array" aca="1" ref="R4" ca="1">TREND($K4:$P4,$K$1:$P$1,R$1)</f>
        <v>6.9475024062012891E-3</v>
      </c>
      <c r="S4" s="38" cm="1">
        <f t="array" aca="1" ref="S4" ca="1">TREND($K4:$P4,$K$1:$P$1,S$1)</f>
        <v>7.056057131298199E-3</v>
      </c>
      <c r="T4" s="38" cm="1">
        <f t="array" aca="1" ref="T4" ca="1">TREND($K4:$P4,$K$1:$P$1,T$1)</f>
        <v>7.1646118563950811E-3</v>
      </c>
      <c r="U4" s="38" cm="1">
        <f t="array" aca="1" ref="U4" ca="1">TREND($K4:$P4,$K$1:$P$1,U$1)</f>
        <v>7.273166581491991E-3</v>
      </c>
      <c r="V4" s="38" cm="1">
        <f t="array" aca="1" ref="V4" ca="1">TREND($K4:$P4,$K$1:$P$1,V$1)</f>
        <v>7.3817213065888732E-3</v>
      </c>
      <c r="W4" s="38" cm="1">
        <f t="array" aca="1" ref="W4" ca="1">TREND($K4:$P4,$K$1:$P$1,W$1)</f>
        <v>7.490276031685783E-3</v>
      </c>
      <c r="X4" s="38" cm="1">
        <f t="array" aca="1" ref="X4" ca="1">TREND($K4:$P4,$K$1:$P$1,X$1)</f>
        <v>7.5988307567826652E-3</v>
      </c>
      <c r="Y4" s="38" cm="1">
        <f t="array" aca="1" ref="Y4" ca="1">TREND($K4:$P4,$K$1:$P$1,Y$1)</f>
        <v>7.7073854818795751E-3</v>
      </c>
      <c r="Z4" s="38" cm="1">
        <f t="array" aca="1" ref="Z4" ca="1">TREND($K4:$P4,$K$1:$P$1,Z$1)</f>
        <v>7.8159402069764572E-3</v>
      </c>
      <c r="AA4" s="38" cm="1">
        <f t="array" aca="1" ref="AA4" ca="1">TREND($K4:$P4,$K$1:$P$1,AA$1)</f>
        <v>7.9244949320733671E-3</v>
      </c>
      <c r="AB4" s="38" cm="1">
        <f t="array" aca="1" ref="AB4" ca="1">TREND($K4:$P4,$K$1:$P$1,AB$1)</f>
        <v>8.0330496571702492E-3</v>
      </c>
      <c r="AC4" s="38" cm="1">
        <f t="array" aca="1" ref="AC4" ca="1">TREND($K4:$P4,$K$1:$P$1,AC$1)</f>
        <v>8.1416043822671591E-3</v>
      </c>
      <c r="AD4" s="38" cm="1">
        <f t="array" aca="1" ref="AD4" ca="1">TREND($K4:$P4,$K$1:$P$1,AD$1)</f>
        <v>8.2501591073640412E-3</v>
      </c>
      <c r="AE4" s="38" cm="1">
        <f t="array" aca="1" ref="AE4" ca="1">TREND($K4:$P4,$K$1:$P$1,AE$1)</f>
        <v>8.3587138324609511E-3</v>
      </c>
      <c r="AF4" s="38" cm="1">
        <f t="array" aca="1" ref="AF4" ca="1">TREND($K4:$P4,$K$1:$P$1,AF$1)</f>
        <v>8.4672685575578333E-3</v>
      </c>
      <c r="AG4" s="38" cm="1">
        <f t="array" aca="1" ref="AG4" ca="1">TREND($K4:$P4,$K$1:$P$1,AG$1)</f>
        <v>8.5758232826547431E-3</v>
      </c>
      <c r="AH4" s="38" cm="1">
        <f t="array" aca="1" ref="AH4" ca="1">TREND($K4:$P4,$K$1:$P$1,AH$1)</f>
        <v>8.6843780077516253E-3</v>
      </c>
      <c r="AI4" s="38" cm="1">
        <f t="array" aca="1" ref="AI4" ca="1">TREND($K4:$P4,$K$1:$P$1,AI$1)</f>
        <v>8.7929327328485074E-3</v>
      </c>
      <c r="AJ4" s="38" cm="1">
        <f t="array" aca="1" ref="AJ4" ca="1">TREND($K4:$P4,$K$1:$P$1,AJ$1)</f>
        <v>8.9014874579454173E-3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7.4902760316857747E-2</v>
      </c>
      <c r="C5" s="38">
        <f t="shared" ca="1" si="3"/>
        <v>7.517414712959998E-2</v>
      </c>
      <c r="D5" s="38">
        <f t="shared" ca="1" si="0"/>
        <v>7.5445533942342213E-2</v>
      </c>
      <c r="E5" s="38">
        <f t="shared" ca="1" si="0"/>
        <v>7.571692075508446E-2</v>
      </c>
      <c r="F5" s="39" cm="1">
        <f t="array" aca="1" ref="F5" ca="1">INDIRECT(CONCATENATE("'",HLOOKUP(F$1,$B$21:$E$23,3,FALSE),"'!",$B$25,ROW($A5)+5))*About!$A$27</f>
        <v>7.5988307567826693E-2</v>
      </c>
      <c r="G5" s="38">
        <f t="shared" ca="1" si="4"/>
        <v>7.6639635918408069E-2</v>
      </c>
      <c r="H5" s="38">
        <f t="shared" ca="1" si="1"/>
        <v>7.7290964268989445E-2</v>
      </c>
      <c r="I5" s="38">
        <f t="shared" ca="1" si="1"/>
        <v>7.7942292619570808E-2</v>
      </c>
      <c r="J5" s="38">
        <f t="shared" ca="1" si="1"/>
        <v>7.8593620970152184E-2</v>
      </c>
      <c r="K5" s="39" cm="1">
        <f t="array" aca="1" ref="K5" ca="1">INDIRECT(CONCATENATE("'",HLOOKUP(K$1,$B$21:$E$23,3,FALSE),"'!",$B$25,ROW($A5)+5))*About!$A$27</f>
        <v>7.924494932073356E-2</v>
      </c>
      <c r="L5" s="38">
        <f t="shared" ca="1" si="5"/>
        <v>8.0547606021896298E-2</v>
      </c>
      <c r="M5" s="38">
        <f t="shared" ca="1" si="2"/>
        <v>8.185026272305905E-2</v>
      </c>
      <c r="N5" s="38">
        <f t="shared" ca="1" si="2"/>
        <v>8.3152919424221788E-2</v>
      </c>
      <c r="O5" s="38">
        <f t="shared" ca="1" si="2"/>
        <v>8.4455576125384541E-2</v>
      </c>
      <c r="P5" s="39" cm="1">
        <f t="array" aca="1" ref="P5" ca="1">INDIRECT(CONCATENATE("'",HLOOKUP(P$1,$B$21:$E$23,3,FALSE),"'!",$B$25,ROW($A5)+5))*About!$A$27</f>
        <v>8.5758232826547279E-2</v>
      </c>
      <c r="Q5" s="38" cm="1">
        <f t="array" aca="1" ref="Q5" ca="1">TREND($K5:$P5,$K$1:$P$1,Q$1)</f>
        <v>8.706088952770985E-2</v>
      </c>
      <c r="R5" s="38" cm="1">
        <f t="array" aca="1" ref="R5" ca="1">TREND($K5:$P5,$K$1:$P$1,R$1)</f>
        <v>8.8363546228872547E-2</v>
      </c>
      <c r="S5" s="38" cm="1">
        <f t="array" aca="1" ref="S5" ca="1">TREND($K5:$P5,$K$1:$P$1,S$1)</f>
        <v>8.9666202930035244E-2</v>
      </c>
      <c r="T5" s="38" cm="1">
        <f t="array" aca="1" ref="T5" ca="1">TREND($K5:$P5,$K$1:$P$1,T$1)</f>
        <v>9.096885963119794E-2</v>
      </c>
      <c r="U5" s="38" cm="1">
        <f t="array" aca="1" ref="U5" ca="1">TREND($K5:$P5,$K$1:$P$1,U$1)</f>
        <v>9.2271516332361081E-2</v>
      </c>
      <c r="V5" s="38" cm="1">
        <f t="array" aca="1" ref="V5" ca="1">TREND($K5:$P5,$K$1:$P$1,V$1)</f>
        <v>9.3574173033523778E-2</v>
      </c>
      <c r="W5" s="38" cm="1">
        <f t="array" aca="1" ref="W5" ca="1">TREND($K5:$P5,$K$1:$P$1,W$1)</f>
        <v>9.4876829734686474E-2</v>
      </c>
      <c r="X5" s="38" cm="1">
        <f t="array" aca="1" ref="X5" ca="1">TREND($K5:$P5,$K$1:$P$1,X$1)</f>
        <v>9.6179486435849171E-2</v>
      </c>
      <c r="Y5" s="38" cm="1">
        <f t="array" aca="1" ref="Y5" ca="1">TREND($K5:$P5,$K$1:$P$1,Y$1)</f>
        <v>9.7482143137011867E-2</v>
      </c>
      <c r="Z5" s="38" cm="1">
        <f t="array" aca="1" ref="Z5" ca="1">TREND($K5:$P5,$K$1:$P$1,Z$1)</f>
        <v>9.8784799838174564E-2</v>
      </c>
      <c r="AA5" s="38" cm="1">
        <f t="array" aca="1" ref="AA5" ca="1">TREND($K5:$P5,$K$1:$P$1,AA$1)</f>
        <v>0.10008745653933726</v>
      </c>
      <c r="AB5" s="38" cm="1">
        <f t="array" aca="1" ref="AB5" ca="1">TREND($K5:$P5,$K$1:$P$1,AB$1)</f>
        <v>0.10139011324049996</v>
      </c>
      <c r="AC5" s="38" cm="1">
        <f t="array" aca="1" ref="AC5" ca="1">TREND($K5:$P5,$K$1:$P$1,AC$1)</f>
        <v>0.10269276994166265</v>
      </c>
      <c r="AD5" s="38" cm="1">
        <f t="array" aca="1" ref="AD5" ca="1">TREND($K5:$P5,$K$1:$P$1,AD$1)</f>
        <v>0.10399542664282579</v>
      </c>
      <c r="AE5" s="38" cm="1">
        <f t="array" aca="1" ref="AE5" ca="1">TREND($K5:$P5,$K$1:$P$1,AE$1)</f>
        <v>0.10529808334398849</v>
      </c>
      <c r="AF5" s="38" cm="1">
        <f t="array" aca="1" ref="AF5" ca="1">TREND($K5:$P5,$K$1:$P$1,AF$1)</f>
        <v>0.10660074004515119</v>
      </c>
      <c r="AG5" s="38" cm="1">
        <f t="array" aca="1" ref="AG5" ca="1">TREND($K5:$P5,$K$1:$P$1,AG$1)</f>
        <v>0.10790339674631388</v>
      </c>
      <c r="AH5" s="38" cm="1">
        <f t="array" aca="1" ref="AH5" ca="1">TREND($K5:$P5,$K$1:$P$1,AH$1)</f>
        <v>0.10920605344747658</v>
      </c>
      <c r="AI5" s="38" cm="1">
        <f t="array" aca="1" ref="AI5" ca="1">TREND($K5:$P5,$K$1:$P$1,AI$1)</f>
        <v>0.11050871014863928</v>
      </c>
      <c r="AJ5" s="38" cm="1">
        <f t="array" aca="1" ref="AJ5" ca="1">TREND($K5:$P5,$K$1:$P$1,AJ$1)</f>
        <v>0.11181136684980197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0.10746917784592633</v>
      </c>
      <c r="C6" s="38">
        <f t="shared" ca="1" si="3"/>
        <v>0.10774056465866858</v>
      </c>
      <c r="D6" s="38">
        <f t="shared" ca="1" si="0"/>
        <v>0.10801195147141081</v>
      </c>
      <c r="E6" s="38">
        <f t="shared" ca="1" si="0"/>
        <v>0.10828333828415304</v>
      </c>
      <c r="F6" s="39" cm="1">
        <f t="array" aca="1" ref="F6" ca="1">INDIRECT(CONCATENATE("'",HLOOKUP(F$1,$B$21:$E$23,3,FALSE),"'!",$B$25,ROW($A6)+5))*About!$A$27</f>
        <v>0.10855472509689529</v>
      </c>
      <c r="G6" s="38">
        <f t="shared" ca="1" si="4"/>
        <v>0.10855472509689529</v>
      </c>
      <c r="H6" s="38">
        <f t="shared" ca="1" si="1"/>
        <v>0.10855472509689529</v>
      </c>
      <c r="I6" s="38">
        <f t="shared" ca="1" si="1"/>
        <v>0.10855472509689529</v>
      </c>
      <c r="J6" s="38">
        <f t="shared" ca="1" si="1"/>
        <v>0.10855472509689529</v>
      </c>
      <c r="K6" s="39" cm="1">
        <f t="array" aca="1" ref="K6" ca="1">INDIRECT(CONCATENATE("'",HLOOKUP(K$1,$B$21:$E$23,3,FALSE),"'!",$B$25,ROW($A6)+5))*About!$A$27</f>
        <v>0.10855472509689529</v>
      </c>
      <c r="L6" s="38">
        <f t="shared" ca="1" si="5"/>
        <v>0.11072581959883319</v>
      </c>
      <c r="M6" s="38">
        <f t="shared" ca="1" si="2"/>
        <v>0.1128969141007711</v>
      </c>
      <c r="N6" s="38">
        <f t="shared" ca="1" si="2"/>
        <v>0.11506800860270901</v>
      </c>
      <c r="O6" s="38">
        <f t="shared" ca="1" si="2"/>
        <v>0.11723910310464691</v>
      </c>
      <c r="P6" s="39" cm="1">
        <f t="array" aca="1" ref="P6" ca="1">INDIRECT(CONCATENATE("'",HLOOKUP(P$1,$B$21:$E$23,3,FALSE),"'!",$B$25,ROW($A6)+5))*About!$A$27</f>
        <v>0.11941019760658482</v>
      </c>
      <c r="Q6" s="38" cm="1">
        <f t="array" aca="1" ref="Q6" ca="1">TREND($K6:$P6,$K$1:$P$1,Q$1)</f>
        <v>0.12158129210852309</v>
      </c>
      <c r="R6" s="38" cm="1">
        <f t="array" aca="1" ref="R6" ca="1">TREND($K6:$P6,$K$1:$P$1,R$1)</f>
        <v>0.12375238661046062</v>
      </c>
      <c r="S6" s="38" cm="1">
        <f t="array" aca="1" ref="S6" ca="1">TREND($K6:$P6,$K$1:$P$1,S$1)</f>
        <v>0.12592348111239904</v>
      </c>
      <c r="T6" s="38" cm="1">
        <f t="array" aca="1" ref="T6" ca="1">TREND($K6:$P6,$K$1:$P$1,T$1)</f>
        <v>0.12809457561433657</v>
      </c>
      <c r="U6" s="38" cm="1">
        <f t="array" aca="1" ref="U6" ca="1">TREND($K6:$P6,$K$1:$P$1,U$1)</f>
        <v>0.13026567011627499</v>
      </c>
      <c r="V6" s="38" cm="1">
        <f t="array" aca="1" ref="V6" ca="1">TREND($K6:$P6,$K$1:$P$1,V$1)</f>
        <v>0.13243676461821252</v>
      </c>
      <c r="W6" s="38" cm="1">
        <f t="array" aca="1" ref="W6" ca="1">TREND($K6:$P6,$K$1:$P$1,W$1)</f>
        <v>0.13460785912015005</v>
      </c>
      <c r="X6" s="38" cm="1">
        <f t="array" aca="1" ref="X6" ca="1">TREND($K6:$P6,$K$1:$P$1,X$1)</f>
        <v>0.13677895362208847</v>
      </c>
      <c r="Y6" s="38" cm="1">
        <f t="array" aca="1" ref="Y6" ca="1">TREND($K6:$P6,$K$1:$P$1,Y$1)</f>
        <v>0.138950048124026</v>
      </c>
      <c r="Z6" s="38" cm="1">
        <f t="array" aca="1" ref="Z6" ca="1">TREND($K6:$P6,$K$1:$P$1,Z$1)</f>
        <v>0.14112114262596442</v>
      </c>
      <c r="AA6" s="38" cm="1">
        <f t="array" aca="1" ref="AA6" ca="1">TREND($K6:$P6,$K$1:$P$1,AA$1)</f>
        <v>0.14329223712790196</v>
      </c>
      <c r="AB6" s="38" cm="1">
        <f t="array" aca="1" ref="AB6" ca="1">TREND($K6:$P6,$K$1:$P$1,AB$1)</f>
        <v>0.14546333162983949</v>
      </c>
      <c r="AC6" s="38" cm="1">
        <f t="array" aca="1" ref="AC6" ca="1">TREND($K6:$P6,$K$1:$P$1,AC$1)</f>
        <v>0.14763442613177791</v>
      </c>
      <c r="AD6" s="38" cm="1">
        <f t="array" aca="1" ref="AD6" ca="1">TREND($K6:$P6,$K$1:$P$1,AD$1)</f>
        <v>0.14980552063371544</v>
      </c>
      <c r="AE6" s="38" cm="1">
        <f t="array" aca="1" ref="AE6" ca="1">TREND($K6:$P6,$K$1:$P$1,AE$1)</f>
        <v>0.15197661513565386</v>
      </c>
      <c r="AF6" s="38" cm="1">
        <f t="array" aca="1" ref="AF6" ca="1">TREND($K6:$P6,$K$1:$P$1,AF$1)</f>
        <v>0.15414770963759139</v>
      </c>
      <c r="AG6" s="38" cm="1">
        <f t="array" aca="1" ref="AG6" ca="1">TREND($K6:$P6,$K$1:$P$1,AG$1)</f>
        <v>0.15631880413952981</v>
      </c>
      <c r="AH6" s="38" cm="1">
        <f t="array" aca="1" ref="AH6" ca="1">TREND($K6:$P6,$K$1:$P$1,AH$1)</f>
        <v>0.15848989864146734</v>
      </c>
      <c r="AI6" s="38" cm="1">
        <f t="array" aca="1" ref="AI6" ca="1">TREND($K6:$P6,$K$1:$P$1,AI$1)</f>
        <v>0.16066099314340487</v>
      </c>
      <c r="AJ6" s="38" cm="1">
        <f t="array" aca="1" ref="AJ6" ca="1">TREND($K6:$P6,$K$1:$P$1,AJ$1)</f>
        <v>0.16283208764534329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3.2566417529068588</v>
      </c>
      <c r="C7" s="38">
        <f t="shared" ca="1" si="3"/>
        <v>3.2566417529068588</v>
      </c>
      <c r="D7" s="38">
        <f t="shared" ca="1" si="0"/>
        <v>3.2566417529068588</v>
      </c>
      <c r="E7" s="38">
        <f t="shared" ca="1" si="0"/>
        <v>3.2566417529068588</v>
      </c>
      <c r="F7" s="39" cm="1">
        <f t="array" aca="1" ref="F7" ca="1">INDIRECT(CONCATENATE("'",HLOOKUP(F$1,$B$21:$E$23,3,FALSE),"'!",$B$25,ROW($A7)+5))*About!$A$27</f>
        <v>3.2566417529068588</v>
      </c>
      <c r="G7" s="38">
        <f t="shared" ca="1" si="4"/>
        <v>3.2783526979262376</v>
      </c>
      <c r="H7" s="38">
        <f t="shared" ca="1" si="1"/>
        <v>3.3000636429456169</v>
      </c>
      <c r="I7" s="38">
        <f t="shared" ca="1" si="1"/>
        <v>3.3217745879649958</v>
      </c>
      <c r="J7" s="38">
        <f t="shared" ca="1" si="1"/>
        <v>3.3434855329843751</v>
      </c>
      <c r="K7" s="39" cm="1">
        <f t="array" aca="1" ref="K7" ca="1">INDIRECT(CONCATENATE("'",HLOOKUP(K$1,$B$21:$E$23,3,FALSE),"'!",$B$25,ROW($A7)+5))*About!$A$27</f>
        <v>3.365196478003754</v>
      </c>
      <c r="L7" s="38">
        <f t="shared" ca="1" si="5"/>
        <v>3.3869074230231329</v>
      </c>
      <c r="M7" s="38">
        <f t="shared" ca="1" si="2"/>
        <v>3.4086183680425122</v>
      </c>
      <c r="N7" s="38">
        <f t="shared" ca="1" si="2"/>
        <v>3.430329313061891</v>
      </c>
      <c r="O7" s="38">
        <f t="shared" ca="1" si="2"/>
        <v>3.4520402580812704</v>
      </c>
      <c r="P7" s="39" cm="1">
        <f t="array" aca="1" ref="P7" ca="1">INDIRECT(CONCATENATE("'",HLOOKUP(P$1,$B$21:$E$23,3,FALSE),"'!",$B$25,ROW($A7)+5))*About!$A$27</f>
        <v>3.4737512031006492</v>
      </c>
      <c r="Q7" s="38" cm="1">
        <f t="array" aca="1" ref="Q7" ca="1">TREND($K7:$P7,$K$1:$P$1,Q$1)</f>
        <v>3.4954621481200334</v>
      </c>
      <c r="R7" s="38" cm="1">
        <f t="array" aca="1" ref="R7" ca="1">TREND($K7:$P7,$K$1:$P$1,R$1)</f>
        <v>3.5171730931394123</v>
      </c>
      <c r="S7" s="38" cm="1">
        <f t="array" aca="1" ref="S7" ca="1">TREND($K7:$P7,$K$1:$P$1,S$1)</f>
        <v>3.5388840381587912</v>
      </c>
      <c r="T7" s="38" cm="1">
        <f t="array" aca="1" ref="T7" ca="1">TREND($K7:$P7,$K$1:$P$1,T$1)</f>
        <v>3.56059498317817</v>
      </c>
      <c r="U7" s="38" cm="1">
        <f t="array" aca="1" ref="U7" ca="1">TREND($K7:$P7,$K$1:$P$1,U$1)</f>
        <v>3.5823059281975489</v>
      </c>
      <c r="V7" s="38" cm="1">
        <f t="array" aca="1" ref="V7" ca="1">TREND($K7:$P7,$K$1:$P$1,V$1)</f>
        <v>3.6040168732169278</v>
      </c>
      <c r="W7" s="38" cm="1">
        <f t="array" aca="1" ref="W7" ca="1">TREND($K7:$P7,$K$1:$P$1,W$1)</f>
        <v>3.6257278182363066</v>
      </c>
      <c r="X7" s="38" cm="1">
        <f t="array" aca="1" ref="X7" ca="1">TREND($K7:$P7,$K$1:$P$1,X$1)</f>
        <v>3.6474387632556855</v>
      </c>
      <c r="Y7" s="38" cm="1">
        <f t="array" aca="1" ref="Y7" ca="1">TREND($K7:$P7,$K$1:$P$1,Y$1)</f>
        <v>3.6691497082750644</v>
      </c>
      <c r="Z7" s="38" cm="1">
        <f t="array" aca="1" ref="Z7" ca="1">TREND($K7:$P7,$K$1:$P$1,Z$1)</f>
        <v>3.6908606532944432</v>
      </c>
      <c r="AA7" s="38" cm="1">
        <f t="array" aca="1" ref="AA7" ca="1">TREND($K7:$P7,$K$1:$P$1,AA$1)</f>
        <v>3.7125715983138221</v>
      </c>
      <c r="AB7" s="38" cm="1">
        <f t="array" aca="1" ref="AB7" ca="1">TREND($K7:$P7,$K$1:$P$1,AB$1)</f>
        <v>3.734282543333201</v>
      </c>
      <c r="AC7" s="38" cm="1">
        <f t="array" aca="1" ref="AC7" ca="1">TREND($K7:$P7,$K$1:$P$1,AC$1)</f>
        <v>3.7559934883525798</v>
      </c>
      <c r="AD7" s="38" cm="1">
        <f t="array" aca="1" ref="AD7" ca="1">TREND($K7:$P7,$K$1:$P$1,AD$1)</f>
        <v>3.7777044333719587</v>
      </c>
      <c r="AE7" s="38" cm="1">
        <f t="array" aca="1" ref="AE7" ca="1">TREND($K7:$P7,$K$1:$P$1,AE$1)</f>
        <v>3.7994153783913376</v>
      </c>
      <c r="AF7" s="38" cm="1">
        <f t="array" aca="1" ref="AF7" ca="1">TREND($K7:$P7,$K$1:$P$1,AF$1)</f>
        <v>3.8211263234107165</v>
      </c>
      <c r="AG7" s="38" cm="1">
        <f t="array" aca="1" ref="AG7" ca="1">TREND($K7:$P7,$K$1:$P$1,AG$1)</f>
        <v>3.8428372684300953</v>
      </c>
      <c r="AH7" s="38" cm="1">
        <f t="array" aca="1" ref="AH7" ca="1">TREND($K7:$P7,$K$1:$P$1,AH$1)</f>
        <v>3.8645482134494742</v>
      </c>
      <c r="AI7" s="38" cm="1">
        <f t="array" aca="1" ref="AI7" ca="1">TREND($K7:$P7,$K$1:$P$1,AI$1)</f>
        <v>3.8862591584688531</v>
      </c>
      <c r="AJ7" s="38" cm="1">
        <f t="array" aca="1" ref="AJ7" ca="1">TREND($K7:$P7,$K$1:$P$1,AJ$1)</f>
        <v>3.9079701034882319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0.55362909799416593</v>
      </c>
      <c r="C8" s="38">
        <f t="shared" ca="1" si="3"/>
        <v>0.55634296612158829</v>
      </c>
      <c r="D8" s="38">
        <f t="shared" ca="1" si="0"/>
        <v>0.55905683424901076</v>
      </c>
      <c r="E8" s="38">
        <f t="shared" ca="1" si="0"/>
        <v>0.56177070237643312</v>
      </c>
      <c r="F8" s="39" cm="1">
        <f t="array" aca="1" ref="F8" ca="1">INDIRECT(CONCATENATE("'",HLOOKUP(F$1,$B$21:$E$23,3,FALSE),"'!",$B$25,ROW($A8)+5))*About!$A$27</f>
        <v>0.56448457050385548</v>
      </c>
      <c r="G8" s="38">
        <f t="shared" ca="1" si="4"/>
        <v>0.56665566500579334</v>
      </c>
      <c r="H8" s="38">
        <f t="shared" ca="1" si="1"/>
        <v>0.56882675950773132</v>
      </c>
      <c r="I8" s="38">
        <f t="shared" ca="1" si="1"/>
        <v>0.57099785400966918</v>
      </c>
      <c r="J8" s="38">
        <f t="shared" ca="1" si="1"/>
        <v>0.57316894851160716</v>
      </c>
      <c r="K8" s="39" cm="1">
        <f t="array" aca="1" ref="K8" ca="1">INDIRECT(CONCATENATE("'",HLOOKUP(K$1,$B$21:$E$23,3,FALSE),"'!",$B$25,ROW($A8)+5))*About!$A$27</f>
        <v>0.57534004301354502</v>
      </c>
      <c r="L8" s="38">
        <f t="shared" ca="1" si="5"/>
        <v>0.57751113751548289</v>
      </c>
      <c r="M8" s="38">
        <f t="shared" ca="1" si="2"/>
        <v>0.57968223201742086</v>
      </c>
      <c r="N8" s="38">
        <f t="shared" ca="1" si="2"/>
        <v>0.58185332651935873</v>
      </c>
      <c r="O8" s="38">
        <f t="shared" ca="1" si="2"/>
        <v>0.5840244210212967</v>
      </c>
      <c r="P8" s="39" cm="1">
        <f t="array" aca="1" ref="P8" ca="1">INDIRECT(CONCATENATE("'",HLOOKUP(P$1,$B$21:$E$23,3,FALSE),"'!",$B$25,ROW($A8)+5))*About!$A$27</f>
        <v>0.58619551552323457</v>
      </c>
      <c r="Q8" s="38" cm="1">
        <f t="array" aca="1" ref="Q8" ca="1">TREND($K8:$P8,$K$1:$P$1,Q$1)</f>
        <v>0.58836661002517276</v>
      </c>
      <c r="R8" s="38" cm="1">
        <f t="array" aca="1" ref="R8" ca="1">TREND($K8:$P8,$K$1:$P$1,R$1)</f>
        <v>0.5905377045271103</v>
      </c>
      <c r="S8" s="38" cm="1">
        <f t="array" aca="1" ref="S8" ca="1">TREND($K8:$P8,$K$1:$P$1,S$1)</f>
        <v>0.59270879902904872</v>
      </c>
      <c r="T8" s="38" cm="1">
        <f t="array" aca="1" ref="T8" ca="1">TREND($K8:$P8,$K$1:$P$1,T$1)</f>
        <v>0.59487989353098625</v>
      </c>
      <c r="U8" s="38" cm="1">
        <f t="array" aca="1" ref="U8" ca="1">TREND($K8:$P8,$K$1:$P$1,U$1)</f>
        <v>0.59705098803292378</v>
      </c>
      <c r="V8" s="38" cm="1">
        <f t="array" aca="1" ref="V8" ca="1">TREND($K8:$P8,$K$1:$P$1,V$1)</f>
        <v>0.5992220825348622</v>
      </c>
      <c r="W8" s="38" cm="1">
        <f t="array" aca="1" ref="W8" ca="1">TREND($K8:$P8,$K$1:$P$1,W$1)</f>
        <v>0.60139317703679973</v>
      </c>
      <c r="X8" s="38" cm="1">
        <f t="array" aca="1" ref="X8" ca="1">TREND($K8:$P8,$K$1:$P$1,X$1)</f>
        <v>0.60356427153873815</v>
      </c>
      <c r="Y8" s="38" cm="1">
        <f t="array" aca="1" ref="Y8" ca="1">TREND($K8:$P8,$K$1:$P$1,Y$1)</f>
        <v>0.60573536604067568</v>
      </c>
      <c r="Z8" s="38" cm="1">
        <f t="array" aca="1" ref="Z8" ca="1">TREND($K8:$P8,$K$1:$P$1,Z$1)</f>
        <v>0.6079064605426141</v>
      </c>
      <c r="AA8" s="38" cm="1">
        <f t="array" aca="1" ref="AA8" ca="1">TREND($K8:$P8,$K$1:$P$1,AA$1)</f>
        <v>0.61007755504455163</v>
      </c>
      <c r="AB8" s="38" cm="1">
        <f t="array" aca="1" ref="AB8" ca="1">TREND($K8:$P8,$K$1:$P$1,AB$1)</f>
        <v>0.61224864954648917</v>
      </c>
      <c r="AC8" s="38" cm="1">
        <f t="array" aca="1" ref="AC8" ca="1">TREND($K8:$P8,$K$1:$P$1,AC$1)</f>
        <v>0.61441974404842759</v>
      </c>
      <c r="AD8" s="38" cm="1">
        <f t="array" aca="1" ref="AD8" ca="1">TREND($K8:$P8,$K$1:$P$1,AD$1)</f>
        <v>0.61659083855036512</v>
      </c>
      <c r="AE8" s="38" cm="1">
        <f t="array" aca="1" ref="AE8" ca="1">TREND($K8:$P8,$K$1:$P$1,AE$1)</f>
        <v>0.61876193305230354</v>
      </c>
      <c r="AF8" s="38" cm="1">
        <f t="array" aca="1" ref="AF8" ca="1">TREND($K8:$P8,$K$1:$P$1,AF$1)</f>
        <v>0.62093302755424107</v>
      </c>
      <c r="AG8" s="38" cm="1">
        <f t="array" aca="1" ref="AG8" ca="1">TREND($K8:$P8,$K$1:$P$1,AG$1)</f>
        <v>0.62310412205617949</v>
      </c>
      <c r="AH8" s="38" cm="1">
        <f t="array" aca="1" ref="AH8" ca="1">TREND($K8:$P8,$K$1:$P$1,AH$1)</f>
        <v>0.62527521655811702</v>
      </c>
      <c r="AI8" s="38" cm="1">
        <f t="array" aca="1" ref="AI8" ca="1">TREND($K8:$P8,$K$1:$P$1,AI$1)</f>
        <v>0.62744631106005455</v>
      </c>
      <c r="AJ8" s="38" cm="1">
        <f t="array" aca="1" ref="AJ8" ca="1">TREND($K8:$P8,$K$1:$P$1,AJ$1)</f>
        <v>0.62961740556199297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0.13026567011627435</v>
      </c>
      <c r="C9" s="38">
        <f t="shared" ca="1" si="3"/>
        <v>0.13026567011627435</v>
      </c>
      <c r="D9" s="38">
        <f t="shared" ca="1" si="0"/>
        <v>0.13026567011627435</v>
      </c>
      <c r="E9" s="38">
        <f t="shared" ca="1" si="0"/>
        <v>0.13026567011627435</v>
      </c>
      <c r="F9" s="39" cm="1">
        <f t="array" aca="1" ref="F9" ca="1">INDIRECT(CONCATENATE("'",HLOOKUP(F$1,$B$21:$E$23,3,FALSE),"'!",$B$25,ROW($A9)+5))*About!$A$27</f>
        <v>0.13026567011627435</v>
      </c>
      <c r="G9" s="38">
        <f t="shared" ca="1" si="4"/>
        <v>0.13026567011627435</v>
      </c>
      <c r="H9" s="38">
        <f t="shared" ca="1" si="1"/>
        <v>0.13026567011627435</v>
      </c>
      <c r="I9" s="38">
        <f t="shared" ca="1" si="1"/>
        <v>0.13026567011627435</v>
      </c>
      <c r="J9" s="38">
        <f t="shared" ca="1" si="1"/>
        <v>0.13026567011627435</v>
      </c>
      <c r="K9" s="39" cm="1">
        <f t="array" aca="1" ref="K9" ca="1">INDIRECT(CONCATENATE("'",HLOOKUP(K$1,$B$21:$E$23,3,FALSE),"'!",$B$25,ROW($A9)+5))*About!$A$27</f>
        <v>0.13026567011627435</v>
      </c>
      <c r="L9" s="38">
        <f t="shared" ca="1" si="5"/>
        <v>0.13243676461821224</v>
      </c>
      <c r="M9" s="38">
        <f t="shared" ca="1" si="2"/>
        <v>0.13460785912015016</v>
      </c>
      <c r="N9" s="38">
        <f t="shared" ca="1" si="2"/>
        <v>0.13677895362208806</v>
      </c>
      <c r="O9" s="38">
        <f t="shared" ca="1" si="2"/>
        <v>0.13895004812402598</v>
      </c>
      <c r="P9" s="39" cm="1">
        <f t="array" aca="1" ref="P9" ca="1">INDIRECT(CONCATENATE("'",HLOOKUP(P$1,$B$21:$E$23,3,FALSE),"'!",$B$25,ROW($A9)+5))*About!$A$27</f>
        <v>0.14112114262596387</v>
      </c>
      <c r="Q9" s="38" cm="1">
        <f t="array" aca="1" ref="Q9" ca="1">TREND($K9:$P9,$K$1:$P$1,Q$1)</f>
        <v>0.14329223712790196</v>
      </c>
      <c r="R9" s="38" cm="1">
        <f t="array" aca="1" ref="R9" ca="1">TREND($K9:$P9,$K$1:$P$1,R$1)</f>
        <v>0.14546333162983949</v>
      </c>
      <c r="S9" s="38" cm="1">
        <f t="array" aca="1" ref="S9" ca="1">TREND($K9:$P9,$K$1:$P$1,S$1)</f>
        <v>0.14763442613177791</v>
      </c>
      <c r="T9" s="38" cm="1">
        <f t="array" aca="1" ref="T9" ca="1">TREND($K9:$P9,$K$1:$P$1,T$1)</f>
        <v>0.14980552063371544</v>
      </c>
      <c r="U9" s="38" cm="1">
        <f t="array" aca="1" ref="U9" ca="1">TREND($K9:$P9,$K$1:$P$1,U$1)</f>
        <v>0.15197661513565386</v>
      </c>
      <c r="V9" s="38" cm="1">
        <f t="array" aca="1" ref="V9" ca="1">TREND($K9:$P9,$K$1:$P$1,V$1)</f>
        <v>0.15414770963759139</v>
      </c>
      <c r="W9" s="38" cm="1">
        <f t="array" aca="1" ref="W9" ca="1">TREND($K9:$P9,$K$1:$P$1,W$1)</f>
        <v>0.15631880413952892</v>
      </c>
      <c r="X9" s="38" cm="1">
        <f t="array" aca="1" ref="X9" ca="1">TREND($K9:$P9,$K$1:$P$1,X$1)</f>
        <v>0.15848989864146734</v>
      </c>
      <c r="Y9" s="38" cm="1">
        <f t="array" aca="1" ref="Y9" ca="1">TREND($K9:$P9,$K$1:$P$1,Y$1)</f>
        <v>0.16066099314340487</v>
      </c>
      <c r="Z9" s="38" cm="1">
        <f t="array" aca="1" ref="Z9" ca="1">TREND($K9:$P9,$K$1:$P$1,Z$1)</f>
        <v>0.16283208764534329</v>
      </c>
      <c r="AA9" s="38" cm="1">
        <f t="array" aca="1" ref="AA9" ca="1">TREND($K9:$P9,$K$1:$P$1,AA$1)</f>
        <v>0.16500318214728082</v>
      </c>
      <c r="AB9" s="38" cm="1">
        <f t="array" aca="1" ref="AB9" ca="1">TREND($K9:$P9,$K$1:$P$1,AB$1)</f>
        <v>0.16717427664921836</v>
      </c>
      <c r="AC9" s="38" cm="1">
        <f t="array" aca="1" ref="AC9" ca="1">TREND($K9:$P9,$K$1:$P$1,AC$1)</f>
        <v>0.16934537115115678</v>
      </c>
      <c r="AD9" s="38" cm="1">
        <f t="array" aca="1" ref="AD9" ca="1">TREND($K9:$P9,$K$1:$P$1,AD$1)</f>
        <v>0.17151646565309431</v>
      </c>
      <c r="AE9" s="38" cm="1">
        <f t="array" aca="1" ref="AE9" ca="1">TREND($K9:$P9,$K$1:$P$1,AE$1)</f>
        <v>0.17368756015503273</v>
      </c>
      <c r="AF9" s="38" cm="1">
        <f t="array" aca="1" ref="AF9" ca="1">TREND($K9:$P9,$K$1:$P$1,AF$1)</f>
        <v>0.17585865465697026</v>
      </c>
      <c r="AG9" s="38" cm="1">
        <f t="array" aca="1" ref="AG9" ca="1">TREND($K9:$P9,$K$1:$P$1,AG$1)</f>
        <v>0.17802974915890868</v>
      </c>
      <c r="AH9" s="38" cm="1">
        <f t="array" aca="1" ref="AH9" ca="1">TREND($K9:$P9,$K$1:$P$1,AH$1)</f>
        <v>0.18020084366084621</v>
      </c>
      <c r="AI9" s="38" cm="1">
        <f t="array" aca="1" ref="AI9" ca="1">TREND($K9:$P9,$K$1:$P$1,AI$1)</f>
        <v>0.18237193816278374</v>
      </c>
      <c r="AJ9" s="38" cm="1">
        <f t="array" aca="1" ref="AJ9" ca="1">TREND($K9:$P9,$K$1:$P$1,AJ$1)</f>
        <v>0.18454303266472216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9.878479983817471E-4</v>
      </c>
      <c r="C10" s="38">
        <f t="shared" ca="1" si="3"/>
        <v>1.0068450752737036E-3</v>
      </c>
      <c r="D10" s="38">
        <f t="shared" ca="1" si="0"/>
        <v>1.0258421521656604E-3</v>
      </c>
      <c r="E10" s="38">
        <f t="shared" ca="1" si="0"/>
        <v>1.0448392290576172E-3</v>
      </c>
      <c r="F10" s="39" cm="1">
        <f t="array" aca="1" ref="F10" ca="1">INDIRECT(CONCATENATE("'",HLOOKUP(F$1,$B$21:$E$23,3,FALSE),"'!",$B$25,ROW($A10)+5))*About!$A$27</f>
        <v>1.0638363059495737E-3</v>
      </c>
      <c r="G10" s="38">
        <f t="shared" ca="1" si="4"/>
        <v>1.0898894399728285E-3</v>
      </c>
      <c r="H10" s="38">
        <f t="shared" ca="1" si="1"/>
        <v>1.1159425739960835E-3</v>
      </c>
      <c r="I10" s="38">
        <f t="shared" ca="1" si="1"/>
        <v>1.1419957080193383E-3</v>
      </c>
      <c r="J10" s="38">
        <f t="shared" ca="1" si="1"/>
        <v>1.1680488420425933E-3</v>
      </c>
      <c r="K10" s="39" cm="1">
        <f t="array" aca="1" ref="K10" ca="1">INDIRECT(CONCATENATE("'",HLOOKUP(K$1,$B$21:$E$23,3,FALSE),"'!",$B$25,ROW($A10)+5))*About!$A$27</f>
        <v>1.1941019760658481E-3</v>
      </c>
      <c r="L10" s="38">
        <f t="shared" ca="1" si="5"/>
        <v>1.2158129210852271E-3</v>
      </c>
      <c r="M10" s="38">
        <f t="shared" ca="1" si="2"/>
        <v>1.2375238661046061E-3</v>
      </c>
      <c r="N10" s="38">
        <f t="shared" ca="1" si="2"/>
        <v>1.2592348111239854E-3</v>
      </c>
      <c r="O10" s="38">
        <f t="shared" ca="1" si="2"/>
        <v>1.2809457561433644E-3</v>
      </c>
      <c r="P10" s="39" cm="1">
        <f t="array" aca="1" ref="P10" ca="1">INDIRECT(CONCATENATE("'",HLOOKUP(P$1,$B$21:$E$23,3,FALSE),"'!",$B$25,ROW($A10)+5))*About!$A$27</f>
        <v>1.3026567011627434E-3</v>
      </c>
      <c r="Q10" s="38" cm="1">
        <f t="array" aca="1" ref="Q10" ca="1">TREND($K10:$P10,$K$1:$P$1,Q$1)</f>
        <v>1.3243676461821216E-3</v>
      </c>
      <c r="R10" s="38" cm="1">
        <f t="array" aca="1" ref="R10" ca="1">TREND($K10:$P10,$K$1:$P$1,R$1)</f>
        <v>1.346078591201505E-3</v>
      </c>
      <c r="S10" s="38" cm="1">
        <f t="array" aca="1" ref="S10" ca="1">TREND($K10:$P10,$K$1:$P$1,S$1)</f>
        <v>1.3677895362208814E-3</v>
      </c>
      <c r="T10" s="38" cm="1">
        <f t="array" aca="1" ref="T10" ca="1">TREND($K10:$P10,$K$1:$P$1,T$1)</f>
        <v>1.3895004812402648E-3</v>
      </c>
      <c r="U10" s="38" cm="1">
        <f t="array" aca="1" ref="U10" ca="1">TREND($K10:$P10,$K$1:$P$1,U$1)</f>
        <v>1.4112114262596412E-3</v>
      </c>
      <c r="V10" s="38" cm="1">
        <f t="array" aca="1" ref="V10" ca="1">TREND($K10:$P10,$K$1:$P$1,V$1)</f>
        <v>1.4329223712790176E-3</v>
      </c>
      <c r="W10" s="38" cm="1">
        <f t="array" aca="1" ref="W10" ca="1">TREND($K10:$P10,$K$1:$P$1,W$1)</f>
        <v>1.454633316298401E-3</v>
      </c>
      <c r="X10" s="38" cm="1">
        <f t="array" aca="1" ref="X10" ca="1">TREND($K10:$P10,$K$1:$P$1,X$1)</f>
        <v>1.4763442613177774E-3</v>
      </c>
      <c r="Y10" s="38" cm="1">
        <f t="array" aca="1" ref="Y10" ca="1">TREND($K10:$P10,$K$1:$P$1,Y$1)</f>
        <v>1.4980552063371608E-3</v>
      </c>
      <c r="Z10" s="38" cm="1">
        <f t="array" aca="1" ref="Z10" ca="1">TREND($K10:$P10,$K$1:$P$1,Z$1)</f>
        <v>1.5197661513565372E-3</v>
      </c>
      <c r="AA10" s="38" cm="1">
        <f t="array" aca="1" ref="AA10" ca="1">TREND($K10:$P10,$K$1:$P$1,AA$1)</f>
        <v>1.5414770963759136E-3</v>
      </c>
      <c r="AB10" s="38" cm="1">
        <f t="array" aca="1" ref="AB10" ca="1">TREND($K10:$P10,$K$1:$P$1,AB$1)</f>
        <v>1.563188041395297E-3</v>
      </c>
      <c r="AC10" s="38" cm="1">
        <f t="array" aca="1" ref="AC10" ca="1">TREND($K10:$P10,$K$1:$P$1,AC$1)</f>
        <v>1.5848989864146734E-3</v>
      </c>
      <c r="AD10" s="38" cm="1">
        <f t="array" aca="1" ref="AD10" ca="1">TREND($K10:$P10,$K$1:$P$1,AD$1)</f>
        <v>1.6066099314340498E-3</v>
      </c>
      <c r="AE10" s="38" cm="1">
        <f t="array" aca="1" ref="AE10" ca="1">TREND($K10:$P10,$K$1:$P$1,AE$1)</f>
        <v>1.6283208764534332E-3</v>
      </c>
      <c r="AF10" s="38" cm="1">
        <f t="array" aca="1" ref="AF10" ca="1">TREND($K10:$P10,$K$1:$P$1,AF$1)</f>
        <v>1.6500318214728096E-3</v>
      </c>
      <c r="AG10" s="38" cm="1">
        <f t="array" aca="1" ref="AG10" ca="1">TREND($K10:$P10,$K$1:$P$1,AG$1)</f>
        <v>1.671742766492193E-3</v>
      </c>
      <c r="AH10" s="38" cm="1">
        <f t="array" aca="1" ref="AH10" ca="1">TREND($K10:$P10,$K$1:$P$1,AH$1)</f>
        <v>1.6934537115115694E-3</v>
      </c>
      <c r="AI10" s="38" cm="1">
        <f t="array" aca="1" ref="AI10" ca="1">TREND($K10:$P10,$K$1:$P$1,AI$1)</f>
        <v>1.7151646565309459E-3</v>
      </c>
      <c r="AJ10" s="38" cm="1">
        <f t="array" aca="1" ref="AJ10" ca="1">TREND($K10:$P10,$K$1:$P$1,AJ$1)</f>
        <v>1.7368756015503292E-3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9.3357063583329953E-4</v>
      </c>
      <c r="C11" s="38">
        <f t="shared" ca="1" si="3"/>
        <v>9.5528158085267855E-4</v>
      </c>
      <c r="D11" s="38">
        <f t="shared" ca="1" si="0"/>
        <v>9.7699252587205758E-4</v>
      </c>
      <c r="E11" s="38">
        <f t="shared" ca="1" si="0"/>
        <v>9.9870347089143683E-4</v>
      </c>
      <c r="F11" s="39" cm="1">
        <f t="array" aca="1" ref="F11" ca="1">INDIRECT(CONCATENATE("'",HLOOKUP(F$1,$B$21:$E$23,3,FALSE),"'!",$B$25,ROW($A11)+5))*About!$A$27</f>
        <v>1.0204144159108159E-3</v>
      </c>
      <c r="G11" s="38">
        <f t="shared" ca="1" si="4"/>
        <v>1.0551519279418224E-3</v>
      </c>
      <c r="H11" s="38">
        <f t="shared" ca="1" si="1"/>
        <v>1.0898894399728287E-3</v>
      </c>
      <c r="I11" s="38">
        <f t="shared" ca="1" si="1"/>
        <v>1.1246269520038352E-3</v>
      </c>
      <c r="J11" s="38">
        <f t="shared" ca="1" si="1"/>
        <v>1.1593644640348416E-3</v>
      </c>
      <c r="K11" s="39" cm="1">
        <f t="array" aca="1" ref="K11" ca="1">INDIRECT(CONCATENATE("'",HLOOKUP(K$1,$B$21:$E$23,3,FALSE),"'!",$B$25,ROW($A11)+5))*About!$A$27</f>
        <v>1.1941019760658481E-3</v>
      </c>
      <c r="L11" s="38">
        <f t="shared" ca="1" si="5"/>
        <v>1.2158129210852271E-3</v>
      </c>
      <c r="M11" s="38">
        <f t="shared" ca="1" si="2"/>
        <v>1.2375238661046061E-3</v>
      </c>
      <c r="N11" s="38">
        <f t="shared" ca="1" si="2"/>
        <v>1.2592348111239854E-3</v>
      </c>
      <c r="O11" s="38">
        <f t="shared" ca="1" si="2"/>
        <v>1.2809457561433644E-3</v>
      </c>
      <c r="P11" s="39" cm="1">
        <f t="array" aca="1" ref="P11" ca="1">INDIRECT(CONCATENATE("'",HLOOKUP(P$1,$B$21:$E$23,3,FALSE),"'!",$B$25,ROW($A11)+5))*About!$A$27</f>
        <v>1.3026567011627434E-3</v>
      </c>
      <c r="Q11" s="38" cm="1">
        <f t="array" aca="1" ref="Q11" ca="1">TREND($K11:$P11,$K$1:$P$1,Q$1)</f>
        <v>1.3243676461821216E-3</v>
      </c>
      <c r="R11" s="38" cm="1">
        <f t="array" aca="1" ref="R11" ca="1">TREND($K11:$P11,$K$1:$P$1,R$1)</f>
        <v>1.346078591201505E-3</v>
      </c>
      <c r="S11" s="38" cm="1">
        <f t="array" aca="1" ref="S11" ca="1">TREND($K11:$P11,$K$1:$P$1,S$1)</f>
        <v>1.3677895362208814E-3</v>
      </c>
      <c r="T11" s="38" cm="1">
        <f t="array" aca="1" ref="T11" ca="1">TREND($K11:$P11,$K$1:$P$1,T$1)</f>
        <v>1.3895004812402648E-3</v>
      </c>
      <c r="U11" s="38" cm="1">
        <f t="array" aca="1" ref="U11" ca="1">TREND($K11:$P11,$K$1:$P$1,U$1)</f>
        <v>1.4112114262596412E-3</v>
      </c>
      <c r="V11" s="38" cm="1">
        <f t="array" aca="1" ref="V11" ca="1">TREND($K11:$P11,$K$1:$P$1,V$1)</f>
        <v>1.4329223712790176E-3</v>
      </c>
      <c r="W11" s="38" cm="1">
        <f t="array" aca="1" ref="W11" ca="1">TREND($K11:$P11,$K$1:$P$1,W$1)</f>
        <v>1.454633316298401E-3</v>
      </c>
      <c r="X11" s="38" cm="1">
        <f t="array" aca="1" ref="X11" ca="1">TREND($K11:$P11,$K$1:$P$1,X$1)</f>
        <v>1.4763442613177774E-3</v>
      </c>
      <c r="Y11" s="38" cm="1">
        <f t="array" aca="1" ref="Y11" ca="1">TREND($K11:$P11,$K$1:$P$1,Y$1)</f>
        <v>1.4980552063371608E-3</v>
      </c>
      <c r="Z11" s="38" cm="1">
        <f t="array" aca="1" ref="Z11" ca="1">TREND($K11:$P11,$K$1:$P$1,Z$1)</f>
        <v>1.5197661513565372E-3</v>
      </c>
      <c r="AA11" s="38" cm="1">
        <f t="array" aca="1" ref="AA11" ca="1">TREND($K11:$P11,$K$1:$P$1,AA$1)</f>
        <v>1.5414770963759136E-3</v>
      </c>
      <c r="AB11" s="38" cm="1">
        <f t="array" aca="1" ref="AB11" ca="1">TREND($K11:$P11,$K$1:$P$1,AB$1)</f>
        <v>1.563188041395297E-3</v>
      </c>
      <c r="AC11" s="38" cm="1">
        <f t="array" aca="1" ref="AC11" ca="1">TREND($K11:$P11,$K$1:$P$1,AC$1)</f>
        <v>1.5848989864146734E-3</v>
      </c>
      <c r="AD11" s="38" cm="1">
        <f t="array" aca="1" ref="AD11" ca="1">TREND($K11:$P11,$K$1:$P$1,AD$1)</f>
        <v>1.6066099314340498E-3</v>
      </c>
      <c r="AE11" s="38" cm="1">
        <f t="array" aca="1" ref="AE11" ca="1">TREND($K11:$P11,$K$1:$P$1,AE$1)</f>
        <v>1.6283208764534332E-3</v>
      </c>
      <c r="AF11" s="38" cm="1">
        <f t="array" aca="1" ref="AF11" ca="1">TREND($K11:$P11,$K$1:$P$1,AF$1)</f>
        <v>1.6500318214728096E-3</v>
      </c>
      <c r="AG11" s="38" cm="1">
        <f t="array" aca="1" ref="AG11" ca="1">TREND($K11:$P11,$K$1:$P$1,AG$1)</f>
        <v>1.671742766492193E-3</v>
      </c>
      <c r="AH11" s="38" cm="1">
        <f t="array" aca="1" ref="AH11" ca="1">TREND($K11:$P11,$K$1:$P$1,AH$1)</f>
        <v>1.6934537115115694E-3</v>
      </c>
      <c r="AI11" s="38" cm="1">
        <f t="array" aca="1" ref="AI11" ca="1">TREND($K11:$P11,$K$1:$P$1,AI$1)</f>
        <v>1.7151646565309459E-3</v>
      </c>
      <c r="AJ11" s="38" cm="1">
        <f t="array" aca="1" ref="AJ11" ca="1">TREND($K11:$P11,$K$1:$P$1,AJ$1)</f>
        <v>1.7368756015503292E-3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4.3313335313661218E-3</v>
      </c>
      <c r="C12" s="38">
        <f t="shared" ca="1" si="3"/>
        <v>4.4208911795710609E-3</v>
      </c>
      <c r="D12" s="38">
        <f t="shared" ca="1" si="0"/>
        <v>4.510448827775999E-3</v>
      </c>
      <c r="E12" s="38">
        <f t="shared" ca="1" si="0"/>
        <v>4.6000064759809381E-3</v>
      </c>
      <c r="F12" s="40">
        <f ca="1">SUM(INDIRECT(CONCATENATE("'",HLOOKUP(F$1,$B$21:$E$23,3,FALSE),"'!",$B$25,ROW($A12)+5,":",$B$25,ROW($A12)+6)))*About!$A$27</f>
        <v>4.6895641241858771E-3</v>
      </c>
      <c r="G12" s="38">
        <f t="shared" ca="1" si="4"/>
        <v>4.7872633767730823E-3</v>
      </c>
      <c r="H12" s="38">
        <f t="shared" ca="1" si="1"/>
        <v>4.8849626293602883E-3</v>
      </c>
      <c r="I12" s="38">
        <f t="shared" ca="1" si="1"/>
        <v>4.9826618819474935E-3</v>
      </c>
      <c r="J12" s="38">
        <f t="shared" ca="1" si="1"/>
        <v>5.0803611345346996E-3</v>
      </c>
      <c r="K12" s="40">
        <f ca="1">SUM(INDIRECT(CONCATENATE("'",HLOOKUP(K$1,$B$21:$E$23,3,FALSE),"'!",$B$25,ROW($A12)+5,":",$B$25,ROW($A12)+6)))*About!$A$27</f>
        <v>5.1780603871219048E-3</v>
      </c>
      <c r="L12" s="38">
        <f t="shared" ca="1" si="5"/>
        <v>5.2735885452071729E-3</v>
      </c>
      <c r="M12" s="38">
        <f t="shared" ca="1" si="2"/>
        <v>5.3691167032924409E-3</v>
      </c>
      <c r="N12" s="38">
        <f t="shared" ca="1" si="2"/>
        <v>5.4646448613777081E-3</v>
      </c>
      <c r="O12" s="38">
        <f t="shared" ca="1" si="2"/>
        <v>5.5601730194629762E-3</v>
      </c>
      <c r="P12" s="40">
        <f ca="1">SUM(INDIRECT(CONCATENATE("'",HLOOKUP(P$1,$B$21:$E$23,3,FALSE),"'!",$B$25,ROW($A12)+5,":",$B$25,ROW($A12)+6)))*About!$A$27</f>
        <v>5.6557011775482443E-3</v>
      </c>
      <c r="Q12" s="38" cm="1">
        <f t="array" aca="1" ref="Q12" ca="1">TREND($K12:$P12,$K$1:$P$1,Q$1)</f>
        <v>5.7512293356335176E-3</v>
      </c>
      <c r="R12" s="38" cm="1">
        <f t="array" aca="1" ref="R12" ca="1">TREND($K12:$P12,$K$1:$P$1,R$1)</f>
        <v>5.8467574937187683E-3</v>
      </c>
      <c r="S12" s="38" cm="1">
        <f t="array" aca="1" ref="S12" ca="1">TREND($K12:$P12,$K$1:$P$1,S$1)</f>
        <v>5.9422856518040468E-3</v>
      </c>
      <c r="T12" s="38" cm="1">
        <f t="array" aca="1" ref="T12" ca="1">TREND($K12:$P12,$K$1:$P$1,T$1)</f>
        <v>6.0378138098892975E-3</v>
      </c>
      <c r="U12" s="38" cm="1">
        <f t="array" aca="1" ref="U12" ca="1">TREND($K12:$P12,$K$1:$P$1,U$1)</f>
        <v>6.133341967974576E-3</v>
      </c>
      <c r="V12" s="38" cm="1">
        <f t="array" aca="1" ref="V12" ca="1">TREND($K12:$P12,$K$1:$P$1,V$1)</f>
        <v>6.2288701260598545E-3</v>
      </c>
      <c r="W12" s="38" cm="1">
        <f t="array" aca="1" ref="W12" ca="1">TREND($K12:$P12,$K$1:$P$1,W$1)</f>
        <v>6.3243982841451052E-3</v>
      </c>
      <c r="X12" s="38" cm="1">
        <f t="array" aca="1" ref="X12" ca="1">TREND($K12:$P12,$K$1:$P$1,X$1)</f>
        <v>6.4199264422303837E-3</v>
      </c>
      <c r="Y12" s="38" cm="1">
        <f t="array" aca="1" ref="Y12" ca="1">TREND($K12:$P12,$K$1:$P$1,Y$1)</f>
        <v>6.5154546003156344E-3</v>
      </c>
      <c r="Z12" s="38" cm="1">
        <f t="array" aca="1" ref="Z12" ca="1">TREND($K12:$P12,$K$1:$P$1,Z$1)</f>
        <v>6.6109827584009129E-3</v>
      </c>
      <c r="AA12" s="38" cm="1">
        <f t="array" aca="1" ref="AA12" ca="1">TREND($K12:$P12,$K$1:$P$1,AA$1)</f>
        <v>6.7065109164861914E-3</v>
      </c>
      <c r="AB12" s="38" cm="1">
        <f t="array" aca="1" ref="AB12" ca="1">TREND($K12:$P12,$K$1:$P$1,AB$1)</f>
        <v>6.8020390745714421E-3</v>
      </c>
      <c r="AC12" s="38" cm="1">
        <f t="array" aca="1" ref="AC12" ca="1">TREND($K12:$P12,$K$1:$P$1,AC$1)</f>
        <v>6.8975672326567206E-3</v>
      </c>
      <c r="AD12" s="38" cm="1">
        <f t="array" aca="1" ref="AD12" ca="1">TREND($K12:$P12,$K$1:$P$1,AD$1)</f>
        <v>6.993095390741999E-3</v>
      </c>
      <c r="AE12" s="38" cm="1">
        <f t="array" aca="1" ref="AE12" ca="1">TREND($K12:$P12,$K$1:$P$1,AE$1)</f>
        <v>7.0886235488272498E-3</v>
      </c>
      <c r="AF12" s="38" cm="1">
        <f t="array" aca="1" ref="AF12" ca="1">TREND($K12:$P12,$K$1:$P$1,AF$1)</f>
        <v>7.1841517069125282E-3</v>
      </c>
      <c r="AG12" s="38" cm="1">
        <f t="array" aca="1" ref="AG12" ca="1">TREND($K12:$P12,$K$1:$P$1,AG$1)</f>
        <v>7.279679864997779E-3</v>
      </c>
      <c r="AH12" s="38" cm="1">
        <f t="array" aca="1" ref="AH12" ca="1">TREND($K12:$P12,$K$1:$P$1,AH$1)</f>
        <v>7.3752080230830575E-3</v>
      </c>
      <c r="AI12" s="38" cm="1">
        <f t="array" aca="1" ref="AI12" ca="1">TREND($K12:$P12,$K$1:$P$1,AI$1)</f>
        <v>7.4707361811683359E-3</v>
      </c>
      <c r="AJ12" s="38" cm="1">
        <f t="array" aca="1" ref="AJ12" ca="1">TREND($K12:$P12,$K$1:$P$1,AJ$1)</f>
        <v>7.5662643392535867E-3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HOIpTP-buildings-PM25</v>
      </c>
    </row>
    <row r="18" spans="1:5">
      <c r="A18" t="s">
        <v>113</v>
      </c>
      <c r="B18" t="str">
        <f ca="1">RIGHT(B17,LEN(B17)-7)</f>
        <v>buildings-PM25</v>
      </c>
    </row>
    <row r="19" spans="1:5">
      <c r="A19" t="s">
        <v>114</v>
      </c>
      <c r="B19" t="str">
        <f ca="1">LEFT(B18,FIND("-",B18)-1)</f>
        <v>buildings</v>
      </c>
    </row>
    <row r="20" spans="1:5">
      <c r="A20" t="s">
        <v>121</v>
      </c>
      <c r="B20" t="str">
        <f ca="1">VLOOKUP($B$19,Mappings!$A$22:$B$26,COLUMN(Mappings!$B$21),FALSE)</f>
        <v>area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11</v>
      </c>
      <c r="C22" s="32">
        <f ca="1">VLOOKUP($B$20,Mappings!$A$3:$E$19,COLUMN(Mappings!C$2),FALSE)</f>
        <v>28</v>
      </c>
      <c r="D22" s="32">
        <f ca="1">VLOOKUP($B$20,Mappings!$A$3:$E$19,COLUMN(Mappings!D$2),FALSE)</f>
        <v>45</v>
      </c>
      <c r="E22" s="33">
        <f ca="1">VLOOKUP($B$20,Mappings!$A$3:$E$19,COLUMN(Mappings!E$2),FALSE)</f>
        <v>62</v>
      </c>
    </row>
    <row r="23" spans="1:5">
      <c r="A23" s="34" t="s">
        <v>112</v>
      </c>
      <c r="B23" s="35" t="str">
        <f ca="1">CONCATENATE("Table ",B22)</f>
        <v>Table 11</v>
      </c>
      <c r="C23" s="35" t="str">
        <f ca="1">CONCATENATE("Table ",C22)</f>
        <v>Table 28</v>
      </c>
      <c r="D23" s="35" t="str">
        <f ca="1">CONCATENATE("Table ",D22)</f>
        <v>Table 45</v>
      </c>
      <c r="E23" s="36" t="str">
        <f ca="1">CONCATENATE("Table ",E22)</f>
        <v>Table 62</v>
      </c>
    </row>
    <row r="24" spans="1:5">
      <c r="A24" t="s">
        <v>115</v>
      </c>
      <c r="B24" t="str">
        <f ca="1">REPLACE(B18,1,FIND("-",B18),"")</f>
        <v>PM25</v>
      </c>
    </row>
    <row r="25" spans="1:5">
      <c r="A25" t="s">
        <v>123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J25"/>
  <sheetViews>
    <sheetView workbookViewId="0"/>
  </sheetViews>
  <sheetFormatPr defaultColWidth="8.796875" defaultRowHeight="14.25"/>
  <cols>
    <col min="1" max="1" width="33.796875" customWidth="1"/>
  </cols>
  <sheetData>
    <row r="1" spans="1:36" s="1" customFormat="1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6.2961740556199259E-4</v>
      </c>
      <c r="C2" s="38">
        <f ca="1">$B2+($F2-$B2)*(C$1-$B$1)/($F$1-$B$1)</f>
        <v>6.3504514181683734E-4</v>
      </c>
      <c r="D2" s="38">
        <f t="shared" ref="D2:E12" ca="1" si="0">$B2+($F2-$B2)*(D$1-$B$1)/($F$1-$B$1)</f>
        <v>6.4047287807168221E-4</v>
      </c>
      <c r="E2" s="38">
        <f t="shared" ca="1" si="0"/>
        <v>6.4590061432652696E-4</v>
      </c>
      <c r="F2" s="37" cm="1">
        <f t="array" aca="1" ref="F2" ca="1">INDIRECT(CONCATENATE("'",HLOOKUP(F$1,$B$21:$E$23,3,FALSE),"'!",$B$25,ROW($A2)+3))*About!$A$27</f>
        <v>6.5132835058137172E-4</v>
      </c>
      <c r="G2" s="38">
        <f ca="1">$F2+($K2-$F2)*(G$1-$F$1)/($K$1-$F$1)</f>
        <v>6.6001272858912336E-4</v>
      </c>
      <c r="H2" s="38">
        <f t="shared" ref="H2:J12" ca="1" si="1">$F2+($K2-$F2)*(H$1-$F$1)/($K$1-$F$1)</f>
        <v>6.6869710659687499E-4</v>
      </c>
      <c r="I2" s="38">
        <f t="shared" ca="1" si="1"/>
        <v>6.7738148460462662E-4</v>
      </c>
      <c r="J2" s="38">
        <f t="shared" ca="1" si="1"/>
        <v>6.8606586261237825E-4</v>
      </c>
      <c r="K2" s="37" cm="1">
        <f t="array" aca="1" ref="K2" ca="1">INDIRECT(CONCATENATE("'",HLOOKUP(K$1,$B$21:$E$23,3,FALSE),"'!",$B$25,ROW($A2)+3))*About!$A$27</f>
        <v>6.9475024062012989E-4</v>
      </c>
      <c r="L2" s="38">
        <f ca="1">$K2+($P2-$K2)*(L$1-$K$1)/($P$1-$K$1)</f>
        <v>7.0343461862788152E-4</v>
      </c>
      <c r="M2" s="38">
        <f t="shared" ref="M2:O12" ca="1" si="2">$K2+($P2-$K2)*(M$1-$K$1)/($P$1-$K$1)</f>
        <v>7.1211899663563315E-4</v>
      </c>
      <c r="N2" s="38">
        <f t="shared" ca="1" si="2"/>
        <v>7.2080337464338468E-4</v>
      </c>
      <c r="O2" s="38">
        <f t="shared" ca="1" si="2"/>
        <v>7.2948775265113631E-4</v>
      </c>
      <c r="P2" s="37" cm="1">
        <f t="array" aca="1" ref="P2" ca="1">INDIRECT(CONCATENATE("'",HLOOKUP(P$1,$B$21:$E$23,3,FALSE),"'!",$B$25,ROW($A2)+3))*About!$A$27</f>
        <v>7.3817213065888794E-4</v>
      </c>
      <c r="Q2" s="38" cm="1">
        <f t="array" aca="1" ref="Q2" ca="1">TREND($K2:$P2,$K$1:$P$1,Q$1)</f>
        <v>7.4685650866664066E-4</v>
      </c>
      <c r="R2" s="38" cm="1">
        <f t="array" aca="1" ref="R2" ca="1">TREND($K2:$P2,$K$1:$P$1,R$1)</f>
        <v>7.5554088667439262E-4</v>
      </c>
      <c r="S2" s="38" cm="1">
        <f t="array" aca="1" ref="S2" ca="1">TREND($K2:$P2,$K$1:$P$1,S$1)</f>
        <v>7.6422526468214458E-4</v>
      </c>
      <c r="T2" s="38" cm="1">
        <f t="array" aca="1" ref="T2" ca="1">TREND($K2:$P2,$K$1:$P$1,T$1)</f>
        <v>7.7290964268989307E-4</v>
      </c>
      <c r="U2" s="38" cm="1">
        <f t="array" aca="1" ref="U2" ca="1">TREND($K2:$P2,$K$1:$P$1,U$1)</f>
        <v>7.8159402069764503E-4</v>
      </c>
      <c r="V2" s="38" cm="1">
        <f t="array" aca="1" ref="V2" ca="1">TREND($K2:$P2,$K$1:$P$1,V$1)</f>
        <v>7.9027839870539698E-4</v>
      </c>
      <c r="W2" s="38" cm="1">
        <f t="array" aca="1" ref="W2" ca="1">TREND($K2:$P2,$K$1:$P$1,W$1)</f>
        <v>7.9896277671314894E-4</v>
      </c>
      <c r="X2" s="38" cm="1">
        <f t="array" aca="1" ref="X2" ca="1">TREND($K2:$P2,$K$1:$P$1,X$1)</f>
        <v>8.076471547209009E-4</v>
      </c>
      <c r="Y2" s="38" cm="1">
        <f t="array" aca="1" ref="Y2" ca="1">TREND($K2:$P2,$K$1:$P$1,Y$1)</f>
        <v>8.1633153272865286E-4</v>
      </c>
      <c r="Z2" s="38" cm="1">
        <f t="array" aca="1" ref="Z2" ca="1">TREND($K2:$P2,$K$1:$P$1,Z$1)</f>
        <v>8.2501591073640482E-4</v>
      </c>
      <c r="AA2" s="38" cm="1">
        <f t="array" aca="1" ref="AA2" ca="1">TREND($K2:$P2,$K$1:$P$1,AA$1)</f>
        <v>8.3370028874415678E-4</v>
      </c>
      <c r="AB2" s="38" cm="1">
        <f t="array" aca="1" ref="AB2" ca="1">TREND($K2:$P2,$K$1:$P$1,AB$1)</f>
        <v>8.4238466675190873E-4</v>
      </c>
      <c r="AC2" s="38" cm="1">
        <f t="array" aca="1" ref="AC2" ca="1">TREND($K2:$P2,$K$1:$P$1,AC$1)</f>
        <v>8.5106904475966069E-4</v>
      </c>
      <c r="AD2" s="38" cm="1">
        <f t="array" aca="1" ref="AD2" ca="1">TREND($K2:$P2,$K$1:$P$1,AD$1)</f>
        <v>8.5975342276740918E-4</v>
      </c>
      <c r="AE2" s="38" cm="1">
        <f t="array" aca="1" ref="AE2" ca="1">TREND($K2:$P2,$K$1:$P$1,AE$1)</f>
        <v>8.6843780077516114E-4</v>
      </c>
      <c r="AF2" s="38" cm="1">
        <f t="array" aca="1" ref="AF2" ca="1">TREND($K2:$P2,$K$1:$P$1,AF$1)</f>
        <v>8.771221787829131E-4</v>
      </c>
      <c r="AG2" s="38" cm="1">
        <f t="array" aca="1" ref="AG2" ca="1">TREND($K2:$P2,$K$1:$P$1,AG$1)</f>
        <v>8.8580655679066506E-4</v>
      </c>
      <c r="AH2" s="38" cm="1">
        <f t="array" aca="1" ref="AH2" ca="1">TREND($K2:$P2,$K$1:$P$1,AH$1)</f>
        <v>8.9449093479841701E-4</v>
      </c>
      <c r="AI2" s="38" cm="1">
        <f t="array" aca="1" ref="AI2" ca="1">TREND($K2:$P2,$K$1:$P$1,AI$1)</f>
        <v>9.0317531280616897E-4</v>
      </c>
      <c r="AJ2" s="38" cm="1">
        <f t="array" aca="1" ref="AJ2" ca="1">TREND($K2:$P2,$K$1:$P$1,AJ$1)</f>
        <v>9.1185969081392093E-4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3.6908606532944397E-4</v>
      </c>
      <c r="C3" s="38">
        <f t="shared" ref="C3:C12" ca="1" si="3">$B3+($F3-$B3)*(C$1-$B$1)/($F$1-$B$1)</f>
        <v>3.7179993345686635E-4</v>
      </c>
      <c r="D3" s="38">
        <f t="shared" ca="1" si="0"/>
        <v>3.7451380158428878E-4</v>
      </c>
      <c r="E3" s="38">
        <f t="shared" ca="1" si="0"/>
        <v>3.7722766971171116E-4</v>
      </c>
      <c r="F3" s="39" cm="1">
        <f t="array" aca="1" ref="F3" ca="1">INDIRECT(CONCATENATE("'",HLOOKUP(F$1,$B$21:$E$23,3,FALSE),"'!",$B$25,ROW($A3)+5))*About!$A$27</f>
        <v>3.7994153783913354E-4</v>
      </c>
      <c r="G3" s="38">
        <f t="shared" ref="G3:G12" ca="1" si="4">$F3+($K3-$F3)*(G$1-$F$1)/($K$1-$F$1)</f>
        <v>3.8428372684300936E-4</v>
      </c>
      <c r="H3" s="38">
        <f t="shared" ca="1" si="1"/>
        <v>3.8862591584688517E-4</v>
      </c>
      <c r="I3" s="38">
        <f t="shared" ca="1" si="1"/>
        <v>3.9296810485076094E-4</v>
      </c>
      <c r="J3" s="38">
        <f t="shared" ca="1" si="1"/>
        <v>3.9731029385463675E-4</v>
      </c>
      <c r="K3" s="39" cm="1">
        <f t="array" aca="1" ref="K3" ca="1">INDIRECT(CONCATENATE("'",HLOOKUP(K$1,$B$21:$E$23,3,FALSE),"'!",$B$25,ROW($A3)+5))*About!$A$27</f>
        <v>4.0165248285851257E-4</v>
      </c>
      <c r="L3" s="38">
        <f t="shared" ref="L3:L12" ca="1" si="5">$K3+($P3-$K3)*(L$1-$K$1)/($P$1-$K$1)</f>
        <v>4.0382357736045045E-4</v>
      </c>
      <c r="M3" s="38">
        <f t="shared" ca="1" si="2"/>
        <v>4.0599467186238839E-4</v>
      </c>
      <c r="N3" s="38">
        <f t="shared" ca="1" si="2"/>
        <v>4.0816576636432627E-4</v>
      </c>
      <c r="O3" s="38">
        <f t="shared" ca="1" si="2"/>
        <v>4.103368608662642E-4</v>
      </c>
      <c r="P3" s="39" cm="1">
        <f t="array" aca="1" ref="P3" ca="1">INDIRECT(CONCATENATE("'",HLOOKUP(P$1,$B$21:$E$23,3,FALSE),"'!",$B$25,ROW($A3)+5))*About!$A$27</f>
        <v>4.1250795536820208E-4</v>
      </c>
      <c r="Q3" s="38" cm="1">
        <f t="array" aca="1" ref="Q3" ca="1">TREND($K3:$P3,$K$1:$P$1,Q$1)</f>
        <v>4.146790498701404E-4</v>
      </c>
      <c r="R3" s="38" cm="1">
        <f t="array" aca="1" ref="R3" ca="1">TREND($K3:$P3,$K$1:$P$1,R$1)</f>
        <v>4.1685014437207839E-4</v>
      </c>
      <c r="S3" s="38" cm="1">
        <f t="array" aca="1" ref="S3" ca="1">TREND($K3:$P3,$K$1:$P$1,S$1)</f>
        <v>4.1902123887401551E-4</v>
      </c>
      <c r="T3" s="38" cm="1">
        <f t="array" aca="1" ref="T3" ca="1">TREND($K3:$P3,$K$1:$P$1,T$1)</f>
        <v>4.211923333759535E-4</v>
      </c>
      <c r="U3" s="38" cm="1">
        <f t="array" aca="1" ref="U3" ca="1">TREND($K3:$P3,$K$1:$P$1,U$1)</f>
        <v>4.2336342787789149E-4</v>
      </c>
      <c r="V3" s="38" cm="1">
        <f t="array" aca="1" ref="V3" ca="1">TREND($K3:$P3,$K$1:$P$1,V$1)</f>
        <v>4.2553452237982948E-4</v>
      </c>
      <c r="W3" s="38" cm="1">
        <f t="array" aca="1" ref="W3" ca="1">TREND($K3:$P3,$K$1:$P$1,W$1)</f>
        <v>4.2770561688176747E-4</v>
      </c>
      <c r="X3" s="38" cm="1">
        <f t="array" aca="1" ref="X3" ca="1">TREND($K3:$P3,$K$1:$P$1,X$1)</f>
        <v>4.2987671138370546E-4</v>
      </c>
      <c r="Y3" s="38" cm="1">
        <f t="array" aca="1" ref="Y3" ca="1">TREND($K3:$P3,$K$1:$P$1,Y$1)</f>
        <v>4.3204780588564345E-4</v>
      </c>
      <c r="Z3" s="38" cm="1">
        <f t="array" aca="1" ref="Z3" ca="1">TREND($K3:$P3,$K$1:$P$1,Z$1)</f>
        <v>4.3421890038758144E-4</v>
      </c>
      <c r="AA3" s="38" cm="1">
        <f t="array" aca="1" ref="AA3" ca="1">TREND($K3:$P3,$K$1:$P$1,AA$1)</f>
        <v>4.3638999488951943E-4</v>
      </c>
      <c r="AB3" s="38" cm="1">
        <f t="array" aca="1" ref="AB3" ca="1">TREND($K3:$P3,$K$1:$P$1,AB$1)</f>
        <v>4.3856108939145742E-4</v>
      </c>
      <c r="AC3" s="38" cm="1">
        <f t="array" aca="1" ref="AC3" ca="1">TREND($K3:$P3,$K$1:$P$1,AC$1)</f>
        <v>4.4073218389339454E-4</v>
      </c>
      <c r="AD3" s="38" cm="1">
        <f t="array" aca="1" ref="AD3" ca="1">TREND($K3:$P3,$K$1:$P$1,AD$1)</f>
        <v>4.4290327839533253E-4</v>
      </c>
      <c r="AE3" s="38" cm="1">
        <f t="array" aca="1" ref="AE3" ca="1">TREND($K3:$P3,$K$1:$P$1,AE$1)</f>
        <v>4.4507437289727052E-4</v>
      </c>
      <c r="AF3" s="38" cm="1">
        <f t="array" aca="1" ref="AF3" ca="1">TREND($K3:$P3,$K$1:$P$1,AF$1)</f>
        <v>4.4724546739920851E-4</v>
      </c>
      <c r="AG3" s="38" cm="1">
        <f t="array" aca="1" ref="AG3" ca="1">TREND($K3:$P3,$K$1:$P$1,AG$1)</f>
        <v>4.494165619011465E-4</v>
      </c>
      <c r="AH3" s="38" cm="1">
        <f t="array" aca="1" ref="AH3" ca="1">TREND($K3:$P3,$K$1:$P$1,AH$1)</f>
        <v>4.5158765640308449E-4</v>
      </c>
      <c r="AI3" s="38" cm="1">
        <f t="array" aca="1" ref="AI3" ca="1">TREND($K3:$P3,$K$1:$P$1,AI$1)</f>
        <v>4.5375875090502248E-4</v>
      </c>
      <c r="AJ3" s="38" cm="1">
        <f t="array" aca="1" ref="AJ3" ca="1">TREND($K3:$P3,$K$1:$P$1,AJ$1)</f>
        <v>4.5592984540696047E-4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8.5758232826547282E-4</v>
      </c>
      <c r="C4" s="38">
        <f t="shared" ca="1" si="3"/>
        <v>8.602961963928952E-4</v>
      </c>
      <c r="D4" s="38">
        <f t="shared" ca="1" si="0"/>
        <v>8.6301006452031757E-4</v>
      </c>
      <c r="E4" s="38">
        <f t="shared" ca="1" si="0"/>
        <v>8.6572393264773995E-4</v>
      </c>
      <c r="F4" s="39" cm="1">
        <f t="array" aca="1" ref="F4" ca="1">INDIRECT(CONCATENATE("'",HLOOKUP(F$1,$B$21:$E$23,3,FALSE),"'!",$B$25,ROW($A4)+5))*About!$A$27</f>
        <v>8.6843780077516233E-4</v>
      </c>
      <c r="G4" s="38">
        <f t="shared" ca="1" si="4"/>
        <v>8.7712217878291397E-4</v>
      </c>
      <c r="H4" s="38">
        <f t="shared" ca="1" si="1"/>
        <v>8.858065567906656E-4</v>
      </c>
      <c r="I4" s="38">
        <f t="shared" ca="1" si="1"/>
        <v>8.9449093479841712E-4</v>
      </c>
      <c r="J4" s="38">
        <f t="shared" ca="1" si="1"/>
        <v>9.0317531280616876E-4</v>
      </c>
      <c r="K4" s="39" cm="1">
        <f t="array" aca="1" ref="K4" ca="1">INDIRECT(CONCATENATE("'",HLOOKUP(K$1,$B$21:$E$23,3,FALSE),"'!",$B$25,ROW($A4)+5))*About!$A$27</f>
        <v>9.1185969081392039E-4</v>
      </c>
      <c r="L4" s="38">
        <f t="shared" ca="1" si="5"/>
        <v>9.2488625782554778E-4</v>
      </c>
      <c r="M4" s="38">
        <f t="shared" ca="1" si="2"/>
        <v>9.3791282483717529E-4</v>
      </c>
      <c r="N4" s="38">
        <f t="shared" ca="1" si="2"/>
        <v>9.5093939184880268E-4</v>
      </c>
      <c r="O4" s="38">
        <f t="shared" ca="1" si="2"/>
        <v>9.6396595886043019E-4</v>
      </c>
      <c r="P4" s="39" cm="1">
        <f t="array" aca="1" ref="P4" ca="1">INDIRECT(CONCATENATE("'",HLOOKUP(P$1,$B$21:$E$23,3,FALSE),"'!",$B$25,ROW($A4)+5))*About!$A$27</f>
        <v>9.7699252587205758E-4</v>
      </c>
      <c r="Q4" s="38" cm="1">
        <f t="array" aca="1" ref="Q4" ca="1">TREND($K4:$P4,$K$1:$P$1,Q$1)</f>
        <v>9.9001909288368509E-4</v>
      </c>
      <c r="R4" s="38" cm="1">
        <f t="array" aca="1" ref="R4" ca="1">TREND($K4:$P4,$K$1:$P$1,R$1)</f>
        <v>1.003045659895313E-3</v>
      </c>
      <c r="S4" s="38" cm="1">
        <f t="array" aca="1" ref="S4" ca="1">TREND($K4:$P4,$K$1:$P$1,S$1)</f>
        <v>1.016072226906941E-3</v>
      </c>
      <c r="T4" s="38" cm="1">
        <f t="array" aca="1" ref="T4" ca="1">TREND($K4:$P4,$K$1:$P$1,T$1)</f>
        <v>1.0290987939185689E-3</v>
      </c>
      <c r="U4" s="38" cm="1">
        <f t="array" aca="1" ref="U4" ca="1">TREND($K4:$P4,$K$1:$P$1,U$1)</f>
        <v>1.0421253609301968E-3</v>
      </c>
      <c r="V4" s="38" cm="1">
        <f t="array" aca="1" ref="V4" ca="1">TREND($K4:$P4,$K$1:$P$1,V$1)</f>
        <v>1.0551519279418248E-3</v>
      </c>
      <c r="W4" s="38" cm="1">
        <f t="array" aca="1" ref="W4" ca="1">TREND($K4:$P4,$K$1:$P$1,W$1)</f>
        <v>1.0681784949534527E-3</v>
      </c>
      <c r="X4" s="38" cm="1">
        <f t="array" aca="1" ref="X4" ca="1">TREND($K4:$P4,$K$1:$P$1,X$1)</f>
        <v>1.0812050619650772E-3</v>
      </c>
      <c r="Y4" s="38" cm="1">
        <f t="array" aca="1" ref="Y4" ca="1">TREND($K4:$P4,$K$1:$P$1,Y$1)</f>
        <v>1.0942316289767051E-3</v>
      </c>
      <c r="Z4" s="38" cm="1">
        <f t="array" aca="1" ref="Z4" ca="1">TREND($K4:$P4,$K$1:$P$1,Z$1)</f>
        <v>1.1072581959883331E-3</v>
      </c>
      <c r="AA4" s="38" cm="1">
        <f t="array" aca="1" ref="AA4" ca="1">TREND($K4:$P4,$K$1:$P$1,AA$1)</f>
        <v>1.120284762999961E-3</v>
      </c>
      <c r="AB4" s="38" cm="1">
        <f t="array" aca="1" ref="AB4" ca="1">TREND($K4:$P4,$K$1:$P$1,AB$1)</f>
        <v>1.1333113300115889E-3</v>
      </c>
      <c r="AC4" s="38" cm="1">
        <f t="array" aca="1" ref="AC4" ca="1">TREND($K4:$P4,$K$1:$P$1,AC$1)</f>
        <v>1.1463378970232169E-3</v>
      </c>
      <c r="AD4" s="38" cm="1">
        <f t="array" aca="1" ref="AD4" ca="1">TREND($K4:$P4,$K$1:$P$1,AD$1)</f>
        <v>1.1593644640348448E-3</v>
      </c>
      <c r="AE4" s="38" cm="1">
        <f t="array" aca="1" ref="AE4" ca="1">TREND($K4:$P4,$K$1:$P$1,AE$1)</f>
        <v>1.1723910310464693E-3</v>
      </c>
      <c r="AF4" s="38" cm="1">
        <f t="array" aca="1" ref="AF4" ca="1">TREND($K4:$P4,$K$1:$P$1,AF$1)</f>
        <v>1.1854175980580972E-3</v>
      </c>
      <c r="AG4" s="38" cm="1">
        <f t="array" aca="1" ref="AG4" ca="1">TREND($K4:$P4,$K$1:$P$1,AG$1)</f>
        <v>1.1984441650697251E-3</v>
      </c>
      <c r="AH4" s="38" cm="1">
        <f t="array" aca="1" ref="AH4" ca="1">TREND($K4:$P4,$K$1:$P$1,AH$1)</f>
        <v>1.2114707320813531E-3</v>
      </c>
      <c r="AI4" s="38" cm="1">
        <f t="array" aca="1" ref="AI4" ca="1">TREND($K4:$P4,$K$1:$P$1,AI$1)</f>
        <v>1.224497299092981E-3</v>
      </c>
      <c r="AJ4" s="38" cm="1">
        <f t="array" aca="1" ref="AJ4" ca="1">TREND($K4:$P4,$K$1:$P$1,AJ$1)</f>
        <v>1.237523866104609E-3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1.085547250968953E-2</v>
      </c>
      <c r="C5" s="38">
        <f t="shared" ca="1" si="3"/>
        <v>1.085547250968953E-2</v>
      </c>
      <c r="D5" s="38">
        <f t="shared" ca="1" si="0"/>
        <v>1.085547250968953E-2</v>
      </c>
      <c r="E5" s="38">
        <f t="shared" ca="1" si="0"/>
        <v>1.085547250968953E-2</v>
      </c>
      <c r="F5" s="39" cm="1">
        <f t="array" aca="1" ref="F5" ca="1">INDIRECT(CONCATENATE("'",HLOOKUP(F$1,$B$21:$E$23,3,FALSE),"'!",$B$25,ROW($A5)+5))*About!$A$27</f>
        <v>1.085547250968953E-2</v>
      </c>
      <c r="G5" s="38">
        <f t="shared" ca="1" si="4"/>
        <v>1.107258195988332E-2</v>
      </c>
      <c r="H5" s="38">
        <f t="shared" ca="1" si="1"/>
        <v>1.128969141007711E-2</v>
      </c>
      <c r="I5" s="38">
        <f t="shared" ca="1" si="1"/>
        <v>1.1506800860270901E-2</v>
      </c>
      <c r="J5" s="38">
        <f t="shared" ca="1" si="1"/>
        <v>1.1723910310464691E-2</v>
      </c>
      <c r="K5" s="39" cm="1">
        <f t="array" aca="1" ref="K5" ca="1">INDIRECT(CONCATENATE("'",HLOOKUP(K$1,$B$21:$E$23,3,FALSE),"'!",$B$25,ROW($A5)+5))*About!$A$27</f>
        <v>1.1941019760658481E-2</v>
      </c>
      <c r="L5" s="38">
        <f t="shared" ca="1" si="5"/>
        <v>1.2158129210852272E-2</v>
      </c>
      <c r="M5" s="38">
        <f t="shared" ca="1" si="2"/>
        <v>1.2375238661046062E-2</v>
      </c>
      <c r="N5" s="38">
        <f t="shared" ca="1" si="2"/>
        <v>1.2592348111239854E-2</v>
      </c>
      <c r="O5" s="38">
        <f t="shared" ca="1" si="2"/>
        <v>1.2809457561433644E-2</v>
      </c>
      <c r="P5" s="39" cm="1">
        <f t="array" aca="1" ref="P5" ca="1">INDIRECT(CONCATENATE("'",HLOOKUP(P$1,$B$21:$E$23,3,FALSE),"'!",$B$25,ROW($A5)+5))*About!$A$27</f>
        <v>1.3026567011627434E-2</v>
      </c>
      <c r="Q5" s="38" cm="1">
        <f t="array" aca="1" ref="Q5" ca="1">TREND($K5:$P5,$K$1:$P$1,Q$1)</f>
        <v>1.324367646182123E-2</v>
      </c>
      <c r="R5" s="38" cm="1">
        <f t="array" aca="1" ref="R5" ca="1">TREND($K5:$P5,$K$1:$P$1,R$1)</f>
        <v>1.3460785912014994E-2</v>
      </c>
      <c r="S5" s="38" cm="1">
        <f t="array" aca="1" ref="S5" ca="1">TREND($K5:$P5,$K$1:$P$1,S$1)</f>
        <v>1.3677895362208814E-2</v>
      </c>
      <c r="T5" s="38" cm="1">
        <f t="array" aca="1" ref="T5" ca="1">TREND($K5:$P5,$K$1:$P$1,T$1)</f>
        <v>1.3895004812402578E-2</v>
      </c>
      <c r="U5" s="38" cm="1">
        <f t="array" aca="1" ref="U5" ca="1">TREND($K5:$P5,$K$1:$P$1,U$1)</f>
        <v>1.4112114262596398E-2</v>
      </c>
      <c r="V5" s="38" cm="1">
        <f t="array" aca="1" ref="V5" ca="1">TREND($K5:$P5,$K$1:$P$1,V$1)</f>
        <v>1.4329223712790162E-2</v>
      </c>
      <c r="W5" s="38" cm="1">
        <f t="array" aca="1" ref="W5" ca="1">TREND($K5:$P5,$K$1:$P$1,W$1)</f>
        <v>1.4546333162983982E-2</v>
      </c>
      <c r="X5" s="38" cm="1">
        <f t="array" aca="1" ref="X5" ca="1">TREND($K5:$P5,$K$1:$P$1,X$1)</f>
        <v>1.4763442613177746E-2</v>
      </c>
      <c r="Y5" s="38" cm="1">
        <f t="array" aca="1" ref="Y5" ca="1">TREND($K5:$P5,$K$1:$P$1,Y$1)</f>
        <v>1.4980552063371566E-2</v>
      </c>
      <c r="Z5" s="38" cm="1">
        <f t="array" aca="1" ref="Z5" ca="1">TREND($K5:$P5,$K$1:$P$1,Z$1)</f>
        <v>1.519766151356533E-2</v>
      </c>
      <c r="AA5" s="38" cm="1">
        <f t="array" aca="1" ref="AA5" ca="1">TREND($K5:$P5,$K$1:$P$1,AA$1)</f>
        <v>1.541477096375915E-2</v>
      </c>
      <c r="AB5" s="38" cm="1">
        <f t="array" aca="1" ref="AB5" ca="1">TREND($K5:$P5,$K$1:$P$1,AB$1)</f>
        <v>1.5631880413952914E-2</v>
      </c>
      <c r="AC5" s="38" cm="1">
        <f t="array" aca="1" ref="AC5" ca="1">TREND($K5:$P5,$K$1:$P$1,AC$1)</f>
        <v>1.5848989864146734E-2</v>
      </c>
      <c r="AD5" s="38" cm="1">
        <f t="array" aca="1" ref="AD5" ca="1">TREND($K5:$P5,$K$1:$P$1,AD$1)</f>
        <v>1.6066099314340498E-2</v>
      </c>
      <c r="AE5" s="38" cm="1">
        <f t="array" aca="1" ref="AE5" ca="1">TREND($K5:$P5,$K$1:$P$1,AE$1)</f>
        <v>1.6283208764534318E-2</v>
      </c>
      <c r="AF5" s="38" cm="1">
        <f t="array" aca="1" ref="AF5" ca="1">TREND($K5:$P5,$K$1:$P$1,AF$1)</f>
        <v>1.6500318214728082E-2</v>
      </c>
      <c r="AG5" s="38" cm="1">
        <f t="array" aca="1" ref="AG5" ca="1">TREND($K5:$P5,$K$1:$P$1,AG$1)</f>
        <v>1.6717427664921902E-2</v>
      </c>
      <c r="AH5" s="38" cm="1">
        <f t="array" aca="1" ref="AH5" ca="1">TREND($K5:$P5,$K$1:$P$1,AH$1)</f>
        <v>1.6934537115115667E-2</v>
      </c>
      <c r="AI5" s="38" cm="1">
        <f t="array" aca="1" ref="AI5" ca="1">TREND($K5:$P5,$K$1:$P$1,AI$1)</f>
        <v>1.7151646565309431E-2</v>
      </c>
      <c r="AJ5" s="38" cm="1">
        <f t="array" aca="1" ref="AJ5" ca="1">TREND($K5:$P5,$K$1:$P$1,AJ$1)</f>
        <v>1.7368756015503251E-2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1.6283208764534294E-2</v>
      </c>
      <c r="C6" s="38">
        <f t="shared" ca="1" si="3"/>
        <v>1.6283208764534294E-2</v>
      </c>
      <c r="D6" s="38">
        <f t="shared" ca="1" si="0"/>
        <v>1.6283208764534294E-2</v>
      </c>
      <c r="E6" s="38">
        <f t="shared" ca="1" si="0"/>
        <v>1.6283208764534294E-2</v>
      </c>
      <c r="F6" s="39" cm="1">
        <f t="array" aca="1" ref="F6" ca="1">INDIRECT(CONCATENATE("'",HLOOKUP(F$1,$B$21:$E$23,3,FALSE),"'!",$B$25,ROW($A6)+5))*About!$A$27</f>
        <v>1.6283208764534294E-2</v>
      </c>
      <c r="G6" s="38">
        <f t="shared" ca="1" si="4"/>
        <v>1.6283208764534294E-2</v>
      </c>
      <c r="H6" s="38">
        <f t="shared" ca="1" si="1"/>
        <v>1.6283208764534294E-2</v>
      </c>
      <c r="I6" s="38">
        <f t="shared" ca="1" si="1"/>
        <v>1.6283208764534294E-2</v>
      </c>
      <c r="J6" s="38">
        <f t="shared" ca="1" si="1"/>
        <v>1.6283208764534294E-2</v>
      </c>
      <c r="K6" s="39" cm="1">
        <f t="array" aca="1" ref="K6" ca="1">INDIRECT(CONCATENATE("'",HLOOKUP(K$1,$B$21:$E$23,3,FALSE),"'!",$B$25,ROW($A6)+5))*About!$A$27</f>
        <v>1.6283208764534294E-2</v>
      </c>
      <c r="L6" s="38">
        <f t="shared" ca="1" si="5"/>
        <v>1.6717427664921874E-2</v>
      </c>
      <c r="M6" s="38">
        <f t="shared" ca="1" si="2"/>
        <v>1.7151646565309455E-2</v>
      </c>
      <c r="N6" s="38">
        <f t="shared" ca="1" si="2"/>
        <v>1.7585865465697039E-2</v>
      </c>
      <c r="O6" s="38">
        <f t="shared" ca="1" si="2"/>
        <v>1.802008436608462E-2</v>
      </c>
      <c r="P6" s="39" cm="1">
        <f t="array" aca="1" ref="P6" ca="1">INDIRECT(CONCATENATE("'",HLOOKUP(P$1,$B$21:$E$23,3,FALSE),"'!",$B$25,ROW($A6)+5))*About!$A$27</f>
        <v>1.84543032664722E-2</v>
      </c>
      <c r="Q6" s="38" cm="1">
        <f t="array" aca="1" ref="Q6" ca="1">TREND($K6:$P6,$K$1:$P$1,Q$1)</f>
        <v>1.8888522166859767E-2</v>
      </c>
      <c r="R6" s="38" cm="1">
        <f t="array" aca="1" ref="R6" ca="1">TREND($K6:$P6,$K$1:$P$1,R$1)</f>
        <v>1.9322741067247295E-2</v>
      </c>
      <c r="S6" s="38" cm="1">
        <f t="array" aca="1" ref="S6" ca="1">TREND($K6:$P6,$K$1:$P$1,S$1)</f>
        <v>1.9756959967634935E-2</v>
      </c>
      <c r="T6" s="38" cm="1">
        <f t="array" aca="1" ref="T6" ca="1">TREND($K6:$P6,$K$1:$P$1,T$1)</f>
        <v>2.0191178868022464E-2</v>
      </c>
      <c r="U6" s="38" cm="1">
        <f t="array" aca="1" ref="U6" ca="1">TREND($K6:$P6,$K$1:$P$1,U$1)</f>
        <v>2.0625397768410103E-2</v>
      </c>
      <c r="V6" s="38" cm="1">
        <f t="array" aca="1" ref="V6" ca="1">TREND($K6:$P6,$K$1:$P$1,V$1)</f>
        <v>2.1059616668797632E-2</v>
      </c>
      <c r="W6" s="38" cm="1">
        <f t="array" aca="1" ref="W6" ca="1">TREND($K6:$P6,$K$1:$P$1,W$1)</f>
        <v>2.1493835569185271E-2</v>
      </c>
      <c r="X6" s="38" cm="1">
        <f t="array" aca="1" ref="X6" ca="1">TREND($K6:$P6,$K$1:$P$1,X$1)</f>
        <v>2.19280544695728E-2</v>
      </c>
      <c r="Y6" s="38" cm="1">
        <f t="array" aca="1" ref="Y6" ca="1">TREND($K6:$P6,$K$1:$P$1,Y$1)</f>
        <v>2.2362273369960439E-2</v>
      </c>
      <c r="Z6" s="38" cm="1">
        <f t="array" aca="1" ref="Z6" ca="1">TREND($K6:$P6,$K$1:$P$1,Z$1)</f>
        <v>2.2796492270347968E-2</v>
      </c>
      <c r="AA6" s="38" cm="1">
        <f t="array" aca="1" ref="AA6" ca="1">TREND($K6:$P6,$K$1:$P$1,AA$1)</f>
        <v>2.3230711170735607E-2</v>
      </c>
      <c r="AB6" s="38" cm="1">
        <f t="array" aca="1" ref="AB6" ca="1">TREND($K6:$P6,$K$1:$P$1,AB$1)</f>
        <v>2.3664930071123136E-2</v>
      </c>
      <c r="AC6" s="38" cm="1">
        <f t="array" aca="1" ref="AC6" ca="1">TREND($K6:$P6,$K$1:$P$1,AC$1)</f>
        <v>2.4099148971510775E-2</v>
      </c>
      <c r="AD6" s="38" cm="1">
        <f t="array" aca="1" ref="AD6" ca="1">TREND($K6:$P6,$K$1:$P$1,AD$1)</f>
        <v>2.4533367871898304E-2</v>
      </c>
      <c r="AE6" s="38" cm="1">
        <f t="array" aca="1" ref="AE6" ca="1">TREND($K6:$P6,$K$1:$P$1,AE$1)</f>
        <v>2.4967586772285943E-2</v>
      </c>
      <c r="AF6" s="38" cm="1">
        <f t="array" aca="1" ref="AF6" ca="1">TREND($K6:$P6,$K$1:$P$1,AF$1)</f>
        <v>2.5401805672673472E-2</v>
      </c>
      <c r="AG6" s="38" cm="1">
        <f t="array" aca="1" ref="AG6" ca="1">TREND($K6:$P6,$K$1:$P$1,AG$1)</f>
        <v>2.5836024573061112E-2</v>
      </c>
      <c r="AH6" s="38" cm="1">
        <f t="array" aca="1" ref="AH6" ca="1">TREND($K6:$P6,$K$1:$P$1,AH$1)</f>
        <v>2.627024347344864E-2</v>
      </c>
      <c r="AI6" s="38" cm="1">
        <f t="array" aca="1" ref="AI6" ca="1">TREND($K6:$P6,$K$1:$P$1,AI$1)</f>
        <v>2.6704462373836169E-2</v>
      </c>
      <c r="AJ6" s="38" cm="1">
        <f t="array" aca="1" ref="AJ6" ca="1">TREND($K6:$P6,$K$1:$P$1,AJ$1)</f>
        <v>2.7138681274223808E-2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0.47764079042633928</v>
      </c>
      <c r="C7" s="38">
        <f t="shared" ca="1" si="3"/>
        <v>0.48035465855376164</v>
      </c>
      <c r="D7" s="38">
        <f t="shared" ca="1" si="0"/>
        <v>0.48306852668118405</v>
      </c>
      <c r="E7" s="38">
        <f t="shared" ca="1" si="0"/>
        <v>0.48578239480860641</v>
      </c>
      <c r="F7" s="39" cm="1">
        <f t="array" aca="1" ref="F7" ca="1">INDIRECT(CONCATENATE("'",HLOOKUP(F$1,$B$21:$E$23,3,FALSE),"'!",$B$25,ROW($A7)+5))*About!$A$27</f>
        <v>0.48849626293602877</v>
      </c>
      <c r="G7" s="38">
        <f t="shared" ca="1" si="4"/>
        <v>0.48849626293602877</v>
      </c>
      <c r="H7" s="38">
        <f t="shared" ca="1" si="1"/>
        <v>0.48849626293602877</v>
      </c>
      <c r="I7" s="38">
        <f t="shared" ca="1" si="1"/>
        <v>0.48849626293602877</v>
      </c>
      <c r="J7" s="38">
        <f t="shared" ca="1" si="1"/>
        <v>0.48849626293602877</v>
      </c>
      <c r="K7" s="39" cm="1">
        <f t="array" aca="1" ref="K7" ca="1">INDIRECT(CONCATENATE("'",HLOOKUP(K$1,$B$21:$E$23,3,FALSE),"'!",$B$25,ROW($A7)+5))*About!$A$27</f>
        <v>0.48849626293602877</v>
      </c>
      <c r="L7" s="38">
        <f t="shared" ca="1" si="5"/>
        <v>0.49066735743796669</v>
      </c>
      <c r="M7" s="38">
        <f t="shared" ca="1" si="2"/>
        <v>0.49283845193990461</v>
      </c>
      <c r="N7" s="38">
        <f t="shared" ca="1" si="2"/>
        <v>0.49500954644184247</v>
      </c>
      <c r="O7" s="38">
        <f t="shared" ca="1" si="2"/>
        <v>0.49718064094378039</v>
      </c>
      <c r="P7" s="39" cm="1">
        <f t="array" aca="1" ref="P7" ca="1">INDIRECT(CONCATENATE("'",HLOOKUP(P$1,$B$21:$E$23,3,FALSE),"'!",$B$25,ROW($A7)+5))*About!$A$27</f>
        <v>0.49935173544571831</v>
      </c>
      <c r="Q7" s="38" cm="1">
        <f t="array" aca="1" ref="Q7" ca="1">TREND($K7:$P7,$K$1:$P$1,Q$1)</f>
        <v>0.50152282994765685</v>
      </c>
      <c r="R7" s="38" cm="1">
        <f t="array" aca="1" ref="R7" ca="1">TREND($K7:$P7,$K$1:$P$1,R$1)</f>
        <v>0.50369392444959438</v>
      </c>
      <c r="S7" s="38" cm="1">
        <f t="array" aca="1" ref="S7" ca="1">TREND($K7:$P7,$K$1:$P$1,S$1)</f>
        <v>0.5058650189515328</v>
      </c>
      <c r="T7" s="38" cm="1">
        <f t="array" aca="1" ref="T7" ca="1">TREND($K7:$P7,$K$1:$P$1,T$1)</f>
        <v>0.50803611345347033</v>
      </c>
      <c r="U7" s="38" cm="1">
        <f t="array" aca="1" ref="U7" ca="1">TREND($K7:$P7,$K$1:$P$1,U$1)</f>
        <v>0.51020720795540875</v>
      </c>
      <c r="V7" s="38" cm="1">
        <f t="array" aca="1" ref="V7" ca="1">TREND($K7:$P7,$K$1:$P$1,V$1)</f>
        <v>0.51237830245734628</v>
      </c>
      <c r="W7" s="38" cm="1">
        <f t="array" aca="1" ref="W7" ca="1">TREND($K7:$P7,$K$1:$P$1,W$1)</f>
        <v>0.51454939695928381</v>
      </c>
      <c r="X7" s="38" cm="1">
        <f t="array" aca="1" ref="X7" ca="1">TREND($K7:$P7,$K$1:$P$1,X$1)</f>
        <v>0.51672049146122223</v>
      </c>
      <c r="Y7" s="38" cm="1">
        <f t="array" aca="1" ref="Y7" ca="1">TREND($K7:$P7,$K$1:$P$1,Y$1)</f>
        <v>0.51889158596315976</v>
      </c>
      <c r="Z7" s="38" cm="1">
        <f t="array" aca="1" ref="Z7" ca="1">TREND($K7:$P7,$K$1:$P$1,Z$1)</f>
        <v>0.52106268046509818</v>
      </c>
      <c r="AA7" s="38" cm="1">
        <f t="array" aca="1" ref="AA7" ca="1">TREND($K7:$P7,$K$1:$P$1,AA$1)</f>
        <v>0.52323377496703571</v>
      </c>
      <c r="AB7" s="38" cm="1">
        <f t="array" aca="1" ref="AB7" ca="1">TREND($K7:$P7,$K$1:$P$1,AB$1)</f>
        <v>0.52540486946897325</v>
      </c>
      <c r="AC7" s="38" cm="1">
        <f t="array" aca="1" ref="AC7" ca="1">TREND($K7:$P7,$K$1:$P$1,AC$1)</f>
        <v>0.52757596397091167</v>
      </c>
      <c r="AD7" s="38" cm="1">
        <f t="array" aca="1" ref="AD7" ca="1">TREND($K7:$P7,$K$1:$P$1,AD$1)</f>
        <v>0.5297470584728492</v>
      </c>
      <c r="AE7" s="38" cm="1">
        <f t="array" aca="1" ref="AE7" ca="1">TREND($K7:$P7,$K$1:$P$1,AE$1)</f>
        <v>0.53191815297478762</v>
      </c>
      <c r="AF7" s="38" cm="1">
        <f t="array" aca="1" ref="AF7" ca="1">TREND($K7:$P7,$K$1:$P$1,AF$1)</f>
        <v>0.53408924747672515</v>
      </c>
      <c r="AG7" s="38" cm="1">
        <f t="array" aca="1" ref="AG7" ca="1">TREND($K7:$P7,$K$1:$P$1,AG$1)</f>
        <v>0.53626034197866357</v>
      </c>
      <c r="AH7" s="38" cm="1">
        <f t="array" aca="1" ref="AH7" ca="1">TREND($K7:$P7,$K$1:$P$1,AH$1)</f>
        <v>0.5384314364806011</v>
      </c>
      <c r="AI7" s="38" cm="1">
        <f t="array" aca="1" ref="AI7" ca="1">TREND($K7:$P7,$K$1:$P$1,AI$1)</f>
        <v>0.54060253098253863</v>
      </c>
      <c r="AJ7" s="38" cm="1">
        <f t="array" aca="1" ref="AJ7" ca="1">TREND($K7:$P7,$K$1:$P$1,AJ$1)</f>
        <v>0.54277362548447705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8.0330496571702506E-2</v>
      </c>
      <c r="C8" s="38">
        <f t="shared" ca="1" si="3"/>
        <v>8.0873270197186986E-2</v>
      </c>
      <c r="D8" s="38">
        <f t="shared" ca="1" si="0"/>
        <v>8.1416043822671466E-2</v>
      </c>
      <c r="E8" s="38">
        <f t="shared" ca="1" si="0"/>
        <v>8.1958817448155946E-2</v>
      </c>
      <c r="F8" s="39" cm="1">
        <f t="array" aca="1" ref="F8" ca="1">INDIRECT(CONCATENATE("'",HLOOKUP(F$1,$B$21:$E$23,3,FALSE),"'!",$B$25,ROW($A8)+5))*About!$A$27</f>
        <v>8.2501591073640426E-2</v>
      </c>
      <c r="G8" s="38">
        <f t="shared" ca="1" si="4"/>
        <v>8.2718700523834218E-2</v>
      </c>
      <c r="H8" s="38">
        <f t="shared" ca="1" si="1"/>
        <v>8.293580997402801E-2</v>
      </c>
      <c r="I8" s="38">
        <f t="shared" ca="1" si="1"/>
        <v>8.3152919424221788E-2</v>
      </c>
      <c r="J8" s="38">
        <f t="shared" ca="1" si="1"/>
        <v>8.337002887441558E-2</v>
      </c>
      <c r="K8" s="39" cm="1">
        <f t="array" aca="1" ref="K8" ca="1">INDIRECT(CONCATENATE("'",HLOOKUP(K$1,$B$21:$E$23,3,FALSE),"'!",$B$25,ROW($A8)+5))*About!$A$27</f>
        <v>8.3587138324609372E-2</v>
      </c>
      <c r="L8" s="38">
        <f t="shared" ca="1" si="5"/>
        <v>8.4021357224996956E-2</v>
      </c>
      <c r="M8" s="38">
        <f t="shared" ca="1" si="2"/>
        <v>8.4455576125384541E-2</v>
      </c>
      <c r="N8" s="38">
        <f t="shared" ca="1" si="2"/>
        <v>8.4889795025772111E-2</v>
      </c>
      <c r="O8" s="38">
        <f t="shared" ca="1" si="2"/>
        <v>8.5324013926159695E-2</v>
      </c>
      <c r="P8" s="39" cm="1">
        <f t="array" aca="1" ref="P8" ca="1">INDIRECT(CONCATENATE("'",HLOOKUP(P$1,$B$21:$E$23,3,FALSE),"'!",$B$25,ROW($A8)+5))*About!$A$27</f>
        <v>8.5758232826547279E-2</v>
      </c>
      <c r="Q8" s="38" cm="1">
        <f t="array" aca="1" ref="Q8" ca="1">TREND($K8:$P8,$K$1:$P$1,Q$1)</f>
        <v>8.6192451726934904E-2</v>
      </c>
      <c r="R8" s="38" cm="1">
        <f t="array" aca="1" ref="R8" ca="1">TREND($K8:$P8,$K$1:$P$1,R$1)</f>
        <v>8.6626670627322544E-2</v>
      </c>
      <c r="S8" s="38" cm="1">
        <f t="array" aca="1" ref="S8" ca="1">TREND($K8:$P8,$K$1:$P$1,S$1)</f>
        <v>8.7060889527710072E-2</v>
      </c>
      <c r="T8" s="38" cm="1">
        <f t="array" aca="1" ref="T8" ca="1">TREND($K8:$P8,$K$1:$P$1,T$1)</f>
        <v>8.7495108428097601E-2</v>
      </c>
      <c r="U8" s="38" cm="1">
        <f t="array" aca="1" ref="U8" ca="1">TREND($K8:$P8,$K$1:$P$1,U$1)</f>
        <v>8.7929327328485241E-2</v>
      </c>
      <c r="V8" s="38" cm="1">
        <f t="array" aca="1" ref="V8" ca="1">TREND($K8:$P8,$K$1:$P$1,V$1)</f>
        <v>8.8363546228872769E-2</v>
      </c>
      <c r="W8" s="38" cm="1">
        <f t="array" aca="1" ref="W8" ca="1">TREND($K8:$P8,$K$1:$P$1,W$1)</f>
        <v>8.8797765129260409E-2</v>
      </c>
      <c r="X8" s="38" cm="1">
        <f t="array" aca="1" ref="X8" ca="1">TREND($K8:$P8,$K$1:$P$1,X$1)</f>
        <v>8.9231984029647937E-2</v>
      </c>
      <c r="Y8" s="38" cm="1">
        <f t="array" aca="1" ref="Y8" ca="1">TREND($K8:$P8,$K$1:$P$1,Y$1)</f>
        <v>8.9666202930035577E-2</v>
      </c>
      <c r="Z8" s="38" cm="1">
        <f t="array" aca="1" ref="Z8" ca="1">TREND($K8:$P8,$K$1:$P$1,Z$1)</f>
        <v>9.0100421830423105E-2</v>
      </c>
      <c r="AA8" s="38" cm="1">
        <f t="array" aca="1" ref="AA8" ca="1">TREND($K8:$P8,$K$1:$P$1,AA$1)</f>
        <v>9.0534640730810745E-2</v>
      </c>
      <c r="AB8" s="38" cm="1">
        <f t="array" aca="1" ref="AB8" ca="1">TREND($K8:$P8,$K$1:$P$1,AB$1)</f>
        <v>9.0968859631198273E-2</v>
      </c>
      <c r="AC8" s="38" cm="1">
        <f t="array" aca="1" ref="AC8" ca="1">TREND($K8:$P8,$K$1:$P$1,AC$1)</f>
        <v>9.1403078531585913E-2</v>
      </c>
      <c r="AD8" s="38" cm="1">
        <f t="array" aca="1" ref="AD8" ca="1">TREND($K8:$P8,$K$1:$P$1,AD$1)</f>
        <v>9.1837297431973441E-2</v>
      </c>
      <c r="AE8" s="38" cm="1">
        <f t="array" aca="1" ref="AE8" ca="1">TREND($K8:$P8,$K$1:$P$1,AE$1)</f>
        <v>9.2271516332361081E-2</v>
      </c>
      <c r="AF8" s="38" cm="1">
        <f t="array" aca="1" ref="AF8" ca="1">TREND($K8:$P8,$K$1:$P$1,AF$1)</f>
        <v>9.2705735232748609E-2</v>
      </c>
      <c r="AG8" s="38" cm="1">
        <f t="array" aca="1" ref="AG8" ca="1">TREND($K8:$P8,$K$1:$P$1,AG$1)</f>
        <v>9.3139954133136249E-2</v>
      </c>
      <c r="AH8" s="38" cm="1">
        <f t="array" aca="1" ref="AH8" ca="1">TREND($K8:$P8,$K$1:$P$1,AH$1)</f>
        <v>9.3574173033523778E-2</v>
      </c>
      <c r="AI8" s="38" cm="1">
        <f t="array" aca="1" ref="AI8" ca="1">TREND($K8:$P8,$K$1:$P$1,AI$1)</f>
        <v>9.4008391933911306E-2</v>
      </c>
      <c r="AJ8" s="38" cm="1">
        <f t="array" aca="1" ref="AJ8" ca="1">TREND($K8:$P8,$K$1:$P$1,AJ$1)</f>
        <v>9.4442610834298946E-2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1.84543032664722E-2</v>
      </c>
      <c r="C9" s="38">
        <f t="shared" ca="1" si="3"/>
        <v>1.84543032664722E-2</v>
      </c>
      <c r="D9" s="38">
        <f t="shared" ca="1" si="0"/>
        <v>1.84543032664722E-2</v>
      </c>
      <c r="E9" s="38">
        <f t="shared" ca="1" si="0"/>
        <v>1.84543032664722E-2</v>
      </c>
      <c r="F9" s="39" cm="1">
        <f t="array" aca="1" ref="F9" ca="1">INDIRECT(CONCATENATE("'",HLOOKUP(F$1,$B$21:$E$23,3,FALSE),"'!",$B$25,ROW($A9)+5))*About!$A$27</f>
        <v>1.84543032664722E-2</v>
      </c>
      <c r="G9" s="38">
        <f t="shared" ca="1" si="4"/>
        <v>1.8671412716665989E-2</v>
      </c>
      <c r="H9" s="38">
        <f t="shared" ca="1" si="1"/>
        <v>1.8888522166859781E-2</v>
      </c>
      <c r="I9" s="38">
        <f t="shared" ca="1" si="1"/>
        <v>1.9105631617053569E-2</v>
      </c>
      <c r="J9" s="38">
        <f t="shared" ca="1" si="1"/>
        <v>1.9322741067247361E-2</v>
      </c>
      <c r="K9" s="39" cm="1">
        <f t="array" aca="1" ref="K9" ca="1">INDIRECT(CONCATENATE("'",HLOOKUP(K$1,$B$21:$E$23,3,FALSE),"'!",$B$25,ROW($A9)+5))*About!$A$27</f>
        <v>1.953985051744115E-2</v>
      </c>
      <c r="L9" s="38">
        <f t="shared" ca="1" si="5"/>
        <v>1.9756959967634942E-2</v>
      </c>
      <c r="M9" s="38">
        <f t="shared" ca="1" si="2"/>
        <v>1.9974069417828734E-2</v>
      </c>
      <c r="N9" s="38">
        <f t="shared" ca="1" si="2"/>
        <v>2.0191178868022523E-2</v>
      </c>
      <c r="O9" s="38">
        <f t="shared" ca="1" si="2"/>
        <v>2.0408288318216315E-2</v>
      </c>
      <c r="P9" s="39" cm="1">
        <f t="array" aca="1" ref="P9" ca="1">INDIRECT(CONCATENATE("'",HLOOKUP(P$1,$B$21:$E$23,3,FALSE),"'!",$B$25,ROW($A9)+5))*About!$A$27</f>
        <v>2.0625397768410107E-2</v>
      </c>
      <c r="Q9" s="38" cm="1">
        <f t="array" aca="1" ref="Q9" ca="1">TREND($K9:$P9,$K$1:$P$1,Q$1)</f>
        <v>2.0842507218603867E-2</v>
      </c>
      <c r="R9" s="38" cm="1">
        <f t="array" aca="1" ref="R9" ca="1">TREND($K9:$P9,$K$1:$P$1,R$1)</f>
        <v>2.1059616668797632E-2</v>
      </c>
      <c r="S9" s="38" cm="1">
        <f t="array" aca="1" ref="S9" ca="1">TREND($K9:$P9,$K$1:$P$1,S$1)</f>
        <v>2.1276726118991451E-2</v>
      </c>
      <c r="T9" s="38" cm="1">
        <f t="array" aca="1" ref="T9" ca="1">TREND($K9:$P9,$K$1:$P$1,T$1)</f>
        <v>2.1493835569185216E-2</v>
      </c>
      <c r="U9" s="38" cm="1">
        <f t="array" aca="1" ref="U9" ca="1">TREND($K9:$P9,$K$1:$P$1,U$1)</f>
        <v>2.1710945019379035E-2</v>
      </c>
      <c r="V9" s="38" cm="1">
        <f t="array" aca="1" ref="V9" ca="1">TREND($K9:$P9,$K$1:$P$1,V$1)</f>
        <v>2.19280544695728E-2</v>
      </c>
      <c r="W9" s="38" cm="1">
        <f t="array" aca="1" ref="W9" ca="1">TREND($K9:$P9,$K$1:$P$1,W$1)</f>
        <v>2.2145163919766619E-2</v>
      </c>
      <c r="X9" s="38" cm="1">
        <f t="array" aca="1" ref="X9" ca="1">TREND($K9:$P9,$K$1:$P$1,X$1)</f>
        <v>2.2362273369960384E-2</v>
      </c>
      <c r="Y9" s="38" cm="1">
        <f t="array" aca="1" ref="Y9" ca="1">TREND($K9:$P9,$K$1:$P$1,Y$1)</f>
        <v>2.2579382820154204E-2</v>
      </c>
      <c r="Z9" s="38" cm="1">
        <f t="array" aca="1" ref="Z9" ca="1">TREND($K9:$P9,$K$1:$P$1,Z$1)</f>
        <v>2.2796492270347968E-2</v>
      </c>
      <c r="AA9" s="38" cm="1">
        <f t="array" aca="1" ref="AA9" ca="1">TREND($K9:$P9,$K$1:$P$1,AA$1)</f>
        <v>2.3013601720541788E-2</v>
      </c>
      <c r="AB9" s="38" cm="1">
        <f t="array" aca="1" ref="AB9" ca="1">TREND($K9:$P9,$K$1:$P$1,AB$1)</f>
        <v>2.3230711170735552E-2</v>
      </c>
      <c r="AC9" s="38" cm="1">
        <f t="array" aca="1" ref="AC9" ca="1">TREND($K9:$P9,$K$1:$P$1,AC$1)</f>
        <v>2.3447820620929372E-2</v>
      </c>
      <c r="AD9" s="38" cm="1">
        <f t="array" aca="1" ref="AD9" ca="1">TREND($K9:$P9,$K$1:$P$1,AD$1)</f>
        <v>2.3664930071123136E-2</v>
      </c>
      <c r="AE9" s="38" cm="1">
        <f t="array" aca="1" ref="AE9" ca="1">TREND($K9:$P9,$K$1:$P$1,AE$1)</f>
        <v>2.3882039521316956E-2</v>
      </c>
      <c r="AF9" s="38" cm="1">
        <f t="array" aca="1" ref="AF9" ca="1">TREND($K9:$P9,$K$1:$P$1,AF$1)</f>
        <v>2.409914897151072E-2</v>
      </c>
      <c r="AG9" s="38" cm="1">
        <f t="array" aca="1" ref="AG9" ca="1">TREND($K9:$P9,$K$1:$P$1,AG$1)</f>
        <v>2.431625842170454E-2</v>
      </c>
      <c r="AH9" s="38" cm="1">
        <f t="array" aca="1" ref="AH9" ca="1">TREND($K9:$P9,$K$1:$P$1,AH$1)</f>
        <v>2.4533367871898304E-2</v>
      </c>
      <c r="AI9" s="38" cm="1">
        <f t="array" aca="1" ref="AI9" ca="1">TREND($K9:$P9,$K$1:$P$1,AI$1)</f>
        <v>2.4750477322092068E-2</v>
      </c>
      <c r="AJ9" s="38" cm="1">
        <f t="array" aca="1" ref="AJ9" ca="1">TREND($K9:$P9,$K$1:$P$1,AJ$1)</f>
        <v>2.4967586772285888E-2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1.5197661513565339E-4</v>
      </c>
      <c r="C10" s="38">
        <f t="shared" ca="1" si="3"/>
        <v>1.5469048326307577E-4</v>
      </c>
      <c r="D10" s="38">
        <f t="shared" ca="1" si="0"/>
        <v>1.5740435139049817E-4</v>
      </c>
      <c r="E10" s="38">
        <f t="shared" ca="1" si="0"/>
        <v>1.6011821951792055E-4</v>
      </c>
      <c r="F10" s="39" cm="1">
        <f t="array" aca="1" ref="F10" ca="1">INDIRECT(CONCATENATE("'",HLOOKUP(F$1,$B$21:$E$23,3,FALSE),"'!",$B$25,ROW($A10)+5))*About!$A$27</f>
        <v>1.6283208764534293E-4</v>
      </c>
      <c r="G10" s="38">
        <f t="shared" ca="1" si="4"/>
        <v>1.6717427664921875E-4</v>
      </c>
      <c r="H10" s="38">
        <f t="shared" ca="1" si="1"/>
        <v>1.7151646565309456E-4</v>
      </c>
      <c r="I10" s="38">
        <f t="shared" ca="1" si="1"/>
        <v>1.7585865465697035E-4</v>
      </c>
      <c r="J10" s="38">
        <f t="shared" ca="1" si="1"/>
        <v>1.8020084366084617E-4</v>
      </c>
      <c r="K10" s="39" cm="1">
        <f t="array" aca="1" ref="K10" ca="1">INDIRECT(CONCATENATE("'",HLOOKUP(K$1,$B$21:$E$23,3,FALSE),"'!",$B$25,ROW($A10)+5))*About!$A$27</f>
        <v>1.8454303266472199E-4</v>
      </c>
      <c r="L10" s="38">
        <f t="shared" ca="1" si="5"/>
        <v>1.8671412716665989E-4</v>
      </c>
      <c r="M10" s="38">
        <f t="shared" ca="1" si="2"/>
        <v>1.888852216685978E-4</v>
      </c>
      <c r="N10" s="38">
        <f t="shared" ca="1" si="2"/>
        <v>1.9105631617053568E-4</v>
      </c>
      <c r="O10" s="38">
        <f t="shared" ca="1" si="2"/>
        <v>1.9322741067247359E-4</v>
      </c>
      <c r="P10" s="39" cm="1">
        <f t="array" aca="1" ref="P10" ca="1">INDIRECT(CONCATENATE("'",HLOOKUP(P$1,$B$21:$E$23,3,FALSE),"'!",$B$25,ROW($A10)+5))*About!$A$27</f>
        <v>1.953985051744115E-4</v>
      </c>
      <c r="Q10" s="38" cm="1">
        <f t="array" aca="1" ref="Q10" ca="1">TREND($K10:$P10,$K$1:$P$1,Q$1)</f>
        <v>1.9756959967635011E-4</v>
      </c>
      <c r="R10" s="38" cm="1">
        <f t="array" aca="1" ref="R10" ca="1">TREND($K10:$P10,$K$1:$P$1,R$1)</f>
        <v>1.997406941782881E-4</v>
      </c>
      <c r="S10" s="38" cm="1">
        <f t="array" aca="1" ref="S10" ca="1">TREND($K10:$P10,$K$1:$P$1,S$1)</f>
        <v>2.0191178868022609E-4</v>
      </c>
      <c r="T10" s="38" cm="1">
        <f t="array" aca="1" ref="T10" ca="1">TREND($K10:$P10,$K$1:$P$1,T$1)</f>
        <v>2.0408288318216321E-4</v>
      </c>
      <c r="U10" s="38" cm="1">
        <f t="array" aca="1" ref="U10" ca="1">TREND($K10:$P10,$K$1:$P$1,U$1)</f>
        <v>2.062539776841012E-4</v>
      </c>
      <c r="V10" s="38" cm="1">
        <f t="array" aca="1" ref="V10" ca="1">TREND($K10:$P10,$K$1:$P$1,V$1)</f>
        <v>2.0842507218603919E-4</v>
      </c>
      <c r="W10" s="38" cm="1">
        <f t="array" aca="1" ref="W10" ca="1">TREND($K10:$P10,$K$1:$P$1,W$1)</f>
        <v>2.1059616668797718E-4</v>
      </c>
      <c r="X10" s="38" cm="1">
        <f t="array" aca="1" ref="X10" ca="1">TREND($K10:$P10,$K$1:$P$1,X$1)</f>
        <v>2.1276726118991517E-4</v>
      </c>
      <c r="Y10" s="38" cm="1">
        <f t="array" aca="1" ref="Y10" ca="1">TREND($K10:$P10,$K$1:$P$1,Y$1)</f>
        <v>2.1493835569185316E-4</v>
      </c>
      <c r="Z10" s="38" cm="1">
        <f t="array" aca="1" ref="Z10" ca="1">TREND($K10:$P10,$K$1:$P$1,Z$1)</f>
        <v>2.1710945019379115E-4</v>
      </c>
      <c r="AA10" s="38" cm="1">
        <f t="array" aca="1" ref="AA10" ca="1">TREND($K10:$P10,$K$1:$P$1,AA$1)</f>
        <v>2.1928054469572914E-4</v>
      </c>
      <c r="AB10" s="38" cm="1">
        <f t="array" aca="1" ref="AB10" ca="1">TREND($K10:$P10,$K$1:$P$1,AB$1)</f>
        <v>2.2145163919766713E-4</v>
      </c>
      <c r="AC10" s="38" cm="1">
        <f t="array" aca="1" ref="AC10" ca="1">TREND($K10:$P10,$K$1:$P$1,AC$1)</f>
        <v>2.2362273369960512E-4</v>
      </c>
      <c r="AD10" s="38" cm="1">
        <f t="array" aca="1" ref="AD10" ca="1">TREND($K10:$P10,$K$1:$P$1,AD$1)</f>
        <v>2.2579382820154224E-4</v>
      </c>
      <c r="AE10" s="38" cm="1">
        <f t="array" aca="1" ref="AE10" ca="1">TREND($K10:$P10,$K$1:$P$1,AE$1)</f>
        <v>2.2796492270348023E-4</v>
      </c>
      <c r="AF10" s="38" cm="1">
        <f t="array" aca="1" ref="AF10" ca="1">TREND($K10:$P10,$K$1:$P$1,AF$1)</f>
        <v>2.3013601720541822E-4</v>
      </c>
      <c r="AG10" s="38" cm="1">
        <f t="array" aca="1" ref="AG10" ca="1">TREND($K10:$P10,$K$1:$P$1,AG$1)</f>
        <v>2.3230711170735621E-4</v>
      </c>
      <c r="AH10" s="38" cm="1">
        <f t="array" aca="1" ref="AH10" ca="1">TREND($K10:$P10,$K$1:$P$1,AH$1)</f>
        <v>2.344782062092942E-4</v>
      </c>
      <c r="AI10" s="38" cm="1">
        <f t="array" aca="1" ref="AI10" ca="1">TREND($K10:$P10,$K$1:$P$1,AI$1)</f>
        <v>2.3664930071123219E-4</v>
      </c>
      <c r="AJ10" s="38" cm="1">
        <f t="array" aca="1" ref="AJ10" ca="1">TREND($K10:$P10,$K$1:$P$1,AJ$1)</f>
        <v>2.3882039521317018E-4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1.4112114262596387E-4</v>
      </c>
      <c r="C11" s="38">
        <f t="shared" ca="1" si="3"/>
        <v>1.4654887888080863E-4</v>
      </c>
      <c r="D11" s="38">
        <f t="shared" ca="1" si="0"/>
        <v>1.5197661513565342E-4</v>
      </c>
      <c r="E11" s="38">
        <f t="shared" ca="1" si="0"/>
        <v>1.5740435139049817E-4</v>
      </c>
      <c r="F11" s="39" cm="1">
        <f t="array" aca="1" ref="F11" ca="1">INDIRECT(CONCATENATE("'",HLOOKUP(F$1,$B$21:$E$23,3,FALSE),"'!",$B$25,ROW($A11)+5))*About!$A$27</f>
        <v>1.6283208764534293E-4</v>
      </c>
      <c r="G11" s="38">
        <f t="shared" ca="1" si="4"/>
        <v>1.6500318214728084E-4</v>
      </c>
      <c r="H11" s="38">
        <f t="shared" ca="1" si="1"/>
        <v>1.6717427664921875E-4</v>
      </c>
      <c r="I11" s="38">
        <f t="shared" ca="1" si="1"/>
        <v>1.6934537115115666E-4</v>
      </c>
      <c r="J11" s="38">
        <f t="shared" ca="1" si="1"/>
        <v>1.7151646565309456E-4</v>
      </c>
      <c r="K11" s="39" cm="1">
        <f t="array" aca="1" ref="K11" ca="1">INDIRECT(CONCATENATE("'",HLOOKUP(K$1,$B$21:$E$23,3,FALSE),"'!",$B$25,ROW($A11)+5))*About!$A$27</f>
        <v>1.7368756015503247E-4</v>
      </c>
      <c r="L11" s="38">
        <f t="shared" ca="1" si="5"/>
        <v>1.7802974915890829E-4</v>
      </c>
      <c r="M11" s="38">
        <f t="shared" ca="1" si="2"/>
        <v>1.8237193816278408E-4</v>
      </c>
      <c r="N11" s="38">
        <f t="shared" ca="1" si="2"/>
        <v>1.8671412716665989E-4</v>
      </c>
      <c r="O11" s="38">
        <f t="shared" ca="1" si="2"/>
        <v>1.9105631617053568E-4</v>
      </c>
      <c r="P11" s="39" cm="1">
        <f t="array" aca="1" ref="P11" ca="1">INDIRECT(CONCATENATE("'",HLOOKUP(P$1,$B$21:$E$23,3,FALSE),"'!",$B$25,ROW($A11)+5))*About!$A$27</f>
        <v>1.953985051744115E-4</v>
      </c>
      <c r="Q11" s="38" cm="1">
        <f t="array" aca="1" ref="Q11" ca="1">TREND($K11:$P11,$K$1:$P$1,Q$1)</f>
        <v>1.997406941782881E-4</v>
      </c>
      <c r="R11" s="38" cm="1">
        <f t="array" aca="1" ref="R11" ca="1">TREND($K11:$P11,$K$1:$P$1,R$1)</f>
        <v>2.0408288318216408E-4</v>
      </c>
      <c r="S11" s="38" cm="1">
        <f t="array" aca="1" ref="S11" ca="1">TREND($K11:$P11,$K$1:$P$1,S$1)</f>
        <v>2.0842507218604006E-4</v>
      </c>
      <c r="T11" s="38" cm="1">
        <f t="array" aca="1" ref="T11" ca="1">TREND($K11:$P11,$K$1:$P$1,T$1)</f>
        <v>2.1276726118991431E-4</v>
      </c>
      <c r="U11" s="38" cm="1">
        <f t="array" aca="1" ref="U11" ca="1">TREND($K11:$P11,$K$1:$P$1,U$1)</f>
        <v>2.1710945019379028E-4</v>
      </c>
      <c r="V11" s="38" cm="1">
        <f t="array" aca="1" ref="V11" ca="1">TREND($K11:$P11,$K$1:$P$1,V$1)</f>
        <v>2.2145163919766626E-4</v>
      </c>
      <c r="W11" s="38" cm="1">
        <f t="array" aca="1" ref="W11" ca="1">TREND($K11:$P11,$K$1:$P$1,W$1)</f>
        <v>2.2579382820154224E-4</v>
      </c>
      <c r="X11" s="38" cm="1">
        <f t="array" aca="1" ref="X11" ca="1">TREND($K11:$P11,$K$1:$P$1,X$1)</f>
        <v>2.3013601720541822E-4</v>
      </c>
      <c r="Y11" s="38" cm="1">
        <f t="array" aca="1" ref="Y11" ca="1">TREND($K11:$P11,$K$1:$P$1,Y$1)</f>
        <v>2.344782062092942E-4</v>
      </c>
      <c r="Z11" s="38" cm="1">
        <f t="array" aca="1" ref="Z11" ca="1">TREND($K11:$P11,$K$1:$P$1,Z$1)</f>
        <v>2.3882039521317018E-4</v>
      </c>
      <c r="AA11" s="38" cm="1">
        <f t="array" aca="1" ref="AA11" ca="1">TREND($K11:$P11,$K$1:$P$1,AA$1)</f>
        <v>2.4316258421704616E-4</v>
      </c>
      <c r="AB11" s="38" cm="1">
        <f t="array" aca="1" ref="AB11" ca="1">TREND($K11:$P11,$K$1:$P$1,AB$1)</f>
        <v>2.4750477322092214E-4</v>
      </c>
      <c r="AC11" s="38" cm="1">
        <f t="array" aca="1" ref="AC11" ca="1">TREND($K11:$P11,$K$1:$P$1,AC$1)</f>
        <v>2.5184696222479812E-4</v>
      </c>
      <c r="AD11" s="38" cm="1">
        <f t="array" aca="1" ref="AD11" ca="1">TREND($K11:$P11,$K$1:$P$1,AD$1)</f>
        <v>2.5618915122867236E-4</v>
      </c>
      <c r="AE11" s="38" cm="1">
        <f t="array" aca="1" ref="AE11" ca="1">TREND($K11:$P11,$K$1:$P$1,AE$1)</f>
        <v>2.6053134023254834E-4</v>
      </c>
      <c r="AF11" s="38" cm="1">
        <f t="array" aca="1" ref="AF11" ca="1">TREND($K11:$P11,$K$1:$P$1,AF$1)</f>
        <v>2.6487352923642432E-4</v>
      </c>
      <c r="AG11" s="38" cm="1">
        <f t="array" aca="1" ref="AG11" ca="1">TREND($K11:$P11,$K$1:$P$1,AG$1)</f>
        <v>2.692157182403003E-4</v>
      </c>
      <c r="AH11" s="38" cm="1">
        <f t="array" aca="1" ref="AH11" ca="1">TREND($K11:$P11,$K$1:$P$1,AH$1)</f>
        <v>2.7355790724417628E-4</v>
      </c>
      <c r="AI11" s="38" cm="1">
        <f t="array" aca="1" ref="AI11" ca="1">TREND($K11:$P11,$K$1:$P$1,AI$1)</f>
        <v>2.7790009624805226E-4</v>
      </c>
      <c r="AJ11" s="38" cm="1">
        <f t="array" aca="1" ref="AJ11" ca="1">TREND($K11:$P11,$K$1:$P$1,AJ$1)</f>
        <v>2.8224228525192824E-4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6.6218382309106124E-4</v>
      </c>
      <c r="C12" s="38">
        <f t="shared" ca="1" si="3"/>
        <v>6.7711009779188437E-4</v>
      </c>
      <c r="D12" s="38">
        <f t="shared" ca="1" si="0"/>
        <v>6.9203637249270751E-4</v>
      </c>
      <c r="E12" s="38">
        <f t="shared" ca="1" si="0"/>
        <v>7.0696264719353054E-4</v>
      </c>
      <c r="F12" s="40">
        <f ca="1">SUM(INDIRECT(CONCATENATE("'",HLOOKUP(F$1,$B$21:$E$23,3,FALSE),"'!",$B$25,ROW($A12)+5,":",$B$25,ROW($A12)+6)))*About!$A$27</f>
        <v>7.2188892189435367E-4</v>
      </c>
      <c r="G12" s="38">
        <f t="shared" ca="1" si="4"/>
        <v>7.3404705110520594E-4</v>
      </c>
      <c r="H12" s="38">
        <f t="shared" ca="1" si="1"/>
        <v>7.462051803160582E-4</v>
      </c>
      <c r="I12" s="38">
        <f t="shared" ca="1" si="1"/>
        <v>7.5836330952691047E-4</v>
      </c>
      <c r="J12" s="38">
        <f t="shared" ca="1" si="1"/>
        <v>7.7052143873776273E-4</v>
      </c>
      <c r="K12" s="40">
        <f ca="1">SUM(INDIRECT(CONCATENATE("'",HLOOKUP(K$1,$B$21:$E$23,3,FALSE),"'!",$B$25,ROW($A12)+5,":",$B$25,ROW($A12)+6)))*About!$A$27</f>
        <v>7.82679567948615E-4</v>
      </c>
      <c r="L12" s="38">
        <f t="shared" ca="1" si="5"/>
        <v>7.9700879166140514E-4</v>
      </c>
      <c r="M12" s="38">
        <f t="shared" ca="1" si="2"/>
        <v>8.113380153741954E-4</v>
      </c>
      <c r="N12" s="38">
        <f t="shared" ca="1" si="2"/>
        <v>8.2566723908698554E-4</v>
      </c>
      <c r="O12" s="38">
        <f t="shared" ca="1" si="2"/>
        <v>8.399964627997758E-4</v>
      </c>
      <c r="P12" s="40">
        <f ca="1">SUM(INDIRECT(CONCATENATE("'",HLOOKUP(P$1,$B$21:$E$23,3,FALSE),"'!",$B$25,ROW($A12)+5,":",$B$25,ROW($A12)+6)))*About!$A$27</f>
        <v>8.5432568651256594E-4</v>
      </c>
      <c r="Q12" s="38" cm="1">
        <f t="array" aca="1" ref="Q12" ca="1">TREND($K12:$P12,$K$1:$P$1,Q$1)</f>
        <v>8.6865491022535685E-4</v>
      </c>
      <c r="R12" s="38" cm="1">
        <f t="array" aca="1" ref="R12" ca="1">TREND($K12:$P12,$K$1:$P$1,R$1)</f>
        <v>8.8298413393814515E-4</v>
      </c>
      <c r="S12" s="38" cm="1">
        <f t="array" aca="1" ref="S12" ca="1">TREND($K12:$P12,$K$1:$P$1,S$1)</f>
        <v>8.9731335765093692E-4</v>
      </c>
      <c r="T12" s="38" cm="1">
        <f t="array" aca="1" ref="T12" ca="1">TREND($K12:$P12,$K$1:$P$1,T$1)</f>
        <v>9.1164258136372522E-4</v>
      </c>
      <c r="U12" s="38" cm="1">
        <f t="array" aca="1" ref="U12" ca="1">TREND($K12:$P12,$K$1:$P$1,U$1)</f>
        <v>9.25971805076517E-4</v>
      </c>
      <c r="V12" s="38" cm="1">
        <f t="array" aca="1" ref="V12" ca="1">TREND($K12:$P12,$K$1:$P$1,V$1)</f>
        <v>9.403010287893053E-4</v>
      </c>
      <c r="W12" s="38" cm="1">
        <f t="array" aca="1" ref="W12" ca="1">TREND($K12:$P12,$K$1:$P$1,W$1)</f>
        <v>9.5463025250209707E-4</v>
      </c>
      <c r="X12" s="38" cm="1">
        <f t="array" aca="1" ref="X12" ca="1">TREND($K12:$P12,$K$1:$P$1,X$1)</f>
        <v>9.6895947621488884E-4</v>
      </c>
      <c r="Y12" s="38" cm="1">
        <f t="array" aca="1" ref="Y12" ca="1">TREND($K12:$P12,$K$1:$P$1,Y$1)</f>
        <v>9.8328869992767715E-4</v>
      </c>
      <c r="Z12" s="38" cm="1">
        <f t="array" aca="1" ref="Z12" ca="1">TREND($K12:$P12,$K$1:$P$1,Z$1)</f>
        <v>9.9761792364046892E-4</v>
      </c>
      <c r="AA12" s="38" cm="1">
        <f t="array" aca="1" ref="AA12" ca="1">TREND($K12:$P12,$K$1:$P$1,AA$1)</f>
        <v>1.0119471473532572E-3</v>
      </c>
      <c r="AB12" s="38" cm="1">
        <f t="array" aca="1" ref="AB12" ca="1">TREND($K12:$P12,$K$1:$P$1,AB$1)</f>
        <v>1.026276371066049E-3</v>
      </c>
      <c r="AC12" s="38" cm="1">
        <f t="array" aca="1" ref="AC12" ca="1">TREND($K12:$P12,$K$1:$P$1,AC$1)</f>
        <v>1.0406055947788373E-3</v>
      </c>
      <c r="AD12" s="38" cm="1">
        <f t="array" aca="1" ref="AD12" ca="1">TREND($K12:$P12,$K$1:$P$1,AD$1)</f>
        <v>1.0549348184916291E-3</v>
      </c>
      <c r="AE12" s="38" cm="1">
        <f t="array" aca="1" ref="AE12" ca="1">TREND($K12:$P12,$K$1:$P$1,AE$1)</f>
        <v>1.0692640422044174E-3</v>
      </c>
      <c r="AF12" s="38" cm="1">
        <f t="array" aca="1" ref="AF12" ca="1">TREND($K12:$P12,$K$1:$P$1,AF$1)</f>
        <v>1.0835932659172091E-3</v>
      </c>
      <c r="AG12" s="38" cm="1">
        <f t="array" aca="1" ref="AG12" ca="1">TREND($K12:$P12,$K$1:$P$1,AG$1)</f>
        <v>1.0979224896299974E-3</v>
      </c>
      <c r="AH12" s="38" cm="1">
        <f t="array" aca="1" ref="AH12" ca="1">TREND($K12:$P12,$K$1:$P$1,AH$1)</f>
        <v>1.1122517133427892E-3</v>
      </c>
      <c r="AI12" s="38" cm="1">
        <f t="array" aca="1" ref="AI12" ca="1">TREND($K12:$P12,$K$1:$P$1,AI$1)</f>
        <v>1.126580937055581E-3</v>
      </c>
      <c r="AJ12" s="38" cm="1">
        <f t="array" aca="1" ref="AJ12" ca="1">TREND($K12:$P12,$K$1:$P$1,AJ$1)</f>
        <v>1.1409101607683693E-3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HOIpTP-buildings-SO2</v>
      </c>
    </row>
    <row r="18" spans="1:5">
      <c r="A18" t="s">
        <v>113</v>
      </c>
      <c r="B18" t="str">
        <f ca="1">RIGHT(B17,LEN(B17)-7)</f>
        <v>buildings-SO2</v>
      </c>
    </row>
    <row r="19" spans="1:5">
      <c r="A19" t="s">
        <v>114</v>
      </c>
      <c r="B19" t="str">
        <f ca="1">LEFT(B18,FIND("-",B18)-1)</f>
        <v>buildings</v>
      </c>
    </row>
    <row r="20" spans="1:5">
      <c r="A20" t="s">
        <v>121</v>
      </c>
      <c r="B20" t="str">
        <f ca="1">VLOOKUP($B$19,Mappings!$A$22:$B$26,COLUMN(Mappings!$B$21),FALSE)</f>
        <v>area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11</v>
      </c>
      <c r="C22" s="32">
        <f ca="1">VLOOKUP($B$20,Mappings!$A$3:$E$19,COLUMN(Mappings!C$2),FALSE)</f>
        <v>28</v>
      </c>
      <c r="D22" s="32">
        <f ca="1">VLOOKUP($B$20,Mappings!$A$3:$E$19,COLUMN(Mappings!D$2),FALSE)</f>
        <v>45</v>
      </c>
      <c r="E22" s="33">
        <f ca="1">VLOOKUP($B$20,Mappings!$A$3:$E$19,COLUMN(Mappings!E$2),FALSE)</f>
        <v>62</v>
      </c>
    </row>
    <row r="23" spans="1:5">
      <c r="A23" s="34" t="s">
        <v>112</v>
      </c>
      <c r="B23" s="35" t="str">
        <f ca="1">CONCATENATE("Table ",B22)</f>
        <v>Table 11</v>
      </c>
      <c r="C23" s="35" t="str">
        <f ca="1">CONCATENATE("Table ",C22)</f>
        <v>Table 28</v>
      </c>
      <c r="D23" s="35" t="str">
        <f ca="1">CONCATENATE("Table ",D22)</f>
        <v>Table 45</v>
      </c>
      <c r="E23" s="36" t="str">
        <f ca="1">CONCATENATE("Table ",E22)</f>
        <v>Table 62</v>
      </c>
    </row>
    <row r="24" spans="1:5">
      <c r="A24" t="s">
        <v>115</v>
      </c>
      <c r="B24" t="str">
        <f ca="1">REPLACE(B18,1,FIND("-",B18),"")</f>
        <v>SO2</v>
      </c>
    </row>
    <row r="25" spans="1:5">
      <c r="A25" t="s">
        <v>123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J25"/>
  <sheetViews>
    <sheetView workbookViewId="0"/>
  </sheetViews>
  <sheetFormatPr defaultColWidth="8.796875" defaultRowHeight="14.25"/>
  <cols>
    <col min="1" max="1" width="33.796875" customWidth="1"/>
  </cols>
  <sheetData>
    <row r="1" spans="1:36" s="1" customFormat="1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8.2501591073640419E-5</v>
      </c>
      <c r="C2" s="38">
        <f ca="1">$B2+($F2-$B2)*(C$1-$B$1)/($F$1-$B$1)</f>
        <v>8.3044364699124903E-5</v>
      </c>
      <c r="D2" s="38">
        <f t="shared" ref="D2:E12" ca="1" si="0">$B2+($F2-$B2)*(D$1-$B$1)/($F$1-$B$1)</f>
        <v>8.3587138324609374E-5</v>
      </c>
      <c r="E2" s="38">
        <f t="shared" ca="1" si="0"/>
        <v>8.4129911950093844E-5</v>
      </c>
      <c r="F2" s="37" cm="1">
        <f t="array" aca="1" ref="F2" ca="1">INDIRECT(CONCATENATE("'",HLOOKUP(F$1,$B$21:$E$23,3,FALSE),"'!",$B$25,ROW($A2)+3))*About!$A$27</f>
        <v>8.4672685575578328E-5</v>
      </c>
      <c r="G2" s="38">
        <f ca="1">$F2+($K2-$F2)*(G$1-$F$1)/($K$1-$F$1)</f>
        <v>8.5541123376353486E-5</v>
      </c>
      <c r="H2" s="38">
        <f t="shared" ref="H2:J12" ca="1" si="1">$F2+($K2-$F2)*(H$1-$F$1)/($K$1-$F$1)</f>
        <v>8.6409561177128643E-5</v>
      </c>
      <c r="I2" s="38">
        <f t="shared" ca="1" si="1"/>
        <v>8.7277998977903815E-5</v>
      </c>
      <c r="J2" s="38">
        <f t="shared" ca="1" si="1"/>
        <v>8.8146436778678973E-5</v>
      </c>
      <c r="K2" s="37" cm="1">
        <f t="array" aca="1" ref="K2" ca="1">INDIRECT(CONCATENATE("'",HLOOKUP(K$1,$B$21:$E$23,3,FALSE),"'!",$B$25,ROW($A2)+3))*About!$A$27</f>
        <v>8.9014874579454131E-5</v>
      </c>
      <c r="L2" s="38">
        <f ca="1">$K2+($P2-$K2)*(L$1-$K$1)/($P$1-$K$1)</f>
        <v>9.0317531280616881E-5</v>
      </c>
      <c r="M2" s="38">
        <f t="shared" ref="M2:O12" ca="1" si="2">$K2+($P2-$K2)*(M$1-$K$1)/($P$1-$K$1)</f>
        <v>9.1620187981779618E-5</v>
      </c>
      <c r="N2" s="38">
        <f t="shared" ca="1" si="2"/>
        <v>9.2922844682942368E-5</v>
      </c>
      <c r="O2" s="38">
        <f t="shared" ca="1" si="2"/>
        <v>9.4225501384105105E-5</v>
      </c>
      <c r="P2" s="37" cm="1">
        <f t="array" aca="1" ref="P2" ca="1">INDIRECT(CONCATENATE("'",HLOOKUP(P$1,$B$21:$E$23,3,FALSE),"'!",$B$25,ROW($A2)+3))*About!$A$27</f>
        <v>9.5528158085267855E-5</v>
      </c>
      <c r="Q2" s="38" cm="1">
        <f t="array" aca="1" ref="Q2" ca="1">TREND($K2:$P2,$K$1:$P$1,Q$1)</f>
        <v>9.6830814786430606E-5</v>
      </c>
      <c r="R2" s="38" cm="1">
        <f t="array" aca="1" ref="R2" ca="1">TREND($K2:$P2,$K$1:$P$1,R$1)</f>
        <v>9.8133471487593139E-5</v>
      </c>
      <c r="S2" s="38" cm="1">
        <f t="array" aca="1" ref="S2" ca="1">TREND($K2:$P2,$K$1:$P$1,S$1)</f>
        <v>9.9436128188756107E-5</v>
      </c>
      <c r="T2" s="38" cm="1">
        <f t="array" aca="1" ref="T2" ca="1">TREND($K2:$P2,$K$1:$P$1,T$1)</f>
        <v>1.0073878488991864E-4</v>
      </c>
      <c r="U2" s="38" cm="1">
        <f t="array" aca="1" ref="U2" ca="1">TREND($K2:$P2,$K$1:$P$1,U$1)</f>
        <v>1.0204144159108161E-4</v>
      </c>
      <c r="V2" s="38" cm="1">
        <f t="array" aca="1" ref="V2" ca="1">TREND($K2:$P2,$K$1:$P$1,V$1)</f>
        <v>1.0334409829224414E-4</v>
      </c>
      <c r="W2" s="38" cm="1">
        <f t="array" aca="1" ref="W2" ca="1">TREND($K2:$P2,$K$1:$P$1,W$1)</f>
        <v>1.0464675499340711E-4</v>
      </c>
      <c r="X2" s="38" cm="1">
        <f t="array" aca="1" ref="X2" ca="1">TREND($K2:$P2,$K$1:$P$1,X$1)</f>
        <v>1.0594941169456964E-4</v>
      </c>
      <c r="Y2" s="38" cm="1">
        <f t="array" aca="1" ref="Y2" ca="1">TREND($K2:$P2,$K$1:$P$1,Y$1)</f>
        <v>1.0725206839573261E-4</v>
      </c>
      <c r="Z2" s="38" cm="1">
        <f t="array" aca="1" ref="Z2" ca="1">TREND($K2:$P2,$K$1:$P$1,Z$1)</f>
        <v>1.0855472509689514E-4</v>
      </c>
      <c r="AA2" s="38" cm="1">
        <f t="array" aca="1" ref="AA2" ca="1">TREND($K2:$P2,$K$1:$P$1,AA$1)</f>
        <v>1.0985738179805811E-4</v>
      </c>
      <c r="AB2" s="38" cm="1">
        <f t="array" aca="1" ref="AB2" ca="1">TREND($K2:$P2,$K$1:$P$1,AB$1)</f>
        <v>1.1116003849922064E-4</v>
      </c>
      <c r="AC2" s="38" cm="1">
        <f t="array" aca="1" ref="AC2" ca="1">TREND($K2:$P2,$K$1:$P$1,AC$1)</f>
        <v>1.1246269520038361E-4</v>
      </c>
      <c r="AD2" s="38" cm="1">
        <f t="array" aca="1" ref="AD2" ca="1">TREND($K2:$P2,$K$1:$P$1,AD$1)</f>
        <v>1.1376535190154614E-4</v>
      </c>
      <c r="AE2" s="38" cm="1">
        <f t="array" aca="1" ref="AE2" ca="1">TREND($K2:$P2,$K$1:$P$1,AE$1)</f>
        <v>1.1506800860270911E-4</v>
      </c>
      <c r="AF2" s="38" cm="1">
        <f t="array" aca="1" ref="AF2" ca="1">TREND($K2:$P2,$K$1:$P$1,AF$1)</f>
        <v>1.1637066530387164E-4</v>
      </c>
      <c r="AG2" s="38" cm="1">
        <f t="array" aca="1" ref="AG2" ca="1">TREND($K2:$P2,$K$1:$P$1,AG$1)</f>
        <v>1.1767332200503461E-4</v>
      </c>
      <c r="AH2" s="38" cm="1">
        <f t="array" aca="1" ref="AH2" ca="1">TREND($K2:$P2,$K$1:$P$1,AH$1)</f>
        <v>1.1897597870619715E-4</v>
      </c>
      <c r="AI2" s="38" cm="1">
        <f t="array" aca="1" ref="AI2" ca="1">TREND($K2:$P2,$K$1:$P$1,AI$1)</f>
        <v>1.2027863540735968E-4</v>
      </c>
      <c r="AJ2" s="38" cm="1">
        <f t="array" aca="1" ref="AJ2" ca="1">TREND($K2:$P2,$K$1:$P$1,AJ$1)</f>
        <v>1.2158129210852265E-4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4.3421890038758118E-5</v>
      </c>
      <c r="C3" s="38">
        <f t="shared" ref="C3:C12" ca="1" si="3">$B3+($F3-$B3)*(C$1-$B$1)/($F$1-$B$1)</f>
        <v>4.3693276851500353E-5</v>
      </c>
      <c r="D3" s="38">
        <f t="shared" ca="1" si="0"/>
        <v>4.3964663664242595E-5</v>
      </c>
      <c r="E3" s="38">
        <f t="shared" ca="1" si="0"/>
        <v>4.423605047698483E-5</v>
      </c>
      <c r="F3" s="39" cm="1">
        <f t="array" aca="1" ref="F3" ca="1">INDIRECT(CONCATENATE("'",HLOOKUP(F$1,$B$21:$E$23,3,FALSE),"'!",$B$25,ROW($A3)+5))*About!$A$27</f>
        <v>4.4507437289727065E-5</v>
      </c>
      <c r="G3" s="38">
        <f t="shared" ref="G3:G12" ca="1" si="4">$F3+($K3-$F3)*(G$1-$F$1)/($K$1-$F$1)</f>
        <v>4.4724546739920855E-5</v>
      </c>
      <c r="H3" s="38">
        <f t="shared" ca="1" si="1"/>
        <v>4.4941656190114651E-5</v>
      </c>
      <c r="I3" s="38">
        <f t="shared" ca="1" si="1"/>
        <v>4.5158765640308441E-5</v>
      </c>
      <c r="J3" s="38">
        <f t="shared" ca="1" si="1"/>
        <v>4.5375875090502237E-5</v>
      </c>
      <c r="K3" s="39" cm="1">
        <f t="array" aca="1" ref="K3" ca="1">INDIRECT(CONCATENATE("'",HLOOKUP(K$1,$B$21:$E$23,3,FALSE),"'!",$B$25,ROW($A3)+5))*About!$A$27</f>
        <v>4.5592984540696026E-5</v>
      </c>
      <c r="L3" s="38">
        <f t="shared" ref="L3:L12" ca="1" si="5">$K3+($P3-$K3)*(L$1-$K$1)/($P$1-$K$1)</f>
        <v>4.5810093990889816E-5</v>
      </c>
      <c r="M3" s="38">
        <f t="shared" ca="1" si="2"/>
        <v>4.6027203441083605E-5</v>
      </c>
      <c r="N3" s="38">
        <f t="shared" ca="1" si="2"/>
        <v>4.6244312891277395E-5</v>
      </c>
      <c r="O3" s="38">
        <f t="shared" ca="1" si="2"/>
        <v>4.6461422341471184E-5</v>
      </c>
      <c r="P3" s="39" cm="1">
        <f t="array" aca="1" ref="P3" ca="1">INDIRECT(CONCATENATE("'",HLOOKUP(P$1,$B$21:$E$23,3,FALSE),"'!",$B$25,ROW($A3)+5))*About!$A$27</f>
        <v>4.6678531791664974E-5</v>
      </c>
      <c r="Q3" s="38" cm="1">
        <f t="array" aca="1" ref="Q3" ca="1">TREND($K3:$P3,$K$1:$P$1,Q$1)</f>
        <v>4.6895641241858743E-5</v>
      </c>
      <c r="R3" s="38" cm="1">
        <f t="array" aca="1" ref="R3" ca="1">TREND($K3:$P3,$K$1:$P$1,R$1)</f>
        <v>4.7112750692052553E-5</v>
      </c>
      <c r="S3" s="38" cm="1">
        <f t="array" aca="1" ref="S3" ca="1">TREND($K3:$P3,$K$1:$P$1,S$1)</f>
        <v>4.7329860142246362E-5</v>
      </c>
      <c r="T3" s="38" cm="1">
        <f t="array" aca="1" ref="T3" ca="1">TREND($K3:$P3,$K$1:$P$1,T$1)</f>
        <v>4.7546969592440118E-5</v>
      </c>
      <c r="U3" s="38" cm="1">
        <f t="array" aca="1" ref="U3" ca="1">TREND($K3:$P3,$K$1:$P$1,U$1)</f>
        <v>4.7764079042633928E-5</v>
      </c>
      <c r="V3" s="38" cm="1">
        <f t="array" aca="1" ref="V3" ca="1">TREND($K3:$P3,$K$1:$P$1,V$1)</f>
        <v>4.7981188492827683E-5</v>
      </c>
      <c r="W3" s="38" cm="1">
        <f t="array" aca="1" ref="W3" ca="1">TREND($K3:$P3,$K$1:$P$1,W$1)</f>
        <v>4.8198297943021493E-5</v>
      </c>
      <c r="X3" s="38" cm="1">
        <f t="array" aca="1" ref="X3" ca="1">TREND($K3:$P3,$K$1:$P$1,X$1)</f>
        <v>4.8415407393215303E-5</v>
      </c>
      <c r="Y3" s="38" cm="1">
        <f t="array" aca="1" ref="Y3" ca="1">TREND($K3:$P3,$K$1:$P$1,Y$1)</f>
        <v>4.8632516843409059E-5</v>
      </c>
      <c r="Z3" s="38" cm="1">
        <f t="array" aca="1" ref="Z3" ca="1">TREND($K3:$P3,$K$1:$P$1,Z$1)</f>
        <v>4.8849626293602868E-5</v>
      </c>
      <c r="AA3" s="38" cm="1">
        <f t="array" aca="1" ref="AA3" ca="1">TREND($K3:$P3,$K$1:$P$1,AA$1)</f>
        <v>4.9066735743796678E-5</v>
      </c>
      <c r="AB3" s="38" cm="1">
        <f t="array" aca="1" ref="AB3" ca="1">TREND($K3:$P3,$K$1:$P$1,AB$1)</f>
        <v>4.9283845193990434E-5</v>
      </c>
      <c r="AC3" s="38" cm="1">
        <f t="array" aca="1" ref="AC3" ca="1">TREND($K3:$P3,$K$1:$P$1,AC$1)</f>
        <v>4.9500954644184243E-5</v>
      </c>
      <c r="AD3" s="38" cm="1">
        <f t="array" aca="1" ref="AD3" ca="1">TREND($K3:$P3,$K$1:$P$1,AD$1)</f>
        <v>4.9718064094377999E-5</v>
      </c>
      <c r="AE3" s="38" cm="1">
        <f t="array" aca="1" ref="AE3" ca="1">TREND($K3:$P3,$K$1:$P$1,AE$1)</f>
        <v>4.9935173544571809E-5</v>
      </c>
      <c r="AF3" s="38" cm="1">
        <f t="array" aca="1" ref="AF3" ca="1">TREND($K3:$P3,$K$1:$P$1,AF$1)</f>
        <v>5.0152282994765619E-5</v>
      </c>
      <c r="AG3" s="38" cm="1">
        <f t="array" aca="1" ref="AG3" ca="1">TREND($K3:$P3,$K$1:$P$1,AG$1)</f>
        <v>5.0369392444959374E-5</v>
      </c>
      <c r="AH3" s="38" cm="1">
        <f t="array" aca="1" ref="AH3" ca="1">TREND($K3:$P3,$K$1:$P$1,AH$1)</f>
        <v>5.0586501895153184E-5</v>
      </c>
      <c r="AI3" s="38" cm="1">
        <f t="array" aca="1" ref="AI3" ca="1">TREND($K3:$P3,$K$1:$P$1,AI$1)</f>
        <v>5.0803611345346994E-5</v>
      </c>
      <c r="AJ3" s="38" cm="1">
        <f t="array" aca="1" ref="AJ3" ca="1">TREND($K3:$P3,$K$1:$P$1,AJ$1)</f>
        <v>5.1020720795540749E-5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1.1941019760658482E-4</v>
      </c>
      <c r="C4" s="38">
        <f t="shared" ca="1" si="3"/>
        <v>1.1941019760658482E-4</v>
      </c>
      <c r="D4" s="38">
        <f t="shared" ca="1" si="0"/>
        <v>1.1941019760658482E-4</v>
      </c>
      <c r="E4" s="38">
        <f t="shared" ca="1" si="0"/>
        <v>1.1941019760658482E-4</v>
      </c>
      <c r="F4" s="39" cm="1">
        <f t="array" aca="1" ref="F4" ca="1">INDIRECT(CONCATENATE("'",HLOOKUP(F$1,$B$21:$E$23,3,FALSE),"'!",$B$25,ROW($A4)+5))*About!$A$27</f>
        <v>1.1941019760658482E-4</v>
      </c>
      <c r="G4" s="38">
        <f t="shared" ca="1" si="4"/>
        <v>1.1941019760658482E-4</v>
      </c>
      <c r="H4" s="38">
        <f t="shared" ca="1" si="1"/>
        <v>1.1941019760658482E-4</v>
      </c>
      <c r="I4" s="38">
        <f t="shared" ca="1" si="1"/>
        <v>1.1941019760658482E-4</v>
      </c>
      <c r="J4" s="38">
        <f t="shared" ca="1" si="1"/>
        <v>1.1941019760658482E-4</v>
      </c>
      <c r="K4" s="39" cm="1">
        <f t="array" aca="1" ref="K4" ca="1">INDIRECT(CONCATENATE("'",HLOOKUP(K$1,$B$21:$E$23,3,FALSE),"'!",$B$25,ROW($A4)+5))*About!$A$27</f>
        <v>1.1941019760658482E-4</v>
      </c>
      <c r="L4" s="38">
        <f t="shared" ca="1" si="5"/>
        <v>1.2158129210852273E-4</v>
      </c>
      <c r="M4" s="38">
        <f t="shared" ca="1" si="2"/>
        <v>1.2375238661046064E-4</v>
      </c>
      <c r="N4" s="38">
        <f t="shared" ca="1" si="2"/>
        <v>1.2592348111239852E-4</v>
      </c>
      <c r="O4" s="38">
        <f t="shared" ca="1" si="2"/>
        <v>1.2809457561433643E-4</v>
      </c>
      <c r="P4" s="39" cm="1">
        <f t="array" aca="1" ref="P4" ca="1">INDIRECT(CONCATENATE("'",HLOOKUP(P$1,$B$21:$E$23,3,FALSE),"'!",$B$25,ROW($A4)+5))*About!$A$27</f>
        <v>1.3026567011627433E-4</v>
      </c>
      <c r="Q4" s="38" cm="1">
        <f t="array" aca="1" ref="Q4" ca="1">TREND($K4:$P4,$K$1:$P$1,Q$1)</f>
        <v>1.3243676461821216E-4</v>
      </c>
      <c r="R4" s="38" cm="1">
        <f t="array" aca="1" ref="R4" ca="1">TREND($K4:$P4,$K$1:$P$1,R$1)</f>
        <v>1.3460785912015015E-4</v>
      </c>
      <c r="S4" s="38" cm="1">
        <f t="array" aca="1" ref="S4" ca="1">TREND($K4:$P4,$K$1:$P$1,S$1)</f>
        <v>1.3677895362208814E-4</v>
      </c>
      <c r="T4" s="38" cm="1">
        <f t="array" aca="1" ref="T4" ca="1">TREND($K4:$P4,$K$1:$P$1,T$1)</f>
        <v>1.3895004812402526E-4</v>
      </c>
      <c r="U4" s="38" cm="1">
        <f t="array" aca="1" ref="U4" ca="1">TREND($K4:$P4,$K$1:$P$1,U$1)</f>
        <v>1.4112114262596325E-4</v>
      </c>
      <c r="V4" s="38" cm="1">
        <f t="array" aca="1" ref="V4" ca="1">TREND($K4:$P4,$K$1:$P$1,V$1)</f>
        <v>1.4329223712790124E-4</v>
      </c>
      <c r="W4" s="38" cm="1">
        <f t="array" aca="1" ref="W4" ca="1">TREND($K4:$P4,$K$1:$P$1,W$1)</f>
        <v>1.4546333162983923E-4</v>
      </c>
      <c r="X4" s="38" cm="1">
        <f t="array" aca="1" ref="X4" ca="1">TREND($K4:$P4,$K$1:$P$1,X$1)</f>
        <v>1.4763442613177722E-4</v>
      </c>
      <c r="Y4" s="38" cm="1">
        <f t="array" aca="1" ref="Y4" ca="1">TREND($K4:$P4,$K$1:$P$1,Y$1)</f>
        <v>1.4980552063371521E-4</v>
      </c>
      <c r="Z4" s="38" cm="1">
        <f t="array" aca="1" ref="Z4" ca="1">TREND($K4:$P4,$K$1:$P$1,Z$1)</f>
        <v>1.519766151356532E-4</v>
      </c>
      <c r="AA4" s="38" cm="1">
        <f t="array" aca="1" ref="AA4" ca="1">TREND($K4:$P4,$K$1:$P$1,AA$1)</f>
        <v>1.5414770963759119E-4</v>
      </c>
      <c r="AB4" s="38" cm="1">
        <f t="array" aca="1" ref="AB4" ca="1">TREND($K4:$P4,$K$1:$P$1,AB$1)</f>
        <v>1.5631880413952918E-4</v>
      </c>
      <c r="AC4" s="38" cm="1">
        <f t="array" aca="1" ref="AC4" ca="1">TREND($K4:$P4,$K$1:$P$1,AC$1)</f>
        <v>1.5848989864146717E-4</v>
      </c>
      <c r="AD4" s="38" cm="1">
        <f t="array" aca="1" ref="AD4" ca="1">TREND($K4:$P4,$K$1:$P$1,AD$1)</f>
        <v>1.6066099314340429E-4</v>
      </c>
      <c r="AE4" s="38" cm="1">
        <f t="array" aca="1" ref="AE4" ca="1">TREND($K4:$P4,$K$1:$P$1,AE$1)</f>
        <v>1.6283208764534228E-4</v>
      </c>
      <c r="AF4" s="38" cm="1">
        <f t="array" aca="1" ref="AF4" ca="1">TREND($K4:$P4,$K$1:$P$1,AF$1)</f>
        <v>1.6500318214728027E-4</v>
      </c>
      <c r="AG4" s="38" cm="1">
        <f t="array" aca="1" ref="AG4" ca="1">TREND($K4:$P4,$K$1:$P$1,AG$1)</f>
        <v>1.6717427664921826E-4</v>
      </c>
      <c r="AH4" s="38" cm="1">
        <f t="array" aca="1" ref="AH4" ca="1">TREND($K4:$P4,$K$1:$P$1,AH$1)</f>
        <v>1.6934537115115625E-4</v>
      </c>
      <c r="AI4" s="38" cm="1">
        <f t="array" aca="1" ref="AI4" ca="1">TREND($K4:$P4,$K$1:$P$1,AI$1)</f>
        <v>1.7151646565309424E-4</v>
      </c>
      <c r="AJ4" s="38" cm="1">
        <f t="array" aca="1" ref="AJ4" ca="1">TREND($K4:$P4,$K$1:$P$1,AJ$1)</f>
        <v>1.7368756015503223E-4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1.5197661513565342E-3</v>
      </c>
      <c r="C5" s="38">
        <f t="shared" ca="1" si="3"/>
        <v>1.5197661513565342E-3</v>
      </c>
      <c r="D5" s="38">
        <f t="shared" ca="1" si="0"/>
        <v>1.5197661513565342E-3</v>
      </c>
      <c r="E5" s="38">
        <f t="shared" ca="1" si="0"/>
        <v>1.5197661513565342E-3</v>
      </c>
      <c r="F5" s="39" cm="1">
        <f t="array" aca="1" ref="F5" ca="1">INDIRECT(CONCATENATE("'",HLOOKUP(F$1,$B$21:$E$23,3,FALSE),"'!",$B$25,ROW($A5)+5))*About!$A$27</f>
        <v>1.5197661513565342E-3</v>
      </c>
      <c r="G5" s="38">
        <f t="shared" ca="1" si="4"/>
        <v>1.5197661513565342E-3</v>
      </c>
      <c r="H5" s="38">
        <f t="shared" ca="1" si="1"/>
        <v>1.5197661513565342E-3</v>
      </c>
      <c r="I5" s="38">
        <f t="shared" ca="1" si="1"/>
        <v>1.5197661513565342E-3</v>
      </c>
      <c r="J5" s="38">
        <f t="shared" ca="1" si="1"/>
        <v>1.5197661513565342E-3</v>
      </c>
      <c r="K5" s="39" cm="1">
        <f t="array" aca="1" ref="K5" ca="1">INDIRECT(CONCATENATE("'",HLOOKUP(K$1,$B$21:$E$23,3,FALSE),"'!",$B$25,ROW($A5)+5))*About!$A$27</f>
        <v>1.5197661513565342E-3</v>
      </c>
      <c r="L5" s="38">
        <f t="shared" ca="1" si="5"/>
        <v>1.5414770963759132E-3</v>
      </c>
      <c r="M5" s="38">
        <f t="shared" ca="1" si="2"/>
        <v>1.5631880413952922E-3</v>
      </c>
      <c r="N5" s="38">
        <f t="shared" ca="1" si="2"/>
        <v>1.5848989864146712E-3</v>
      </c>
      <c r="O5" s="38">
        <f t="shared" ca="1" si="2"/>
        <v>1.6066099314340503E-3</v>
      </c>
      <c r="P5" s="39" cm="1">
        <f t="array" aca="1" ref="P5" ca="1">INDIRECT(CONCATENATE("'",HLOOKUP(P$1,$B$21:$E$23,3,FALSE),"'!",$B$25,ROW($A5)+5))*About!$A$27</f>
        <v>1.6283208764534293E-3</v>
      </c>
      <c r="Q5" s="38" cm="1">
        <f t="array" aca="1" ref="Q5" ca="1">TREND($K5:$P5,$K$1:$P$1,Q$1)</f>
        <v>1.6500318214728166E-3</v>
      </c>
      <c r="R5" s="38" cm="1">
        <f t="array" aca="1" ref="R5" ca="1">TREND($K5:$P5,$K$1:$P$1,R$1)</f>
        <v>1.671742766492193E-3</v>
      </c>
      <c r="S5" s="38" cm="1">
        <f t="array" aca="1" ref="S5" ca="1">TREND($K5:$P5,$K$1:$P$1,S$1)</f>
        <v>1.6934537115115694E-3</v>
      </c>
      <c r="T5" s="38" cm="1">
        <f t="array" aca="1" ref="T5" ca="1">TREND($K5:$P5,$K$1:$P$1,T$1)</f>
        <v>1.7151646565309528E-3</v>
      </c>
      <c r="U5" s="38" cm="1">
        <f t="array" aca="1" ref="U5" ca="1">TREND($K5:$P5,$K$1:$P$1,U$1)</f>
        <v>1.7368756015503292E-3</v>
      </c>
      <c r="V5" s="38" cm="1">
        <f t="array" aca="1" ref="V5" ca="1">TREND($K5:$P5,$K$1:$P$1,V$1)</f>
        <v>1.7585865465697126E-3</v>
      </c>
      <c r="W5" s="38" cm="1">
        <f t="array" aca="1" ref="W5" ca="1">TREND($K5:$P5,$K$1:$P$1,W$1)</f>
        <v>1.780297491589089E-3</v>
      </c>
      <c r="X5" s="38" cm="1">
        <f t="array" aca="1" ref="X5" ca="1">TREND($K5:$P5,$K$1:$P$1,X$1)</f>
        <v>1.8020084366084654E-3</v>
      </c>
      <c r="Y5" s="38" cm="1">
        <f t="array" aca="1" ref="Y5" ca="1">TREND($K5:$P5,$K$1:$P$1,Y$1)</f>
        <v>1.8237193816278488E-3</v>
      </c>
      <c r="Z5" s="38" cm="1">
        <f t="array" aca="1" ref="Z5" ca="1">TREND($K5:$P5,$K$1:$P$1,Z$1)</f>
        <v>1.8454303266472252E-3</v>
      </c>
      <c r="AA5" s="38" cm="1">
        <f t="array" aca="1" ref="AA5" ca="1">TREND($K5:$P5,$K$1:$P$1,AA$1)</f>
        <v>1.8671412716666017E-3</v>
      </c>
      <c r="AB5" s="38" cm="1">
        <f t="array" aca="1" ref="AB5" ca="1">TREND($K5:$P5,$K$1:$P$1,AB$1)</f>
        <v>1.888852216685985E-3</v>
      </c>
      <c r="AC5" s="38" cm="1">
        <f t="array" aca="1" ref="AC5" ca="1">TREND($K5:$P5,$K$1:$P$1,AC$1)</f>
        <v>1.9105631617053614E-3</v>
      </c>
      <c r="AD5" s="38" cm="1">
        <f t="array" aca="1" ref="AD5" ca="1">TREND($K5:$P5,$K$1:$P$1,AD$1)</f>
        <v>1.9322741067247379E-3</v>
      </c>
      <c r="AE5" s="38" cm="1">
        <f t="array" aca="1" ref="AE5" ca="1">TREND($K5:$P5,$K$1:$P$1,AE$1)</f>
        <v>1.9539850517441212E-3</v>
      </c>
      <c r="AF5" s="38" cm="1">
        <f t="array" aca="1" ref="AF5" ca="1">TREND($K5:$P5,$K$1:$P$1,AF$1)</f>
        <v>1.9756959967634977E-3</v>
      </c>
      <c r="AG5" s="38" cm="1">
        <f t="array" aca="1" ref="AG5" ca="1">TREND($K5:$P5,$K$1:$P$1,AG$1)</f>
        <v>1.997406941782881E-3</v>
      </c>
      <c r="AH5" s="38" cm="1">
        <f t="array" aca="1" ref="AH5" ca="1">TREND($K5:$P5,$K$1:$P$1,AH$1)</f>
        <v>2.0191178868022575E-3</v>
      </c>
      <c r="AI5" s="38" cm="1">
        <f t="array" aca="1" ref="AI5" ca="1">TREND($K5:$P5,$K$1:$P$1,AI$1)</f>
        <v>2.0408288318216339E-3</v>
      </c>
      <c r="AJ5" s="38" cm="1">
        <f t="array" aca="1" ref="AJ5" ca="1">TREND($K5:$P5,$K$1:$P$1,AJ$1)</f>
        <v>2.0625397768410172E-3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2.1710945019379059E-3</v>
      </c>
      <c r="C6" s="38">
        <f t="shared" ca="1" si="3"/>
        <v>2.1710945019379059E-3</v>
      </c>
      <c r="D6" s="38">
        <f t="shared" ca="1" si="0"/>
        <v>2.1710945019379059E-3</v>
      </c>
      <c r="E6" s="38">
        <f t="shared" ca="1" si="0"/>
        <v>2.1710945019379059E-3</v>
      </c>
      <c r="F6" s="39" cm="1">
        <f t="array" aca="1" ref="F6" ca="1">INDIRECT(CONCATENATE("'",HLOOKUP(F$1,$B$21:$E$23,3,FALSE),"'!",$B$25,ROW($A6)+5))*About!$A$27</f>
        <v>2.1710945019379059E-3</v>
      </c>
      <c r="G6" s="38">
        <f t="shared" ca="1" si="4"/>
        <v>2.1710945019379059E-3</v>
      </c>
      <c r="H6" s="38">
        <f t="shared" ca="1" si="1"/>
        <v>2.1710945019379059E-3</v>
      </c>
      <c r="I6" s="38">
        <f t="shared" ca="1" si="1"/>
        <v>2.1710945019379059E-3</v>
      </c>
      <c r="J6" s="38">
        <f t="shared" ca="1" si="1"/>
        <v>2.1710945019379059E-3</v>
      </c>
      <c r="K6" s="39" cm="1">
        <f t="array" aca="1" ref="K6" ca="1">INDIRECT(CONCATENATE("'",HLOOKUP(K$1,$B$21:$E$23,3,FALSE),"'!",$B$25,ROW($A6)+5))*About!$A$27</f>
        <v>2.1710945019379059E-3</v>
      </c>
      <c r="L6" s="38">
        <f t="shared" ca="1" si="5"/>
        <v>2.2145163919766639E-3</v>
      </c>
      <c r="M6" s="38">
        <f t="shared" ca="1" si="2"/>
        <v>2.257938282015422E-3</v>
      </c>
      <c r="N6" s="38">
        <f t="shared" ca="1" si="2"/>
        <v>2.3013601720541801E-3</v>
      </c>
      <c r="O6" s="38">
        <f t="shared" ca="1" si="2"/>
        <v>2.3447820620929381E-3</v>
      </c>
      <c r="P6" s="39" cm="1">
        <f t="array" aca="1" ref="P6" ca="1">INDIRECT(CONCATENATE("'",HLOOKUP(P$1,$B$21:$E$23,3,FALSE),"'!",$B$25,ROW($A6)+5))*About!$A$27</f>
        <v>2.3882039521316962E-3</v>
      </c>
      <c r="Q6" s="38" cm="1">
        <f t="array" aca="1" ref="Q6" ca="1">TREND($K6:$P6,$K$1:$P$1,Q$1)</f>
        <v>2.4316258421704651E-3</v>
      </c>
      <c r="R6" s="38" cm="1">
        <f t="array" aca="1" ref="R6" ca="1">TREND($K6:$P6,$K$1:$P$1,R$1)</f>
        <v>2.4750477322092179E-3</v>
      </c>
      <c r="S6" s="38" cm="1">
        <f t="array" aca="1" ref="S6" ca="1">TREND($K6:$P6,$K$1:$P$1,S$1)</f>
        <v>2.5184696222479708E-3</v>
      </c>
      <c r="T6" s="38" cm="1">
        <f t="array" aca="1" ref="T6" ca="1">TREND($K6:$P6,$K$1:$P$1,T$1)</f>
        <v>2.5618915122867375E-3</v>
      </c>
      <c r="U6" s="38" cm="1">
        <f t="array" aca="1" ref="U6" ca="1">TREND($K6:$P6,$K$1:$P$1,U$1)</f>
        <v>2.6053134023254904E-3</v>
      </c>
      <c r="V6" s="38" cm="1">
        <f t="array" aca="1" ref="V6" ca="1">TREND($K6:$P6,$K$1:$P$1,V$1)</f>
        <v>2.6487352923642571E-3</v>
      </c>
      <c r="W6" s="38" cm="1">
        <f t="array" aca="1" ref="W6" ca="1">TREND($K6:$P6,$K$1:$P$1,W$1)</f>
        <v>2.6921571824030099E-3</v>
      </c>
      <c r="X6" s="38" cm="1">
        <f t="array" aca="1" ref="X6" ca="1">TREND($K6:$P6,$K$1:$P$1,X$1)</f>
        <v>2.7355790724417628E-3</v>
      </c>
      <c r="Y6" s="38" cm="1">
        <f t="array" aca="1" ref="Y6" ca="1">TREND($K6:$P6,$K$1:$P$1,Y$1)</f>
        <v>2.7790009624805295E-3</v>
      </c>
      <c r="Z6" s="38" cm="1">
        <f t="array" aca="1" ref="Z6" ca="1">TREND($K6:$P6,$K$1:$P$1,Z$1)</f>
        <v>2.8224228525192824E-3</v>
      </c>
      <c r="AA6" s="38" cm="1">
        <f t="array" aca="1" ref="AA6" ca="1">TREND($K6:$P6,$K$1:$P$1,AA$1)</f>
        <v>2.8658447425580352E-3</v>
      </c>
      <c r="AB6" s="38" cm="1">
        <f t="array" aca="1" ref="AB6" ca="1">TREND($K6:$P6,$K$1:$P$1,AB$1)</f>
        <v>2.909266632596802E-3</v>
      </c>
      <c r="AC6" s="38" cm="1">
        <f t="array" aca="1" ref="AC6" ca="1">TREND($K6:$P6,$K$1:$P$1,AC$1)</f>
        <v>2.9526885226355548E-3</v>
      </c>
      <c r="AD6" s="38" cm="1">
        <f t="array" aca="1" ref="AD6" ca="1">TREND($K6:$P6,$K$1:$P$1,AD$1)</f>
        <v>2.9961104126743077E-3</v>
      </c>
      <c r="AE6" s="38" cm="1">
        <f t="array" aca="1" ref="AE6" ca="1">TREND($K6:$P6,$K$1:$P$1,AE$1)</f>
        <v>3.0395323027130744E-3</v>
      </c>
      <c r="AF6" s="38" cm="1">
        <f t="array" aca="1" ref="AF6" ca="1">TREND($K6:$P6,$K$1:$P$1,AF$1)</f>
        <v>3.0829541927518272E-3</v>
      </c>
      <c r="AG6" s="38" cm="1">
        <f t="array" aca="1" ref="AG6" ca="1">TREND($K6:$P6,$K$1:$P$1,AG$1)</f>
        <v>3.126376082790594E-3</v>
      </c>
      <c r="AH6" s="38" cm="1">
        <f t="array" aca="1" ref="AH6" ca="1">TREND($K6:$P6,$K$1:$P$1,AH$1)</f>
        <v>3.1697979728293468E-3</v>
      </c>
      <c r="AI6" s="38" cm="1">
        <f t="array" aca="1" ref="AI6" ca="1">TREND($K6:$P6,$K$1:$P$1,AI$1)</f>
        <v>3.2132198628680997E-3</v>
      </c>
      <c r="AJ6" s="38" cm="1">
        <f t="array" aca="1" ref="AJ6" ca="1">TREND($K6:$P6,$K$1:$P$1,AJ$1)</f>
        <v>3.2566417529068664E-3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6.1876193305230309E-2</v>
      </c>
      <c r="C7" s="38">
        <f t="shared" ca="1" si="3"/>
        <v>6.1876193305230309E-2</v>
      </c>
      <c r="D7" s="38">
        <f t="shared" ca="1" si="0"/>
        <v>6.1876193305230309E-2</v>
      </c>
      <c r="E7" s="38">
        <f t="shared" ca="1" si="0"/>
        <v>6.1876193305230309E-2</v>
      </c>
      <c r="F7" s="39" cm="1">
        <f t="array" aca="1" ref="F7" ca="1">INDIRECT(CONCATENATE("'",HLOOKUP(F$1,$B$21:$E$23,3,FALSE),"'!",$B$25,ROW($A7)+5))*About!$A$27</f>
        <v>6.1876193305230309E-2</v>
      </c>
      <c r="G7" s="38">
        <f t="shared" ca="1" si="4"/>
        <v>6.2093302755424101E-2</v>
      </c>
      <c r="H7" s="38">
        <f t="shared" ca="1" si="1"/>
        <v>6.2310412205617893E-2</v>
      </c>
      <c r="I7" s="38">
        <f t="shared" ca="1" si="1"/>
        <v>6.2527521655811685E-2</v>
      </c>
      <c r="J7" s="38">
        <f t="shared" ca="1" si="1"/>
        <v>6.2744631106005477E-2</v>
      </c>
      <c r="K7" s="39" cm="1">
        <f t="array" aca="1" ref="K7" ca="1">INDIRECT(CONCATENATE("'",HLOOKUP(K$1,$B$21:$E$23,3,FALSE),"'!",$B$25,ROW($A7)+5))*About!$A$27</f>
        <v>6.2961740556199269E-2</v>
      </c>
      <c r="L7" s="38">
        <f t="shared" ca="1" si="5"/>
        <v>6.2961740556199269E-2</v>
      </c>
      <c r="M7" s="38">
        <f t="shared" ca="1" si="2"/>
        <v>6.2961740556199269E-2</v>
      </c>
      <c r="N7" s="38">
        <f t="shared" ca="1" si="2"/>
        <v>6.2961740556199269E-2</v>
      </c>
      <c r="O7" s="38">
        <f t="shared" ca="1" si="2"/>
        <v>6.2961740556199269E-2</v>
      </c>
      <c r="P7" s="39" cm="1">
        <f t="array" aca="1" ref="P7" ca="1">INDIRECT(CONCATENATE("'",HLOOKUP(P$1,$B$21:$E$23,3,FALSE),"'!",$B$25,ROW($A7)+5))*About!$A$27</f>
        <v>6.2961740556199269E-2</v>
      </c>
      <c r="Q7" s="38" cm="1">
        <f t="array" aca="1" ref="Q7" ca="1">TREND($K7:$P7,$K$1:$P$1,Q$1)</f>
        <v>6.2961740556199283E-2</v>
      </c>
      <c r="R7" s="38" cm="1">
        <f t="array" aca="1" ref="R7" ca="1">TREND($K7:$P7,$K$1:$P$1,R$1)</f>
        <v>6.2961740556199283E-2</v>
      </c>
      <c r="S7" s="38" cm="1">
        <f t="array" aca="1" ref="S7" ca="1">TREND($K7:$P7,$K$1:$P$1,S$1)</f>
        <v>6.2961740556199283E-2</v>
      </c>
      <c r="T7" s="38" cm="1">
        <f t="array" aca="1" ref="T7" ca="1">TREND($K7:$P7,$K$1:$P$1,T$1)</f>
        <v>6.2961740556199283E-2</v>
      </c>
      <c r="U7" s="38" cm="1">
        <f t="array" aca="1" ref="U7" ca="1">TREND($K7:$P7,$K$1:$P$1,U$1)</f>
        <v>6.2961740556199283E-2</v>
      </c>
      <c r="V7" s="38" cm="1">
        <f t="array" aca="1" ref="V7" ca="1">TREND($K7:$P7,$K$1:$P$1,V$1)</f>
        <v>6.2961740556199283E-2</v>
      </c>
      <c r="W7" s="38" cm="1">
        <f t="array" aca="1" ref="W7" ca="1">TREND($K7:$P7,$K$1:$P$1,W$1)</f>
        <v>6.2961740556199283E-2</v>
      </c>
      <c r="X7" s="38" cm="1">
        <f t="array" aca="1" ref="X7" ca="1">TREND($K7:$P7,$K$1:$P$1,X$1)</f>
        <v>6.2961740556199283E-2</v>
      </c>
      <c r="Y7" s="38" cm="1">
        <f t="array" aca="1" ref="Y7" ca="1">TREND($K7:$P7,$K$1:$P$1,Y$1)</f>
        <v>6.2961740556199283E-2</v>
      </c>
      <c r="Z7" s="38" cm="1">
        <f t="array" aca="1" ref="Z7" ca="1">TREND($K7:$P7,$K$1:$P$1,Z$1)</f>
        <v>6.2961740556199283E-2</v>
      </c>
      <c r="AA7" s="38" cm="1">
        <f t="array" aca="1" ref="AA7" ca="1">TREND($K7:$P7,$K$1:$P$1,AA$1)</f>
        <v>6.2961740556199283E-2</v>
      </c>
      <c r="AB7" s="38" cm="1">
        <f t="array" aca="1" ref="AB7" ca="1">TREND($K7:$P7,$K$1:$P$1,AB$1)</f>
        <v>6.2961740556199283E-2</v>
      </c>
      <c r="AC7" s="38" cm="1">
        <f t="array" aca="1" ref="AC7" ca="1">TREND($K7:$P7,$K$1:$P$1,AC$1)</f>
        <v>6.2961740556199283E-2</v>
      </c>
      <c r="AD7" s="38" cm="1">
        <f t="array" aca="1" ref="AD7" ca="1">TREND($K7:$P7,$K$1:$P$1,AD$1)</f>
        <v>6.2961740556199283E-2</v>
      </c>
      <c r="AE7" s="38" cm="1">
        <f t="array" aca="1" ref="AE7" ca="1">TREND($K7:$P7,$K$1:$P$1,AE$1)</f>
        <v>6.2961740556199283E-2</v>
      </c>
      <c r="AF7" s="38" cm="1">
        <f t="array" aca="1" ref="AF7" ca="1">TREND($K7:$P7,$K$1:$P$1,AF$1)</f>
        <v>6.2961740556199283E-2</v>
      </c>
      <c r="AG7" s="38" cm="1">
        <f t="array" aca="1" ref="AG7" ca="1">TREND($K7:$P7,$K$1:$P$1,AG$1)</f>
        <v>6.2961740556199283E-2</v>
      </c>
      <c r="AH7" s="38" cm="1">
        <f t="array" aca="1" ref="AH7" ca="1">TREND($K7:$P7,$K$1:$P$1,AH$1)</f>
        <v>6.2961740556199283E-2</v>
      </c>
      <c r="AI7" s="38" cm="1">
        <f t="array" aca="1" ref="AI7" ca="1">TREND($K7:$P7,$K$1:$P$1,AI$1)</f>
        <v>6.2961740556199283E-2</v>
      </c>
      <c r="AJ7" s="38" cm="1">
        <f t="array" aca="1" ref="AJ7" ca="1">TREND($K7:$P7,$K$1:$P$1,AJ$1)</f>
        <v>6.2961740556199283E-2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1.0421253609301948E-2</v>
      </c>
      <c r="C8" s="38">
        <f t="shared" ca="1" si="3"/>
        <v>1.0448392290576172E-2</v>
      </c>
      <c r="D8" s="38">
        <f t="shared" ca="1" si="0"/>
        <v>1.0475530971850396E-2</v>
      </c>
      <c r="E8" s="38">
        <f t="shared" ca="1" si="0"/>
        <v>1.050266965312462E-2</v>
      </c>
      <c r="F8" s="39" cm="1">
        <f t="array" aca="1" ref="F8" ca="1">INDIRECT(CONCATENATE("'",HLOOKUP(F$1,$B$21:$E$23,3,FALSE),"'!",$B$25,ROW($A8)+5))*About!$A$27</f>
        <v>1.0529808334398844E-2</v>
      </c>
      <c r="G8" s="38">
        <f t="shared" ca="1" si="4"/>
        <v>1.0551519279418222E-2</v>
      </c>
      <c r="H8" s="38">
        <f t="shared" ca="1" si="1"/>
        <v>1.0573230224437602E-2</v>
      </c>
      <c r="I8" s="38">
        <f t="shared" ca="1" si="1"/>
        <v>1.059494116945698E-2</v>
      </c>
      <c r="J8" s="38">
        <f t="shared" ca="1" si="1"/>
        <v>1.061665211447636E-2</v>
      </c>
      <c r="K8" s="39" cm="1">
        <f t="array" aca="1" ref="K8" ca="1">INDIRECT(CONCATENATE("'",HLOOKUP(K$1,$B$21:$E$23,3,FALSE),"'!",$B$25,ROW($A8)+5))*About!$A$27</f>
        <v>1.0638363059495738E-2</v>
      </c>
      <c r="L8" s="38">
        <f t="shared" ca="1" si="5"/>
        <v>1.0660074004515118E-2</v>
      </c>
      <c r="M8" s="38">
        <f t="shared" ca="1" si="2"/>
        <v>1.0681784949534496E-2</v>
      </c>
      <c r="N8" s="38">
        <f t="shared" ca="1" si="2"/>
        <v>1.0703495894553876E-2</v>
      </c>
      <c r="O8" s="38">
        <f t="shared" ca="1" si="2"/>
        <v>1.0725206839573254E-2</v>
      </c>
      <c r="P8" s="39" cm="1">
        <f t="array" aca="1" ref="P8" ca="1">INDIRECT(CONCATENATE("'",HLOOKUP(P$1,$B$21:$E$23,3,FALSE),"'!",$B$25,ROW($A8)+5))*About!$A$27</f>
        <v>1.0746917784592634E-2</v>
      </c>
      <c r="Q8" s="38" cm="1">
        <f t="array" aca="1" ref="Q8" ca="1">TREND($K8:$P8,$K$1:$P$1,Q$1)</f>
        <v>1.0768628729612012E-2</v>
      </c>
      <c r="R8" s="38" cm="1">
        <f t="array" aca="1" ref="R8" ca="1">TREND($K8:$P8,$K$1:$P$1,R$1)</f>
        <v>1.0790339674631395E-2</v>
      </c>
      <c r="S8" s="38" cm="1">
        <f t="array" aca="1" ref="S8" ca="1">TREND($K8:$P8,$K$1:$P$1,S$1)</f>
        <v>1.0812050619650772E-2</v>
      </c>
      <c r="T8" s="38" cm="1">
        <f t="array" aca="1" ref="T8" ca="1">TREND($K8:$P8,$K$1:$P$1,T$1)</f>
        <v>1.0833761564670155E-2</v>
      </c>
      <c r="U8" s="38" cm="1">
        <f t="array" aca="1" ref="U8" ca="1">TREND($K8:$P8,$K$1:$P$1,U$1)</f>
        <v>1.0855472509689532E-2</v>
      </c>
      <c r="V8" s="38" cm="1">
        <f t="array" aca="1" ref="V8" ca="1">TREND($K8:$P8,$K$1:$P$1,V$1)</f>
        <v>1.0877183454708908E-2</v>
      </c>
      <c r="W8" s="38" cm="1">
        <f t="array" aca="1" ref="W8" ca="1">TREND($K8:$P8,$K$1:$P$1,W$1)</f>
        <v>1.0898894399728291E-2</v>
      </c>
      <c r="X8" s="38" cm="1">
        <f t="array" aca="1" ref="X8" ca="1">TREND($K8:$P8,$K$1:$P$1,X$1)</f>
        <v>1.0920605344747668E-2</v>
      </c>
      <c r="Y8" s="38" cm="1">
        <f t="array" aca="1" ref="Y8" ca="1">TREND($K8:$P8,$K$1:$P$1,Y$1)</f>
        <v>1.0942316289767051E-2</v>
      </c>
      <c r="Z8" s="38" cm="1">
        <f t="array" aca="1" ref="Z8" ca="1">TREND($K8:$P8,$K$1:$P$1,Z$1)</f>
        <v>1.0964027234786428E-2</v>
      </c>
      <c r="AA8" s="38" cm="1">
        <f t="array" aca="1" ref="AA8" ca="1">TREND($K8:$P8,$K$1:$P$1,AA$1)</f>
        <v>1.0985738179805804E-2</v>
      </c>
      <c r="AB8" s="38" cm="1">
        <f t="array" aca="1" ref="AB8" ca="1">TREND($K8:$P8,$K$1:$P$1,AB$1)</f>
        <v>1.1007449124825187E-2</v>
      </c>
      <c r="AC8" s="38" cm="1">
        <f t="array" aca="1" ref="AC8" ca="1">TREND($K8:$P8,$K$1:$P$1,AC$1)</f>
        <v>1.1029160069844564E-2</v>
      </c>
      <c r="AD8" s="38" cm="1">
        <f t="array" aca="1" ref="AD8" ca="1">TREND($K8:$P8,$K$1:$P$1,AD$1)</f>
        <v>1.105087101486394E-2</v>
      </c>
      <c r="AE8" s="38" cm="1">
        <f t="array" aca="1" ref="AE8" ca="1">TREND($K8:$P8,$K$1:$P$1,AE$1)</f>
        <v>1.1072581959883324E-2</v>
      </c>
      <c r="AF8" s="38" cm="1">
        <f t="array" aca="1" ref="AF8" ca="1">TREND($K8:$P8,$K$1:$P$1,AF$1)</f>
        <v>1.10942929049027E-2</v>
      </c>
      <c r="AG8" s="38" cm="1">
        <f t="array" aca="1" ref="AG8" ca="1">TREND($K8:$P8,$K$1:$P$1,AG$1)</f>
        <v>1.1116003849922083E-2</v>
      </c>
      <c r="AH8" s="38" cm="1">
        <f t="array" aca="1" ref="AH8" ca="1">TREND($K8:$P8,$K$1:$P$1,AH$1)</f>
        <v>1.113771479494146E-2</v>
      </c>
      <c r="AI8" s="38" cm="1">
        <f t="array" aca="1" ref="AI8" ca="1">TREND($K8:$P8,$K$1:$P$1,AI$1)</f>
        <v>1.1159425739960836E-2</v>
      </c>
      <c r="AJ8" s="38" cm="1">
        <f t="array" aca="1" ref="AJ8" ca="1">TREND($K8:$P8,$K$1:$P$1,AJ$1)</f>
        <v>1.118113668498022E-2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2.4967586772285917E-3</v>
      </c>
      <c r="C9" s="38">
        <f t="shared" ca="1" si="3"/>
        <v>2.4967586772285917E-3</v>
      </c>
      <c r="D9" s="38">
        <f t="shared" ca="1" si="0"/>
        <v>2.4967586772285917E-3</v>
      </c>
      <c r="E9" s="38">
        <f t="shared" ca="1" si="0"/>
        <v>2.4967586772285917E-3</v>
      </c>
      <c r="F9" s="39" cm="1">
        <f t="array" aca="1" ref="F9" ca="1">INDIRECT(CONCATENATE("'",HLOOKUP(F$1,$B$21:$E$23,3,FALSE),"'!",$B$25,ROW($A9)+5))*About!$A$27</f>
        <v>2.4967586772285917E-3</v>
      </c>
      <c r="G9" s="38">
        <f t="shared" ca="1" si="4"/>
        <v>2.5184696222479708E-3</v>
      </c>
      <c r="H9" s="38">
        <f t="shared" ca="1" si="1"/>
        <v>2.5401805672673498E-3</v>
      </c>
      <c r="I9" s="38">
        <f t="shared" ca="1" si="1"/>
        <v>2.5618915122867288E-3</v>
      </c>
      <c r="J9" s="38">
        <f t="shared" ca="1" si="1"/>
        <v>2.5836024573061079E-3</v>
      </c>
      <c r="K9" s="39" cm="1">
        <f t="array" aca="1" ref="K9" ca="1">INDIRECT(CONCATENATE("'",HLOOKUP(K$1,$B$21:$E$23,3,FALSE),"'!",$B$25,ROW($A9)+5))*About!$A$27</f>
        <v>2.6053134023254869E-3</v>
      </c>
      <c r="L9" s="38">
        <f t="shared" ca="1" si="5"/>
        <v>2.6270243473448659E-3</v>
      </c>
      <c r="M9" s="38">
        <f t="shared" ca="1" si="2"/>
        <v>2.6487352923642449E-3</v>
      </c>
      <c r="N9" s="38">
        <f t="shared" ca="1" si="2"/>
        <v>2.6704462373836244E-3</v>
      </c>
      <c r="O9" s="38">
        <f t="shared" ca="1" si="2"/>
        <v>2.6921571824030034E-3</v>
      </c>
      <c r="P9" s="39" cm="1">
        <f t="array" aca="1" ref="P9" ca="1">INDIRECT(CONCATENATE("'",HLOOKUP(P$1,$B$21:$E$23,3,FALSE),"'!",$B$25,ROW($A9)+5))*About!$A$27</f>
        <v>2.7138681274223825E-3</v>
      </c>
      <c r="Q9" s="38" cm="1">
        <f t="array" aca="1" ref="Q9" ca="1">TREND($K9:$P9,$K$1:$P$1,Q$1)</f>
        <v>2.7355790724417559E-3</v>
      </c>
      <c r="R9" s="38" cm="1">
        <f t="array" aca="1" ref="R9" ca="1">TREND($K9:$P9,$K$1:$P$1,R$1)</f>
        <v>2.7572900174611392E-3</v>
      </c>
      <c r="S9" s="38" cm="1">
        <f t="array" aca="1" ref="S9" ca="1">TREND($K9:$P9,$K$1:$P$1,S$1)</f>
        <v>2.7790009624805156E-3</v>
      </c>
      <c r="T9" s="38" cm="1">
        <f t="array" aca="1" ref="T9" ca="1">TREND($K9:$P9,$K$1:$P$1,T$1)</f>
        <v>2.800711907499899E-3</v>
      </c>
      <c r="U9" s="38" cm="1">
        <f t="array" aca="1" ref="U9" ca="1">TREND($K9:$P9,$K$1:$P$1,U$1)</f>
        <v>2.8224228525192754E-3</v>
      </c>
      <c r="V9" s="38" cm="1">
        <f t="array" aca="1" ref="V9" ca="1">TREND($K9:$P9,$K$1:$P$1,V$1)</f>
        <v>2.8441337975386519E-3</v>
      </c>
      <c r="W9" s="38" cm="1">
        <f t="array" aca="1" ref="W9" ca="1">TREND($K9:$P9,$K$1:$P$1,W$1)</f>
        <v>2.8658447425580352E-3</v>
      </c>
      <c r="X9" s="38" cm="1">
        <f t="array" aca="1" ref="X9" ca="1">TREND($K9:$P9,$K$1:$P$1,X$1)</f>
        <v>2.8875556875774117E-3</v>
      </c>
      <c r="Y9" s="38" cm="1">
        <f t="array" aca="1" ref="Y9" ca="1">TREND($K9:$P9,$K$1:$P$1,Y$1)</f>
        <v>2.9092666325967881E-3</v>
      </c>
      <c r="Z9" s="38" cm="1">
        <f t="array" aca="1" ref="Z9" ca="1">TREND($K9:$P9,$K$1:$P$1,Z$1)</f>
        <v>2.9309775776161714E-3</v>
      </c>
      <c r="AA9" s="38" cm="1">
        <f t="array" aca="1" ref="AA9" ca="1">TREND($K9:$P9,$K$1:$P$1,AA$1)</f>
        <v>2.9526885226355479E-3</v>
      </c>
      <c r="AB9" s="38" cm="1">
        <f t="array" aca="1" ref="AB9" ca="1">TREND($K9:$P9,$K$1:$P$1,AB$1)</f>
        <v>2.9743994676549312E-3</v>
      </c>
      <c r="AC9" s="38" cm="1">
        <f t="array" aca="1" ref="AC9" ca="1">TREND($K9:$P9,$K$1:$P$1,AC$1)</f>
        <v>2.9961104126743077E-3</v>
      </c>
      <c r="AD9" s="38" cm="1">
        <f t="array" aca="1" ref="AD9" ca="1">TREND($K9:$P9,$K$1:$P$1,AD$1)</f>
        <v>3.0178213576936841E-3</v>
      </c>
      <c r="AE9" s="38" cm="1">
        <f t="array" aca="1" ref="AE9" ca="1">TREND($K9:$P9,$K$1:$P$1,AE$1)</f>
        <v>3.0395323027130675E-3</v>
      </c>
      <c r="AF9" s="38" cm="1">
        <f t="array" aca="1" ref="AF9" ca="1">TREND($K9:$P9,$K$1:$P$1,AF$1)</f>
        <v>3.0612432477324439E-3</v>
      </c>
      <c r="AG9" s="38" cm="1">
        <f t="array" aca="1" ref="AG9" ca="1">TREND($K9:$P9,$K$1:$P$1,AG$1)</f>
        <v>3.0829541927518272E-3</v>
      </c>
      <c r="AH9" s="38" cm="1">
        <f t="array" aca="1" ref="AH9" ca="1">TREND($K9:$P9,$K$1:$P$1,AH$1)</f>
        <v>3.1046651377712037E-3</v>
      </c>
      <c r="AI9" s="38" cm="1">
        <f t="array" aca="1" ref="AI9" ca="1">TREND($K9:$P9,$K$1:$P$1,AI$1)</f>
        <v>3.1263760827905801E-3</v>
      </c>
      <c r="AJ9" s="38" cm="1">
        <f t="array" aca="1" ref="AJ9" ca="1">TREND($K9:$P9,$K$1:$P$1,AJ$1)</f>
        <v>3.1480870278099635E-3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1.84543032664722E-5</v>
      </c>
      <c r="C10" s="38">
        <f t="shared" ca="1" si="3"/>
        <v>1.8997076891956677E-5</v>
      </c>
      <c r="D10" s="38">
        <f t="shared" ca="1" si="0"/>
        <v>1.9539850517441154E-5</v>
      </c>
      <c r="E10" s="38">
        <f t="shared" ca="1" si="0"/>
        <v>2.0082624142925628E-5</v>
      </c>
      <c r="F10" s="39" cm="1">
        <f t="array" aca="1" ref="F10" ca="1">INDIRECT(CONCATENATE("'",HLOOKUP(F$1,$B$21:$E$23,3,FALSE),"'!",$B$25,ROW($A10)+5))*About!$A$27</f>
        <v>2.0625397768410105E-5</v>
      </c>
      <c r="G10" s="38">
        <f t="shared" ca="1" si="4"/>
        <v>2.0842507218603894E-5</v>
      </c>
      <c r="H10" s="38">
        <f t="shared" ca="1" si="1"/>
        <v>2.1059616668797687E-5</v>
      </c>
      <c r="I10" s="38">
        <f t="shared" ca="1" si="1"/>
        <v>2.1276726118991477E-5</v>
      </c>
      <c r="J10" s="38">
        <f t="shared" ca="1" si="1"/>
        <v>2.149383556918527E-5</v>
      </c>
      <c r="K10" s="39" cm="1">
        <f t="array" aca="1" ref="K10" ca="1">INDIRECT(CONCATENATE("'",HLOOKUP(K$1,$B$21:$E$23,3,FALSE),"'!",$B$25,ROW($A10)+5))*About!$A$27</f>
        <v>2.1710945019379059E-5</v>
      </c>
      <c r="L10" s="38">
        <f t="shared" ca="1" si="5"/>
        <v>2.2145163919766641E-5</v>
      </c>
      <c r="M10" s="38">
        <f t="shared" ca="1" si="2"/>
        <v>2.257938282015422E-5</v>
      </c>
      <c r="N10" s="38">
        <f t="shared" ca="1" si="2"/>
        <v>2.3013601720541803E-5</v>
      </c>
      <c r="O10" s="38">
        <f t="shared" ca="1" si="2"/>
        <v>2.3447820620929382E-5</v>
      </c>
      <c r="P10" s="39" cm="1">
        <f t="array" aca="1" ref="P10" ca="1">INDIRECT(CONCATENATE("'",HLOOKUP(P$1,$B$21:$E$23,3,FALSE),"'!",$B$25,ROW($A10)+5))*About!$A$27</f>
        <v>2.3882039521316964E-5</v>
      </c>
      <c r="Q10" s="38" cm="1">
        <f t="array" aca="1" ref="Q10" ca="1">TREND($K10:$P10,$K$1:$P$1,Q$1)</f>
        <v>2.4316258421704529E-5</v>
      </c>
      <c r="R10" s="38" cm="1">
        <f t="array" aca="1" ref="R10" ca="1">TREND($K10:$P10,$K$1:$P$1,R$1)</f>
        <v>2.4750477322092149E-5</v>
      </c>
      <c r="S10" s="38" cm="1">
        <f t="array" aca="1" ref="S10" ca="1">TREND($K10:$P10,$K$1:$P$1,S$1)</f>
        <v>2.518469622247966E-5</v>
      </c>
      <c r="T10" s="38" cm="1">
        <f t="array" aca="1" ref="T10" ca="1">TREND($K10:$P10,$K$1:$P$1,T$1)</f>
        <v>2.561891512286728E-5</v>
      </c>
      <c r="U10" s="38" cm="1">
        <f t="array" aca="1" ref="U10" ca="1">TREND($K10:$P10,$K$1:$P$1,U$1)</f>
        <v>2.6053134023254899E-5</v>
      </c>
      <c r="V10" s="38" cm="1">
        <f t="array" aca="1" ref="V10" ca="1">TREND($K10:$P10,$K$1:$P$1,V$1)</f>
        <v>2.648735292364241E-5</v>
      </c>
      <c r="W10" s="38" cm="1">
        <f t="array" aca="1" ref="W10" ca="1">TREND($K10:$P10,$K$1:$P$1,W$1)</f>
        <v>2.692157182403003E-5</v>
      </c>
      <c r="X10" s="38" cm="1">
        <f t="array" aca="1" ref="X10" ca="1">TREND($K10:$P10,$K$1:$P$1,X$1)</f>
        <v>2.735579072441765E-5</v>
      </c>
      <c r="Y10" s="38" cm="1">
        <f t="array" aca="1" ref="Y10" ca="1">TREND($K10:$P10,$K$1:$P$1,Y$1)</f>
        <v>2.7790009624805161E-5</v>
      </c>
      <c r="Z10" s="38" cm="1">
        <f t="array" aca="1" ref="Z10" ca="1">TREND($K10:$P10,$K$1:$P$1,Z$1)</f>
        <v>2.822422852519278E-5</v>
      </c>
      <c r="AA10" s="38" cm="1">
        <f t="array" aca="1" ref="AA10" ca="1">TREND($K10:$P10,$K$1:$P$1,AA$1)</f>
        <v>2.86584474255804E-5</v>
      </c>
      <c r="AB10" s="38" cm="1">
        <f t="array" aca="1" ref="AB10" ca="1">TREND($K10:$P10,$K$1:$P$1,AB$1)</f>
        <v>2.9092666325967911E-5</v>
      </c>
      <c r="AC10" s="38" cm="1">
        <f t="array" aca="1" ref="AC10" ca="1">TREND($K10:$P10,$K$1:$P$1,AC$1)</f>
        <v>2.9526885226355531E-5</v>
      </c>
      <c r="AD10" s="38" cm="1">
        <f t="array" aca="1" ref="AD10" ca="1">TREND($K10:$P10,$K$1:$P$1,AD$1)</f>
        <v>2.9961104126743042E-5</v>
      </c>
      <c r="AE10" s="38" cm="1">
        <f t="array" aca="1" ref="AE10" ca="1">TREND($K10:$P10,$K$1:$P$1,AE$1)</f>
        <v>3.0395323027130662E-5</v>
      </c>
      <c r="AF10" s="38" cm="1">
        <f t="array" aca="1" ref="AF10" ca="1">TREND($K10:$P10,$K$1:$P$1,AF$1)</f>
        <v>3.0829541927518281E-5</v>
      </c>
      <c r="AG10" s="38" cm="1">
        <f t="array" aca="1" ref="AG10" ca="1">TREND($K10:$P10,$K$1:$P$1,AG$1)</f>
        <v>3.1263760827905792E-5</v>
      </c>
      <c r="AH10" s="38" cm="1">
        <f t="array" aca="1" ref="AH10" ca="1">TREND($K10:$P10,$K$1:$P$1,AH$1)</f>
        <v>3.1697979728293412E-5</v>
      </c>
      <c r="AI10" s="38" cm="1">
        <f t="array" aca="1" ref="AI10" ca="1">TREND($K10:$P10,$K$1:$P$1,AI$1)</f>
        <v>3.2132198628681032E-5</v>
      </c>
      <c r="AJ10" s="38" cm="1">
        <f t="array" aca="1" ref="AJ10" ca="1">TREND($K10:$P10,$K$1:$P$1,AJ$1)</f>
        <v>3.2566417529068543E-5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1.84543032664722E-5</v>
      </c>
      <c r="C11" s="38">
        <f t="shared" ca="1" si="3"/>
        <v>1.8725690079214438E-5</v>
      </c>
      <c r="D11" s="38">
        <f t="shared" ca="1" si="0"/>
        <v>1.8997076891956677E-5</v>
      </c>
      <c r="E11" s="38">
        <f t="shared" ca="1" si="0"/>
        <v>1.9268463704698916E-5</v>
      </c>
      <c r="F11" s="39" cm="1">
        <f t="array" aca="1" ref="F11" ca="1">INDIRECT(CONCATENATE("'",HLOOKUP(F$1,$B$21:$E$23,3,FALSE),"'!",$B$25,ROW($A11)+5))*About!$A$27</f>
        <v>1.9539850517441154E-5</v>
      </c>
      <c r="G11" s="38">
        <f t="shared" ca="1" si="4"/>
        <v>1.9974069417828736E-5</v>
      </c>
      <c r="H11" s="38">
        <f t="shared" ca="1" si="1"/>
        <v>2.0408288318216315E-5</v>
      </c>
      <c r="I11" s="38">
        <f t="shared" ca="1" si="1"/>
        <v>2.0842507218603898E-5</v>
      </c>
      <c r="J11" s="38">
        <f t="shared" ca="1" si="1"/>
        <v>2.1276726118991477E-5</v>
      </c>
      <c r="K11" s="39" cm="1">
        <f t="array" aca="1" ref="K11" ca="1">INDIRECT(CONCATENATE("'",HLOOKUP(K$1,$B$21:$E$23,3,FALSE),"'!",$B$25,ROW($A11)+5))*About!$A$27</f>
        <v>2.1710945019379059E-5</v>
      </c>
      <c r="L11" s="38">
        <f t="shared" ca="1" si="5"/>
        <v>2.2145163919766641E-5</v>
      </c>
      <c r="M11" s="38">
        <f t="shared" ca="1" si="2"/>
        <v>2.257938282015422E-5</v>
      </c>
      <c r="N11" s="38">
        <f t="shared" ca="1" si="2"/>
        <v>2.3013601720541803E-5</v>
      </c>
      <c r="O11" s="38">
        <f t="shared" ca="1" si="2"/>
        <v>2.3447820620929382E-5</v>
      </c>
      <c r="P11" s="39" cm="1">
        <f t="array" aca="1" ref="P11" ca="1">INDIRECT(CONCATENATE("'",HLOOKUP(P$1,$B$21:$E$23,3,FALSE),"'!",$B$25,ROW($A11)+5))*About!$A$27</f>
        <v>2.3882039521316964E-5</v>
      </c>
      <c r="Q11" s="38" cm="1">
        <f t="array" aca="1" ref="Q11" ca="1">TREND($K11:$P11,$K$1:$P$1,Q$1)</f>
        <v>2.4316258421704529E-5</v>
      </c>
      <c r="R11" s="38" cm="1">
        <f t="array" aca="1" ref="R11" ca="1">TREND($K11:$P11,$K$1:$P$1,R$1)</f>
        <v>2.4750477322092149E-5</v>
      </c>
      <c r="S11" s="38" cm="1">
        <f t="array" aca="1" ref="S11" ca="1">TREND($K11:$P11,$K$1:$P$1,S$1)</f>
        <v>2.518469622247966E-5</v>
      </c>
      <c r="T11" s="38" cm="1">
        <f t="array" aca="1" ref="T11" ca="1">TREND($K11:$P11,$K$1:$P$1,T$1)</f>
        <v>2.561891512286728E-5</v>
      </c>
      <c r="U11" s="38" cm="1">
        <f t="array" aca="1" ref="U11" ca="1">TREND($K11:$P11,$K$1:$P$1,U$1)</f>
        <v>2.6053134023254899E-5</v>
      </c>
      <c r="V11" s="38" cm="1">
        <f t="array" aca="1" ref="V11" ca="1">TREND($K11:$P11,$K$1:$P$1,V$1)</f>
        <v>2.648735292364241E-5</v>
      </c>
      <c r="W11" s="38" cm="1">
        <f t="array" aca="1" ref="W11" ca="1">TREND($K11:$P11,$K$1:$P$1,W$1)</f>
        <v>2.692157182403003E-5</v>
      </c>
      <c r="X11" s="38" cm="1">
        <f t="array" aca="1" ref="X11" ca="1">TREND($K11:$P11,$K$1:$P$1,X$1)</f>
        <v>2.735579072441765E-5</v>
      </c>
      <c r="Y11" s="38" cm="1">
        <f t="array" aca="1" ref="Y11" ca="1">TREND($K11:$P11,$K$1:$P$1,Y$1)</f>
        <v>2.7790009624805161E-5</v>
      </c>
      <c r="Z11" s="38" cm="1">
        <f t="array" aca="1" ref="Z11" ca="1">TREND($K11:$P11,$K$1:$P$1,Z$1)</f>
        <v>2.822422852519278E-5</v>
      </c>
      <c r="AA11" s="38" cm="1">
        <f t="array" aca="1" ref="AA11" ca="1">TREND($K11:$P11,$K$1:$P$1,AA$1)</f>
        <v>2.86584474255804E-5</v>
      </c>
      <c r="AB11" s="38" cm="1">
        <f t="array" aca="1" ref="AB11" ca="1">TREND($K11:$P11,$K$1:$P$1,AB$1)</f>
        <v>2.9092666325967911E-5</v>
      </c>
      <c r="AC11" s="38" cm="1">
        <f t="array" aca="1" ref="AC11" ca="1">TREND($K11:$P11,$K$1:$P$1,AC$1)</f>
        <v>2.9526885226355531E-5</v>
      </c>
      <c r="AD11" s="38" cm="1">
        <f t="array" aca="1" ref="AD11" ca="1">TREND($K11:$P11,$K$1:$P$1,AD$1)</f>
        <v>2.9961104126743042E-5</v>
      </c>
      <c r="AE11" s="38" cm="1">
        <f t="array" aca="1" ref="AE11" ca="1">TREND($K11:$P11,$K$1:$P$1,AE$1)</f>
        <v>3.0395323027130662E-5</v>
      </c>
      <c r="AF11" s="38" cm="1">
        <f t="array" aca="1" ref="AF11" ca="1">TREND($K11:$P11,$K$1:$P$1,AF$1)</f>
        <v>3.0829541927518281E-5</v>
      </c>
      <c r="AG11" s="38" cm="1">
        <f t="array" aca="1" ref="AG11" ca="1">TREND($K11:$P11,$K$1:$P$1,AG$1)</f>
        <v>3.1263760827905792E-5</v>
      </c>
      <c r="AH11" s="38" cm="1">
        <f t="array" aca="1" ref="AH11" ca="1">TREND($K11:$P11,$K$1:$P$1,AH$1)</f>
        <v>3.1697979728293412E-5</v>
      </c>
      <c r="AI11" s="38" cm="1">
        <f t="array" aca="1" ref="AI11" ca="1">TREND($K11:$P11,$K$1:$P$1,AI$1)</f>
        <v>3.2132198628681032E-5</v>
      </c>
      <c r="AJ11" s="38" cm="1">
        <f t="array" aca="1" ref="AJ11" ca="1">TREND($K11:$P11,$K$1:$P$1,AJ$1)</f>
        <v>3.2566417529068543E-5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8.5324013926159703E-5</v>
      </c>
      <c r="C12" s="38">
        <f t="shared" ca="1" si="3"/>
        <v>8.6545254583499781E-5</v>
      </c>
      <c r="D12" s="38">
        <f t="shared" ca="1" si="0"/>
        <v>8.7766495240839846E-5</v>
      </c>
      <c r="E12" s="38">
        <f t="shared" ca="1" si="0"/>
        <v>8.8987735898179911E-5</v>
      </c>
      <c r="F12" s="40">
        <f ca="1">SUM(INDIRECT(CONCATENATE("'",HLOOKUP(F$1,$B$21:$E$23,3,FALSE),"'!",$B$25,ROW($A12)+5,":",$B$25,ROW($A12)+6)))*About!$A$27</f>
        <v>9.020897655551999E-5</v>
      </c>
      <c r="G12" s="38">
        <f t="shared" ca="1" si="4"/>
        <v>9.1880719322012173E-5</v>
      </c>
      <c r="H12" s="38">
        <f t="shared" ca="1" si="1"/>
        <v>9.3552462088504357E-5</v>
      </c>
      <c r="I12" s="38">
        <f t="shared" ca="1" si="1"/>
        <v>9.5224204854996554E-5</v>
      </c>
      <c r="J12" s="38">
        <f t="shared" ca="1" si="1"/>
        <v>9.6895947621488738E-5</v>
      </c>
      <c r="K12" s="40">
        <f ca="1">SUM(INDIRECT(CONCATENATE("'",HLOOKUP(K$1,$B$21:$E$23,3,FALSE),"'!",$B$25,ROW($A12)+5,":",$B$25,ROW($A12)+6)))*About!$A$27</f>
        <v>9.8567690387980922E-5</v>
      </c>
      <c r="L12" s="38">
        <f t="shared" ca="1" si="5"/>
        <v>1.0026114409949249E-4</v>
      </c>
      <c r="M12" s="38">
        <f t="shared" ca="1" si="2"/>
        <v>1.0195459781100405E-4</v>
      </c>
      <c r="N12" s="38">
        <f t="shared" ca="1" si="2"/>
        <v>1.0364805152251562E-4</v>
      </c>
      <c r="O12" s="38">
        <f t="shared" ca="1" si="2"/>
        <v>1.0534150523402717E-4</v>
      </c>
      <c r="P12" s="40">
        <f ca="1">SUM(INDIRECT(CONCATENATE("'",HLOOKUP(P$1,$B$21:$E$23,3,FALSE),"'!",$B$25,ROW($A12)+5,":",$B$25,ROW($A12)+6)))*About!$A$27</f>
        <v>1.0703495894553874E-4</v>
      </c>
      <c r="Q12" s="38" cm="1">
        <f t="array" aca="1" ref="Q12" ca="1">TREND($K12:$P12,$K$1:$P$1,Q$1)</f>
        <v>1.087284126570498E-4</v>
      </c>
      <c r="R12" s="38" cm="1">
        <f t="array" aca="1" ref="R12" ca="1">TREND($K12:$P12,$K$1:$P$1,R$1)</f>
        <v>1.104218663685614E-4</v>
      </c>
      <c r="S12" s="38" cm="1">
        <f t="array" aca="1" ref="S12" ca="1">TREND($K12:$P12,$K$1:$P$1,S$1)</f>
        <v>1.1211532008007299E-4</v>
      </c>
      <c r="T12" s="38" cm="1">
        <f t="array" aca="1" ref="T12" ca="1">TREND($K12:$P12,$K$1:$P$1,T$1)</f>
        <v>1.1380877379158459E-4</v>
      </c>
      <c r="U12" s="38" cm="1">
        <f t="array" aca="1" ref="U12" ca="1">TREND($K12:$P12,$K$1:$P$1,U$1)</f>
        <v>1.1550222750309619E-4</v>
      </c>
      <c r="V12" s="38" cm="1">
        <f t="array" aca="1" ref="V12" ca="1">TREND($K12:$P12,$K$1:$P$1,V$1)</f>
        <v>1.1719568121460779E-4</v>
      </c>
      <c r="W12" s="38" cm="1">
        <f t="array" aca="1" ref="W12" ca="1">TREND($K12:$P12,$K$1:$P$1,W$1)</f>
        <v>1.1888913492611938E-4</v>
      </c>
      <c r="X12" s="38" cm="1">
        <f t="array" aca="1" ref="X12" ca="1">TREND($K12:$P12,$K$1:$P$1,X$1)</f>
        <v>1.2058258863763098E-4</v>
      </c>
      <c r="Y12" s="38" cm="1">
        <f t="array" aca="1" ref="Y12" ca="1">TREND($K12:$P12,$K$1:$P$1,Y$1)</f>
        <v>1.2227604234914258E-4</v>
      </c>
      <c r="Z12" s="38" cm="1">
        <f t="array" aca="1" ref="Z12" ca="1">TREND($K12:$P12,$K$1:$P$1,Z$1)</f>
        <v>1.2396949606065417E-4</v>
      </c>
      <c r="AA12" s="38" cm="1">
        <f t="array" aca="1" ref="AA12" ca="1">TREND($K12:$P12,$K$1:$P$1,AA$1)</f>
        <v>1.2566294977216577E-4</v>
      </c>
      <c r="AB12" s="38" cm="1">
        <f t="array" aca="1" ref="AB12" ca="1">TREND($K12:$P12,$K$1:$P$1,AB$1)</f>
        <v>1.2735640348367694E-4</v>
      </c>
      <c r="AC12" s="38" cm="1">
        <f t="array" aca="1" ref="AC12" ca="1">TREND($K12:$P12,$K$1:$P$1,AC$1)</f>
        <v>1.2904985719518853E-4</v>
      </c>
      <c r="AD12" s="38" cm="1">
        <f t="array" aca="1" ref="AD12" ca="1">TREND($K12:$P12,$K$1:$P$1,AD$1)</f>
        <v>1.3074331090670013E-4</v>
      </c>
      <c r="AE12" s="38" cm="1">
        <f t="array" aca="1" ref="AE12" ca="1">TREND($K12:$P12,$K$1:$P$1,AE$1)</f>
        <v>1.3243676461821173E-4</v>
      </c>
      <c r="AF12" s="38" cm="1">
        <f t="array" aca="1" ref="AF12" ca="1">TREND($K12:$P12,$K$1:$P$1,AF$1)</f>
        <v>1.3413021832972332E-4</v>
      </c>
      <c r="AG12" s="38" cm="1">
        <f t="array" aca="1" ref="AG12" ca="1">TREND($K12:$P12,$K$1:$P$1,AG$1)</f>
        <v>1.3582367204123492E-4</v>
      </c>
      <c r="AH12" s="38" cm="1">
        <f t="array" aca="1" ref="AH12" ca="1">TREND($K12:$P12,$K$1:$P$1,AH$1)</f>
        <v>1.3751712575274652E-4</v>
      </c>
      <c r="AI12" s="38" cm="1">
        <f t="array" aca="1" ref="AI12" ca="1">TREND($K12:$P12,$K$1:$P$1,AI$1)</f>
        <v>1.3921057946425812E-4</v>
      </c>
      <c r="AJ12" s="38" cm="1">
        <f t="array" aca="1" ref="AJ12" ca="1">TREND($K12:$P12,$K$1:$P$1,AJ$1)</f>
        <v>1.4090403317576971E-4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HOIpTP-industry-NOx</v>
      </c>
    </row>
    <row r="18" spans="1:5">
      <c r="A18" t="s">
        <v>113</v>
      </c>
      <c r="B18" t="str">
        <f ca="1">RIGHT(B17,LEN(B17)-7)</f>
        <v>industry-NOx</v>
      </c>
    </row>
    <row r="19" spans="1:5">
      <c r="A19" t="s">
        <v>114</v>
      </c>
      <c r="B19" t="str">
        <f ca="1">LEFT(B18,FIND("-",B18)-1)</f>
        <v>industry</v>
      </c>
    </row>
    <row r="20" spans="1:5">
      <c r="A20" t="s">
        <v>121</v>
      </c>
      <c r="B20" t="str">
        <f ca="1">VLOOKUP($B$19,Mappings!$A$22:$B$26,COLUMN(Mappings!$B$21),FALSE)</f>
        <v>industrial point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12</v>
      </c>
      <c r="C22" s="32">
        <f ca="1">VLOOKUP($B$20,Mappings!$A$3:$E$19,COLUMN(Mappings!C$2),FALSE)</f>
        <v>29</v>
      </c>
      <c r="D22" s="32">
        <f ca="1">VLOOKUP($B$20,Mappings!$A$3:$E$19,COLUMN(Mappings!D$2),FALSE)</f>
        <v>46</v>
      </c>
      <c r="E22" s="33">
        <f ca="1">VLOOKUP($B$20,Mappings!$A$3:$E$19,COLUMN(Mappings!E$2),FALSE)</f>
        <v>63</v>
      </c>
    </row>
    <row r="23" spans="1:5">
      <c r="A23" s="34" t="s">
        <v>112</v>
      </c>
      <c r="B23" s="35" t="str">
        <f ca="1">CONCATENATE("Table ",B22)</f>
        <v>Table 12</v>
      </c>
      <c r="C23" s="35" t="str">
        <f ca="1">CONCATENATE("Table ",C22)</f>
        <v>Table 29</v>
      </c>
      <c r="D23" s="35" t="str">
        <f ca="1">CONCATENATE("Table ",D22)</f>
        <v>Table 46</v>
      </c>
      <c r="E23" s="36" t="str">
        <f ca="1">CONCATENATE("Table ",E22)</f>
        <v>Table 63</v>
      </c>
    </row>
    <row r="24" spans="1:5">
      <c r="A24" t="s">
        <v>115</v>
      </c>
      <c r="B24" t="str">
        <f ca="1">REPLACE(B18,1,FIND("-",B18),"")</f>
        <v>NOx</v>
      </c>
    </row>
    <row r="25" spans="1:5">
      <c r="A25" t="s">
        <v>123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J25"/>
  <sheetViews>
    <sheetView workbookViewId="0"/>
  </sheetViews>
  <sheetFormatPr defaultColWidth="8.796875" defaultRowHeight="14.25"/>
  <cols>
    <col min="1" max="1" width="33.796875" customWidth="1"/>
  </cols>
  <sheetData>
    <row r="1" spans="1:36" s="1" customFormat="1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3.3651964780037538E-3</v>
      </c>
      <c r="C2" s="38">
        <f ca="1">$B2+($F2-$B2)*(C$1-$B$1)/($F$1-$B$1)</f>
        <v>3.4194738405522013E-3</v>
      </c>
      <c r="D2" s="38">
        <f t="shared" ref="D2:E12" ca="1" si="0">$B2+($F2-$B2)*(D$1-$B$1)/($F$1-$B$1)</f>
        <v>3.4737512031006489E-3</v>
      </c>
      <c r="E2" s="38">
        <f t="shared" ca="1" si="0"/>
        <v>3.5280285656490969E-3</v>
      </c>
      <c r="F2" s="37" cm="1">
        <f t="array" aca="1" ref="F2" ca="1">INDIRECT(CONCATENATE("'",HLOOKUP(F$1,$B$21:$E$23,3,FALSE),"'!",$B$25,ROW($A2)+3))*About!$A$27</f>
        <v>3.5823059281975445E-3</v>
      </c>
      <c r="G2" s="38">
        <f ca="1">$F2+($K2-$F2)*(G$1-$F$1)/($K$1-$F$1)</f>
        <v>3.6257278182363025E-3</v>
      </c>
      <c r="H2" s="38">
        <f t="shared" ref="H2:J12" ca="1" si="1">$F2+($K2-$F2)*(H$1-$F$1)/($K$1-$F$1)</f>
        <v>3.669149708275061E-3</v>
      </c>
      <c r="I2" s="38">
        <f t="shared" ca="1" si="1"/>
        <v>3.7125715983138191E-3</v>
      </c>
      <c r="J2" s="38">
        <f t="shared" ca="1" si="1"/>
        <v>3.7559934883525776E-3</v>
      </c>
      <c r="K2" s="37" cm="1">
        <f t="array" aca="1" ref="K2" ca="1">INDIRECT(CONCATENATE("'",HLOOKUP(K$1,$B$21:$E$23,3,FALSE),"'!",$B$25,ROW($A2)+3))*About!$A$27</f>
        <v>3.7994153783913356E-3</v>
      </c>
      <c r="L2" s="38">
        <f ca="1">$K2+($P2-$K2)*(L$1-$K$1)/($P$1-$K$1)</f>
        <v>3.8428372684300937E-3</v>
      </c>
      <c r="M2" s="38">
        <f t="shared" ref="M2:O12" ca="1" si="2">$K2+($P2-$K2)*(M$1-$K$1)/($P$1-$K$1)</f>
        <v>3.8862591584688517E-3</v>
      </c>
      <c r="N2" s="38">
        <f t="shared" ca="1" si="2"/>
        <v>3.9296810485076094E-3</v>
      </c>
      <c r="O2" s="38">
        <f t="shared" ca="1" si="2"/>
        <v>3.9731029385463674E-3</v>
      </c>
      <c r="P2" s="37" cm="1">
        <f t="array" aca="1" ref="P2" ca="1">INDIRECT(CONCATENATE("'",HLOOKUP(P$1,$B$21:$E$23,3,FALSE),"'!",$B$25,ROW($A2)+3))*About!$A$27</f>
        <v>4.0165248285851255E-3</v>
      </c>
      <c r="Q2" s="38" cm="1">
        <f t="array" aca="1" ref="Q2" ca="1">TREND($K2:$P2,$K$1:$P$1,Q$1)</f>
        <v>4.0599467186238913E-3</v>
      </c>
      <c r="R2" s="38" cm="1">
        <f t="array" aca="1" ref="R2" ca="1">TREND($K2:$P2,$K$1:$P$1,R$1)</f>
        <v>4.1033686086626442E-3</v>
      </c>
      <c r="S2" s="38" cm="1">
        <f t="array" aca="1" ref="S2" ca="1">TREND($K2:$P2,$K$1:$P$1,S$1)</f>
        <v>4.146790498701397E-3</v>
      </c>
      <c r="T2" s="38" cm="1">
        <f t="array" aca="1" ref="T2" ca="1">TREND($K2:$P2,$K$1:$P$1,T$1)</f>
        <v>4.1902123887401638E-3</v>
      </c>
      <c r="U2" s="38" cm="1">
        <f t="array" aca="1" ref="U2" ca="1">TREND($K2:$P2,$K$1:$P$1,U$1)</f>
        <v>4.2336342787789166E-3</v>
      </c>
      <c r="V2" s="38" cm="1">
        <f t="array" aca="1" ref="V2" ca="1">TREND($K2:$P2,$K$1:$P$1,V$1)</f>
        <v>4.2770561688176834E-3</v>
      </c>
      <c r="W2" s="38" cm="1">
        <f t="array" aca="1" ref="W2" ca="1">TREND($K2:$P2,$K$1:$P$1,W$1)</f>
        <v>4.3204780588564362E-3</v>
      </c>
      <c r="X2" s="38" cm="1">
        <f t="array" aca="1" ref="X2" ca="1">TREND($K2:$P2,$K$1:$P$1,X$1)</f>
        <v>4.3638999488951891E-3</v>
      </c>
      <c r="Y2" s="38" cm="1">
        <f t="array" aca="1" ref="Y2" ca="1">TREND($K2:$P2,$K$1:$P$1,Y$1)</f>
        <v>4.4073218389339558E-3</v>
      </c>
      <c r="Z2" s="38" cm="1">
        <f t="array" aca="1" ref="Z2" ca="1">TREND($K2:$P2,$K$1:$P$1,Z$1)</f>
        <v>4.4507437289727086E-3</v>
      </c>
      <c r="AA2" s="38" cm="1">
        <f t="array" aca="1" ref="AA2" ca="1">TREND($K2:$P2,$K$1:$P$1,AA$1)</f>
        <v>4.4941656190114615E-3</v>
      </c>
      <c r="AB2" s="38" cm="1">
        <f t="array" aca="1" ref="AB2" ca="1">TREND($K2:$P2,$K$1:$P$1,AB$1)</f>
        <v>4.5375875090502282E-3</v>
      </c>
      <c r="AC2" s="38" cm="1">
        <f t="array" aca="1" ref="AC2" ca="1">TREND($K2:$P2,$K$1:$P$1,AC$1)</f>
        <v>4.5810093990889811E-3</v>
      </c>
      <c r="AD2" s="38" cm="1">
        <f t="array" aca="1" ref="AD2" ca="1">TREND($K2:$P2,$K$1:$P$1,AD$1)</f>
        <v>4.6244312891277478E-3</v>
      </c>
      <c r="AE2" s="38" cm="1">
        <f t="array" aca="1" ref="AE2" ca="1">TREND($K2:$P2,$K$1:$P$1,AE$1)</f>
        <v>4.6678531791665007E-3</v>
      </c>
      <c r="AF2" s="38" cm="1">
        <f t="array" aca="1" ref="AF2" ca="1">TREND($K2:$P2,$K$1:$P$1,AF$1)</f>
        <v>4.7112750692052535E-3</v>
      </c>
      <c r="AG2" s="38" cm="1">
        <f t="array" aca="1" ref="AG2" ca="1">TREND($K2:$P2,$K$1:$P$1,AG$1)</f>
        <v>4.7546969592440202E-3</v>
      </c>
      <c r="AH2" s="38" cm="1">
        <f t="array" aca="1" ref="AH2" ca="1">TREND($K2:$P2,$K$1:$P$1,AH$1)</f>
        <v>4.7981188492827731E-3</v>
      </c>
      <c r="AI2" s="38" cm="1">
        <f t="array" aca="1" ref="AI2" ca="1">TREND($K2:$P2,$K$1:$P$1,AI$1)</f>
        <v>4.841540739321526E-3</v>
      </c>
      <c r="AJ2" s="38" cm="1">
        <f t="array" aca="1" ref="AJ2" ca="1">TREND($K2:$P2,$K$1:$P$1,AJ$1)</f>
        <v>4.8849626293602927E-3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1.84543032664722E-3</v>
      </c>
      <c r="C3" s="38">
        <f t="shared" ref="C3:C12" ca="1" si="3">$B3+($F3-$B3)*(C$1-$B$1)/($F$1-$B$1)</f>
        <v>1.84543032664722E-3</v>
      </c>
      <c r="D3" s="38">
        <f t="shared" ca="1" si="0"/>
        <v>1.84543032664722E-3</v>
      </c>
      <c r="E3" s="38">
        <f t="shared" ca="1" si="0"/>
        <v>1.84543032664722E-3</v>
      </c>
      <c r="F3" s="39" cm="1">
        <f t="array" aca="1" ref="F3" ca="1">INDIRECT(CONCATENATE("'",HLOOKUP(F$1,$B$21:$E$23,3,FALSE),"'!",$B$25,ROW($A3)+5))*About!$A$27</f>
        <v>1.84543032664722E-3</v>
      </c>
      <c r="G3" s="38">
        <f t="shared" ref="G3:G12" ca="1" si="4">$F3+($K3-$F3)*(G$1-$F$1)/($K$1-$F$1)</f>
        <v>1.8671412716665991E-3</v>
      </c>
      <c r="H3" s="38">
        <f t="shared" ca="1" si="1"/>
        <v>1.8888522166859781E-3</v>
      </c>
      <c r="I3" s="38">
        <f t="shared" ca="1" si="1"/>
        <v>1.9105631617053571E-3</v>
      </c>
      <c r="J3" s="38">
        <f t="shared" ca="1" si="1"/>
        <v>1.9322741067247361E-3</v>
      </c>
      <c r="K3" s="39" cm="1">
        <f t="array" aca="1" ref="K3" ca="1">INDIRECT(CONCATENATE("'",HLOOKUP(K$1,$B$21:$E$23,3,FALSE),"'!",$B$25,ROW($A3)+5))*About!$A$27</f>
        <v>1.9539850517441152E-3</v>
      </c>
      <c r="L3" s="38">
        <f t="shared" ref="L3:L12" ca="1" si="5">$K3+($P3-$K3)*(L$1-$K$1)/($P$1-$K$1)</f>
        <v>1.9756959967634942E-3</v>
      </c>
      <c r="M3" s="38">
        <f t="shared" ca="1" si="2"/>
        <v>1.9974069417828732E-3</v>
      </c>
      <c r="N3" s="38">
        <f t="shared" ca="1" si="2"/>
        <v>2.0191178868022523E-3</v>
      </c>
      <c r="O3" s="38">
        <f t="shared" ca="1" si="2"/>
        <v>2.0408288318216313E-3</v>
      </c>
      <c r="P3" s="39" cm="1">
        <f t="array" aca="1" ref="P3" ca="1">INDIRECT(CONCATENATE("'",HLOOKUP(P$1,$B$21:$E$23,3,FALSE),"'!",$B$25,ROW($A3)+5))*About!$A$27</f>
        <v>2.0625397768410103E-3</v>
      </c>
      <c r="Q3" s="38" cm="1">
        <f t="array" aca="1" ref="Q3" ca="1">TREND($K3:$P3,$K$1:$P$1,Q$1)</f>
        <v>2.0842507218603937E-3</v>
      </c>
      <c r="R3" s="38" cm="1">
        <f t="array" aca="1" ref="R3" ca="1">TREND($K3:$P3,$K$1:$P$1,R$1)</f>
        <v>2.1059616668797701E-3</v>
      </c>
      <c r="S3" s="38" cm="1">
        <f t="array" aca="1" ref="S3" ca="1">TREND($K3:$P3,$K$1:$P$1,S$1)</f>
        <v>2.1276726118991465E-3</v>
      </c>
      <c r="T3" s="38" cm="1">
        <f t="array" aca="1" ref="T3" ca="1">TREND($K3:$P3,$K$1:$P$1,T$1)</f>
        <v>2.1493835569185299E-3</v>
      </c>
      <c r="U3" s="38" cm="1">
        <f t="array" aca="1" ref="U3" ca="1">TREND($K3:$P3,$K$1:$P$1,U$1)</f>
        <v>2.1710945019379063E-3</v>
      </c>
      <c r="V3" s="38" cm="1">
        <f t="array" aca="1" ref="V3" ca="1">TREND($K3:$P3,$K$1:$P$1,V$1)</f>
        <v>2.1928054469572897E-3</v>
      </c>
      <c r="W3" s="38" cm="1">
        <f t="array" aca="1" ref="W3" ca="1">TREND($K3:$P3,$K$1:$P$1,W$1)</f>
        <v>2.2145163919766661E-3</v>
      </c>
      <c r="X3" s="38" cm="1">
        <f t="array" aca="1" ref="X3" ca="1">TREND($K3:$P3,$K$1:$P$1,X$1)</f>
        <v>2.2362273369960425E-3</v>
      </c>
      <c r="Y3" s="38" cm="1">
        <f t="array" aca="1" ref="Y3" ca="1">TREND($K3:$P3,$K$1:$P$1,Y$1)</f>
        <v>2.2579382820154259E-3</v>
      </c>
      <c r="Z3" s="38" cm="1">
        <f t="array" aca="1" ref="Z3" ca="1">TREND($K3:$P3,$K$1:$P$1,Z$1)</f>
        <v>2.2796492270348023E-3</v>
      </c>
      <c r="AA3" s="38" cm="1">
        <f t="array" aca="1" ref="AA3" ca="1">TREND($K3:$P3,$K$1:$P$1,AA$1)</f>
        <v>2.3013601720541788E-3</v>
      </c>
      <c r="AB3" s="38" cm="1">
        <f t="array" aca="1" ref="AB3" ca="1">TREND($K3:$P3,$K$1:$P$1,AB$1)</f>
        <v>2.3230711170735621E-3</v>
      </c>
      <c r="AC3" s="38" cm="1">
        <f t="array" aca="1" ref="AC3" ca="1">TREND($K3:$P3,$K$1:$P$1,AC$1)</f>
        <v>2.3447820620929385E-3</v>
      </c>
      <c r="AD3" s="38" cm="1">
        <f t="array" aca="1" ref="AD3" ca="1">TREND($K3:$P3,$K$1:$P$1,AD$1)</f>
        <v>2.366493007112315E-3</v>
      </c>
      <c r="AE3" s="38" cm="1">
        <f t="array" aca="1" ref="AE3" ca="1">TREND($K3:$P3,$K$1:$P$1,AE$1)</f>
        <v>2.3882039521316983E-3</v>
      </c>
      <c r="AF3" s="38" cm="1">
        <f t="array" aca="1" ref="AF3" ca="1">TREND($K3:$P3,$K$1:$P$1,AF$1)</f>
        <v>2.4099148971510748E-3</v>
      </c>
      <c r="AG3" s="38" cm="1">
        <f t="array" aca="1" ref="AG3" ca="1">TREND($K3:$P3,$K$1:$P$1,AG$1)</f>
        <v>2.4316258421704581E-3</v>
      </c>
      <c r="AH3" s="38" cm="1">
        <f t="array" aca="1" ref="AH3" ca="1">TREND($K3:$P3,$K$1:$P$1,AH$1)</f>
        <v>2.4533367871898346E-3</v>
      </c>
      <c r="AI3" s="38" cm="1">
        <f t="array" aca="1" ref="AI3" ca="1">TREND($K3:$P3,$K$1:$P$1,AI$1)</f>
        <v>2.475047732209211E-3</v>
      </c>
      <c r="AJ3" s="38" cm="1">
        <f t="array" aca="1" ref="AJ3" ca="1">TREND($K3:$P3,$K$1:$P$1,AJ$1)</f>
        <v>2.4967586772285943E-3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4.7764079042633923E-3</v>
      </c>
      <c r="C4" s="38">
        <f t="shared" ca="1" si="3"/>
        <v>4.7764079042633923E-3</v>
      </c>
      <c r="D4" s="38">
        <f t="shared" ca="1" si="0"/>
        <v>4.7764079042633923E-3</v>
      </c>
      <c r="E4" s="38">
        <f t="shared" ca="1" si="0"/>
        <v>4.7764079042633923E-3</v>
      </c>
      <c r="F4" s="39" cm="1">
        <f t="array" aca="1" ref="F4" ca="1">INDIRECT(CONCATENATE("'",HLOOKUP(F$1,$B$21:$E$23,3,FALSE),"'!",$B$25,ROW($A4)+5))*About!$A$27</f>
        <v>4.7764079042633923E-3</v>
      </c>
      <c r="G4" s="38">
        <f t="shared" ca="1" si="4"/>
        <v>4.8415407393215294E-3</v>
      </c>
      <c r="H4" s="38">
        <f t="shared" ca="1" si="1"/>
        <v>4.9066735743796665E-3</v>
      </c>
      <c r="I4" s="38">
        <f t="shared" ca="1" si="1"/>
        <v>4.9718064094378045E-3</v>
      </c>
      <c r="J4" s="38">
        <f t="shared" ca="1" si="1"/>
        <v>5.0369392444959415E-3</v>
      </c>
      <c r="K4" s="39" cm="1">
        <f t="array" aca="1" ref="K4" ca="1">INDIRECT(CONCATENATE("'",HLOOKUP(K$1,$B$21:$E$23,3,FALSE),"'!",$B$25,ROW($A4)+5))*About!$A$27</f>
        <v>5.1020720795540786E-3</v>
      </c>
      <c r="L4" s="38">
        <f t="shared" ca="1" si="5"/>
        <v>5.1672049146122157E-3</v>
      </c>
      <c r="M4" s="38">
        <f t="shared" ca="1" si="2"/>
        <v>5.2323377496703528E-3</v>
      </c>
      <c r="N4" s="38">
        <f t="shared" ca="1" si="2"/>
        <v>5.2974705847284908E-3</v>
      </c>
      <c r="O4" s="38">
        <f t="shared" ca="1" si="2"/>
        <v>5.3626034197866278E-3</v>
      </c>
      <c r="P4" s="39" cm="1">
        <f t="array" aca="1" ref="P4" ca="1">INDIRECT(CONCATENATE("'",HLOOKUP(P$1,$B$21:$E$23,3,FALSE),"'!",$B$25,ROW($A4)+5))*About!$A$27</f>
        <v>5.4277362548447649E-3</v>
      </c>
      <c r="Q4" s="38" cm="1">
        <f t="array" aca="1" ref="Q4" ca="1">TREND($K4:$P4,$K$1:$P$1,Q$1)</f>
        <v>5.4928690899028743E-3</v>
      </c>
      <c r="R4" s="38" cm="1">
        <f t="array" aca="1" ref="R4" ca="1">TREND($K4:$P4,$K$1:$P$1,R$1)</f>
        <v>5.5580019249610035E-3</v>
      </c>
      <c r="S4" s="38" cm="1">
        <f t="array" aca="1" ref="S4" ca="1">TREND($K4:$P4,$K$1:$P$1,S$1)</f>
        <v>5.6231347600191606E-3</v>
      </c>
      <c r="T4" s="38" cm="1">
        <f t="array" aca="1" ref="T4" ca="1">TREND($K4:$P4,$K$1:$P$1,T$1)</f>
        <v>5.6882675950772899E-3</v>
      </c>
      <c r="U4" s="38" cm="1">
        <f t="array" aca="1" ref="U4" ca="1">TREND($K4:$P4,$K$1:$P$1,U$1)</f>
        <v>5.7534004301354191E-3</v>
      </c>
      <c r="V4" s="38" cm="1">
        <f t="array" aca="1" ref="V4" ca="1">TREND($K4:$P4,$K$1:$P$1,V$1)</f>
        <v>5.8185332651935762E-3</v>
      </c>
      <c r="W4" s="38" cm="1">
        <f t="array" aca="1" ref="W4" ca="1">TREND($K4:$P4,$K$1:$P$1,W$1)</f>
        <v>5.8836661002517054E-3</v>
      </c>
      <c r="X4" s="38" cm="1">
        <f t="array" aca="1" ref="X4" ca="1">TREND($K4:$P4,$K$1:$P$1,X$1)</f>
        <v>5.9487989353098347E-3</v>
      </c>
      <c r="Y4" s="38" cm="1">
        <f t="array" aca="1" ref="Y4" ca="1">TREND($K4:$P4,$K$1:$P$1,Y$1)</f>
        <v>6.013931770367964E-3</v>
      </c>
      <c r="Z4" s="38" cm="1">
        <f t="array" aca="1" ref="Z4" ca="1">TREND($K4:$P4,$K$1:$P$1,Z$1)</f>
        <v>6.079064605426121E-3</v>
      </c>
      <c r="AA4" s="38" cm="1">
        <f t="array" aca="1" ref="AA4" ca="1">TREND($K4:$P4,$K$1:$P$1,AA$1)</f>
        <v>6.1441974404842503E-3</v>
      </c>
      <c r="AB4" s="38" cm="1">
        <f t="array" aca="1" ref="AB4" ca="1">TREND($K4:$P4,$K$1:$P$1,AB$1)</f>
        <v>6.2093302755423796E-3</v>
      </c>
      <c r="AC4" s="38" cm="1">
        <f t="array" aca="1" ref="AC4" ca="1">TREND($K4:$P4,$K$1:$P$1,AC$1)</f>
        <v>6.2744631106005366E-3</v>
      </c>
      <c r="AD4" s="38" cm="1">
        <f t="array" aca="1" ref="AD4" ca="1">TREND($K4:$P4,$K$1:$P$1,AD$1)</f>
        <v>6.3395959456586659E-3</v>
      </c>
      <c r="AE4" s="38" cm="1">
        <f t="array" aca="1" ref="AE4" ca="1">TREND($K4:$P4,$K$1:$P$1,AE$1)</f>
        <v>6.4047287807167952E-3</v>
      </c>
      <c r="AF4" s="38" cm="1">
        <f t="array" aca="1" ref="AF4" ca="1">TREND($K4:$P4,$K$1:$P$1,AF$1)</f>
        <v>6.4698616157749245E-3</v>
      </c>
      <c r="AG4" s="38" cm="1">
        <f t="array" aca="1" ref="AG4" ca="1">TREND($K4:$P4,$K$1:$P$1,AG$1)</f>
        <v>6.5349944508330815E-3</v>
      </c>
      <c r="AH4" s="38" cm="1">
        <f t="array" aca="1" ref="AH4" ca="1">TREND($K4:$P4,$K$1:$P$1,AH$1)</f>
        <v>6.6001272858912108E-3</v>
      </c>
      <c r="AI4" s="38" cm="1">
        <f t="array" aca="1" ref="AI4" ca="1">TREND($K4:$P4,$K$1:$P$1,AI$1)</f>
        <v>6.6652601209493401E-3</v>
      </c>
      <c r="AJ4" s="38" cm="1">
        <f t="array" aca="1" ref="AJ4" ca="1">TREND($K4:$P4,$K$1:$P$1,AJ$1)</f>
        <v>6.7303929560074971E-3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6.079064605426137E-2</v>
      </c>
      <c r="C5" s="38">
        <f t="shared" ca="1" si="3"/>
        <v>6.079064605426137E-2</v>
      </c>
      <c r="D5" s="38">
        <f t="shared" ca="1" si="0"/>
        <v>6.079064605426137E-2</v>
      </c>
      <c r="E5" s="38">
        <f t="shared" ca="1" si="0"/>
        <v>6.079064605426137E-2</v>
      </c>
      <c r="F5" s="39" cm="1">
        <f t="array" aca="1" ref="F5" ca="1">INDIRECT(CONCATENATE("'",HLOOKUP(F$1,$B$21:$E$23,3,FALSE),"'!",$B$25,ROW($A5)+5))*About!$A$27</f>
        <v>6.079064605426137E-2</v>
      </c>
      <c r="G5" s="38">
        <f t="shared" ca="1" si="4"/>
        <v>6.1441974404842739E-2</v>
      </c>
      <c r="H5" s="38">
        <f t="shared" ca="1" si="1"/>
        <v>6.2093302755424108E-2</v>
      </c>
      <c r="I5" s="38">
        <f t="shared" ca="1" si="1"/>
        <v>6.2744631106005477E-2</v>
      </c>
      <c r="J5" s="38">
        <f t="shared" ca="1" si="1"/>
        <v>6.3395959456586853E-2</v>
      </c>
      <c r="K5" s="39" cm="1">
        <f t="array" aca="1" ref="K5" ca="1">INDIRECT(CONCATENATE("'",HLOOKUP(K$1,$B$21:$E$23,3,FALSE),"'!",$B$25,ROW($A5)+5))*About!$A$27</f>
        <v>6.4047287807168216E-2</v>
      </c>
      <c r="L5" s="38">
        <f t="shared" ca="1" si="5"/>
        <v>6.5132835058137176E-2</v>
      </c>
      <c r="M5" s="38">
        <f t="shared" ca="1" si="2"/>
        <v>6.6218382309106122E-2</v>
      </c>
      <c r="N5" s="38">
        <f t="shared" ca="1" si="2"/>
        <v>6.7303929560075082E-2</v>
      </c>
      <c r="O5" s="38">
        <f t="shared" ca="1" si="2"/>
        <v>6.8389476811044028E-2</v>
      </c>
      <c r="P5" s="39" cm="1">
        <f t="array" aca="1" ref="P5" ca="1">INDIRECT(CONCATENATE("'",HLOOKUP(P$1,$B$21:$E$23,3,FALSE),"'!",$B$25,ROW($A5)+5))*About!$A$27</f>
        <v>6.9475024062012988E-2</v>
      </c>
      <c r="Q5" s="38" cm="1">
        <f t="array" aca="1" ref="Q5" ca="1">TREND($K5:$P5,$K$1:$P$1,Q$1)</f>
        <v>7.0560571312982212E-2</v>
      </c>
      <c r="R5" s="38" cm="1">
        <f t="array" aca="1" ref="R5" ca="1">TREND($K5:$P5,$K$1:$P$1,R$1)</f>
        <v>7.1646118563950978E-2</v>
      </c>
      <c r="S5" s="38" cm="1">
        <f t="array" aca="1" ref="S5" ca="1">TREND($K5:$P5,$K$1:$P$1,S$1)</f>
        <v>7.2731665814920188E-2</v>
      </c>
      <c r="T5" s="38" cm="1">
        <f t="array" aca="1" ref="T5" ca="1">TREND($K5:$P5,$K$1:$P$1,T$1)</f>
        <v>7.3817213065888954E-2</v>
      </c>
      <c r="U5" s="38" cm="1">
        <f t="array" aca="1" ref="U5" ca="1">TREND($K5:$P5,$K$1:$P$1,U$1)</f>
        <v>7.4902760316857719E-2</v>
      </c>
      <c r="V5" s="38" cm="1">
        <f t="array" aca="1" ref="V5" ca="1">TREND($K5:$P5,$K$1:$P$1,V$1)</f>
        <v>7.5988307567826929E-2</v>
      </c>
      <c r="W5" s="38" cm="1">
        <f t="array" aca="1" ref="W5" ca="1">TREND($K5:$P5,$K$1:$P$1,W$1)</f>
        <v>7.7073854818795695E-2</v>
      </c>
      <c r="X5" s="38" cm="1">
        <f t="array" aca="1" ref="X5" ca="1">TREND($K5:$P5,$K$1:$P$1,X$1)</f>
        <v>7.8159402069764905E-2</v>
      </c>
      <c r="Y5" s="38" cm="1">
        <f t="array" aca="1" ref="Y5" ca="1">TREND($K5:$P5,$K$1:$P$1,Y$1)</f>
        <v>7.9244949320733671E-2</v>
      </c>
      <c r="Z5" s="38" cm="1">
        <f t="array" aca="1" ref="Z5" ca="1">TREND($K5:$P5,$K$1:$P$1,Z$1)</f>
        <v>8.0330496571702881E-2</v>
      </c>
      <c r="AA5" s="38" cm="1">
        <f t="array" aca="1" ref="AA5" ca="1">TREND($K5:$P5,$K$1:$P$1,AA$1)</f>
        <v>8.1416043822671647E-2</v>
      </c>
      <c r="AB5" s="38" cm="1">
        <f t="array" aca="1" ref="AB5" ca="1">TREND($K5:$P5,$K$1:$P$1,AB$1)</f>
        <v>8.2501591073640412E-2</v>
      </c>
      <c r="AC5" s="38" cm="1">
        <f t="array" aca="1" ref="AC5" ca="1">TREND($K5:$P5,$K$1:$P$1,AC$1)</f>
        <v>8.3587138324609622E-2</v>
      </c>
      <c r="AD5" s="38" cm="1">
        <f t="array" aca="1" ref="AD5" ca="1">TREND($K5:$P5,$K$1:$P$1,AD$1)</f>
        <v>8.4672685575578388E-2</v>
      </c>
      <c r="AE5" s="38" cm="1">
        <f t="array" aca="1" ref="AE5" ca="1">TREND($K5:$P5,$K$1:$P$1,AE$1)</f>
        <v>8.5758232826547598E-2</v>
      </c>
      <c r="AF5" s="38" cm="1">
        <f t="array" aca="1" ref="AF5" ca="1">TREND($K5:$P5,$K$1:$P$1,AF$1)</f>
        <v>8.6843780077516364E-2</v>
      </c>
      <c r="AG5" s="38" cm="1">
        <f t="array" aca="1" ref="AG5" ca="1">TREND($K5:$P5,$K$1:$P$1,AG$1)</f>
        <v>8.7929327328485574E-2</v>
      </c>
      <c r="AH5" s="38" cm="1">
        <f t="array" aca="1" ref="AH5" ca="1">TREND($K5:$P5,$K$1:$P$1,AH$1)</f>
        <v>8.9014874579454339E-2</v>
      </c>
      <c r="AI5" s="38" cm="1">
        <f t="array" aca="1" ref="AI5" ca="1">TREND($K5:$P5,$K$1:$P$1,AI$1)</f>
        <v>9.0100421830423105E-2</v>
      </c>
      <c r="AJ5" s="38" cm="1">
        <f t="array" aca="1" ref="AJ5" ca="1">TREND($K5:$P5,$K$1:$P$1,AJ$1)</f>
        <v>9.1185969081392315E-2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8.6843780077516239E-2</v>
      </c>
      <c r="C6" s="38">
        <f t="shared" ca="1" si="3"/>
        <v>8.7115166890258472E-2</v>
      </c>
      <c r="D6" s="38">
        <f t="shared" ca="1" si="0"/>
        <v>8.7386553703000719E-2</v>
      </c>
      <c r="E6" s="38">
        <f t="shared" ca="1" si="0"/>
        <v>8.7657940515742952E-2</v>
      </c>
      <c r="F6" s="39" cm="1">
        <f t="array" aca="1" ref="F6" ca="1">INDIRECT(CONCATENATE("'",HLOOKUP(F$1,$B$21:$E$23,3,FALSE),"'!",$B$25,ROW($A6)+5))*About!$A$27</f>
        <v>8.7929327328485185E-2</v>
      </c>
      <c r="G6" s="38">
        <f t="shared" ca="1" si="4"/>
        <v>8.8580655679066561E-2</v>
      </c>
      <c r="H6" s="38">
        <f t="shared" ca="1" si="1"/>
        <v>8.9231984029647923E-2</v>
      </c>
      <c r="I6" s="38">
        <f t="shared" ca="1" si="1"/>
        <v>8.9883312380229299E-2</v>
      </c>
      <c r="J6" s="38">
        <f t="shared" ca="1" si="1"/>
        <v>9.0534640730810662E-2</v>
      </c>
      <c r="K6" s="39" cm="1">
        <f t="array" aca="1" ref="K6" ca="1">INDIRECT(CONCATENATE("'",HLOOKUP(K$1,$B$21:$E$23,3,FALSE),"'!",$B$25,ROW($A6)+5))*About!$A$27</f>
        <v>9.1185969081392038E-2</v>
      </c>
      <c r="L6" s="38">
        <f t="shared" ca="1" si="5"/>
        <v>9.292284468294236E-2</v>
      </c>
      <c r="M6" s="38">
        <f t="shared" ca="1" si="2"/>
        <v>9.4659720284492682E-2</v>
      </c>
      <c r="N6" s="38">
        <f t="shared" ca="1" si="2"/>
        <v>9.6396595886043018E-2</v>
      </c>
      <c r="O6" s="38">
        <f t="shared" ca="1" si="2"/>
        <v>9.8133471487593341E-2</v>
      </c>
      <c r="P6" s="39" cm="1">
        <f t="array" aca="1" ref="P6" ca="1">INDIRECT(CONCATENATE("'",HLOOKUP(P$1,$B$21:$E$23,3,FALSE),"'!",$B$25,ROW($A6)+5))*About!$A$27</f>
        <v>9.9870347089143663E-2</v>
      </c>
      <c r="Q6" s="38" cm="1">
        <f t="array" aca="1" ref="Q6" ca="1">TREND($K6:$P6,$K$1:$P$1,Q$1)</f>
        <v>0.10160722269069389</v>
      </c>
      <c r="R6" s="38" cm="1">
        <f t="array" aca="1" ref="R6" ca="1">TREND($K6:$P6,$K$1:$P$1,R$1)</f>
        <v>0.103344098292244</v>
      </c>
      <c r="S6" s="38" cm="1">
        <f t="array" aca="1" ref="S6" ca="1">TREND($K6:$P6,$K$1:$P$1,S$1)</f>
        <v>0.10508097389379456</v>
      </c>
      <c r="T6" s="38" cm="1">
        <f t="array" aca="1" ref="T6" ca="1">TREND($K6:$P6,$K$1:$P$1,T$1)</f>
        <v>0.10681784949534467</v>
      </c>
      <c r="U6" s="38" cm="1">
        <f t="array" aca="1" ref="U6" ca="1">TREND($K6:$P6,$K$1:$P$1,U$1)</f>
        <v>0.10855472509689523</v>
      </c>
      <c r="V6" s="38" cm="1">
        <f t="array" aca="1" ref="V6" ca="1">TREND($K6:$P6,$K$1:$P$1,V$1)</f>
        <v>0.11029160069844535</v>
      </c>
      <c r="W6" s="38" cm="1">
        <f t="array" aca="1" ref="W6" ca="1">TREND($K6:$P6,$K$1:$P$1,W$1)</f>
        <v>0.1120284762999959</v>
      </c>
      <c r="X6" s="38" cm="1">
        <f t="array" aca="1" ref="X6" ca="1">TREND($K6:$P6,$K$1:$P$1,X$1)</f>
        <v>0.11376535190154602</v>
      </c>
      <c r="Y6" s="38" cm="1">
        <f t="array" aca="1" ref="Y6" ca="1">TREND($K6:$P6,$K$1:$P$1,Y$1)</f>
        <v>0.11550222750309658</v>
      </c>
      <c r="Z6" s="38" cm="1">
        <f t="array" aca="1" ref="Z6" ca="1">TREND($K6:$P6,$K$1:$P$1,Z$1)</f>
        <v>0.11723910310464669</v>
      </c>
      <c r="AA6" s="38" cm="1">
        <f t="array" aca="1" ref="AA6" ca="1">TREND($K6:$P6,$K$1:$P$1,AA$1)</f>
        <v>0.11897597870619725</v>
      </c>
      <c r="AB6" s="38" cm="1">
        <f t="array" aca="1" ref="AB6" ca="1">TREND($K6:$P6,$K$1:$P$1,AB$1)</f>
        <v>0.12071285430774736</v>
      </c>
      <c r="AC6" s="38" cm="1">
        <f t="array" aca="1" ref="AC6" ca="1">TREND($K6:$P6,$K$1:$P$1,AC$1)</f>
        <v>0.12244972990929792</v>
      </c>
      <c r="AD6" s="38" cm="1">
        <f t="array" aca="1" ref="AD6" ca="1">TREND($K6:$P6,$K$1:$P$1,AD$1)</f>
        <v>0.12418660551084804</v>
      </c>
      <c r="AE6" s="38" cm="1">
        <f t="array" aca="1" ref="AE6" ca="1">TREND($K6:$P6,$K$1:$P$1,AE$1)</f>
        <v>0.12592348111239859</v>
      </c>
      <c r="AF6" s="38" cm="1">
        <f t="array" aca="1" ref="AF6" ca="1">TREND($K6:$P6,$K$1:$P$1,AF$1)</f>
        <v>0.12766035671394871</v>
      </c>
      <c r="AG6" s="38" cm="1">
        <f t="array" aca="1" ref="AG6" ca="1">TREND($K6:$P6,$K$1:$P$1,AG$1)</f>
        <v>0.12939723231549927</v>
      </c>
      <c r="AH6" s="38" cm="1">
        <f t="array" aca="1" ref="AH6" ca="1">TREND($K6:$P6,$K$1:$P$1,AH$1)</f>
        <v>0.13113410791704938</v>
      </c>
      <c r="AI6" s="38" cm="1">
        <f t="array" aca="1" ref="AI6" ca="1">TREND($K6:$P6,$K$1:$P$1,AI$1)</f>
        <v>0.13287098351859949</v>
      </c>
      <c r="AJ6" s="38" cm="1">
        <f t="array" aca="1" ref="AJ6" ca="1">TREND($K6:$P6,$K$1:$P$1,AJ$1)</f>
        <v>0.13460785912015005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2.6053134023254869</v>
      </c>
      <c r="C7" s="38">
        <f t="shared" ca="1" si="3"/>
        <v>2.6053134023254869</v>
      </c>
      <c r="D7" s="38">
        <f t="shared" ca="1" si="0"/>
        <v>2.6053134023254869</v>
      </c>
      <c r="E7" s="38">
        <f t="shared" ca="1" si="0"/>
        <v>2.6053134023254869</v>
      </c>
      <c r="F7" s="39" cm="1">
        <f t="array" aca="1" ref="F7" ca="1">INDIRECT(CONCATENATE("'",HLOOKUP(F$1,$B$21:$E$23,3,FALSE),"'!",$B$25,ROW($A7)+5))*About!$A$27</f>
        <v>2.6053134023254869</v>
      </c>
      <c r="G7" s="38">
        <f t="shared" ca="1" si="4"/>
        <v>2.6270243473448658</v>
      </c>
      <c r="H7" s="38">
        <f t="shared" ca="1" si="1"/>
        <v>2.6487352923642451</v>
      </c>
      <c r="I7" s="38">
        <f t="shared" ca="1" si="1"/>
        <v>2.670446237383624</v>
      </c>
      <c r="J7" s="38">
        <f t="shared" ca="1" si="1"/>
        <v>2.6921571824030033</v>
      </c>
      <c r="K7" s="39" cm="1">
        <f t="array" aca="1" ref="K7" ca="1">INDIRECT(CONCATENATE("'",HLOOKUP(K$1,$B$21:$E$23,3,FALSE),"'!",$B$25,ROW($A7)+5))*About!$A$27</f>
        <v>2.7138681274223821</v>
      </c>
      <c r="L7" s="38">
        <f t="shared" ca="1" si="5"/>
        <v>2.7138681274223821</v>
      </c>
      <c r="M7" s="38">
        <f t="shared" ca="1" si="2"/>
        <v>2.7138681274223821</v>
      </c>
      <c r="N7" s="38">
        <f t="shared" ca="1" si="2"/>
        <v>2.7138681274223821</v>
      </c>
      <c r="O7" s="38">
        <f t="shared" ca="1" si="2"/>
        <v>2.7138681274223821</v>
      </c>
      <c r="P7" s="39" cm="1">
        <f t="array" aca="1" ref="P7" ca="1">INDIRECT(CONCATENATE("'",HLOOKUP(P$1,$B$21:$E$23,3,FALSE),"'!",$B$25,ROW($A7)+5))*About!$A$27</f>
        <v>2.7138681274223821</v>
      </c>
      <c r="Q7" s="38" cm="1">
        <f t="array" aca="1" ref="Q7" ca="1">TREND($K7:$P7,$K$1:$P$1,Q$1)</f>
        <v>2.7138681274223821</v>
      </c>
      <c r="R7" s="38" cm="1">
        <f t="array" aca="1" ref="R7" ca="1">TREND($K7:$P7,$K$1:$P$1,R$1)</f>
        <v>2.7138681274223821</v>
      </c>
      <c r="S7" s="38" cm="1">
        <f t="array" aca="1" ref="S7" ca="1">TREND($K7:$P7,$K$1:$P$1,S$1)</f>
        <v>2.7138681274223821</v>
      </c>
      <c r="T7" s="38" cm="1">
        <f t="array" aca="1" ref="T7" ca="1">TREND($K7:$P7,$K$1:$P$1,T$1)</f>
        <v>2.7138681274223821</v>
      </c>
      <c r="U7" s="38" cm="1">
        <f t="array" aca="1" ref="U7" ca="1">TREND($K7:$P7,$K$1:$P$1,U$1)</f>
        <v>2.7138681274223821</v>
      </c>
      <c r="V7" s="38" cm="1">
        <f t="array" aca="1" ref="V7" ca="1">TREND($K7:$P7,$K$1:$P$1,V$1)</f>
        <v>2.7138681274223821</v>
      </c>
      <c r="W7" s="38" cm="1">
        <f t="array" aca="1" ref="W7" ca="1">TREND($K7:$P7,$K$1:$P$1,W$1)</f>
        <v>2.7138681274223821</v>
      </c>
      <c r="X7" s="38" cm="1">
        <f t="array" aca="1" ref="X7" ca="1">TREND($K7:$P7,$K$1:$P$1,X$1)</f>
        <v>2.7138681274223821</v>
      </c>
      <c r="Y7" s="38" cm="1">
        <f t="array" aca="1" ref="Y7" ca="1">TREND($K7:$P7,$K$1:$P$1,Y$1)</f>
        <v>2.7138681274223821</v>
      </c>
      <c r="Z7" s="38" cm="1">
        <f t="array" aca="1" ref="Z7" ca="1">TREND($K7:$P7,$K$1:$P$1,Z$1)</f>
        <v>2.7138681274223821</v>
      </c>
      <c r="AA7" s="38" cm="1">
        <f t="array" aca="1" ref="AA7" ca="1">TREND($K7:$P7,$K$1:$P$1,AA$1)</f>
        <v>2.7138681274223821</v>
      </c>
      <c r="AB7" s="38" cm="1">
        <f t="array" aca="1" ref="AB7" ca="1">TREND($K7:$P7,$K$1:$P$1,AB$1)</f>
        <v>2.7138681274223821</v>
      </c>
      <c r="AC7" s="38" cm="1">
        <f t="array" aca="1" ref="AC7" ca="1">TREND($K7:$P7,$K$1:$P$1,AC$1)</f>
        <v>2.7138681274223821</v>
      </c>
      <c r="AD7" s="38" cm="1">
        <f t="array" aca="1" ref="AD7" ca="1">TREND($K7:$P7,$K$1:$P$1,AD$1)</f>
        <v>2.7138681274223821</v>
      </c>
      <c r="AE7" s="38" cm="1">
        <f t="array" aca="1" ref="AE7" ca="1">TREND($K7:$P7,$K$1:$P$1,AE$1)</f>
        <v>2.7138681274223821</v>
      </c>
      <c r="AF7" s="38" cm="1">
        <f t="array" aca="1" ref="AF7" ca="1">TREND($K7:$P7,$K$1:$P$1,AF$1)</f>
        <v>2.7138681274223821</v>
      </c>
      <c r="AG7" s="38" cm="1">
        <f t="array" aca="1" ref="AG7" ca="1">TREND($K7:$P7,$K$1:$P$1,AG$1)</f>
        <v>2.7138681274223821</v>
      </c>
      <c r="AH7" s="38" cm="1">
        <f t="array" aca="1" ref="AH7" ca="1">TREND($K7:$P7,$K$1:$P$1,AH$1)</f>
        <v>2.7138681274223821</v>
      </c>
      <c r="AI7" s="38" cm="1">
        <f t="array" aca="1" ref="AI7" ca="1">TREND($K7:$P7,$K$1:$P$1,AI$1)</f>
        <v>2.7138681274223821</v>
      </c>
      <c r="AJ7" s="38" cm="1">
        <f t="array" aca="1" ref="AJ7" ca="1">TREND($K7:$P7,$K$1:$P$1,AJ$1)</f>
        <v>2.7138681274223821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0.43421890038758115</v>
      </c>
      <c r="C8" s="38">
        <f t="shared" ca="1" si="3"/>
        <v>0.43693276851500351</v>
      </c>
      <c r="D8" s="38">
        <f t="shared" ca="1" si="0"/>
        <v>0.43964663664242587</v>
      </c>
      <c r="E8" s="38">
        <f t="shared" ca="1" si="0"/>
        <v>0.44236050476984828</v>
      </c>
      <c r="F8" s="39" cm="1">
        <f t="array" aca="1" ref="F8" ca="1">INDIRECT(CONCATENATE("'",HLOOKUP(F$1,$B$21:$E$23,3,FALSE),"'!",$B$25,ROW($A8)+5))*About!$A$27</f>
        <v>0.44507437289727064</v>
      </c>
      <c r="G8" s="38">
        <f t="shared" ca="1" si="4"/>
        <v>0.44724546739920856</v>
      </c>
      <c r="H8" s="38">
        <f t="shared" ca="1" si="1"/>
        <v>0.44941656190114648</v>
      </c>
      <c r="I8" s="38">
        <f t="shared" ca="1" si="1"/>
        <v>0.4515876564030844</v>
      </c>
      <c r="J8" s="38">
        <f t="shared" ca="1" si="1"/>
        <v>0.45375875090502232</v>
      </c>
      <c r="K8" s="39" cm="1">
        <f t="array" aca="1" ref="K8" ca="1">INDIRECT(CONCATENATE("'",HLOOKUP(K$1,$B$21:$E$23,3,FALSE),"'!",$B$25,ROW($A8)+5))*About!$A$27</f>
        <v>0.45592984540696024</v>
      </c>
      <c r="L8" s="38">
        <f t="shared" ca="1" si="5"/>
        <v>0.45810093990889816</v>
      </c>
      <c r="M8" s="38">
        <f t="shared" ca="1" si="2"/>
        <v>0.46027203441083603</v>
      </c>
      <c r="N8" s="38">
        <f t="shared" ca="1" si="2"/>
        <v>0.46244312891277395</v>
      </c>
      <c r="O8" s="38">
        <f t="shared" ca="1" si="2"/>
        <v>0.46461422341471181</v>
      </c>
      <c r="P8" s="39" cm="1">
        <f t="array" aca="1" ref="P8" ca="1">INDIRECT(CONCATENATE("'",HLOOKUP(P$1,$B$21:$E$23,3,FALSE),"'!",$B$25,ROW($A8)+5))*About!$A$27</f>
        <v>0.46678531791664973</v>
      </c>
      <c r="Q8" s="38" cm="1">
        <f t="array" aca="1" ref="Q8" ca="1">TREND($K8:$P8,$K$1:$P$1,Q$1)</f>
        <v>0.46895641241858721</v>
      </c>
      <c r="R8" s="38" cm="1">
        <f t="array" aca="1" ref="R8" ca="1">TREND($K8:$P8,$K$1:$P$1,R$1)</f>
        <v>0.47112750692052474</v>
      </c>
      <c r="S8" s="38" cm="1">
        <f t="array" aca="1" ref="S8" ca="1">TREND($K8:$P8,$K$1:$P$1,S$1)</f>
        <v>0.47329860142246316</v>
      </c>
      <c r="T8" s="38" cm="1">
        <f t="array" aca="1" ref="T8" ca="1">TREND($K8:$P8,$K$1:$P$1,T$1)</f>
        <v>0.47546969592440069</v>
      </c>
      <c r="U8" s="38" cm="1">
        <f t="array" aca="1" ref="U8" ca="1">TREND($K8:$P8,$K$1:$P$1,U$1)</f>
        <v>0.47764079042633911</v>
      </c>
      <c r="V8" s="38" cm="1">
        <f t="array" aca="1" ref="V8" ca="1">TREND($K8:$P8,$K$1:$P$1,V$1)</f>
        <v>0.47981188492827664</v>
      </c>
      <c r="W8" s="38" cm="1">
        <f t="array" aca="1" ref="W8" ca="1">TREND($K8:$P8,$K$1:$P$1,W$1)</f>
        <v>0.48198297943021418</v>
      </c>
      <c r="X8" s="38" cm="1">
        <f t="array" aca="1" ref="X8" ca="1">TREND($K8:$P8,$K$1:$P$1,X$1)</f>
        <v>0.4841540739321526</v>
      </c>
      <c r="Y8" s="38" cm="1">
        <f t="array" aca="1" ref="Y8" ca="1">TREND($K8:$P8,$K$1:$P$1,Y$1)</f>
        <v>0.48632516843409013</v>
      </c>
      <c r="Z8" s="38" cm="1">
        <f t="array" aca="1" ref="Z8" ca="1">TREND($K8:$P8,$K$1:$P$1,Z$1)</f>
        <v>0.48849626293602855</v>
      </c>
      <c r="AA8" s="38" cm="1">
        <f t="array" aca="1" ref="AA8" ca="1">TREND($K8:$P8,$K$1:$P$1,AA$1)</f>
        <v>0.49066735743796608</v>
      </c>
      <c r="AB8" s="38" cm="1">
        <f t="array" aca="1" ref="AB8" ca="1">TREND($K8:$P8,$K$1:$P$1,AB$1)</f>
        <v>0.4928384519399045</v>
      </c>
      <c r="AC8" s="38" cm="1">
        <f t="array" aca="1" ref="AC8" ca="1">TREND($K8:$P8,$K$1:$P$1,AC$1)</f>
        <v>0.49500954644184203</v>
      </c>
      <c r="AD8" s="38" cm="1">
        <f t="array" aca="1" ref="AD8" ca="1">TREND($K8:$P8,$K$1:$P$1,AD$1)</f>
        <v>0.49718064094377956</v>
      </c>
      <c r="AE8" s="38" cm="1">
        <f t="array" aca="1" ref="AE8" ca="1">TREND($K8:$P8,$K$1:$P$1,AE$1)</f>
        <v>0.49935173544571798</v>
      </c>
      <c r="AF8" s="38" cm="1">
        <f t="array" aca="1" ref="AF8" ca="1">TREND($K8:$P8,$K$1:$P$1,AF$1)</f>
        <v>0.50152282994765551</v>
      </c>
      <c r="AG8" s="38" cm="1">
        <f t="array" aca="1" ref="AG8" ca="1">TREND($K8:$P8,$K$1:$P$1,AG$1)</f>
        <v>0.50369392444959393</v>
      </c>
      <c r="AH8" s="38" cm="1">
        <f t="array" aca="1" ref="AH8" ca="1">TREND($K8:$P8,$K$1:$P$1,AH$1)</f>
        <v>0.50586501895153146</v>
      </c>
      <c r="AI8" s="38" cm="1">
        <f t="array" aca="1" ref="AI8" ca="1">TREND($K8:$P8,$K$1:$P$1,AI$1)</f>
        <v>0.508036113453469</v>
      </c>
      <c r="AJ8" s="38" cm="1">
        <f t="array" aca="1" ref="AJ8" ca="1">TREND($K8:$P8,$K$1:$P$1,AJ$1)</f>
        <v>0.51020720795540742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0.10204144159108157</v>
      </c>
      <c r="C9" s="38">
        <f t="shared" ca="1" si="3"/>
        <v>0.10204144159108157</v>
      </c>
      <c r="D9" s="38">
        <f t="shared" ca="1" si="0"/>
        <v>0.10204144159108157</v>
      </c>
      <c r="E9" s="38">
        <f t="shared" ca="1" si="0"/>
        <v>0.10204144159108157</v>
      </c>
      <c r="F9" s="39" cm="1">
        <f t="array" aca="1" ref="F9" ca="1">INDIRECT(CONCATENATE("'",HLOOKUP(F$1,$B$21:$E$23,3,FALSE),"'!",$B$25,ROW($A9)+5))*About!$A$27</f>
        <v>0.10204144159108157</v>
      </c>
      <c r="G9" s="38">
        <f t="shared" ca="1" si="4"/>
        <v>0.10312698884205052</v>
      </c>
      <c r="H9" s="38">
        <f t="shared" ca="1" si="1"/>
        <v>0.10421253609301948</v>
      </c>
      <c r="I9" s="38">
        <f t="shared" ca="1" si="1"/>
        <v>0.10529808334398842</v>
      </c>
      <c r="J9" s="38">
        <f t="shared" ca="1" si="1"/>
        <v>0.10638363059495738</v>
      </c>
      <c r="K9" s="39" cm="1">
        <f t="array" aca="1" ref="K9" ca="1">INDIRECT(CONCATENATE("'",HLOOKUP(K$1,$B$21:$E$23,3,FALSE),"'!",$B$25,ROW($A9)+5))*About!$A$27</f>
        <v>0.10746917784592633</v>
      </c>
      <c r="L9" s="38">
        <f t="shared" ca="1" si="5"/>
        <v>0.10985738179805803</v>
      </c>
      <c r="M9" s="38">
        <f t="shared" ca="1" si="2"/>
        <v>0.11224558575018972</v>
      </c>
      <c r="N9" s="38">
        <f t="shared" ca="1" si="2"/>
        <v>0.11463378970232142</v>
      </c>
      <c r="O9" s="38">
        <f t="shared" ca="1" si="2"/>
        <v>0.11702199365445312</v>
      </c>
      <c r="P9" s="39" cm="1">
        <f t="array" aca="1" ref="P9" ca="1">INDIRECT(CONCATENATE("'",HLOOKUP(P$1,$B$21:$E$23,3,FALSE),"'!",$B$25,ROW($A9)+5))*About!$A$27</f>
        <v>0.11941019760658482</v>
      </c>
      <c r="Q9" s="38" cm="1">
        <f t="array" aca="1" ref="Q9" ca="1">TREND($K9:$P9,$K$1:$P$1,Q$1)</f>
        <v>0.12179840155871524</v>
      </c>
      <c r="R9" s="38" cm="1">
        <f t="array" aca="1" ref="R9" ca="1">TREND($K9:$P9,$K$1:$P$1,R$1)</f>
        <v>0.12418660551084759</v>
      </c>
      <c r="S9" s="38" cm="1">
        <f t="array" aca="1" ref="S9" ca="1">TREND($K9:$P9,$K$1:$P$1,S$1)</f>
        <v>0.12657480946297905</v>
      </c>
      <c r="T9" s="38" cm="1">
        <f t="array" aca="1" ref="T9" ca="1">TREND($K9:$P9,$K$1:$P$1,T$1)</f>
        <v>0.12896301341511052</v>
      </c>
      <c r="U9" s="38" cm="1">
        <f t="array" aca="1" ref="U9" ca="1">TREND($K9:$P9,$K$1:$P$1,U$1)</f>
        <v>0.13135121736724287</v>
      </c>
      <c r="V9" s="38" cm="1">
        <f t="array" aca="1" ref="V9" ca="1">TREND($K9:$P9,$K$1:$P$1,V$1)</f>
        <v>0.13373942131937433</v>
      </c>
      <c r="W9" s="38" cm="1">
        <f t="array" aca="1" ref="W9" ca="1">TREND($K9:$P9,$K$1:$P$1,W$1)</f>
        <v>0.13612762527150579</v>
      </c>
      <c r="X9" s="38" cm="1">
        <f t="array" aca="1" ref="X9" ca="1">TREND($K9:$P9,$K$1:$P$1,X$1)</f>
        <v>0.13851582922363725</v>
      </c>
      <c r="Y9" s="38" cm="1">
        <f t="array" aca="1" ref="Y9" ca="1">TREND($K9:$P9,$K$1:$P$1,Y$1)</f>
        <v>0.14090403317576961</v>
      </c>
      <c r="Z9" s="38" cm="1">
        <f t="array" aca="1" ref="Z9" ca="1">TREND($K9:$P9,$K$1:$P$1,Z$1)</f>
        <v>0.14329223712790107</v>
      </c>
      <c r="AA9" s="38" cm="1">
        <f t="array" aca="1" ref="AA9" ca="1">TREND($K9:$P9,$K$1:$P$1,AA$1)</f>
        <v>0.14568044108003253</v>
      </c>
      <c r="AB9" s="38" cm="1">
        <f t="array" aca="1" ref="AB9" ca="1">TREND($K9:$P9,$K$1:$P$1,AB$1)</f>
        <v>0.14806864503216399</v>
      </c>
      <c r="AC9" s="38" cm="1">
        <f t="array" aca="1" ref="AC9" ca="1">TREND($K9:$P9,$K$1:$P$1,AC$1)</f>
        <v>0.15045684898429634</v>
      </c>
      <c r="AD9" s="38" cm="1">
        <f t="array" aca="1" ref="AD9" ca="1">TREND($K9:$P9,$K$1:$P$1,AD$1)</f>
        <v>0.15284505293642781</v>
      </c>
      <c r="AE9" s="38" cm="1">
        <f t="array" aca="1" ref="AE9" ca="1">TREND($K9:$P9,$K$1:$P$1,AE$1)</f>
        <v>0.15523325688855927</v>
      </c>
      <c r="AF9" s="38" cm="1">
        <f t="array" aca="1" ref="AF9" ca="1">TREND($K9:$P9,$K$1:$P$1,AF$1)</f>
        <v>0.15762146084069073</v>
      </c>
      <c r="AG9" s="38" cm="1">
        <f t="array" aca="1" ref="AG9" ca="1">TREND($K9:$P9,$K$1:$P$1,AG$1)</f>
        <v>0.16000966479282308</v>
      </c>
      <c r="AH9" s="38" cm="1">
        <f t="array" aca="1" ref="AH9" ca="1">TREND($K9:$P9,$K$1:$P$1,AH$1)</f>
        <v>0.16239786874495454</v>
      </c>
      <c r="AI9" s="38" cm="1">
        <f t="array" aca="1" ref="AI9" ca="1">TREND($K9:$P9,$K$1:$P$1,AI$1)</f>
        <v>0.16478607269708601</v>
      </c>
      <c r="AJ9" s="38" cm="1">
        <f t="array" aca="1" ref="AJ9" ca="1">TREND($K9:$P9,$K$1:$P$1,AJ$1)</f>
        <v>0.16717427664921836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8.2501591073640417E-4</v>
      </c>
      <c r="C10" s="38">
        <f t="shared" ca="1" si="3"/>
        <v>8.4129911950093844E-4</v>
      </c>
      <c r="D10" s="38">
        <f t="shared" ca="1" si="0"/>
        <v>8.5758232826547282E-4</v>
      </c>
      <c r="E10" s="38">
        <f t="shared" ca="1" si="0"/>
        <v>8.738655370300072E-4</v>
      </c>
      <c r="F10" s="39" cm="1">
        <f t="array" aca="1" ref="F10" ca="1">INDIRECT(CONCATENATE("'",HLOOKUP(F$1,$B$21:$E$23,3,FALSE),"'!",$B$25,ROW($A10)+5))*About!$A$27</f>
        <v>8.9014874579454147E-4</v>
      </c>
      <c r="G10" s="38">
        <f t="shared" ca="1" si="4"/>
        <v>9.0968859631198262E-4</v>
      </c>
      <c r="H10" s="38">
        <f t="shared" ca="1" si="1"/>
        <v>9.2922844682942376E-4</v>
      </c>
      <c r="I10" s="38">
        <f t="shared" ca="1" si="1"/>
        <v>9.487682973468648E-4</v>
      </c>
      <c r="J10" s="38">
        <f t="shared" ca="1" si="1"/>
        <v>9.6830814786430595E-4</v>
      </c>
      <c r="K10" s="39" cm="1">
        <f t="array" aca="1" ref="K10" ca="1">INDIRECT(CONCATENATE("'",HLOOKUP(K$1,$B$21:$E$23,3,FALSE),"'!",$B$25,ROW($A10)+5))*About!$A$27</f>
        <v>9.878479983817471E-4</v>
      </c>
      <c r="L10" s="38">
        <f t="shared" ca="1" si="5"/>
        <v>1.0073878488991884E-3</v>
      </c>
      <c r="M10" s="38">
        <f t="shared" ca="1" si="2"/>
        <v>1.0269276994166294E-3</v>
      </c>
      <c r="N10" s="38">
        <f t="shared" ca="1" si="2"/>
        <v>1.0464675499340706E-3</v>
      </c>
      <c r="O10" s="38">
        <f t="shared" ca="1" si="2"/>
        <v>1.0660074004515117E-3</v>
      </c>
      <c r="P10" s="39" cm="1">
        <f t="array" aca="1" ref="P10" ca="1">INDIRECT(CONCATENATE("'",HLOOKUP(P$1,$B$21:$E$23,3,FALSE),"'!",$B$25,ROW($A10)+5))*About!$A$27</f>
        <v>1.0855472509689529E-3</v>
      </c>
      <c r="Q10" s="38" cm="1">
        <f t="array" aca="1" ref="Q10" ca="1">TREND($K10:$P10,$K$1:$P$1,Q$1)</f>
        <v>1.1050871014863933E-3</v>
      </c>
      <c r="R10" s="38" cm="1">
        <f t="array" aca="1" ref="R10" ca="1">TREND($K10:$P10,$K$1:$P$1,R$1)</f>
        <v>1.1246269520038335E-3</v>
      </c>
      <c r="S10" s="38" cm="1">
        <f t="array" aca="1" ref="S10" ca="1">TREND($K10:$P10,$K$1:$P$1,S$1)</f>
        <v>1.1441668025212737E-3</v>
      </c>
      <c r="T10" s="38" cm="1">
        <f t="array" aca="1" ref="T10" ca="1">TREND($K10:$P10,$K$1:$P$1,T$1)</f>
        <v>1.1637066530387138E-3</v>
      </c>
      <c r="U10" s="38" cm="1">
        <f t="array" aca="1" ref="U10" ca="1">TREND($K10:$P10,$K$1:$P$1,U$1)</f>
        <v>1.183246503556154E-3</v>
      </c>
      <c r="V10" s="38" cm="1">
        <f t="array" aca="1" ref="V10" ca="1">TREND($K10:$P10,$K$1:$P$1,V$1)</f>
        <v>1.2027863540735942E-3</v>
      </c>
      <c r="W10" s="38" cm="1">
        <f t="array" aca="1" ref="W10" ca="1">TREND($K10:$P10,$K$1:$P$1,W$1)</f>
        <v>1.2223262045910344E-3</v>
      </c>
      <c r="X10" s="38" cm="1">
        <f t="array" aca="1" ref="X10" ca="1">TREND($K10:$P10,$K$1:$P$1,X$1)</f>
        <v>1.2418660551084815E-3</v>
      </c>
      <c r="Y10" s="38" cm="1">
        <f t="array" aca="1" ref="Y10" ca="1">TREND($K10:$P10,$K$1:$P$1,Y$1)</f>
        <v>1.2614059056259216E-3</v>
      </c>
      <c r="Z10" s="38" cm="1">
        <f t="array" aca="1" ref="Z10" ca="1">TREND($K10:$P10,$K$1:$P$1,Z$1)</f>
        <v>1.2809457561433618E-3</v>
      </c>
      <c r="AA10" s="38" cm="1">
        <f t="array" aca="1" ref="AA10" ca="1">TREND($K10:$P10,$K$1:$P$1,AA$1)</f>
        <v>1.300485606660802E-3</v>
      </c>
      <c r="AB10" s="38" cm="1">
        <f t="array" aca="1" ref="AB10" ca="1">TREND($K10:$P10,$K$1:$P$1,AB$1)</f>
        <v>1.3200254571782422E-3</v>
      </c>
      <c r="AC10" s="38" cm="1">
        <f t="array" aca="1" ref="AC10" ca="1">TREND($K10:$P10,$K$1:$P$1,AC$1)</f>
        <v>1.3395653076956823E-3</v>
      </c>
      <c r="AD10" s="38" cm="1">
        <f t="array" aca="1" ref="AD10" ca="1">TREND($K10:$P10,$K$1:$P$1,AD$1)</f>
        <v>1.3591051582131225E-3</v>
      </c>
      <c r="AE10" s="38" cm="1">
        <f t="array" aca="1" ref="AE10" ca="1">TREND($K10:$P10,$K$1:$P$1,AE$1)</f>
        <v>1.3786450087305696E-3</v>
      </c>
      <c r="AF10" s="38" cm="1">
        <f t="array" aca="1" ref="AF10" ca="1">TREND($K10:$P10,$K$1:$P$1,AF$1)</f>
        <v>1.3981848592480098E-3</v>
      </c>
      <c r="AG10" s="38" cm="1">
        <f t="array" aca="1" ref="AG10" ca="1">TREND($K10:$P10,$K$1:$P$1,AG$1)</f>
        <v>1.41772470976545E-3</v>
      </c>
      <c r="AH10" s="38" cm="1">
        <f t="array" aca="1" ref="AH10" ca="1">TREND($K10:$P10,$K$1:$P$1,AH$1)</f>
        <v>1.4372645602828901E-3</v>
      </c>
      <c r="AI10" s="38" cm="1">
        <f t="array" aca="1" ref="AI10" ca="1">TREND($K10:$P10,$K$1:$P$1,AI$1)</f>
        <v>1.4568044108003303E-3</v>
      </c>
      <c r="AJ10" s="38" cm="1">
        <f t="array" aca="1" ref="AJ10" ca="1">TREND($K10:$P10,$K$1:$P$1,AJ$1)</f>
        <v>1.4763442613177705E-3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7.81594020697646E-4</v>
      </c>
      <c r="C11" s="38">
        <f t="shared" ca="1" si="3"/>
        <v>8.0059109758960265E-4</v>
      </c>
      <c r="D11" s="38">
        <f t="shared" ca="1" si="0"/>
        <v>8.1958817448155941E-4</v>
      </c>
      <c r="E11" s="38">
        <f t="shared" ca="1" si="0"/>
        <v>8.3858525137351617E-4</v>
      </c>
      <c r="F11" s="39" cm="1">
        <f t="array" aca="1" ref="F11" ca="1">INDIRECT(CONCATENATE("'",HLOOKUP(F$1,$B$21:$E$23,3,FALSE),"'!",$B$25,ROW($A11)+5))*About!$A$27</f>
        <v>8.5758232826547282E-4</v>
      </c>
      <c r="G11" s="38">
        <f t="shared" ca="1" si="4"/>
        <v>8.7712217878291397E-4</v>
      </c>
      <c r="H11" s="38">
        <f t="shared" ca="1" si="1"/>
        <v>8.9666202930035511E-4</v>
      </c>
      <c r="I11" s="38">
        <f t="shared" ca="1" si="1"/>
        <v>9.1620187981779626E-4</v>
      </c>
      <c r="J11" s="38">
        <f t="shared" ca="1" si="1"/>
        <v>9.3574173033523741E-4</v>
      </c>
      <c r="K11" s="39" cm="1">
        <f t="array" aca="1" ref="K11" ca="1">INDIRECT(CONCATENATE("'",HLOOKUP(K$1,$B$21:$E$23,3,FALSE),"'!",$B$25,ROW($A11)+5))*About!$A$27</f>
        <v>9.5528158085267855E-4</v>
      </c>
      <c r="L11" s="38">
        <f t="shared" ca="1" si="5"/>
        <v>9.7699252587205758E-4</v>
      </c>
      <c r="M11" s="38">
        <f t="shared" ca="1" si="2"/>
        <v>9.9870347089143661E-4</v>
      </c>
      <c r="N11" s="38">
        <f t="shared" ca="1" si="2"/>
        <v>1.0204144159108156E-3</v>
      </c>
      <c r="O11" s="38">
        <f t="shared" ca="1" si="2"/>
        <v>1.0421253609301947E-3</v>
      </c>
      <c r="P11" s="39" cm="1">
        <f t="array" aca="1" ref="P11" ca="1">INDIRECT(CONCATENATE("'",HLOOKUP(P$1,$B$21:$E$23,3,FALSE),"'!",$B$25,ROW($A11)+5))*About!$A$27</f>
        <v>1.0638363059495737E-3</v>
      </c>
      <c r="Q11" s="38" cm="1">
        <f t="array" aca="1" ref="Q11" ca="1">TREND($K11:$P11,$K$1:$P$1,Q$1)</f>
        <v>1.0855472509689601E-3</v>
      </c>
      <c r="R11" s="38" cm="1">
        <f t="array" aca="1" ref="R11" ca="1">TREND($K11:$P11,$K$1:$P$1,R$1)</f>
        <v>1.1072581959883365E-3</v>
      </c>
      <c r="S11" s="38" cm="1">
        <f t="array" aca="1" ref="S11" ca="1">TREND($K11:$P11,$K$1:$P$1,S$1)</f>
        <v>1.128969141007713E-3</v>
      </c>
      <c r="T11" s="38" cm="1">
        <f t="array" aca="1" ref="T11" ca="1">TREND($K11:$P11,$K$1:$P$1,T$1)</f>
        <v>1.1506800860270963E-3</v>
      </c>
      <c r="U11" s="38" cm="1">
        <f t="array" aca="1" ref="U11" ca="1">TREND($K11:$P11,$K$1:$P$1,U$1)</f>
        <v>1.1723910310464727E-3</v>
      </c>
      <c r="V11" s="38" cm="1">
        <f t="array" aca="1" ref="V11" ca="1">TREND($K11:$P11,$K$1:$P$1,V$1)</f>
        <v>1.1941019760658561E-3</v>
      </c>
      <c r="W11" s="38" cm="1">
        <f t="array" aca="1" ref="W11" ca="1">TREND($K11:$P11,$K$1:$P$1,W$1)</f>
        <v>1.2158129210852325E-3</v>
      </c>
      <c r="X11" s="38" cm="1">
        <f t="array" aca="1" ref="X11" ca="1">TREND($K11:$P11,$K$1:$P$1,X$1)</f>
        <v>1.237523866104609E-3</v>
      </c>
      <c r="Y11" s="38" cm="1">
        <f t="array" aca="1" ref="Y11" ca="1">TREND($K11:$P11,$K$1:$P$1,Y$1)</f>
        <v>1.2592348111239923E-3</v>
      </c>
      <c r="Z11" s="38" cm="1">
        <f t="array" aca="1" ref="Z11" ca="1">TREND($K11:$P11,$K$1:$P$1,Z$1)</f>
        <v>1.2809457561433688E-3</v>
      </c>
      <c r="AA11" s="38" cm="1">
        <f t="array" aca="1" ref="AA11" ca="1">TREND($K11:$P11,$K$1:$P$1,AA$1)</f>
        <v>1.3026567011627452E-3</v>
      </c>
      <c r="AB11" s="38" cm="1">
        <f t="array" aca="1" ref="AB11" ca="1">TREND($K11:$P11,$K$1:$P$1,AB$1)</f>
        <v>1.3243676461821285E-3</v>
      </c>
      <c r="AC11" s="38" cm="1">
        <f t="array" aca="1" ref="AC11" ca="1">TREND($K11:$P11,$K$1:$P$1,AC$1)</f>
        <v>1.346078591201505E-3</v>
      </c>
      <c r="AD11" s="38" cm="1">
        <f t="array" aca="1" ref="AD11" ca="1">TREND($K11:$P11,$K$1:$P$1,AD$1)</f>
        <v>1.3677895362208814E-3</v>
      </c>
      <c r="AE11" s="38" cm="1">
        <f t="array" aca="1" ref="AE11" ca="1">TREND($K11:$P11,$K$1:$P$1,AE$1)</f>
        <v>1.3895004812402648E-3</v>
      </c>
      <c r="AF11" s="38" cm="1">
        <f t="array" aca="1" ref="AF11" ca="1">TREND($K11:$P11,$K$1:$P$1,AF$1)</f>
        <v>1.4112114262596412E-3</v>
      </c>
      <c r="AG11" s="38" cm="1">
        <f t="array" aca="1" ref="AG11" ca="1">TREND($K11:$P11,$K$1:$P$1,AG$1)</f>
        <v>1.4329223712790246E-3</v>
      </c>
      <c r="AH11" s="38" cm="1">
        <f t="array" aca="1" ref="AH11" ca="1">TREND($K11:$P11,$K$1:$P$1,AH$1)</f>
        <v>1.454633316298401E-3</v>
      </c>
      <c r="AI11" s="38" cm="1">
        <f t="array" aca="1" ref="AI11" ca="1">TREND($K11:$P11,$K$1:$P$1,AI$1)</f>
        <v>1.4763442613177774E-3</v>
      </c>
      <c r="AJ11" s="38" cm="1">
        <f t="array" aca="1" ref="AJ11" ca="1">TREND($K11:$P11,$K$1:$P$1,AJ$1)</f>
        <v>1.4980552063371608E-3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3.7234270708235082E-3</v>
      </c>
      <c r="C12" s="38">
        <f t="shared" ca="1" si="3"/>
        <v>3.7858460377542232E-3</v>
      </c>
      <c r="D12" s="38">
        <f t="shared" ca="1" si="0"/>
        <v>3.8482650046849378E-3</v>
      </c>
      <c r="E12" s="38">
        <f t="shared" ca="1" si="0"/>
        <v>3.9106839716156524E-3</v>
      </c>
      <c r="F12" s="40">
        <f ca="1">SUM(INDIRECT(CONCATENATE("'",HLOOKUP(F$1,$B$21:$E$23,3,FALSE),"'!",$B$25,ROW($A12)+5,":",$B$25,ROW($A12)+6)))*About!$A$27</f>
        <v>3.9731029385463674E-3</v>
      </c>
      <c r="G12" s="38">
        <f t="shared" ca="1" si="4"/>
        <v>4.0447490571103185E-3</v>
      </c>
      <c r="H12" s="38">
        <f t="shared" ca="1" si="1"/>
        <v>4.1163951756742695E-3</v>
      </c>
      <c r="I12" s="38">
        <f t="shared" ca="1" si="1"/>
        <v>4.1880412942382197E-3</v>
      </c>
      <c r="J12" s="38">
        <f t="shared" ca="1" si="1"/>
        <v>4.2596874128021708E-3</v>
      </c>
      <c r="K12" s="40">
        <f ca="1">SUM(INDIRECT(CONCATENATE("'",HLOOKUP(K$1,$B$21:$E$23,3,FALSE),"'!",$B$25,ROW($A12)+5,":",$B$25,ROW($A12)+6)))*About!$A$27</f>
        <v>4.3313335313661218E-3</v>
      </c>
      <c r="L12" s="38">
        <f t="shared" ca="1" si="5"/>
        <v>4.4268616894513899E-3</v>
      </c>
      <c r="M12" s="38">
        <f t="shared" ca="1" si="2"/>
        <v>4.522389847536658E-3</v>
      </c>
      <c r="N12" s="38">
        <f t="shared" ca="1" si="2"/>
        <v>4.6179180056219252E-3</v>
      </c>
      <c r="O12" s="38">
        <f t="shared" ca="1" si="2"/>
        <v>4.7134461637071932E-3</v>
      </c>
      <c r="P12" s="40">
        <f ca="1">SUM(INDIRECT(CONCATENATE("'",HLOOKUP(P$1,$B$21:$E$23,3,FALSE),"'!",$B$25,ROW($A12)+5,":",$B$25,ROW($A12)+6)))*About!$A$27</f>
        <v>4.8089743217924613E-3</v>
      </c>
      <c r="Q12" s="38" cm="1">
        <f t="array" aca="1" ref="Q12" ca="1">TREND($K12:$P12,$K$1:$P$1,Q$1)</f>
        <v>4.9045024798777259E-3</v>
      </c>
      <c r="R12" s="38" cm="1">
        <f t="array" aca="1" ref="R12" ca="1">TREND($K12:$P12,$K$1:$P$1,R$1)</f>
        <v>5.0000306379629766E-3</v>
      </c>
      <c r="S12" s="38" cm="1">
        <f t="array" aca="1" ref="S12" ca="1">TREND($K12:$P12,$K$1:$P$1,S$1)</f>
        <v>5.0955587960482551E-3</v>
      </c>
      <c r="T12" s="38" cm="1">
        <f t="array" aca="1" ref="T12" ca="1">TREND($K12:$P12,$K$1:$P$1,T$1)</f>
        <v>5.1910869541335058E-3</v>
      </c>
      <c r="U12" s="38" cm="1">
        <f t="array" aca="1" ref="U12" ca="1">TREND($K12:$P12,$K$1:$P$1,U$1)</f>
        <v>5.2866151122187843E-3</v>
      </c>
      <c r="V12" s="38" cm="1">
        <f t="array" aca="1" ref="V12" ca="1">TREND($K12:$P12,$K$1:$P$1,V$1)</f>
        <v>5.3821432703040628E-3</v>
      </c>
      <c r="W12" s="38" cm="1">
        <f t="array" aca="1" ref="W12" ca="1">TREND($K12:$P12,$K$1:$P$1,W$1)</f>
        <v>5.4776714283893135E-3</v>
      </c>
      <c r="X12" s="38" cm="1">
        <f t="array" aca="1" ref="X12" ca="1">TREND($K12:$P12,$K$1:$P$1,X$1)</f>
        <v>5.573199586474592E-3</v>
      </c>
      <c r="Y12" s="38" cm="1">
        <f t="array" aca="1" ref="Y12" ca="1">TREND($K12:$P12,$K$1:$P$1,Y$1)</f>
        <v>5.6687277445598427E-3</v>
      </c>
      <c r="Z12" s="38" cm="1">
        <f t="array" aca="1" ref="Z12" ca="1">TREND($K12:$P12,$K$1:$P$1,Z$1)</f>
        <v>5.7642559026451212E-3</v>
      </c>
      <c r="AA12" s="38" cm="1">
        <f t="array" aca="1" ref="AA12" ca="1">TREND($K12:$P12,$K$1:$P$1,AA$1)</f>
        <v>5.8597840607303997E-3</v>
      </c>
      <c r="AB12" s="38" cm="1">
        <f t="array" aca="1" ref="AB12" ca="1">TREND($K12:$P12,$K$1:$P$1,AB$1)</f>
        <v>5.9553122188156504E-3</v>
      </c>
      <c r="AC12" s="38" cm="1">
        <f t="array" aca="1" ref="AC12" ca="1">TREND($K12:$P12,$K$1:$P$1,AC$1)</f>
        <v>6.0508403769009289E-3</v>
      </c>
      <c r="AD12" s="38" cm="1">
        <f t="array" aca="1" ref="AD12" ca="1">TREND($K12:$P12,$K$1:$P$1,AD$1)</f>
        <v>6.1463685349862074E-3</v>
      </c>
      <c r="AE12" s="38" cm="1">
        <f t="array" aca="1" ref="AE12" ca="1">TREND($K12:$P12,$K$1:$P$1,AE$1)</f>
        <v>6.2418966930714581E-3</v>
      </c>
      <c r="AF12" s="38" cm="1">
        <f t="array" aca="1" ref="AF12" ca="1">TREND($K12:$P12,$K$1:$P$1,AF$1)</f>
        <v>6.3374248511567366E-3</v>
      </c>
      <c r="AG12" s="38" cm="1">
        <f t="array" aca="1" ref="AG12" ca="1">TREND($K12:$P12,$K$1:$P$1,AG$1)</f>
        <v>6.4329530092419873E-3</v>
      </c>
      <c r="AH12" s="38" cm="1">
        <f t="array" aca="1" ref="AH12" ca="1">TREND($K12:$P12,$K$1:$P$1,AH$1)</f>
        <v>6.5284811673272658E-3</v>
      </c>
      <c r="AI12" s="38" cm="1">
        <f t="array" aca="1" ref="AI12" ca="1">TREND($K12:$P12,$K$1:$P$1,AI$1)</f>
        <v>6.6240093254125443E-3</v>
      </c>
      <c r="AJ12" s="38" cm="1">
        <f t="array" aca="1" ref="AJ12" ca="1">TREND($K12:$P12,$K$1:$P$1,AJ$1)</f>
        <v>6.719537483497795E-3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HOIpTP-industry-PM25</v>
      </c>
    </row>
    <row r="18" spans="1:5">
      <c r="A18" t="s">
        <v>113</v>
      </c>
      <c r="B18" t="str">
        <f ca="1">RIGHT(B17,LEN(B17)-7)</f>
        <v>industry-PM25</v>
      </c>
    </row>
    <row r="19" spans="1:5">
      <c r="A19" t="s">
        <v>114</v>
      </c>
      <c r="B19" t="str">
        <f ca="1">LEFT(B18,FIND("-",B18)-1)</f>
        <v>industry</v>
      </c>
    </row>
    <row r="20" spans="1:5">
      <c r="A20" t="s">
        <v>121</v>
      </c>
      <c r="B20" t="str">
        <f ca="1">VLOOKUP($B$19,Mappings!$A$22:$B$26,COLUMN(Mappings!$B$21),FALSE)</f>
        <v>industrial point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12</v>
      </c>
      <c r="C22" s="32">
        <f ca="1">VLOOKUP($B$20,Mappings!$A$3:$E$19,COLUMN(Mappings!C$2),FALSE)</f>
        <v>29</v>
      </c>
      <c r="D22" s="32">
        <f ca="1">VLOOKUP($B$20,Mappings!$A$3:$E$19,COLUMN(Mappings!D$2),FALSE)</f>
        <v>46</v>
      </c>
      <c r="E22" s="33">
        <f ca="1">VLOOKUP($B$20,Mappings!$A$3:$E$19,COLUMN(Mappings!E$2),FALSE)</f>
        <v>63</v>
      </c>
    </row>
    <row r="23" spans="1:5">
      <c r="A23" s="34" t="s">
        <v>112</v>
      </c>
      <c r="B23" s="35" t="str">
        <f ca="1">CONCATENATE("Table ",B22)</f>
        <v>Table 12</v>
      </c>
      <c r="C23" s="35" t="str">
        <f ca="1">CONCATENATE("Table ",C22)</f>
        <v>Table 29</v>
      </c>
      <c r="D23" s="35" t="str">
        <f ca="1">CONCATENATE("Table ",D22)</f>
        <v>Table 46</v>
      </c>
      <c r="E23" s="36" t="str">
        <f ca="1">CONCATENATE("Table ",E22)</f>
        <v>Table 63</v>
      </c>
    </row>
    <row r="24" spans="1:5">
      <c r="A24" t="s">
        <v>115</v>
      </c>
      <c r="B24" t="str">
        <f ca="1">REPLACE(B18,1,FIND("-",B18),"")</f>
        <v>PM25</v>
      </c>
    </row>
    <row r="25" spans="1:5">
      <c r="A25" t="s">
        <v>123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J25"/>
  <sheetViews>
    <sheetView workbookViewId="0"/>
  </sheetViews>
  <sheetFormatPr defaultColWidth="8.796875" defaultRowHeight="14.25"/>
  <cols>
    <col min="1" max="1" width="33.796875" customWidth="1"/>
  </cols>
  <sheetData>
    <row r="1" spans="1:36" s="1" customFormat="1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5.3191815297478685E-4</v>
      </c>
      <c r="C2" s="38">
        <f ca="1">$B2+($F2-$B2)*(C$1-$B$1)/($F$1-$B$1)</f>
        <v>5.3463202110220923E-4</v>
      </c>
      <c r="D2" s="38">
        <f t="shared" ref="D2:E12" ca="1" si="0">$B2+($F2-$B2)*(D$1-$B$1)/($F$1-$B$1)</f>
        <v>5.3734588922963161E-4</v>
      </c>
      <c r="E2" s="38">
        <f t="shared" ca="1" si="0"/>
        <v>5.4005975735705409E-4</v>
      </c>
      <c r="F2" s="37" cm="1">
        <f t="array" aca="1" ref="F2" ca="1">INDIRECT(CONCATENATE("'",HLOOKUP(F$1,$B$21:$E$23,3,FALSE),"'!",$B$25,ROW($A2)+3))*About!$A$27</f>
        <v>5.4277362548447647E-4</v>
      </c>
      <c r="G2" s="38">
        <f ca="1">$F2+($K2-$F2)*(G$1-$F$1)/($K$1-$F$1)</f>
        <v>5.514580034922281E-4</v>
      </c>
      <c r="H2" s="38">
        <f t="shared" ref="H2:J12" ca="1" si="1">$F2+($K2-$F2)*(H$1-$F$1)/($K$1-$F$1)</f>
        <v>5.6014238149997974E-4</v>
      </c>
      <c r="I2" s="38">
        <f t="shared" ca="1" si="1"/>
        <v>5.6882675950773137E-4</v>
      </c>
      <c r="J2" s="38">
        <f t="shared" ca="1" si="1"/>
        <v>5.77511137515483E-4</v>
      </c>
      <c r="K2" s="37" cm="1">
        <f t="array" aca="1" ref="K2" ca="1">INDIRECT(CONCATENATE("'",HLOOKUP(K$1,$B$21:$E$23,3,FALSE),"'!",$B$25,ROW($A2)+3))*About!$A$27</f>
        <v>5.8619551552323464E-4</v>
      </c>
      <c r="L2" s="38">
        <f ca="1">$K2+($P2-$K2)*(L$1-$K$1)/($P$1-$K$1)</f>
        <v>5.9270879902904839E-4</v>
      </c>
      <c r="M2" s="38">
        <f t="shared" ref="M2:O12" ca="1" si="2">$K2+($P2-$K2)*(M$1-$K$1)/($P$1-$K$1)</f>
        <v>5.9922208253486203E-4</v>
      </c>
      <c r="N2" s="38">
        <f t="shared" ca="1" si="2"/>
        <v>6.0573536604067578E-4</v>
      </c>
      <c r="O2" s="38">
        <f t="shared" ca="1" si="2"/>
        <v>6.1224864954648943E-4</v>
      </c>
      <c r="P2" s="37" cm="1">
        <f t="array" aca="1" ref="P2" ca="1">INDIRECT(CONCATENATE("'",HLOOKUP(P$1,$B$21:$E$23,3,FALSE),"'!",$B$25,ROW($A2)+3))*About!$A$27</f>
        <v>6.1876193305230318E-4</v>
      </c>
      <c r="Q2" s="38" cm="1">
        <f t="array" aca="1" ref="Q2" ca="1">TREND($K2:$P2,$K$1:$P$1,Q$1)</f>
        <v>6.2527521655811671E-4</v>
      </c>
      <c r="R2" s="38" cm="1">
        <f t="array" aca="1" ref="R2" ca="1">TREND($K2:$P2,$K$1:$P$1,R$1)</f>
        <v>6.3178850006392895E-4</v>
      </c>
      <c r="S2" s="38" cm="1">
        <f t="array" aca="1" ref="S2" ca="1">TREND($K2:$P2,$K$1:$P$1,S$1)</f>
        <v>6.3830178356974292E-4</v>
      </c>
      <c r="T2" s="38" cm="1">
        <f t="array" aca="1" ref="T2" ca="1">TREND($K2:$P2,$K$1:$P$1,T$1)</f>
        <v>6.4481506707555689E-4</v>
      </c>
      <c r="U2" s="38" cm="1">
        <f t="array" aca="1" ref="U2" ca="1">TREND($K2:$P2,$K$1:$P$1,U$1)</f>
        <v>6.5132835058137085E-4</v>
      </c>
      <c r="V2" s="38" cm="1">
        <f t="array" aca="1" ref="V2" ca="1">TREND($K2:$P2,$K$1:$P$1,V$1)</f>
        <v>6.5784163408718482E-4</v>
      </c>
      <c r="W2" s="38" cm="1">
        <f t="array" aca="1" ref="W2" ca="1">TREND($K2:$P2,$K$1:$P$1,W$1)</f>
        <v>6.6435491759299879E-4</v>
      </c>
      <c r="X2" s="38" cm="1">
        <f t="array" aca="1" ref="X2" ca="1">TREND($K2:$P2,$K$1:$P$1,X$1)</f>
        <v>6.7086820109881276E-4</v>
      </c>
      <c r="Y2" s="38" cm="1">
        <f t="array" aca="1" ref="Y2" ca="1">TREND($K2:$P2,$K$1:$P$1,Y$1)</f>
        <v>6.7738148460462499E-4</v>
      </c>
      <c r="Z2" s="38" cm="1">
        <f t="array" aca="1" ref="Z2" ca="1">TREND($K2:$P2,$K$1:$P$1,Z$1)</f>
        <v>6.8389476811043896E-4</v>
      </c>
      <c r="AA2" s="38" cm="1">
        <f t="array" aca="1" ref="AA2" ca="1">TREND($K2:$P2,$K$1:$P$1,AA$1)</f>
        <v>6.9040805161625293E-4</v>
      </c>
      <c r="AB2" s="38" cm="1">
        <f t="array" aca="1" ref="AB2" ca="1">TREND($K2:$P2,$K$1:$P$1,AB$1)</f>
        <v>6.969213351220669E-4</v>
      </c>
      <c r="AC2" s="38" cm="1">
        <f t="array" aca="1" ref="AC2" ca="1">TREND($K2:$P2,$K$1:$P$1,AC$1)</f>
        <v>7.0343461862788087E-4</v>
      </c>
      <c r="AD2" s="38" cm="1">
        <f t="array" aca="1" ref="AD2" ca="1">TREND($K2:$P2,$K$1:$P$1,AD$1)</f>
        <v>7.0994790213369484E-4</v>
      </c>
      <c r="AE2" s="38" cm="1">
        <f t="array" aca="1" ref="AE2" ca="1">TREND($K2:$P2,$K$1:$P$1,AE$1)</f>
        <v>7.1646118563950707E-4</v>
      </c>
      <c r="AF2" s="38" cm="1">
        <f t="array" aca="1" ref="AF2" ca="1">TREND($K2:$P2,$K$1:$P$1,AF$1)</f>
        <v>7.2297446914532104E-4</v>
      </c>
      <c r="AG2" s="38" cm="1">
        <f t="array" aca="1" ref="AG2" ca="1">TREND($K2:$P2,$K$1:$P$1,AG$1)</f>
        <v>7.2948775265113501E-4</v>
      </c>
      <c r="AH2" s="38" cm="1">
        <f t="array" aca="1" ref="AH2" ca="1">TREND($K2:$P2,$K$1:$P$1,AH$1)</f>
        <v>7.3600103615694898E-4</v>
      </c>
      <c r="AI2" s="38" cm="1">
        <f t="array" aca="1" ref="AI2" ca="1">TREND($K2:$P2,$K$1:$P$1,AI$1)</f>
        <v>7.4251431966276295E-4</v>
      </c>
      <c r="AJ2" s="38" cm="1">
        <f t="array" aca="1" ref="AJ2" ca="1">TREND($K2:$P2,$K$1:$P$1,AJ$1)</f>
        <v>7.4902760316857692E-4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2.8224228525192775E-4</v>
      </c>
      <c r="C3" s="38">
        <f t="shared" ref="C3:C12" ca="1" si="3">$B3+($F3-$B3)*(C$1-$B$1)/($F$1-$B$1)</f>
        <v>2.8495615337935013E-4</v>
      </c>
      <c r="D3" s="38">
        <f t="shared" ca="1" si="0"/>
        <v>2.8767002150677256E-4</v>
      </c>
      <c r="E3" s="38">
        <f t="shared" ca="1" si="0"/>
        <v>2.9038388963419494E-4</v>
      </c>
      <c r="F3" s="39" cm="1">
        <f t="array" aca="1" ref="F3" ca="1">INDIRECT(CONCATENATE("'",HLOOKUP(F$1,$B$21:$E$23,3,FALSE),"'!",$B$25,ROW($A3)+5))*About!$A$27</f>
        <v>2.9309775776161732E-4</v>
      </c>
      <c r="G3" s="38">
        <f t="shared" ref="G3:G12" ca="1" si="4">$F3+($K3-$F3)*(G$1-$F$1)/($K$1-$F$1)</f>
        <v>2.952688522635552E-4</v>
      </c>
      <c r="H3" s="38">
        <f t="shared" ca="1" si="1"/>
        <v>2.9743994676549308E-4</v>
      </c>
      <c r="I3" s="38">
        <f t="shared" ca="1" si="1"/>
        <v>2.9961104126743102E-4</v>
      </c>
      <c r="J3" s="38">
        <f t="shared" ca="1" si="1"/>
        <v>3.017821357693689E-4</v>
      </c>
      <c r="K3" s="39" cm="1">
        <f t="array" aca="1" ref="K3" ca="1">INDIRECT(CONCATENATE("'",HLOOKUP(K$1,$B$21:$E$23,3,FALSE),"'!",$B$25,ROW($A3)+5))*About!$A$27</f>
        <v>3.0395323027130678E-4</v>
      </c>
      <c r="L3" s="38">
        <f t="shared" ref="L3:L12" ca="1" si="5">$K3+($P3-$K3)*(L$1-$K$1)/($P$1-$K$1)</f>
        <v>3.0612432477324466E-4</v>
      </c>
      <c r="M3" s="38">
        <f t="shared" ca="1" si="2"/>
        <v>3.0829541927518259E-4</v>
      </c>
      <c r="N3" s="38">
        <f t="shared" ca="1" si="2"/>
        <v>3.1046651377712048E-4</v>
      </c>
      <c r="O3" s="38">
        <f t="shared" ca="1" si="2"/>
        <v>3.1263760827905841E-4</v>
      </c>
      <c r="P3" s="39" cm="1">
        <f t="array" aca="1" ref="P3" ca="1">INDIRECT(CONCATENATE("'",HLOOKUP(P$1,$B$21:$E$23,3,FALSE),"'!",$B$25,ROW($A3)+5))*About!$A$27</f>
        <v>3.1480870278099629E-4</v>
      </c>
      <c r="Q3" s="38" cm="1">
        <f t="array" aca="1" ref="Q3" ca="1">TREND($K3:$P3,$K$1:$P$1,Q$1)</f>
        <v>3.1697979728293434E-4</v>
      </c>
      <c r="R3" s="38" cm="1">
        <f t="array" aca="1" ref="R3" ca="1">TREND($K3:$P3,$K$1:$P$1,R$1)</f>
        <v>3.1915089178487233E-4</v>
      </c>
      <c r="S3" s="38" cm="1">
        <f t="array" aca="1" ref="S3" ca="1">TREND($K3:$P3,$K$1:$P$1,S$1)</f>
        <v>3.2132198628680945E-4</v>
      </c>
      <c r="T3" s="38" cm="1">
        <f t="array" aca="1" ref="T3" ca="1">TREND($K3:$P3,$K$1:$P$1,T$1)</f>
        <v>3.2349308078874744E-4</v>
      </c>
      <c r="U3" s="38" cm="1">
        <f t="array" aca="1" ref="U3" ca="1">TREND($K3:$P3,$K$1:$P$1,U$1)</f>
        <v>3.2566417529068543E-4</v>
      </c>
      <c r="V3" s="38" cm="1">
        <f t="array" aca="1" ref="V3" ca="1">TREND($K3:$P3,$K$1:$P$1,V$1)</f>
        <v>3.2783526979262342E-4</v>
      </c>
      <c r="W3" s="38" cm="1">
        <f t="array" aca="1" ref="W3" ca="1">TREND($K3:$P3,$K$1:$P$1,W$1)</f>
        <v>3.3000636429456141E-4</v>
      </c>
      <c r="X3" s="38" cm="1">
        <f t="array" aca="1" ref="X3" ca="1">TREND($K3:$P3,$K$1:$P$1,X$1)</f>
        <v>3.321774587964994E-4</v>
      </c>
      <c r="Y3" s="38" cm="1">
        <f t="array" aca="1" ref="Y3" ca="1">TREND($K3:$P3,$K$1:$P$1,Y$1)</f>
        <v>3.3434855329843739E-4</v>
      </c>
      <c r="Z3" s="38" cm="1">
        <f t="array" aca="1" ref="Z3" ca="1">TREND($K3:$P3,$K$1:$P$1,Z$1)</f>
        <v>3.3651964780037538E-4</v>
      </c>
      <c r="AA3" s="38" cm="1">
        <f t="array" aca="1" ref="AA3" ca="1">TREND($K3:$P3,$K$1:$P$1,AA$1)</f>
        <v>3.3869074230231336E-4</v>
      </c>
      <c r="AB3" s="38" cm="1">
        <f t="array" aca="1" ref="AB3" ca="1">TREND($K3:$P3,$K$1:$P$1,AB$1)</f>
        <v>3.4086183680425135E-4</v>
      </c>
      <c r="AC3" s="38" cm="1">
        <f t="array" aca="1" ref="AC3" ca="1">TREND($K3:$P3,$K$1:$P$1,AC$1)</f>
        <v>3.4303293130618848E-4</v>
      </c>
      <c r="AD3" s="38" cm="1">
        <f t="array" aca="1" ref="AD3" ca="1">TREND($K3:$P3,$K$1:$P$1,AD$1)</f>
        <v>3.4520402580812647E-4</v>
      </c>
      <c r="AE3" s="38" cm="1">
        <f t="array" aca="1" ref="AE3" ca="1">TREND($K3:$P3,$K$1:$P$1,AE$1)</f>
        <v>3.4737512031006446E-4</v>
      </c>
      <c r="AF3" s="38" cm="1">
        <f t="array" aca="1" ref="AF3" ca="1">TREND($K3:$P3,$K$1:$P$1,AF$1)</f>
        <v>3.4954621481200245E-4</v>
      </c>
      <c r="AG3" s="38" cm="1">
        <f t="array" aca="1" ref="AG3" ca="1">TREND($K3:$P3,$K$1:$P$1,AG$1)</f>
        <v>3.5171730931394043E-4</v>
      </c>
      <c r="AH3" s="38" cm="1">
        <f t="array" aca="1" ref="AH3" ca="1">TREND($K3:$P3,$K$1:$P$1,AH$1)</f>
        <v>3.5388840381587842E-4</v>
      </c>
      <c r="AI3" s="38" cm="1">
        <f t="array" aca="1" ref="AI3" ca="1">TREND($K3:$P3,$K$1:$P$1,AI$1)</f>
        <v>3.5605949831781641E-4</v>
      </c>
      <c r="AJ3" s="38" cm="1">
        <f t="array" aca="1" ref="AJ3" ca="1">TREND($K3:$P3,$K$1:$P$1,AJ$1)</f>
        <v>3.582305928197544E-4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6.9475024062012989E-4</v>
      </c>
      <c r="C4" s="38">
        <f t="shared" ca="1" si="3"/>
        <v>6.9475024062012989E-4</v>
      </c>
      <c r="D4" s="38">
        <f t="shared" ca="1" si="0"/>
        <v>6.9475024062012989E-4</v>
      </c>
      <c r="E4" s="38">
        <f t="shared" ca="1" si="0"/>
        <v>6.9475024062012989E-4</v>
      </c>
      <c r="F4" s="39" cm="1">
        <f t="array" aca="1" ref="F4" ca="1">INDIRECT(CONCATENATE("'",HLOOKUP(F$1,$B$21:$E$23,3,FALSE),"'!",$B$25,ROW($A4)+5))*About!$A$27</f>
        <v>6.9475024062012989E-4</v>
      </c>
      <c r="G4" s="38">
        <f t="shared" ca="1" si="4"/>
        <v>7.0343461862788152E-4</v>
      </c>
      <c r="H4" s="38">
        <f t="shared" ca="1" si="1"/>
        <v>7.1211899663563315E-4</v>
      </c>
      <c r="I4" s="38">
        <f t="shared" ca="1" si="1"/>
        <v>7.2080337464338468E-4</v>
      </c>
      <c r="J4" s="38">
        <f t="shared" ca="1" si="1"/>
        <v>7.2948775265113631E-4</v>
      </c>
      <c r="K4" s="39" cm="1">
        <f t="array" aca="1" ref="K4" ca="1">INDIRECT(CONCATENATE("'",HLOOKUP(K$1,$B$21:$E$23,3,FALSE),"'!",$B$25,ROW($A4)+5))*About!$A$27</f>
        <v>7.3817213065888794E-4</v>
      </c>
      <c r="L4" s="38">
        <f t="shared" ca="1" si="5"/>
        <v>7.4902760316857746E-4</v>
      </c>
      <c r="M4" s="38">
        <f t="shared" ca="1" si="2"/>
        <v>7.5988307567826697E-4</v>
      </c>
      <c r="N4" s="38">
        <f t="shared" ca="1" si="2"/>
        <v>7.707385481879566E-4</v>
      </c>
      <c r="O4" s="38">
        <f t="shared" ca="1" si="2"/>
        <v>7.8159402069764611E-4</v>
      </c>
      <c r="P4" s="39" cm="1">
        <f t="array" aca="1" ref="P4" ca="1">INDIRECT(CONCATENATE("'",HLOOKUP(P$1,$B$21:$E$23,3,FALSE),"'!",$B$25,ROW($A4)+5))*About!$A$27</f>
        <v>7.9244949320733562E-4</v>
      </c>
      <c r="Q4" s="38" cm="1">
        <f t="array" aca="1" ref="Q4" ca="1">TREND($K4:$P4,$K$1:$P$1,Q$1)</f>
        <v>8.0330496571702492E-4</v>
      </c>
      <c r="R4" s="38" cm="1">
        <f t="array" aca="1" ref="R4" ca="1">TREND($K4:$P4,$K$1:$P$1,R$1)</f>
        <v>8.141604382267166E-4</v>
      </c>
      <c r="S4" s="38" cm="1">
        <f t="array" aca="1" ref="S4" ca="1">TREND($K4:$P4,$K$1:$P$1,S$1)</f>
        <v>8.2501591073640482E-4</v>
      </c>
      <c r="T4" s="38" cm="1">
        <f t="array" aca="1" ref="T4" ca="1">TREND($K4:$P4,$K$1:$P$1,T$1)</f>
        <v>8.358713832460965E-4</v>
      </c>
      <c r="U4" s="38" cm="1">
        <f t="array" aca="1" ref="U4" ca="1">TREND($K4:$P4,$K$1:$P$1,U$1)</f>
        <v>8.4672685575578471E-4</v>
      </c>
      <c r="V4" s="38" cm="1">
        <f t="array" aca="1" ref="V4" ca="1">TREND($K4:$P4,$K$1:$P$1,V$1)</f>
        <v>8.5758232826547293E-4</v>
      </c>
      <c r="W4" s="38" cm="1">
        <f t="array" aca="1" ref="W4" ca="1">TREND($K4:$P4,$K$1:$P$1,W$1)</f>
        <v>8.6843780077516461E-4</v>
      </c>
      <c r="X4" s="38" cm="1">
        <f t="array" aca="1" ref="X4" ca="1">TREND($K4:$P4,$K$1:$P$1,X$1)</f>
        <v>8.7929327328485282E-4</v>
      </c>
      <c r="Y4" s="38" cm="1">
        <f t="array" aca="1" ref="Y4" ca="1">TREND($K4:$P4,$K$1:$P$1,Y$1)</f>
        <v>8.901487457945445E-4</v>
      </c>
      <c r="Z4" s="38" cm="1">
        <f t="array" aca="1" ref="Z4" ca="1">TREND($K4:$P4,$K$1:$P$1,Z$1)</f>
        <v>9.0100421830423272E-4</v>
      </c>
      <c r="AA4" s="38" cm="1">
        <f t="array" aca="1" ref="AA4" ca="1">TREND($K4:$P4,$K$1:$P$1,AA$1)</f>
        <v>9.1185969081392093E-4</v>
      </c>
      <c r="AB4" s="38" cm="1">
        <f t="array" aca="1" ref="AB4" ca="1">TREND($K4:$P4,$K$1:$P$1,AB$1)</f>
        <v>9.2271516332361261E-4</v>
      </c>
      <c r="AC4" s="38" cm="1">
        <f t="array" aca="1" ref="AC4" ca="1">TREND($K4:$P4,$K$1:$P$1,AC$1)</f>
        <v>9.3357063583330083E-4</v>
      </c>
      <c r="AD4" s="38" cm="1">
        <f t="array" aca="1" ref="AD4" ca="1">TREND($K4:$P4,$K$1:$P$1,AD$1)</f>
        <v>9.4442610834298904E-4</v>
      </c>
      <c r="AE4" s="38" cm="1">
        <f t="array" aca="1" ref="AE4" ca="1">TREND($K4:$P4,$K$1:$P$1,AE$1)</f>
        <v>9.5528158085268072E-4</v>
      </c>
      <c r="AF4" s="38" cm="1">
        <f t="array" aca="1" ref="AF4" ca="1">TREND($K4:$P4,$K$1:$P$1,AF$1)</f>
        <v>9.6613705336236894E-4</v>
      </c>
      <c r="AG4" s="38" cm="1">
        <f t="array" aca="1" ref="AG4" ca="1">TREND($K4:$P4,$K$1:$P$1,AG$1)</f>
        <v>9.7699252587206062E-4</v>
      </c>
      <c r="AH4" s="38" cm="1">
        <f t="array" aca="1" ref="AH4" ca="1">TREND($K4:$P4,$K$1:$P$1,AH$1)</f>
        <v>9.8784799838174883E-4</v>
      </c>
      <c r="AI4" s="38" cm="1">
        <f t="array" aca="1" ref="AI4" ca="1">TREND($K4:$P4,$K$1:$P$1,AI$1)</f>
        <v>9.9870347089143705E-4</v>
      </c>
      <c r="AJ4" s="38" cm="1">
        <f t="array" aca="1" ref="AJ4" ca="1">TREND($K4:$P4,$K$1:$P$1,AJ$1)</f>
        <v>1.0095589434011287E-3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8.9014874579454138E-3</v>
      </c>
      <c r="C5" s="38">
        <f t="shared" ca="1" si="3"/>
        <v>8.9014874579454138E-3</v>
      </c>
      <c r="D5" s="38">
        <f t="shared" ca="1" si="0"/>
        <v>8.9014874579454138E-3</v>
      </c>
      <c r="E5" s="38">
        <f t="shared" ca="1" si="0"/>
        <v>8.9014874579454138E-3</v>
      </c>
      <c r="F5" s="39" cm="1">
        <f t="array" aca="1" ref="F5" ca="1">INDIRECT(CONCATENATE("'",HLOOKUP(F$1,$B$21:$E$23,3,FALSE),"'!",$B$25,ROW($A5)+5))*About!$A$27</f>
        <v>8.9014874579454138E-3</v>
      </c>
      <c r="G5" s="38">
        <f t="shared" ca="1" si="4"/>
        <v>8.9883312380229299E-3</v>
      </c>
      <c r="H5" s="38">
        <f t="shared" ca="1" si="1"/>
        <v>9.0751750181004461E-3</v>
      </c>
      <c r="I5" s="38">
        <f t="shared" ca="1" si="1"/>
        <v>9.1620187981779622E-3</v>
      </c>
      <c r="J5" s="38">
        <f t="shared" ca="1" si="1"/>
        <v>9.2488625782554783E-3</v>
      </c>
      <c r="K5" s="39" cm="1">
        <f t="array" aca="1" ref="K5" ca="1">INDIRECT(CONCATENATE("'",HLOOKUP(K$1,$B$21:$E$23,3,FALSE),"'!",$B$25,ROW($A5)+5))*About!$A$27</f>
        <v>9.3357063583329944E-3</v>
      </c>
      <c r="L5" s="38">
        <f t="shared" ca="1" si="5"/>
        <v>9.4876829734686485E-3</v>
      </c>
      <c r="M5" s="38">
        <f t="shared" ca="1" si="2"/>
        <v>9.6396595886043008E-3</v>
      </c>
      <c r="N5" s="38">
        <f t="shared" ca="1" si="2"/>
        <v>9.7916362037399549E-3</v>
      </c>
      <c r="O5" s="38">
        <f t="shared" ca="1" si="2"/>
        <v>9.9436128188756072E-3</v>
      </c>
      <c r="P5" s="39" cm="1">
        <f t="array" aca="1" ref="P5" ca="1">INDIRECT(CONCATENATE("'",HLOOKUP(P$1,$B$21:$E$23,3,FALSE),"'!",$B$25,ROW($A5)+5))*About!$A$27</f>
        <v>1.0095589434011261E-2</v>
      </c>
      <c r="Q5" s="38" cm="1">
        <f t="array" aca="1" ref="Q5" ca="1">TREND($K5:$P5,$K$1:$P$1,Q$1)</f>
        <v>1.0247566049146895E-2</v>
      </c>
      <c r="R5" s="38" cm="1">
        <f t="array" aca="1" ref="R5" ca="1">TREND($K5:$P5,$K$1:$P$1,R$1)</f>
        <v>1.0399542664282557E-2</v>
      </c>
      <c r="S5" s="38" cm="1">
        <f t="array" aca="1" ref="S5" ca="1">TREND($K5:$P5,$K$1:$P$1,S$1)</f>
        <v>1.055151927941822E-2</v>
      </c>
      <c r="T5" s="38" cm="1">
        <f t="array" aca="1" ref="T5" ca="1">TREND($K5:$P5,$K$1:$P$1,T$1)</f>
        <v>1.0703495894553827E-2</v>
      </c>
      <c r="U5" s="38" cm="1">
        <f t="array" aca="1" ref="U5" ca="1">TREND($K5:$P5,$K$1:$P$1,U$1)</f>
        <v>1.085547250968949E-2</v>
      </c>
      <c r="V5" s="38" cm="1">
        <f t="array" aca="1" ref="V5" ca="1">TREND($K5:$P5,$K$1:$P$1,V$1)</f>
        <v>1.1007449124825153E-2</v>
      </c>
      <c r="W5" s="38" cm="1">
        <f t="array" aca="1" ref="W5" ca="1">TREND($K5:$P5,$K$1:$P$1,W$1)</f>
        <v>1.1159425739960815E-2</v>
      </c>
      <c r="X5" s="38" cm="1">
        <f t="array" aca="1" ref="X5" ca="1">TREND($K5:$P5,$K$1:$P$1,X$1)</f>
        <v>1.1311402355096478E-2</v>
      </c>
      <c r="Y5" s="38" cm="1">
        <f t="array" aca="1" ref="Y5" ca="1">TREND($K5:$P5,$K$1:$P$1,Y$1)</f>
        <v>1.1463378970232141E-2</v>
      </c>
      <c r="Z5" s="38" cm="1">
        <f t="array" aca="1" ref="Z5" ca="1">TREND($K5:$P5,$K$1:$P$1,Z$1)</f>
        <v>1.1615355585367748E-2</v>
      </c>
      <c r="AA5" s="38" cm="1">
        <f t="array" aca="1" ref="AA5" ca="1">TREND($K5:$P5,$K$1:$P$1,AA$1)</f>
        <v>1.1767332200503411E-2</v>
      </c>
      <c r="AB5" s="38" cm="1">
        <f t="array" aca="1" ref="AB5" ca="1">TREND($K5:$P5,$K$1:$P$1,AB$1)</f>
        <v>1.1919308815639074E-2</v>
      </c>
      <c r="AC5" s="38" cm="1">
        <f t="array" aca="1" ref="AC5" ca="1">TREND($K5:$P5,$K$1:$P$1,AC$1)</f>
        <v>1.2071285430774736E-2</v>
      </c>
      <c r="AD5" s="38" cm="1">
        <f t="array" aca="1" ref="AD5" ca="1">TREND($K5:$P5,$K$1:$P$1,AD$1)</f>
        <v>1.2223262045910399E-2</v>
      </c>
      <c r="AE5" s="38" cm="1">
        <f t="array" aca="1" ref="AE5" ca="1">TREND($K5:$P5,$K$1:$P$1,AE$1)</f>
        <v>1.2375238661046062E-2</v>
      </c>
      <c r="AF5" s="38" cm="1">
        <f t="array" aca="1" ref="AF5" ca="1">TREND($K5:$P5,$K$1:$P$1,AF$1)</f>
        <v>1.2527215276181669E-2</v>
      </c>
      <c r="AG5" s="38" cm="1">
        <f t="array" aca="1" ref="AG5" ca="1">TREND($K5:$P5,$K$1:$P$1,AG$1)</f>
        <v>1.2679191891317332E-2</v>
      </c>
      <c r="AH5" s="38" cm="1">
        <f t="array" aca="1" ref="AH5" ca="1">TREND($K5:$P5,$K$1:$P$1,AH$1)</f>
        <v>1.2831168506452995E-2</v>
      </c>
      <c r="AI5" s="38" cm="1">
        <f t="array" aca="1" ref="AI5" ca="1">TREND($K5:$P5,$K$1:$P$1,AI$1)</f>
        <v>1.2983145121588657E-2</v>
      </c>
      <c r="AJ5" s="38" cm="1">
        <f t="array" aca="1" ref="AJ5" ca="1">TREND($K5:$P5,$K$1:$P$1,AJ$1)</f>
        <v>1.313512173672432E-2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1.3026567011627434E-2</v>
      </c>
      <c r="C6" s="38">
        <f t="shared" ca="1" si="3"/>
        <v>1.3026567011627434E-2</v>
      </c>
      <c r="D6" s="38">
        <f t="shared" ca="1" si="0"/>
        <v>1.3026567011627434E-2</v>
      </c>
      <c r="E6" s="38">
        <f t="shared" ca="1" si="0"/>
        <v>1.3026567011627434E-2</v>
      </c>
      <c r="F6" s="39" cm="1">
        <f t="array" aca="1" ref="F6" ca="1">INDIRECT(CONCATENATE("'",HLOOKUP(F$1,$B$21:$E$23,3,FALSE),"'!",$B$25,ROW($A6)+5))*About!$A$27</f>
        <v>1.3026567011627434E-2</v>
      </c>
      <c r="G6" s="38">
        <f t="shared" ca="1" si="4"/>
        <v>1.3026567011627434E-2</v>
      </c>
      <c r="H6" s="38">
        <f t="shared" ca="1" si="1"/>
        <v>1.3026567011627434E-2</v>
      </c>
      <c r="I6" s="38">
        <f t="shared" ca="1" si="1"/>
        <v>1.3026567011627434E-2</v>
      </c>
      <c r="J6" s="38">
        <f t="shared" ca="1" si="1"/>
        <v>1.3026567011627434E-2</v>
      </c>
      <c r="K6" s="39" cm="1">
        <f t="array" aca="1" ref="K6" ca="1">INDIRECT(CONCATENATE("'",HLOOKUP(K$1,$B$21:$E$23,3,FALSE),"'!",$B$25,ROW($A6)+5))*About!$A$27</f>
        <v>1.3026567011627434E-2</v>
      </c>
      <c r="L6" s="38">
        <f t="shared" ca="1" si="5"/>
        <v>1.3243676461821225E-2</v>
      </c>
      <c r="M6" s="38">
        <f t="shared" ca="1" si="2"/>
        <v>1.3460785912015015E-2</v>
      </c>
      <c r="N6" s="38">
        <f t="shared" ca="1" si="2"/>
        <v>1.3677895362208807E-2</v>
      </c>
      <c r="O6" s="38">
        <f t="shared" ca="1" si="2"/>
        <v>1.3895004812402597E-2</v>
      </c>
      <c r="P6" s="39" cm="1">
        <f t="array" aca="1" ref="P6" ca="1">INDIRECT(CONCATENATE("'",HLOOKUP(P$1,$B$21:$E$23,3,FALSE),"'!",$B$25,ROW($A6)+5))*About!$A$27</f>
        <v>1.4112114262596388E-2</v>
      </c>
      <c r="Q6" s="38" cm="1">
        <f t="array" aca="1" ref="Q6" ca="1">TREND($K6:$P6,$K$1:$P$1,Q$1)</f>
        <v>1.4329223712790162E-2</v>
      </c>
      <c r="R6" s="38" cm="1">
        <f t="array" aca="1" ref="R6" ca="1">TREND($K6:$P6,$K$1:$P$1,R$1)</f>
        <v>1.4546333162983927E-2</v>
      </c>
      <c r="S6" s="38" cm="1">
        <f t="array" aca="1" ref="S6" ca="1">TREND($K6:$P6,$K$1:$P$1,S$1)</f>
        <v>1.4763442613177746E-2</v>
      </c>
      <c r="T6" s="38" cm="1">
        <f t="array" aca="1" ref="T6" ca="1">TREND($K6:$P6,$K$1:$P$1,T$1)</f>
        <v>1.4980552063371511E-2</v>
      </c>
      <c r="U6" s="38" cm="1">
        <f t="array" aca="1" ref="U6" ca="1">TREND($K6:$P6,$K$1:$P$1,U$1)</f>
        <v>1.519766151356533E-2</v>
      </c>
      <c r="V6" s="38" cm="1">
        <f t="array" aca="1" ref="V6" ca="1">TREND($K6:$P6,$K$1:$P$1,V$1)</f>
        <v>1.5414770963759095E-2</v>
      </c>
      <c r="W6" s="38" cm="1">
        <f t="array" aca="1" ref="W6" ca="1">TREND($K6:$P6,$K$1:$P$1,W$1)</f>
        <v>1.5631880413952914E-2</v>
      </c>
      <c r="X6" s="38" cm="1">
        <f t="array" aca="1" ref="X6" ca="1">TREND($K6:$P6,$K$1:$P$1,X$1)</f>
        <v>1.5848989864146679E-2</v>
      </c>
      <c r="Y6" s="38" cm="1">
        <f t="array" aca="1" ref="Y6" ca="1">TREND($K6:$P6,$K$1:$P$1,Y$1)</f>
        <v>1.6066099314340498E-2</v>
      </c>
      <c r="Z6" s="38" cm="1">
        <f t="array" aca="1" ref="Z6" ca="1">TREND($K6:$P6,$K$1:$P$1,Z$1)</f>
        <v>1.6283208764534263E-2</v>
      </c>
      <c r="AA6" s="38" cm="1">
        <f t="array" aca="1" ref="AA6" ca="1">TREND($K6:$P6,$K$1:$P$1,AA$1)</f>
        <v>1.6500318214728082E-2</v>
      </c>
      <c r="AB6" s="38" cm="1">
        <f t="array" aca="1" ref="AB6" ca="1">TREND($K6:$P6,$K$1:$P$1,AB$1)</f>
        <v>1.6717427664921847E-2</v>
      </c>
      <c r="AC6" s="38" cm="1">
        <f t="array" aca="1" ref="AC6" ca="1">TREND($K6:$P6,$K$1:$P$1,AC$1)</f>
        <v>1.6934537115115667E-2</v>
      </c>
      <c r="AD6" s="38" cm="1">
        <f t="array" aca="1" ref="AD6" ca="1">TREND($K6:$P6,$K$1:$P$1,AD$1)</f>
        <v>1.7151646565309431E-2</v>
      </c>
      <c r="AE6" s="38" cm="1">
        <f t="array" aca="1" ref="AE6" ca="1">TREND($K6:$P6,$K$1:$P$1,AE$1)</f>
        <v>1.7368756015503251E-2</v>
      </c>
      <c r="AF6" s="38" cm="1">
        <f t="array" aca="1" ref="AF6" ca="1">TREND($K6:$P6,$K$1:$P$1,AF$1)</f>
        <v>1.7585865465697015E-2</v>
      </c>
      <c r="AG6" s="38" cm="1">
        <f t="array" aca="1" ref="AG6" ca="1">TREND($K6:$P6,$K$1:$P$1,AG$1)</f>
        <v>1.7802974915890835E-2</v>
      </c>
      <c r="AH6" s="38" cm="1">
        <f t="array" aca="1" ref="AH6" ca="1">TREND($K6:$P6,$K$1:$P$1,AH$1)</f>
        <v>1.8020084366084599E-2</v>
      </c>
      <c r="AI6" s="38" cm="1">
        <f t="array" aca="1" ref="AI6" ca="1">TREND($K6:$P6,$K$1:$P$1,AI$1)</f>
        <v>1.8237193816278363E-2</v>
      </c>
      <c r="AJ6" s="38" cm="1">
        <f t="array" aca="1" ref="AJ6" ca="1">TREND($K6:$P6,$K$1:$P$1,AJ$1)</f>
        <v>1.8454303266472183E-2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0.37994153783913354</v>
      </c>
      <c r="C7" s="38">
        <f t="shared" ca="1" si="3"/>
        <v>0.37994153783913354</v>
      </c>
      <c r="D7" s="38">
        <f t="shared" ca="1" si="0"/>
        <v>0.37994153783913354</v>
      </c>
      <c r="E7" s="38">
        <f t="shared" ca="1" si="0"/>
        <v>0.37994153783913354</v>
      </c>
      <c r="F7" s="39" cm="1">
        <f t="array" aca="1" ref="F7" ca="1">INDIRECT(CONCATENATE("'",HLOOKUP(F$1,$B$21:$E$23,3,FALSE),"'!",$B$25,ROW($A7)+5))*About!$A$27</f>
        <v>0.37994153783913354</v>
      </c>
      <c r="G7" s="38">
        <f t="shared" ca="1" si="4"/>
        <v>0.38211263234107146</v>
      </c>
      <c r="H7" s="38">
        <f t="shared" ca="1" si="1"/>
        <v>0.38428372684300932</v>
      </c>
      <c r="I7" s="38">
        <f t="shared" ca="1" si="1"/>
        <v>0.38645482134494724</v>
      </c>
      <c r="J7" s="38">
        <f t="shared" ca="1" si="1"/>
        <v>0.38862591584688511</v>
      </c>
      <c r="K7" s="39" cm="1">
        <f t="array" aca="1" ref="K7" ca="1">INDIRECT(CONCATENATE("'",HLOOKUP(K$1,$B$21:$E$23,3,FALSE),"'!",$B$25,ROW($A7)+5))*About!$A$27</f>
        <v>0.39079701034882303</v>
      </c>
      <c r="L7" s="38">
        <f t="shared" ca="1" si="5"/>
        <v>0.39079701034882303</v>
      </c>
      <c r="M7" s="38">
        <f t="shared" ca="1" si="2"/>
        <v>0.39079701034882303</v>
      </c>
      <c r="N7" s="38">
        <f t="shared" ca="1" si="2"/>
        <v>0.39079701034882303</v>
      </c>
      <c r="O7" s="38">
        <f t="shared" ca="1" si="2"/>
        <v>0.39079701034882303</v>
      </c>
      <c r="P7" s="39" cm="1">
        <f t="array" aca="1" ref="P7" ca="1">INDIRECT(CONCATENATE("'",HLOOKUP(P$1,$B$21:$E$23,3,FALSE),"'!",$B$25,ROW($A7)+5))*About!$A$27</f>
        <v>0.39079701034882303</v>
      </c>
      <c r="Q7" s="38" cm="1">
        <f t="array" aca="1" ref="Q7" ca="1">TREND($K7:$P7,$K$1:$P$1,Q$1)</f>
        <v>0.39079701034882303</v>
      </c>
      <c r="R7" s="38" cm="1">
        <f t="array" aca="1" ref="R7" ca="1">TREND($K7:$P7,$K$1:$P$1,R$1)</f>
        <v>0.39079701034882303</v>
      </c>
      <c r="S7" s="38" cm="1">
        <f t="array" aca="1" ref="S7" ca="1">TREND($K7:$P7,$K$1:$P$1,S$1)</f>
        <v>0.39079701034882303</v>
      </c>
      <c r="T7" s="38" cm="1">
        <f t="array" aca="1" ref="T7" ca="1">TREND($K7:$P7,$K$1:$P$1,T$1)</f>
        <v>0.39079701034882303</v>
      </c>
      <c r="U7" s="38" cm="1">
        <f t="array" aca="1" ref="U7" ca="1">TREND($K7:$P7,$K$1:$P$1,U$1)</f>
        <v>0.39079701034882303</v>
      </c>
      <c r="V7" s="38" cm="1">
        <f t="array" aca="1" ref="V7" ca="1">TREND($K7:$P7,$K$1:$P$1,V$1)</f>
        <v>0.39079701034882303</v>
      </c>
      <c r="W7" s="38" cm="1">
        <f t="array" aca="1" ref="W7" ca="1">TREND($K7:$P7,$K$1:$P$1,W$1)</f>
        <v>0.39079701034882303</v>
      </c>
      <c r="X7" s="38" cm="1">
        <f t="array" aca="1" ref="X7" ca="1">TREND($K7:$P7,$K$1:$P$1,X$1)</f>
        <v>0.39079701034882303</v>
      </c>
      <c r="Y7" s="38" cm="1">
        <f t="array" aca="1" ref="Y7" ca="1">TREND($K7:$P7,$K$1:$P$1,Y$1)</f>
        <v>0.39079701034882303</v>
      </c>
      <c r="Z7" s="38" cm="1">
        <f t="array" aca="1" ref="Z7" ca="1">TREND($K7:$P7,$K$1:$P$1,Z$1)</f>
        <v>0.39079701034882303</v>
      </c>
      <c r="AA7" s="38" cm="1">
        <f t="array" aca="1" ref="AA7" ca="1">TREND($K7:$P7,$K$1:$P$1,AA$1)</f>
        <v>0.39079701034882303</v>
      </c>
      <c r="AB7" s="38" cm="1">
        <f t="array" aca="1" ref="AB7" ca="1">TREND($K7:$P7,$K$1:$P$1,AB$1)</f>
        <v>0.39079701034882303</v>
      </c>
      <c r="AC7" s="38" cm="1">
        <f t="array" aca="1" ref="AC7" ca="1">TREND($K7:$P7,$K$1:$P$1,AC$1)</f>
        <v>0.39079701034882303</v>
      </c>
      <c r="AD7" s="38" cm="1">
        <f t="array" aca="1" ref="AD7" ca="1">TREND($K7:$P7,$K$1:$P$1,AD$1)</f>
        <v>0.39079701034882303</v>
      </c>
      <c r="AE7" s="38" cm="1">
        <f t="array" aca="1" ref="AE7" ca="1">TREND($K7:$P7,$K$1:$P$1,AE$1)</f>
        <v>0.39079701034882303</v>
      </c>
      <c r="AF7" s="38" cm="1">
        <f t="array" aca="1" ref="AF7" ca="1">TREND($K7:$P7,$K$1:$P$1,AF$1)</f>
        <v>0.39079701034882303</v>
      </c>
      <c r="AG7" s="38" cm="1">
        <f t="array" aca="1" ref="AG7" ca="1">TREND($K7:$P7,$K$1:$P$1,AG$1)</f>
        <v>0.39079701034882303</v>
      </c>
      <c r="AH7" s="38" cm="1">
        <f t="array" aca="1" ref="AH7" ca="1">TREND($K7:$P7,$K$1:$P$1,AH$1)</f>
        <v>0.39079701034882303</v>
      </c>
      <c r="AI7" s="38" cm="1">
        <f t="array" aca="1" ref="AI7" ca="1">TREND($K7:$P7,$K$1:$P$1,AI$1)</f>
        <v>0.39079701034882303</v>
      </c>
      <c r="AJ7" s="38" cm="1">
        <f t="array" aca="1" ref="AJ7" ca="1">TREND($K7:$P7,$K$1:$P$1,AJ$1)</f>
        <v>0.39079701034882303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6.2961740556199269E-2</v>
      </c>
      <c r="C8" s="38">
        <f t="shared" ca="1" si="3"/>
        <v>6.3233127368941502E-2</v>
      </c>
      <c r="D8" s="38">
        <f t="shared" ca="1" si="0"/>
        <v>6.3504514181683736E-2</v>
      </c>
      <c r="E8" s="38">
        <f t="shared" ca="1" si="0"/>
        <v>6.3775900994425982E-2</v>
      </c>
      <c r="F8" s="39" cm="1">
        <f t="array" aca="1" ref="F8" ca="1">INDIRECT(CONCATENATE("'",HLOOKUP(F$1,$B$21:$E$23,3,FALSE),"'!",$B$25,ROW($A8)+5))*About!$A$27</f>
        <v>6.4047287807168216E-2</v>
      </c>
      <c r="G8" s="38">
        <f t="shared" ca="1" si="4"/>
        <v>6.44815067075558E-2</v>
      </c>
      <c r="H8" s="38">
        <f t="shared" ca="1" si="1"/>
        <v>6.4915725607943384E-2</v>
      </c>
      <c r="I8" s="38">
        <f t="shared" ca="1" si="1"/>
        <v>6.5349944508330954E-2</v>
      </c>
      <c r="J8" s="38">
        <f t="shared" ca="1" si="1"/>
        <v>6.5784163408718538E-2</v>
      </c>
      <c r="K8" s="39" cm="1">
        <f t="array" aca="1" ref="K8" ca="1">INDIRECT(CONCATENATE("'",HLOOKUP(K$1,$B$21:$E$23,3,FALSE),"'!",$B$25,ROW($A8)+5))*About!$A$27</f>
        <v>6.6218382309106122E-2</v>
      </c>
      <c r="L8" s="38">
        <f t="shared" ca="1" si="5"/>
        <v>6.6435491759299914E-2</v>
      </c>
      <c r="M8" s="38">
        <f t="shared" ca="1" si="2"/>
        <v>6.6652601209493706E-2</v>
      </c>
      <c r="N8" s="38">
        <f t="shared" ca="1" si="2"/>
        <v>6.6869710659687498E-2</v>
      </c>
      <c r="O8" s="38">
        <f t="shared" ca="1" si="2"/>
        <v>6.708682010988129E-2</v>
      </c>
      <c r="P8" s="39" cm="1">
        <f t="array" aca="1" ref="P8" ca="1">INDIRECT(CONCATENATE("'",HLOOKUP(P$1,$B$21:$E$23,3,FALSE),"'!",$B$25,ROW($A8)+5))*About!$A$27</f>
        <v>6.7303929560075082E-2</v>
      </c>
      <c r="Q8" s="38" cm="1">
        <f t="array" aca="1" ref="Q8" ca="1">TREND($K8:$P8,$K$1:$P$1,Q$1)</f>
        <v>6.7521039010268846E-2</v>
      </c>
      <c r="R8" s="38" cm="1">
        <f t="array" aca="1" ref="R8" ca="1">TREND($K8:$P8,$K$1:$P$1,R$1)</f>
        <v>6.7738148460462666E-2</v>
      </c>
      <c r="S8" s="38" cm="1">
        <f t="array" aca="1" ref="S8" ca="1">TREND($K8:$P8,$K$1:$P$1,S$1)</f>
        <v>6.7955257910656486E-2</v>
      </c>
      <c r="T8" s="38" cm="1">
        <f t="array" aca="1" ref="T8" ca="1">TREND($K8:$P8,$K$1:$P$1,T$1)</f>
        <v>6.817236736085025E-2</v>
      </c>
      <c r="U8" s="38" cm="1">
        <f t="array" aca="1" ref="U8" ca="1">TREND($K8:$P8,$K$1:$P$1,U$1)</f>
        <v>6.8389476811044014E-2</v>
      </c>
      <c r="V8" s="38" cm="1">
        <f t="array" aca="1" ref="V8" ca="1">TREND($K8:$P8,$K$1:$P$1,V$1)</f>
        <v>6.8606586261237834E-2</v>
      </c>
      <c r="W8" s="38" cm="1">
        <f t="array" aca="1" ref="W8" ca="1">TREND($K8:$P8,$K$1:$P$1,W$1)</f>
        <v>6.8823695711431654E-2</v>
      </c>
      <c r="X8" s="38" cm="1">
        <f t="array" aca="1" ref="X8" ca="1">TREND($K8:$P8,$K$1:$P$1,X$1)</f>
        <v>6.9040805161625418E-2</v>
      </c>
      <c r="Y8" s="38" cm="1">
        <f t="array" aca="1" ref="Y8" ca="1">TREND($K8:$P8,$K$1:$P$1,Y$1)</f>
        <v>6.9257914611819182E-2</v>
      </c>
      <c r="Z8" s="38" cm="1">
        <f t="array" aca="1" ref="Z8" ca="1">TREND($K8:$P8,$K$1:$P$1,Z$1)</f>
        <v>6.9475024062013002E-2</v>
      </c>
      <c r="AA8" s="38" cm="1">
        <f t="array" aca="1" ref="AA8" ca="1">TREND($K8:$P8,$K$1:$P$1,AA$1)</f>
        <v>6.9692133512206822E-2</v>
      </c>
      <c r="AB8" s="38" cm="1">
        <f t="array" aca="1" ref="AB8" ca="1">TREND($K8:$P8,$K$1:$P$1,AB$1)</f>
        <v>6.9909242962400586E-2</v>
      </c>
      <c r="AC8" s="38" cm="1">
        <f t="array" aca="1" ref="AC8" ca="1">TREND($K8:$P8,$K$1:$P$1,AC$1)</f>
        <v>7.012635241259435E-2</v>
      </c>
      <c r="AD8" s="38" cm="1">
        <f t="array" aca="1" ref="AD8" ca="1">TREND($K8:$P8,$K$1:$P$1,AD$1)</f>
        <v>7.034346186278817E-2</v>
      </c>
      <c r="AE8" s="38" cm="1">
        <f t="array" aca="1" ref="AE8" ca="1">TREND($K8:$P8,$K$1:$P$1,AE$1)</f>
        <v>7.056057131298199E-2</v>
      </c>
      <c r="AF8" s="38" cm="1">
        <f t="array" aca="1" ref="AF8" ca="1">TREND($K8:$P8,$K$1:$P$1,AF$1)</f>
        <v>7.0777680763175754E-2</v>
      </c>
      <c r="AG8" s="38" cm="1">
        <f t="array" aca="1" ref="AG8" ca="1">TREND($K8:$P8,$K$1:$P$1,AG$1)</f>
        <v>7.0994790213369519E-2</v>
      </c>
      <c r="AH8" s="38" cm="1">
        <f t="array" aca="1" ref="AH8" ca="1">TREND($K8:$P8,$K$1:$P$1,AH$1)</f>
        <v>7.1211899663563338E-2</v>
      </c>
      <c r="AI8" s="38" cm="1">
        <f t="array" aca="1" ref="AI8" ca="1">TREND($K8:$P8,$K$1:$P$1,AI$1)</f>
        <v>7.1429009113757158E-2</v>
      </c>
      <c r="AJ8" s="38" cm="1">
        <f t="array" aca="1" ref="AJ8" ca="1">TREND($K8:$P8,$K$1:$P$1,AJ$1)</f>
        <v>7.1646118563950922E-2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1.5197661513565342E-2</v>
      </c>
      <c r="C9" s="38">
        <f t="shared" ca="1" si="3"/>
        <v>1.5197661513565342E-2</v>
      </c>
      <c r="D9" s="38">
        <f t="shared" ca="1" si="0"/>
        <v>1.5197661513565342E-2</v>
      </c>
      <c r="E9" s="38">
        <f t="shared" ca="1" si="0"/>
        <v>1.5197661513565342E-2</v>
      </c>
      <c r="F9" s="39" cm="1">
        <f t="array" aca="1" ref="F9" ca="1">INDIRECT(CONCATENATE("'",HLOOKUP(F$1,$B$21:$E$23,3,FALSE),"'!",$B$25,ROW($A9)+5))*About!$A$27</f>
        <v>1.5197661513565342E-2</v>
      </c>
      <c r="G9" s="38">
        <f t="shared" ca="1" si="4"/>
        <v>1.5197661513565342E-2</v>
      </c>
      <c r="H9" s="38">
        <f t="shared" ca="1" si="1"/>
        <v>1.5197661513565342E-2</v>
      </c>
      <c r="I9" s="38">
        <f t="shared" ca="1" si="1"/>
        <v>1.5197661513565342E-2</v>
      </c>
      <c r="J9" s="38">
        <f t="shared" ca="1" si="1"/>
        <v>1.5197661513565342E-2</v>
      </c>
      <c r="K9" s="39" cm="1">
        <f t="array" aca="1" ref="K9" ca="1">INDIRECT(CONCATENATE("'",HLOOKUP(K$1,$B$21:$E$23,3,FALSE),"'!",$B$25,ROW($A9)+5))*About!$A$27</f>
        <v>1.5197661513565342E-2</v>
      </c>
      <c r="L9" s="38">
        <f t="shared" ca="1" si="5"/>
        <v>1.5414770963759133E-2</v>
      </c>
      <c r="M9" s="38">
        <f t="shared" ca="1" si="2"/>
        <v>1.5631880413952921E-2</v>
      </c>
      <c r="N9" s="38">
        <f t="shared" ca="1" si="2"/>
        <v>1.5848989864146713E-2</v>
      </c>
      <c r="O9" s="38">
        <f t="shared" ca="1" si="2"/>
        <v>1.6066099314340505E-2</v>
      </c>
      <c r="P9" s="39" cm="1">
        <f t="array" aca="1" ref="P9" ca="1">INDIRECT(CONCATENATE("'",HLOOKUP(P$1,$B$21:$E$23,3,FALSE),"'!",$B$25,ROW($A9)+5))*About!$A$27</f>
        <v>1.6283208764534294E-2</v>
      </c>
      <c r="Q9" s="38" cm="1">
        <f t="array" aca="1" ref="Q9" ca="1">TREND($K9:$P9,$K$1:$P$1,Q$1)</f>
        <v>1.6500318214728082E-2</v>
      </c>
      <c r="R9" s="38" cm="1">
        <f t="array" aca="1" ref="R9" ca="1">TREND($K9:$P9,$K$1:$P$1,R$1)</f>
        <v>1.6717427664921847E-2</v>
      </c>
      <c r="S9" s="38" cm="1">
        <f t="array" aca="1" ref="S9" ca="1">TREND($K9:$P9,$K$1:$P$1,S$1)</f>
        <v>1.6934537115115667E-2</v>
      </c>
      <c r="T9" s="38" cm="1">
        <f t="array" aca="1" ref="T9" ca="1">TREND($K9:$P9,$K$1:$P$1,T$1)</f>
        <v>1.7151646565309431E-2</v>
      </c>
      <c r="U9" s="38" cm="1">
        <f t="array" aca="1" ref="U9" ca="1">TREND($K9:$P9,$K$1:$P$1,U$1)</f>
        <v>1.7368756015503251E-2</v>
      </c>
      <c r="V9" s="38" cm="1">
        <f t="array" aca="1" ref="V9" ca="1">TREND($K9:$P9,$K$1:$P$1,V$1)</f>
        <v>1.7585865465697015E-2</v>
      </c>
      <c r="W9" s="38" cm="1">
        <f t="array" aca="1" ref="W9" ca="1">TREND($K9:$P9,$K$1:$P$1,W$1)</f>
        <v>1.7802974915890835E-2</v>
      </c>
      <c r="X9" s="38" cm="1">
        <f t="array" aca="1" ref="X9" ca="1">TREND($K9:$P9,$K$1:$P$1,X$1)</f>
        <v>1.8020084366084599E-2</v>
      </c>
      <c r="Y9" s="38" cm="1">
        <f t="array" aca="1" ref="Y9" ca="1">TREND($K9:$P9,$K$1:$P$1,Y$1)</f>
        <v>1.8237193816278419E-2</v>
      </c>
      <c r="Z9" s="38" cm="1">
        <f t="array" aca="1" ref="Z9" ca="1">TREND($K9:$P9,$K$1:$P$1,Z$1)</f>
        <v>1.8454303266472183E-2</v>
      </c>
      <c r="AA9" s="38" cm="1">
        <f t="array" aca="1" ref="AA9" ca="1">TREND($K9:$P9,$K$1:$P$1,AA$1)</f>
        <v>1.8671412716666003E-2</v>
      </c>
      <c r="AB9" s="38" cm="1">
        <f t="array" aca="1" ref="AB9" ca="1">TREND($K9:$P9,$K$1:$P$1,AB$1)</f>
        <v>1.8888522166859767E-2</v>
      </c>
      <c r="AC9" s="38" cm="1">
        <f t="array" aca="1" ref="AC9" ca="1">TREND($K9:$P9,$K$1:$P$1,AC$1)</f>
        <v>1.9105631617053587E-2</v>
      </c>
      <c r="AD9" s="38" cm="1">
        <f t="array" aca="1" ref="AD9" ca="1">TREND($K9:$P9,$K$1:$P$1,AD$1)</f>
        <v>1.9322741067247351E-2</v>
      </c>
      <c r="AE9" s="38" cm="1">
        <f t="array" aca="1" ref="AE9" ca="1">TREND($K9:$P9,$K$1:$P$1,AE$1)</f>
        <v>1.9539850517441171E-2</v>
      </c>
      <c r="AF9" s="38" cm="1">
        <f t="array" aca="1" ref="AF9" ca="1">TREND($K9:$P9,$K$1:$P$1,AF$1)</f>
        <v>1.9756959967634935E-2</v>
      </c>
      <c r="AG9" s="38" cm="1">
        <f t="array" aca="1" ref="AG9" ca="1">TREND($K9:$P9,$K$1:$P$1,AG$1)</f>
        <v>1.9974069417828755E-2</v>
      </c>
      <c r="AH9" s="38" cm="1">
        <f t="array" aca="1" ref="AH9" ca="1">TREND($K9:$P9,$K$1:$P$1,AH$1)</f>
        <v>2.0191178868022519E-2</v>
      </c>
      <c r="AI9" s="38" cm="1">
        <f t="array" aca="1" ref="AI9" ca="1">TREND($K9:$P9,$K$1:$P$1,AI$1)</f>
        <v>2.0408288318216283E-2</v>
      </c>
      <c r="AJ9" s="38" cm="1">
        <f t="array" aca="1" ref="AJ9" ca="1">TREND($K9:$P9,$K$1:$P$1,AJ$1)</f>
        <v>2.0625397768410103E-2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1.3026567011627433E-4</v>
      </c>
      <c r="C10" s="38">
        <f t="shared" ca="1" si="3"/>
        <v>1.3297953824369671E-4</v>
      </c>
      <c r="D10" s="38">
        <f t="shared" ca="1" si="0"/>
        <v>1.3569340637111909E-4</v>
      </c>
      <c r="E10" s="38">
        <f t="shared" ca="1" si="0"/>
        <v>1.384072744985415E-4</v>
      </c>
      <c r="F10" s="39" cm="1">
        <f t="array" aca="1" ref="F10" ca="1">INDIRECT(CONCATENATE("'",HLOOKUP(F$1,$B$21:$E$23,3,FALSE),"'!",$B$25,ROW($A10)+5))*About!$A$27</f>
        <v>1.4112114262596387E-4</v>
      </c>
      <c r="G10" s="38">
        <f t="shared" ca="1" si="4"/>
        <v>1.4329223712790178E-4</v>
      </c>
      <c r="H10" s="38">
        <f t="shared" ca="1" si="1"/>
        <v>1.4546333162983969E-4</v>
      </c>
      <c r="I10" s="38">
        <f t="shared" ca="1" si="1"/>
        <v>1.4763442613177757E-4</v>
      </c>
      <c r="J10" s="38">
        <f t="shared" ca="1" si="1"/>
        <v>1.4980552063371548E-4</v>
      </c>
      <c r="K10" s="39" cm="1">
        <f t="array" aca="1" ref="K10" ca="1">INDIRECT(CONCATENATE("'",HLOOKUP(K$1,$B$21:$E$23,3,FALSE),"'!",$B$25,ROW($A10)+5))*About!$A$27</f>
        <v>1.5197661513565339E-4</v>
      </c>
      <c r="L10" s="38">
        <f t="shared" ca="1" si="5"/>
        <v>1.541477096375913E-4</v>
      </c>
      <c r="M10" s="38">
        <f t="shared" ca="1" si="2"/>
        <v>1.5631880413952921E-4</v>
      </c>
      <c r="N10" s="38">
        <f t="shared" ca="1" si="2"/>
        <v>1.5848989864146711E-4</v>
      </c>
      <c r="O10" s="38">
        <f t="shared" ca="1" si="2"/>
        <v>1.6066099314340502E-4</v>
      </c>
      <c r="P10" s="39" cm="1">
        <f t="array" aca="1" ref="P10" ca="1">INDIRECT(CONCATENATE("'",HLOOKUP(P$1,$B$21:$E$23,3,FALSE),"'!",$B$25,ROW($A10)+5))*About!$A$27</f>
        <v>1.6283208764534293E-4</v>
      </c>
      <c r="Q10" s="38" cm="1">
        <f t="array" aca="1" ref="Q10" ca="1">TREND($K10:$P10,$K$1:$P$1,Q$1)</f>
        <v>1.6500318214728114E-4</v>
      </c>
      <c r="R10" s="38" cm="1">
        <f t="array" aca="1" ref="R10" ca="1">TREND($K10:$P10,$K$1:$P$1,R$1)</f>
        <v>1.6717427664921826E-4</v>
      </c>
      <c r="S10" s="38" cm="1">
        <f t="array" aca="1" ref="S10" ca="1">TREND($K10:$P10,$K$1:$P$1,S$1)</f>
        <v>1.6934537115115625E-4</v>
      </c>
      <c r="T10" s="38" cm="1">
        <f t="array" aca="1" ref="T10" ca="1">TREND($K10:$P10,$K$1:$P$1,T$1)</f>
        <v>1.7151646565309424E-4</v>
      </c>
      <c r="U10" s="38" cm="1">
        <f t="array" aca="1" ref="U10" ca="1">TREND($K10:$P10,$K$1:$P$1,U$1)</f>
        <v>1.7368756015503223E-4</v>
      </c>
      <c r="V10" s="38" cm="1">
        <f t="array" aca="1" ref="V10" ca="1">TREND($K10:$P10,$K$1:$P$1,V$1)</f>
        <v>1.7585865465697022E-4</v>
      </c>
      <c r="W10" s="38" cm="1">
        <f t="array" aca="1" ref="W10" ca="1">TREND($K10:$P10,$K$1:$P$1,W$1)</f>
        <v>1.7802974915890821E-4</v>
      </c>
      <c r="X10" s="38" cm="1">
        <f t="array" aca="1" ref="X10" ca="1">TREND($K10:$P10,$K$1:$P$1,X$1)</f>
        <v>1.802008436608462E-4</v>
      </c>
      <c r="Y10" s="38" cm="1">
        <f t="array" aca="1" ref="Y10" ca="1">TREND($K10:$P10,$K$1:$P$1,Y$1)</f>
        <v>1.8237193816278419E-4</v>
      </c>
      <c r="Z10" s="38" cm="1">
        <f t="array" aca="1" ref="Z10" ca="1">TREND($K10:$P10,$K$1:$P$1,Z$1)</f>
        <v>1.8454303266472218E-4</v>
      </c>
      <c r="AA10" s="38" cm="1">
        <f t="array" aca="1" ref="AA10" ca="1">TREND($K10:$P10,$K$1:$P$1,AA$1)</f>
        <v>1.8671412716666017E-4</v>
      </c>
      <c r="AB10" s="38" cm="1">
        <f t="array" aca="1" ref="AB10" ca="1">TREND($K10:$P10,$K$1:$P$1,AB$1)</f>
        <v>1.8888522166859815E-4</v>
      </c>
      <c r="AC10" s="38" cm="1">
        <f t="array" aca="1" ref="AC10" ca="1">TREND($K10:$P10,$K$1:$P$1,AC$1)</f>
        <v>1.9105631617053528E-4</v>
      </c>
      <c r="AD10" s="38" cm="1">
        <f t="array" aca="1" ref="AD10" ca="1">TREND($K10:$P10,$K$1:$P$1,AD$1)</f>
        <v>1.9322741067247327E-4</v>
      </c>
      <c r="AE10" s="38" cm="1">
        <f t="array" aca="1" ref="AE10" ca="1">TREND($K10:$P10,$K$1:$P$1,AE$1)</f>
        <v>1.9539850517441126E-4</v>
      </c>
      <c r="AF10" s="38" cm="1">
        <f t="array" aca="1" ref="AF10" ca="1">TREND($K10:$P10,$K$1:$P$1,AF$1)</f>
        <v>1.9756959967634925E-4</v>
      </c>
      <c r="AG10" s="38" cm="1">
        <f t="array" aca="1" ref="AG10" ca="1">TREND($K10:$P10,$K$1:$P$1,AG$1)</f>
        <v>1.9974069417828724E-4</v>
      </c>
      <c r="AH10" s="38" cm="1">
        <f t="array" aca="1" ref="AH10" ca="1">TREND($K10:$P10,$K$1:$P$1,AH$1)</f>
        <v>2.0191178868022523E-4</v>
      </c>
      <c r="AI10" s="38" cm="1">
        <f t="array" aca="1" ref="AI10" ca="1">TREND($K10:$P10,$K$1:$P$1,AI$1)</f>
        <v>2.0408288318216321E-4</v>
      </c>
      <c r="AJ10" s="38" cm="1">
        <f t="array" aca="1" ref="AJ10" ca="1">TREND($K10:$P10,$K$1:$P$1,AJ$1)</f>
        <v>2.062539776841012E-4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1.1941019760658482E-4</v>
      </c>
      <c r="C11" s="38">
        <f t="shared" ca="1" si="3"/>
        <v>1.221240657340072E-4</v>
      </c>
      <c r="D11" s="38">
        <f t="shared" ca="1" si="0"/>
        <v>1.2483793386142958E-4</v>
      </c>
      <c r="E11" s="38">
        <f t="shared" ca="1" si="0"/>
        <v>1.2755180198885195E-4</v>
      </c>
      <c r="F11" s="39" cm="1">
        <f t="array" aca="1" ref="F11" ca="1">INDIRECT(CONCATENATE("'",HLOOKUP(F$1,$B$21:$E$23,3,FALSE),"'!",$B$25,ROW($A11)+5))*About!$A$27</f>
        <v>1.3026567011627433E-4</v>
      </c>
      <c r="G11" s="38">
        <f t="shared" ca="1" si="4"/>
        <v>1.3460785912015015E-4</v>
      </c>
      <c r="H11" s="38">
        <f t="shared" ca="1" si="1"/>
        <v>1.3895004812402597E-4</v>
      </c>
      <c r="I11" s="38">
        <f t="shared" ca="1" si="1"/>
        <v>1.4329223712790176E-4</v>
      </c>
      <c r="J11" s="38">
        <f t="shared" ca="1" si="1"/>
        <v>1.4763442613177757E-4</v>
      </c>
      <c r="K11" s="39" cm="1">
        <f t="array" aca="1" ref="K11" ca="1">INDIRECT(CONCATENATE("'",HLOOKUP(K$1,$B$21:$E$23,3,FALSE),"'!",$B$25,ROW($A11)+5))*About!$A$27</f>
        <v>1.5197661513565339E-4</v>
      </c>
      <c r="L11" s="38">
        <f t="shared" ca="1" si="5"/>
        <v>1.541477096375913E-4</v>
      </c>
      <c r="M11" s="38">
        <f t="shared" ca="1" si="2"/>
        <v>1.5631880413952921E-4</v>
      </c>
      <c r="N11" s="38">
        <f t="shared" ca="1" si="2"/>
        <v>1.5848989864146711E-4</v>
      </c>
      <c r="O11" s="38">
        <f t="shared" ca="1" si="2"/>
        <v>1.6066099314340502E-4</v>
      </c>
      <c r="P11" s="39" cm="1">
        <f t="array" aca="1" ref="P11" ca="1">INDIRECT(CONCATENATE("'",HLOOKUP(P$1,$B$21:$E$23,3,FALSE),"'!",$B$25,ROW($A11)+5))*About!$A$27</f>
        <v>1.6283208764534293E-4</v>
      </c>
      <c r="Q11" s="38" cm="1">
        <f t="array" aca="1" ref="Q11" ca="1">TREND($K11:$P11,$K$1:$P$1,Q$1)</f>
        <v>1.6500318214728114E-4</v>
      </c>
      <c r="R11" s="38" cm="1">
        <f t="array" aca="1" ref="R11" ca="1">TREND($K11:$P11,$K$1:$P$1,R$1)</f>
        <v>1.6717427664921826E-4</v>
      </c>
      <c r="S11" s="38" cm="1">
        <f t="array" aca="1" ref="S11" ca="1">TREND($K11:$P11,$K$1:$P$1,S$1)</f>
        <v>1.6934537115115625E-4</v>
      </c>
      <c r="T11" s="38" cm="1">
        <f t="array" aca="1" ref="T11" ca="1">TREND($K11:$P11,$K$1:$P$1,T$1)</f>
        <v>1.7151646565309424E-4</v>
      </c>
      <c r="U11" s="38" cm="1">
        <f t="array" aca="1" ref="U11" ca="1">TREND($K11:$P11,$K$1:$P$1,U$1)</f>
        <v>1.7368756015503223E-4</v>
      </c>
      <c r="V11" s="38" cm="1">
        <f t="array" aca="1" ref="V11" ca="1">TREND($K11:$P11,$K$1:$P$1,V$1)</f>
        <v>1.7585865465697022E-4</v>
      </c>
      <c r="W11" s="38" cm="1">
        <f t="array" aca="1" ref="W11" ca="1">TREND($K11:$P11,$K$1:$P$1,W$1)</f>
        <v>1.7802974915890821E-4</v>
      </c>
      <c r="X11" s="38" cm="1">
        <f t="array" aca="1" ref="X11" ca="1">TREND($K11:$P11,$K$1:$P$1,X$1)</f>
        <v>1.802008436608462E-4</v>
      </c>
      <c r="Y11" s="38" cm="1">
        <f t="array" aca="1" ref="Y11" ca="1">TREND($K11:$P11,$K$1:$P$1,Y$1)</f>
        <v>1.8237193816278419E-4</v>
      </c>
      <c r="Z11" s="38" cm="1">
        <f t="array" aca="1" ref="Z11" ca="1">TREND($K11:$P11,$K$1:$P$1,Z$1)</f>
        <v>1.8454303266472218E-4</v>
      </c>
      <c r="AA11" s="38" cm="1">
        <f t="array" aca="1" ref="AA11" ca="1">TREND($K11:$P11,$K$1:$P$1,AA$1)</f>
        <v>1.8671412716666017E-4</v>
      </c>
      <c r="AB11" s="38" cm="1">
        <f t="array" aca="1" ref="AB11" ca="1">TREND($K11:$P11,$K$1:$P$1,AB$1)</f>
        <v>1.8888522166859815E-4</v>
      </c>
      <c r="AC11" s="38" cm="1">
        <f t="array" aca="1" ref="AC11" ca="1">TREND($K11:$P11,$K$1:$P$1,AC$1)</f>
        <v>1.9105631617053528E-4</v>
      </c>
      <c r="AD11" s="38" cm="1">
        <f t="array" aca="1" ref="AD11" ca="1">TREND($K11:$P11,$K$1:$P$1,AD$1)</f>
        <v>1.9322741067247327E-4</v>
      </c>
      <c r="AE11" s="38" cm="1">
        <f t="array" aca="1" ref="AE11" ca="1">TREND($K11:$P11,$K$1:$P$1,AE$1)</f>
        <v>1.9539850517441126E-4</v>
      </c>
      <c r="AF11" s="38" cm="1">
        <f t="array" aca="1" ref="AF11" ca="1">TREND($K11:$P11,$K$1:$P$1,AF$1)</f>
        <v>1.9756959967634925E-4</v>
      </c>
      <c r="AG11" s="38" cm="1">
        <f t="array" aca="1" ref="AG11" ca="1">TREND($K11:$P11,$K$1:$P$1,AG$1)</f>
        <v>1.9974069417828724E-4</v>
      </c>
      <c r="AH11" s="38" cm="1">
        <f t="array" aca="1" ref="AH11" ca="1">TREND($K11:$P11,$K$1:$P$1,AH$1)</f>
        <v>2.0191178868022523E-4</v>
      </c>
      <c r="AI11" s="38" cm="1">
        <f t="array" aca="1" ref="AI11" ca="1">TREND($K11:$P11,$K$1:$P$1,AI$1)</f>
        <v>2.0408288318216321E-4</v>
      </c>
      <c r="AJ11" s="38" cm="1">
        <f t="array" aca="1" ref="AJ11" ca="1">TREND($K11:$P11,$K$1:$P$1,AJ$1)</f>
        <v>2.062539776841012E-4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5.6557011775482449E-4</v>
      </c>
      <c r="C12" s="38">
        <f t="shared" ca="1" si="3"/>
        <v>5.77511137515483E-4</v>
      </c>
      <c r="D12" s="38">
        <f t="shared" ca="1" si="0"/>
        <v>5.894521572761414E-4</v>
      </c>
      <c r="E12" s="38">
        <f t="shared" ca="1" si="0"/>
        <v>6.0139317703679991E-4</v>
      </c>
      <c r="F12" s="40">
        <f ca="1">SUM(INDIRECT(CONCATENATE("'",HLOOKUP(F$1,$B$21:$E$23,3,FALSE),"'!",$B$25,ROW($A12)+5,":",$B$25,ROW($A12)+6)))*About!$A$27</f>
        <v>6.1333419679745842E-4</v>
      </c>
      <c r="G12" s="38">
        <f t="shared" ca="1" si="4"/>
        <v>6.2310412205617894E-4</v>
      </c>
      <c r="H12" s="38">
        <f t="shared" ca="1" si="1"/>
        <v>6.3287404731489957E-4</v>
      </c>
      <c r="I12" s="38">
        <f t="shared" ca="1" si="1"/>
        <v>6.4264397257362009E-4</v>
      </c>
      <c r="J12" s="38">
        <f t="shared" ca="1" si="1"/>
        <v>6.5241389783234072E-4</v>
      </c>
      <c r="K12" s="40">
        <f ca="1">SUM(INDIRECT(CONCATENATE("'",HLOOKUP(K$1,$B$21:$E$23,3,FALSE),"'!",$B$25,ROW($A12)+5,":",$B$25,ROW($A12)+6)))*About!$A$27</f>
        <v>6.6218382309106124E-4</v>
      </c>
      <c r="L12" s="38">
        <f t="shared" ca="1" si="5"/>
        <v>6.7412484285171975E-4</v>
      </c>
      <c r="M12" s="38">
        <f t="shared" ca="1" si="2"/>
        <v>6.8606586261237825E-4</v>
      </c>
      <c r="N12" s="38">
        <f t="shared" ca="1" si="2"/>
        <v>6.9800688237303665E-4</v>
      </c>
      <c r="O12" s="38">
        <f t="shared" ca="1" si="2"/>
        <v>7.0994790213369516E-4</v>
      </c>
      <c r="P12" s="40">
        <f ca="1">SUM(INDIRECT(CONCATENATE("'",HLOOKUP(P$1,$B$21:$E$23,3,FALSE),"'!",$B$25,ROW($A12)+5,":",$B$25,ROW($A12)+6)))*About!$A$27</f>
        <v>7.2188892189435367E-4</v>
      </c>
      <c r="Q12" s="38" cm="1">
        <f t="array" aca="1" ref="Q12" ca="1">TREND($K12:$P12,$K$1:$P$1,Q$1)</f>
        <v>7.3382994165501272E-4</v>
      </c>
      <c r="R12" s="38" cm="1">
        <f t="array" aca="1" ref="R12" ca="1">TREND($K12:$P12,$K$1:$P$1,R$1)</f>
        <v>7.4577096141566906E-4</v>
      </c>
      <c r="S12" s="38" cm="1">
        <f t="array" aca="1" ref="S12" ca="1">TREND($K12:$P12,$K$1:$P$1,S$1)</f>
        <v>7.5771198117632887E-4</v>
      </c>
      <c r="T12" s="38" cm="1">
        <f t="array" aca="1" ref="T12" ca="1">TREND($K12:$P12,$K$1:$P$1,T$1)</f>
        <v>7.6965300093698522E-4</v>
      </c>
      <c r="U12" s="38" cm="1">
        <f t="array" aca="1" ref="U12" ca="1">TREND($K12:$P12,$K$1:$P$1,U$1)</f>
        <v>7.8159402069764503E-4</v>
      </c>
      <c r="V12" s="38" cm="1">
        <f t="array" aca="1" ref="V12" ca="1">TREND($K12:$P12,$K$1:$P$1,V$1)</f>
        <v>7.9353504045830484E-4</v>
      </c>
      <c r="W12" s="38" cm="1">
        <f t="array" aca="1" ref="W12" ca="1">TREND($K12:$P12,$K$1:$P$1,W$1)</f>
        <v>8.0547606021896118E-4</v>
      </c>
      <c r="X12" s="38" cm="1">
        <f t="array" aca="1" ref="X12" ca="1">TREND($K12:$P12,$K$1:$P$1,X$1)</f>
        <v>8.1741707997962099E-4</v>
      </c>
      <c r="Y12" s="38" cm="1">
        <f t="array" aca="1" ref="Y12" ca="1">TREND($K12:$P12,$K$1:$P$1,Y$1)</f>
        <v>8.2935809974027733E-4</v>
      </c>
      <c r="Z12" s="38" cm="1">
        <f t="array" aca="1" ref="Z12" ca="1">TREND($K12:$P12,$K$1:$P$1,Z$1)</f>
        <v>8.4129911950093714E-4</v>
      </c>
      <c r="AA12" s="38" cm="1">
        <f t="array" aca="1" ref="AA12" ca="1">TREND($K12:$P12,$K$1:$P$1,AA$1)</f>
        <v>8.5324013926159695E-4</v>
      </c>
      <c r="AB12" s="38" cm="1">
        <f t="array" aca="1" ref="AB12" ca="1">TREND($K12:$P12,$K$1:$P$1,AB$1)</f>
        <v>8.6518115902225329E-4</v>
      </c>
      <c r="AC12" s="38" cm="1">
        <f t="array" aca="1" ref="AC12" ca="1">TREND($K12:$P12,$K$1:$P$1,AC$1)</f>
        <v>8.771221787829131E-4</v>
      </c>
      <c r="AD12" s="38" cm="1">
        <f t="array" aca="1" ref="AD12" ca="1">TREND($K12:$P12,$K$1:$P$1,AD$1)</f>
        <v>8.8906319854357291E-4</v>
      </c>
      <c r="AE12" s="38" cm="1">
        <f t="array" aca="1" ref="AE12" ca="1">TREND($K12:$P12,$K$1:$P$1,AE$1)</f>
        <v>9.0100421830422925E-4</v>
      </c>
      <c r="AF12" s="38" cm="1">
        <f t="array" aca="1" ref="AF12" ca="1">TREND($K12:$P12,$K$1:$P$1,AF$1)</f>
        <v>9.1294523806488906E-4</v>
      </c>
      <c r="AG12" s="38" cm="1">
        <f t="array" aca="1" ref="AG12" ca="1">TREND($K12:$P12,$K$1:$P$1,AG$1)</f>
        <v>9.248862578255454E-4</v>
      </c>
      <c r="AH12" s="38" cm="1">
        <f t="array" aca="1" ref="AH12" ca="1">TREND($K12:$P12,$K$1:$P$1,AH$1)</f>
        <v>9.3682727758620521E-4</v>
      </c>
      <c r="AI12" s="38" cm="1">
        <f t="array" aca="1" ref="AI12" ca="1">TREND($K12:$P12,$K$1:$P$1,AI$1)</f>
        <v>9.4876829734686502E-4</v>
      </c>
      <c r="AJ12" s="38" cm="1">
        <f t="array" aca="1" ref="AJ12" ca="1">TREND($K12:$P12,$K$1:$P$1,AJ$1)</f>
        <v>9.6070931710752136E-4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HOIpTP-industry-SO2</v>
      </c>
    </row>
    <row r="18" spans="1:5">
      <c r="A18" t="s">
        <v>113</v>
      </c>
      <c r="B18" t="str">
        <f ca="1">RIGHT(B17,LEN(B17)-7)</f>
        <v>industry-SO2</v>
      </c>
    </row>
    <row r="19" spans="1:5">
      <c r="A19" t="s">
        <v>114</v>
      </c>
      <c r="B19" t="str">
        <f ca="1">LEFT(B18,FIND("-",B18)-1)</f>
        <v>industry</v>
      </c>
    </row>
    <row r="20" spans="1:5">
      <c r="A20" t="s">
        <v>121</v>
      </c>
      <c r="B20" t="str">
        <f ca="1">VLOOKUP($B$19,Mappings!$A$22:$B$26,COLUMN(Mappings!$B$21),FALSE)</f>
        <v>industrial point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12</v>
      </c>
      <c r="C22" s="32">
        <f ca="1">VLOOKUP($B$20,Mappings!$A$3:$E$19,COLUMN(Mappings!C$2),FALSE)</f>
        <v>29</v>
      </c>
      <c r="D22" s="32">
        <f ca="1">VLOOKUP($B$20,Mappings!$A$3:$E$19,COLUMN(Mappings!D$2),FALSE)</f>
        <v>46</v>
      </c>
      <c r="E22" s="33">
        <f ca="1">VLOOKUP($B$20,Mappings!$A$3:$E$19,COLUMN(Mappings!E$2),FALSE)</f>
        <v>63</v>
      </c>
    </row>
    <row r="23" spans="1:5">
      <c r="A23" s="34" t="s">
        <v>112</v>
      </c>
      <c r="B23" s="35" t="str">
        <f ca="1">CONCATENATE("Table ",B22)</f>
        <v>Table 12</v>
      </c>
      <c r="C23" s="35" t="str">
        <f ca="1">CONCATENATE("Table ",C22)</f>
        <v>Table 29</v>
      </c>
      <c r="D23" s="35" t="str">
        <f ca="1">CONCATENATE("Table ",D22)</f>
        <v>Table 46</v>
      </c>
      <c r="E23" s="36" t="str">
        <f ca="1">CONCATENATE("Table ",E22)</f>
        <v>Table 63</v>
      </c>
    </row>
    <row r="24" spans="1:5">
      <c r="A24" t="s">
        <v>115</v>
      </c>
      <c r="B24" t="str">
        <f ca="1">REPLACE(B18,1,FIND("-",B18),"")</f>
        <v>SO2</v>
      </c>
    </row>
    <row r="25" spans="1:5">
      <c r="A25" t="s">
        <v>123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J25"/>
  <sheetViews>
    <sheetView workbookViewId="0"/>
  </sheetViews>
  <sheetFormatPr defaultColWidth="8.796875" defaultRowHeight="14.25"/>
  <cols>
    <col min="1" max="1" width="33.796875" customWidth="1"/>
  </cols>
  <sheetData>
    <row r="1" spans="1:36" s="1" customFormat="1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9.6613705336236796E-5</v>
      </c>
      <c r="C2" s="38">
        <f ca="1">$B2+($F2-$B2)*(C$1-$B$1)/($F$1-$B$1)</f>
        <v>9.7427865774463515E-5</v>
      </c>
      <c r="D2" s="38">
        <f t="shared" ref="D2:E12" ca="1" si="0">$B2+($F2-$B2)*(D$1-$B$1)/($F$1-$B$1)</f>
        <v>9.8242026212690234E-5</v>
      </c>
      <c r="E2" s="38">
        <f t="shared" ca="1" si="0"/>
        <v>9.9056186650916953E-5</v>
      </c>
      <c r="F2" s="37" cm="1">
        <f t="array" aca="1" ref="F2" ca="1">INDIRECT(CONCATENATE("'",HLOOKUP(F$1,$B$21:$E$23,3,FALSE),"'!",$B$25,ROW($A2)+3))*About!$A$27</f>
        <v>9.9870347089143672E-5</v>
      </c>
      <c r="G2" s="38">
        <f ca="1">$F2+($K2-$F2)*(G$1-$F$1)/($K$1-$F$1)</f>
        <v>1.0117300379030641E-4</v>
      </c>
      <c r="H2" s="38">
        <f t="shared" ref="H2:J12" ca="1" si="1">$F2+($K2-$F2)*(H$1-$F$1)/($K$1-$F$1)</f>
        <v>1.0247566049146916E-4</v>
      </c>
      <c r="I2" s="38">
        <f t="shared" ca="1" si="1"/>
        <v>1.037783171926319E-4</v>
      </c>
      <c r="J2" s="38">
        <f t="shared" ca="1" si="1"/>
        <v>1.0508097389379465E-4</v>
      </c>
      <c r="K2" s="37" cm="1">
        <f t="array" aca="1" ref="K2" ca="1">INDIRECT(CONCATENATE("'",HLOOKUP(K$1,$B$21:$E$23,3,FALSE),"'!",$B$25,ROW($A2)+3))*About!$A$27</f>
        <v>1.0638363059495738E-4</v>
      </c>
      <c r="L2" s="38">
        <f ca="1">$K2+($P2-$K2)*(L$1-$K$1)/($P$1-$K$1)</f>
        <v>1.0681784949534496E-4</v>
      </c>
      <c r="M2" s="38">
        <f t="shared" ref="M2:O12" ca="1" si="2">$K2+($P2-$K2)*(M$1-$K$1)/($P$1-$K$1)</f>
        <v>1.0725206839573254E-4</v>
      </c>
      <c r="N2" s="38">
        <f t="shared" ca="1" si="2"/>
        <v>1.0768628729612013E-4</v>
      </c>
      <c r="O2" s="38">
        <f t="shared" ca="1" si="2"/>
        <v>1.0812050619650771E-4</v>
      </c>
      <c r="P2" s="37" cm="1">
        <f t="array" aca="1" ref="P2" ca="1">INDIRECT(CONCATENATE("'",HLOOKUP(P$1,$B$21:$E$23,3,FALSE),"'!",$B$25,ROW($A2)+3))*About!$A$27</f>
        <v>1.0855472509689529E-4</v>
      </c>
      <c r="Q2" s="38" cm="1">
        <f t="array" aca="1" ref="Q2" ca="1">TREND($K2:$P2,$K$1:$P$1,Q$1)</f>
        <v>1.0898894399728287E-4</v>
      </c>
      <c r="R2" s="38" cm="1">
        <f t="array" aca="1" ref="R2" ca="1">TREND($K2:$P2,$K$1:$P$1,R$1)</f>
        <v>1.0942316289767038E-4</v>
      </c>
      <c r="S2" s="38" cm="1">
        <f t="array" aca="1" ref="S2" ca="1">TREND($K2:$P2,$K$1:$P$1,S$1)</f>
        <v>1.09857381798058E-4</v>
      </c>
      <c r="T2" s="38" cm="1">
        <f t="array" aca="1" ref="T2" ca="1">TREND($K2:$P2,$K$1:$P$1,T$1)</f>
        <v>1.1029160069844562E-4</v>
      </c>
      <c r="U2" s="38" cm="1">
        <f t="array" aca="1" ref="U2" ca="1">TREND($K2:$P2,$K$1:$P$1,U$1)</f>
        <v>1.1072581959883313E-4</v>
      </c>
      <c r="V2" s="38" cm="1">
        <f t="array" aca="1" ref="V2" ca="1">TREND($K2:$P2,$K$1:$P$1,V$1)</f>
        <v>1.1116003849922075E-4</v>
      </c>
      <c r="W2" s="38" cm="1">
        <f t="array" aca="1" ref="W2" ca="1">TREND($K2:$P2,$K$1:$P$1,W$1)</f>
        <v>1.1159425739960837E-4</v>
      </c>
      <c r="X2" s="38" cm="1">
        <f t="array" aca="1" ref="X2" ca="1">TREND($K2:$P2,$K$1:$P$1,X$1)</f>
        <v>1.1202847629999588E-4</v>
      </c>
      <c r="Y2" s="38" cm="1">
        <f t="array" aca="1" ref="Y2" ca="1">TREND($K2:$P2,$K$1:$P$1,Y$1)</f>
        <v>1.124626952003835E-4</v>
      </c>
      <c r="Z2" s="38" cm="1">
        <f t="array" aca="1" ref="Z2" ca="1">TREND($K2:$P2,$K$1:$P$1,Z$1)</f>
        <v>1.1289691410077112E-4</v>
      </c>
      <c r="AA2" s="38" cm="1">
        <f t="array" aca="1" ref="AA2" ca="1">TREND($K2:$P2,$K$1:$P$1,AA$1)</f>
        <v>1.1333113300115863E-4</v>
      </c>
      <c r="AB2" s="38" cm="1">
        <f t="array" aca="1" ref="AB2" ca="1">TREND($K2:$P2,$K$1:$P$1,AB$1)</f>
        <v>1.1376535190154625E-4</v>
      </c>
      <c r="AC2" s="38" cm="1">
        <f t="array" aca="1" ref="AC2" ca="1">TREND($K2:$P2,$K$1:$P$1,AC$1)</f>
        <v>1.1419957080193387E-4</v>
      </c>
      <c r="AD2" s="38" cm="1">
        <f t="array" aca="1" ref="AD2" ca="1">TREND($K2:$P2,$K$1:$P$1,AD$1)</f>
        <v>1.1463378970232138E-4</v>
      </c>
      <c r="AE2" s="38" cm="1">
        <f t="array" aca="1" ref="AE2" ca="1">TREND($K2:$P2,$K$1:$P$1,AE$1)</f>
        <v>1.15068008602709E-4</v>
      </c>
      <c r="AF2" s="38" cm="1">
        <f t="array" aca="1" ref="AF2" ca="1">TREND($K2:$P2,$K$1:$P$1,AF$1)</f>
        <v>1.1550222750309662E-4</v>
      </c>
      <c r="AG2" s="38" cm="1">
        <f t="array" aca="1" ref="AG2" ca="1">TREND($K2:$P2,$K$1:$P$1,AG$1)</f>
        <v>1.1593644640348413E-4</v>
      </c>
      <c r="AH2" s="38" cm="1">
        <f t="array" aca="1" ref="AH2" ca="1">TREND($K2:$P2,$K$1:$P$1,AH$1)</f>
        <v>1.1637066530387175E-4</v>
      </c>
      <c r="AI2" s="38" cm="1">
        <f t="array" aca="1" ref="AI2" ca="1">TREND($K2:$P2,$K$1:$P$1,AI$1)</f>
        <v>1.1680488420425937E-4</v>
      </c>
      <c r="AJ2" s="38" cm="1">
        <f t="array" aca="1" ref="AJ2" ca="1">TREND($K2:$P2,$K$1:$P$1,AJ$1)</f>
        <v>1.1723910310464688E-4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5.3191815297478692E-5</v>
      </c>
      <c r="C3" s="38">
        <f t="shared" ref="C3:C12" ca="1" si="3">$B3+($F3-$B3)*(C$1-$B$1)/($F$1-$B$1)</f>
        <v>5.3463202110220934E-5</v>
      </c>
      <c r="D3" s="38">
        <f t="shared" ca="1" si="0"/>
        <v>5.3734588922963169E-5</v>
      </c>
      <c r="E3" s="38">
        <f t="shared" ca="1" si="0"/>
        <v>5.4005975735705404E-5</v>
      </c>
      <c r="F3" s="39" cm="1">
        <f t="array" aca="1" ref="F3" ca="1">INDIRECT(CONCATENATE("'",HLOOKUP(F$1,$B$21:$E$23,3,FALSE),"'!",$B$25,ROW($A3)+5))*About!$A$27</f>
        <v>5.4277362548447646E-5</v>
      </c>
      <c r="G3" s="38">
        <f t="shared" ref="G3:G12" ca="1" si="4">$F3+($K3-$F3)*(G$1-$F$1)/($K$1-$F$1)</f>
        <v>5.4711581448835225E-5</v>
      </c>
      <c r="H3" s="38">
        <f t="shared" ca="1" si="1"/>
        <v>5.5145800349222804E-5</v>
      </c>
      <c r="I3" s="38">
        <f t="shared" ca="1" si="1"/>
        <v>5.5580019249610389E-5</v>
      </c>
      <c r="J3" s="38">
        <f t="shared" ca="1" si="1"/>
        <v>5.6014238149997968E-5</v>
      </c>
      <c r="K3" s="39" cm="1">
        <f t="array" aca="1" ref="K3" ca="1">INDIRECT(CONCATENATE("'",HLOOKUP(K$1,$B$21:$E$23,3,FALSE),"'!",$B$25,ROW($A3)+5))*About!$A$27</f>
        <v>5.6448457050385547E-5</v>
      </c>
      <c r="L3" s="38">
        <f t="shared" ref="L3:L12" ca="1" si="5">$K3+($P3-$K3)*(L$1-$K$1)/($P$1-$K$1)</f>
        <v>5.6665566500579337E-5</v>
      </c>
      <c r="M3" s="38">
        <f t="shared" ca="1" si="2"/>
        <v>5.6882675950773126E-5</v>
      </c>
      <c r="N3" s="38">
        <f t="shared" ca="1" si="2"/>
        <v>5.7099785400966922E-5</v>
      </c>
      <c r="O3" s="38">
        <f t="shared" ca="1" si="2"/>
        <v>5.7316894851160712E-5</v>
      </c>
      <c r="P3" s="39" cm="1">
        <f t="array" aca="1" ref="P3" ca="1">INDIRECT(CONCATENATE("'",HLOOKUP(P$1,$B$21:$E$23,3,FALSE),"'!",$B$25,ROW($A3)+5))*About!$A$27</f>
        <v>5.7534004301354501E-5</v>
      </c>
      <c r="Q3" s="38" cm="1">
        <f t="array" aca="1" ref="Q3" ca="1">TREND($K3:$P3,$K$1:$P$1,Q$1)</f>
        <v>5.7751113751548257E-5</v>
      </c>
      <c r="R3" s="38" cm="1">
        <f t="array" aca="1" ref="R3" ca="1">TREND($K3:$P3,$K$1:$P$1,R$1)</f>
        <v>5.7968223201742013E-5</v>
      </c>
      <c r="S3" s="38" cm="1">
        <f t="array" aca="1" ref="S3" ca="1">TREND($K3:$P3,$K$1:$P$1,S$1)</f>
        <v>5.8185332651935822E-5</v>
      </c>
      <c r="T3" s="38" cm="1">
        <f t="array" aca="1" ref="T3" ca="1">TREND($K3:$P3,$K$1:$P$1,T$1)</f>
        <v>5.8402442102129632E-5</v>
      </c>
      <c r="U3" s="38" cm="1">
        <f t="array" aca="1" ref="U3" ca="1">TREND($K3:$P3,$K$1:$P$1,U$1)</f>
        <v>5.8619551552323388E-5</v>
      </c>
      <c r="V3" s="38" cm="1">
        <f t="array" aca="1" ref="V3" ca="1">TREND($K3:$P3,$K$1:$P$1,V$1)</f>
        <v>5.8836661002517198E-5</v>
      </c>
      <c r="W3" s="38" cm="1">
        <f t="array" aca="1" ref="W3" ca="1">TREND($K3:$P3,$K$1:$P$1,W$1)</f>
        <v>5.9053770452711007E-5</v>
      </c>
      <c r="X3" s="38" cm="1">
        <f t="array" aca="1" ref="X3" ca="1">TREND($K3:$P3,$K$1:$P$1,X$1)</f>
        <v>5.9270879902904763E-5</v>
      </c>
      <c r="Y3" s="38" cm="1">
        <f t="array" aca="1" ref="Y3" ca="1">TREND($K3:$P3,$K$1:$P$1,Y$1)</f>
        <v>5.9487989353098573E-5</v>
      </c>
      <c r="Z3" s="38" cm="1">
        <f t="array" aca="1" ref="Z3" ca="1">TREND($K3:$P3,$K$1:$P$1,Z$1)</f>
        <v>5.9705098803292383E-5</v>
      </c>
      <c r="AA3" s="38" cm="1">
        <f t="array" aca="1" ref="AA3" ca="1">TREND($K3:$P3,$K$1:$P$1,AA$1)</f>
        <v>5.9922208253486138E-5</v>
      </c>
      <c r="AB3" s="38" cm="1">
        <f t="array" aca="1" ref="AB3" ca="1">TREND($K3:$P3,$K$1:$P$1,AB$1)</f>
        <v>6.0139317703679948E-5</v>
      </c>
      <c r="AC3" s="38" cm="1">
        <f t="array" aca="1" ref="AC3" ca="1">TREND($K3:$P3,$K$1:$P$1,AC$1)</f>
        <v>6.0356427153873758E-5</v>
      </c>
      <c r="AD3" s="38" cm="1">
        <f t="array" aca="1" ref="AD3" ca="1">TREND($K3:$P3,$K$1:$P$1,AD$1)</f>
        <v>6.0573536604067513E-5</v>
      </c>
      <c r="AE3" s="38" cm="1">
        <f t="array" aca="1" ref="AE3" ca="1">TREND($K3:$P3,$K$1:$P$1,AE$1)</f>
        <v>6.0790646054261323E-5</v>
      </c>
      <c r="AF3" s="38" cm="1">
        <f t="array" aca="1" ref="AF3" ca="1">TREND($K3:$P3,$K$1:$P$1,AF$1)</f>
        <v>6.1007755504455133E-5</v>
      </c>
      <c r="AG3" s="38" cm="1">
        <f t="array" aca="1" ref="AG3" ca="1">TREND($K3:$P3,$K$1:$P$1,AG$1)</f>
        <v>6.1224864954648889E-5</v>
      </c>
      <c r="AH3" s="38" cm="1">
        <f t="array" aca="1" ref="AH3" ca="1">TREND($K3:$P3,$K$1:$P$1,AH$1)</f>
        <v>6.1441974404842698E-5</v>
      </c>
      <c r="AI3" s="38" cm="1">
        <f t="array" aca="1" ref="AI3" ca="1">TREND($K3:$P3,$K$1:$P$1,AI$1)</f>
        <v>6.1659083855036508E-5</v>
      </c>
      <c r="AJ3" s="38" cm="1">
        <f t="array" aca="1" ref="AJ3" ca="1">TREND($K3:$P3,$K$1:$P$1,AJ$1)</f>
        <v>6.1876193305230264E-5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1.4112114262596387E-4</v>
      </c>
      <c r="C4" s="38">
        <f t="shared" ca="1" si="3"/>
        <v>1.4112114262596387E-4</v>
      </c>
      <c r="D4" s="38">
        <f t="shared" ca="1" si="0"/>
        <v>1.4112114262596387E-4</v>
      </c>
      <c r="E4" s="38">
        <f t="shared" ca="1" si="0"/>
        <v>1.4112114262596387E-4</v>
      </c>
      <c r="F4" s="39" cm="1">
        <f t="array" aca="1" ref="F4" ca="1">INDIRECT(CONCATENATE("'",HLOOKUP(F$1,$B$21:$E$23,3,FALSE),"'!",$B$25,ROW($A4)+5))*About!$A$27</f>
        <v>1.4112114262596387E-4</v>
      </c>
      <c r="G4" s="38">
        <f t="shared" ca="1" si="4"/>
        <v>1.4112114262596387E-4</v>
      </c>
      <c r="H4" s="38">
        <f t="shared" ca="1" si="1"/>
        <v>1.4112114262596387E-4</v>
      </c>
      <c r="I4" s="38">
        <f t="shared" ca="1" si="1"/>
        <v>1.4112114262596387E-4</v>
      </c>
      <c r="J4" s="38">
        <f t="shared" ca="1" si="1"/>
        <v>1.4112114262596387E-4</v>
      </c>
      <c r="K4" s="39" cm="1">
        <f t="array" aca="1" ref="K4" ca="1">INDIRECT(CONCATENATE("'",HLOOKUP(K$1,$B$21:$E$23,3,FALSE),"'!",$B$25,ROW($A4)+5))*About!$A$27</f>
        <v>1.4112114262596387E-4</v>
      </c>
      <c r="L4" s="38">
        <f t="shared" ca="1" si="5"/>
        <v>1.4329223712790178E-4</v>
      </c>
      <c r="M4" s="38">
        <f t="shared" ca="1" si="2"/>
        <v>1.4546333162983969E-4</v>
      </c>
      <c r="N4" s="38">
        <f t="shared" ca="1" si="2"/>
        <v>1.4763442613177757E-4</v>
      </c>
      <c r="O4" s="38">
        <f t="shared" ca="1" si="2"/>
        <v>1.4980552063371548E-4</v>
      </c>
      <c r="P4" s="39" cm="1">
        <f t="array" aca="1" ref="P4" ca="1">INDIRECT(CONCATENATE("'",HLOOKUP(P$1,$B$21:$E$23,3,FALSE),"'!",$B$25,ROW($A4)+5))*About!$A$27</f>
        <v>1.5197661513565339E-4</v>
      </c>
      <c r="Q4" s="38" cm="1">
        <f t="array" aca="1" ref="Q4" ca="1">TREND($K4:$P4,$K$1:$P$1,Q$1)</f>
        <v>1.5414770963759119E-4</v>
      </c>
      <c r="R4" s="38" cm="1">
        <f t="array" aca="1" ref="R4" ca="1">TREND($K4:$P4,$K$1:$P$1,R$1)</f>
        <v>1.5631880413952918E-4</v>
      </c>
      <c r="S4" s="38" cm="1">
        <f t="array" aca="1" ref="S4" ca="1">TREND($K4:$P4,$K$1:$P$1,S$1)</f>
        <v>1.5848989864146717E-4</v>
      </c>
      <c r="T4" s="38" cm="1">
        <f t="array" aca="1" ref="T4" ca="1">TREND($K4:$P4,$K$1:$P$1,T$1)</f>
        <v>1.6066099314340429E-4</v>
      </c>
      <c r="U4" s="38" cm="1">
        <f t="array" aca="1" ref="U4" ca="1">TREND($K4:$P4,$K$1:$P$1,U$1)</f>
        <v>1.6283208764534228E-4</v>
      </c>
      <c r="V4" s="38" cm="1">
        <f t="array" aca="1" ref="V4" ca="1">TREND($K4:$P4,$K$1:$P$1,V$1)</f>
        <v>1.6500318214728027E-4</v>
      </c>
      <c r="W4" s="38" cm="1">
        <f t="array" aca="1" ref="W4" ca="1">TREND($K4:$P4,$K$1:$P$1,W$1)</f>
        <v>1.6717427664921826E-4</v>
      </c>
      <c r="X4" s="38" cm="1">
        <f t="array" aca="1" ref="X4" ca="1">TREND($K4:$P4,$K$1:$P$1,X$1)</f>
        <v>1.6934537115115625E-4</v>
      </c>
      <c r="Y4" s="38" cm="1">
        <f t="array" aca="1" ref="Y4" ca="1">TREND($K4:$P4,$K$1:$P$1,Y$1)</f>
        <v>1.7151646565309424E-4</v>
      </c>
      <c r="Z4" s="38" cm="1">
        <f t="array" aca="1" ref="Z4" ca="1">TREND($K4:$P4,$K$1:$P$1,Z$1)</f>
        <v>1.7368756015503223E-4</v>
      </c>
      <c r="AA4" s="38" cm="1">
        <f t="array" aca="1" ref="AA4" ca="1">TREND($K4:$P4,$K$1:$P$1,AA$1)</f>
        <v>1.7585865465697022E-4</v>
      </c>
      <c r="AB4" s="38" cm="1">
        <f t="array" aca="1" ref="AB4" ca="1">TREND($K4:$P4,$K$1:$P$1,AB$1)</f>
        <v>1.7802974915890821E-4</v>
      </c>
      <c r="AC4" s="38" cm="1">
        <f t="array" aca="1" ref="AC4" ca="1">TREND($K4:$P4,$K$1:$P$1,AC$1)</f>
        <v>1.802008436608462E-4</v>
      </c>
      <c r="AD4" s="38" cm="1">
        <f t="array" aca="1" ref="AD4" ca="1">TREND($K4:$P4,$K$1:$P$1,AD$1)</f>
        <v>1.8237193816278332E-4</v>
      </c>
      <c r="AE4" s="38" cm="1">
        <f t="array" aca="1" ref="AE4" ca="1">TREND($K4:$P4,$K$1:$P$1,AE$1)</f>
        <v>1.8454303266472131E-4</v>
      </c>
      <c r="AF4" s="38" cm="1">
        <f t="array" aca="1" ref="AF4" ca="1">TREND($K4:$P4,$K$1:$P$1,AF$1)</f>
        <v>1.867141271666593E-4</v>
      </c>
      <c r="AG4" s="38" cm="1">
        <f t="array" aca="1" ref="AG4" ca="1">TREND($K4:$P4,$K$1:$P$1,AG$1)</f>
        <v>1.8888522166859729E-4</v>
      </c>
      <c r="AH4" s="38" cm="1">
        <f t="array" aca="1" ref="AH4" ca="1">TREND($K4:$P4,$K$1:$P$1,AH$1)</f>
        <v>1.9105631617053528E-4</v>
      </c>
      <c r="AI4" s="38" cm="1">
        <f t="array" aca="1" ref="AI4" ca="1">TREND($K4:$P4,$K$1:$P$1,AI$1)</f>
        <v>1.9322741067247327E-4</v>
      </c>
      <c r="AJ4" s="38" cm="1">
        <f t="array" aca="1" ref="AJ4" ca="1">TREND($K4:$P4,$K$1:$P$1,AJ$1)</f>
        <v>1.9539850517441126E-4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1.7368756015503247E-3</v>
      </c>
      <c r="C5" s="38">
        <f t="shared" ca="1" si="3"/>
        <v>1.7368756015503247E-3</v>
      </c>
      <c r="D5" s="38">
        <f t="shared" ca="1" si="0"/>
        <v>1.7368756015503247E-3</v>
      </c>
      <c r="E5" s="38">
        <f t="shared" ca="1" si="0"/>
        <v>1.7368756015503247E-3</v>
      </c>
      <c r="F5" s="39" cm="1">
        <f t="array" aca="1" ref="F5" ca="1">INDIRECT(CONCATENATE("'",HLOOKUP(F$1,$B$21:$E$23,3,FALSE),"'!",$B$25,ROW($A5)+5))*About!$A$27</f>
        <v>1.7368756015503247E-3</v>
      </c>
      <c r="G5" s="38">
        <f t="shared" ca="1" si="4"/>
        <v>1.7585865465697037E-3</v>
      </c>
      <c r="H5" s="38">
        <f t="shared" ca="1" si="1"/>
        <v>1.7802974915890827E-3</v>
      </c>
      <c r="I5" s="38">
        <f t="shared" ca="1" si="1"/>
        <v>1.802008436608462E-3</v>
      </c>
      <c r="J5" s="38">
        <f t="shared" ca="1" si="1"/>
        <v>1.823719381627841E-3</v>
      </c>
      <c r="K5" s="39" cm="1">
        <f t="array" aca="1" ref="K5" ca="1">INDIRECT(CONCATENATE("'",HLOOKUP(K$1,$B$21:$E$23,3,FALSE),"'!",$B$25,ROW($A5)+5))*About!$A$27</f>
        <v>1.84543032664722E-3</v>
      </c>
      <c r="L5" s="38">
        <f t="shared" ca="1" si="5"/>
        <v>1.8671412716665991E-3</v>
      </c>
      <c r="M5" s="38">
        <f t="shared" ca="1" si="2"/>
        <v>1.8888522166859781E-3</v>
      </c>
      <c r="N5" s="38">
        <f t="shared" ca="1" si="2"/>
        <v>1.9105631617053571E-3</v>
      </c>
      <c r="O5" s="38">
        <f t="shared" ca="1" si="2"/>
        <v>1.9322741067247361E-3</v>
      </c>
      <c r="P5" s="39" cm="1">
        <f t="array" aca="1" ref="P5" ca="1">INDIRECT(CONCATENATE("'",HLOOKUP(P$1,$B$21:$E$23,3,FALSE),"'!",$B$25,ROW($A5)+5))*About!$A$27</f>
        <v>1.9539850517441152E-3</v>
      </c>
      <c r="Q5" s="38" cm="1">
        <f t="array" aca="1" ref="Q5" ca="1">TREND($K5:$P5,$K$1:$P$1,Q$1)</f>
        <v>1.9756959967634977E-3</v>
      </c>
      <c r="R5" s="38" cm="1">
        <f t="array" aca="1" ref="R5" ca="1">TREND($K5:$P5,$K$1:$P$1,R$1)</f>
        <v>1.9974069417828741E-3</v>
      </c>
      <c r="S5" s="38" cm="1">
        <f t="array" aca="1" ref="S5" ca="1">TREND($K5:$P5,$K$1:$P$1,S$1)</f>
        <v>2.0191178868022505E-3</v>
      </c>
      <c r="T5" s="38" cm="1">
        <f t="array" aca="1" ref="T5" ca="1">TREND($K5:$P5,$K$1:$P$1,T$1)</f>
        <v>2.0408288318216339E-3</v>
      </c>
      <c r="U5" s="38" cm="1">
        <f t="array" aca="1" ref="U5" ca="1">TREND($K5:$P5,$K$1:$P$1,U$1)</f>
        <v>2.0625397768410103E-3</v>
      </c>
      <c r="V5" s="38" cm="1">
        <f t="array" aca="1" ref="V5" ca="1">TREND($K5:$P5,$K$1:$P$1,V$1)</f>
        <v>2.0842507218603937E-3</v>
      </c>
      <c r="W5" s="38" cm="1">
        <f t="array" aca="1" ref="W5" ca="1">TREND($K5:$P5,$K$1:$P$1,W$1)</f>
        <v>2.1059616668797701E-3</v>
      </c>
      <c r="X5" s="38" cm="1">
        <f t="array" aca="1" ref="X5" ca="1">TREND($K5:$P5,$K$1:$P$1,X$1)</f>
        <v>2.1276726118991465E-3</v>
      </c>
      <c r="Y5" s="38" cm="1">
        <f t="array" aca="1" ref="Y5" ca="1">TREND($K5:$P5,$K$1:$P$1,Y$1)</f>
        <v>2.1493835569185299E-3</v>
      </c>
      <c r="Z5" s="38" cm="1">
        <f t="array" aca="1" ref="Z5" ca="1">TREND($K5:$P5,$K$1:$P$1,Z$1)</f>
        <v>2.1710945019379063E-3</v>
      </c>
      <c r="AA5" s="38" cm="1">
        <f t="array" aca="1" ref="AA5" ca="1">TREND($K5:$P5,$K$1:$P$1,AA$1)</f>
        <v>2.1928054469572827E-3</v>
      </c>
      <c r="AB5" s="38" cm="1">
        <f t="array" aca="1" ref="AB5" ca="1">TREND($K5:$P5,$K$1:$P$1,AB$1)</f>
        <v>2.2145163919766661E-3</v>
      </c>
      <c r="AC5" s="38" cm="1">
        <f t="array" aca="1" ref="AC5" ca="1">TREND($K5:$P5,$K$1:$P$1,AC$1)</f>
        <v>2.2362273369960425E-3</v>
      </c>
      <c r="AD5" s="38" cm="1">
        <f t="array" aca="1" ref="AD5" ca="1">TREND($K5:$P5,$K$1:$P$1,AD$1)</f>
        <v>2.257938282015419E-3</v>
      </c>
      <c r="AE5" s="38" cm="1">
        <f t="array" aca="1" ref="AE5" ca="1">TREND($K5:$P5,$K$1:$P$1,AE$1)</f>
        <v>2.2796492270348023E-3</v>
      </c>
      <c r="AF5" s="38" cm="1">
        <f t="array" aca="1" ref="AF5" ca="1">TREND($K5:$P5,$K$1:$P$1,AF$1)</f>
        <v>2.3013601720541788E-3</v>
      </c>
      <c r="AG5" s="38" cm="1">
        <f t="array" aca="1" ref="AG5" ca="1">TREND($K5:$P5,$K$1:$P$1,AG$1)</f>
        <v>2.3230711170735621E-3</v>
      </c>
      <c r="AH5" s="38" cm="1">
        <f t="array" aca="1" ref="AH5" ca="1">TREND($K5:$P5,$K$1:$P$1,AH$1)</f>
        <v>2.3447820620929385E-3</v>
      </c>
      <c r="AI5" s="38" cm="1">
        <f t="array" aca="1" ref="AI5" ca="1">TREND($K5:$P5,$K$1:$P$1,AI$1)</f>
        <v>2.366493007112315E-3</v>
      </c>
      <c r="AJ5" s="38" cm="1">
        <f t="array" aca="1" ref="AJ5" ca="1">TREND($K5:$P5,$K$1:$P$1,AJ$1)</f>
        <v>2.3882039521316983E-3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2.6053134023254869E-3</v>
      </c>
      <c r="C6" s="38">
        <f t="shared" ca="1" si="3"/>
        <v>2.6053134023254869E-3</v>
      </c>
      <c r="D6" s="38">
        <f t="shared" ca="1" si="0"/>
        <v>2.6053134023254869E-3</v>
      </c>
      <c r="E6" s="38">
        <f t="shared" ca="1" si="0"/>
        <v>2.6053134023254869E-3</v>
      </c>
      <c r="F6" s="39" cm="1">
        <f t="array" aca="1" ref="F6" ca="1">INDIRECT(CONCATENATE("'",HLOOKUP(F$1,$B$21:$E$23,3,FALSE),"'!",$B$25,ROW($A6)+5))*About!$A$27</f>
        <v>2.6053134023254869E-3</v>
      </c>
      <c r="G6" s="38">
        <f t="shared" ca="1" si="4"/>
        <v>2.6270243473448659E-3</v>
      </c>
      <c r="H6" s="38">
        <f t="shared" ca="1" si="1"/>
        <v>2.6487352923642449E-3</v>
      </c>
      <c r="I6" s="38">
        <f t="shared" ca="1" si="1"/>
        <v>2.6704462373836244E-3</v>
      </c>
      <c r="J6" s="38">
        <f t="shared" ca="1" si="1"/>
        <v>2.6921571824030034E-3</v>
      </c>
      <c r="K6" s="39" cm="1">
        <f t="array" aca="1" ref="K6" ca="1">INDIRECT(CONCATENATE("'",HLOOKUP(K$1,$B$21:$E$23,3,FALSE),"'!",$B$25,ROW($A6)+5))*About!$A$27</f>
        <v>2.7138681274223825E-3</v>
      </c>
      <c r="L6" s="38">
        <f t="shared" ca="1" si="5"/>
        <v>2.7355790724417615E-3</v>
      </c>
      <c r="M6" s="38">
        <f t="shared" ca="1" si="2"/>
        <v>2.7572900174611405E-3</v>
      </c>
      <c r="N6" s="38">
        <f t="shared" ca="1" si="2"/>
        <v>2.7790009624805191E-3</v>
      </c>
      <c r="O6" s="38">
        <f t="shared" ca="1" si="2"/>
        <v>2.8007119074998981E-3</v>
      </c>
      <c r="P6" s="39" cm="1">
        <f t="array" aca="1" ref="P6" ca="1">INDIRECT(CONCATENATE("'",HLOOKUP(P$1,$B$21:$E$23,3,FALSE),"'!",$B$25,ROW($A6)+5))*About!$A$27</f>
        <v>2.8224228525192772E-3</v>
      </c>
      <c r="Q6" s="38" cm="1">
        <f t="array" aca="1" ref="Q6" ca="1">TREND($K6:$P6,$K$1:$P$1,Q$1)</f>
        <v>2.8441337975386519E-3</v>
      </c>
      <c r="R6" s="38" cm="1">
        <f t="array" aca="1" ref="R6" ca="1">TREND($K6:$P6,$K$1:$P$1,R$1)</f>
        <v>2.8658447425580283E-3</v>
      </c>
      <c r="S6" s="38" cm="1">
        <f t="array" aca="1" ref="S6" ca="1">TREND($K6:$P6,$K$1:$P$1,S$1)</f>
        <v>2.8875556875774117E-3</v>
      </c>
      <c r="T6" s="38" cm="1">
        <f t="array" aca="1" ref="T6" ca="1">TREND($K6:$P6,$K$1:$P$1,T$1)</f>
        <v>2.9092666325967881E-3</v>
      </c>
      <c r="U6" s="38" cm="1">
        <f t="array" aca="1" ref="U6" ca="1">TREND($K6:$P6,$K$1:$P$1,U$1)</f>
        <v>2.9309775776161645E-3</v>
      </c>
      <c r="V6" s="38" cm="1">
        <f t="array" aca="1" ref="V6" ca="1">TREND($K6:$P6,$K$1:$P$1,V$1)</f>
        <v>2.9526885226355479E-3</v>
      </c>
      <c r="W6" s="38" cm="1">
        <f t="array" aca="1" ref="W6" ca="1">TREND($K6:$P6,$K$1:$P$1,W$1)</f>
        <v>2.9743994676549243E-3</v>
      </c>
      <c r="X6" s="38" cm="1">
        <f t="array" aca="1" ref="X6" ca="1">TREND($K6:$P6,$K$1:$P$1,X$1)</f>
        <v>2.9961104126743007E-3</v>
      </c>
      <c r="Y6" s="38" cm="1">
        <f t="array" aca="1" ref="Y6" ca="1">TREND($K6:$P6,$K$1:$P$1,Y$1)</f>
        <v>3.0178213576936841E-3</v>
      </c>
      <c r="Z6" s="38" cm="1">
        <f t="array" aca="1" ref="Z6" ca="1">TREND($K6:$P6,$K$1:$P$1,Z$1)</f>
        <v>3.0395323027130605E-3</v>
      </c>
      <c r="AA6" s="38" cm="1">
        <f t="array" aca="1" ref="AA6" ca="1">TREND($K6:$P6,$K$1:$P$1,AA$1)</f>
        <v>3.0612432477324369E-3</v>
      </c>
      <c r="AB6" s="38" cm="1">
        <f t="array" aca="1" ref="AB6" ca="1">TREND($K6:$P6,$K$1:$P$1,AB$1)</f>
        <v>3.0829541927518203E-3</v>
      </c>
      <c r="AC6" s="38" cm="1">
        <f t="array" aca="1" ref="AC6" ca="1">TREND($K6:$P6,$K$1:$P$1,AC$1)</f>
        <v>3.1046651377711967E-3</v>
      </c>
      <c r="AD6" s="38" cm="1">
        <f t="array" aca="1" ref="AD6" ca="1">TREND($K6:$P6,$K$1:$P$1,AD$1)</f>
        <v>3.1263760827905801E-3</v>
      </c>
      <c r="AE6" s="38" cm="1">
        <f t="array" aca="1" ref="AE6" ca="1">TREND($K6:$P6,$K$1:$P$1,AE$1)</f>
        <v>3.1480870278099565E-3</v>
      </c>
      <c r="AF6" s="38" cm="1">
        <f t="array" aca="1" ref="AF6" ca="1">TREND($K6:$P6,$K$1:$P$1,AF$1)</f>
        <v>3.169797972829333E-3</v>
      </c>
      <c r="AG6" s="38" cm="1">
        <f t="array" aca="1" ref="AG6" ca="1">TREND($K6:$P6,$K$1:$P$1,AG$1)</f>
        <v>3.1915089178487163E-3</v>
      </c>
      <c r="AH6" s="38" cm="1">
        <f t="array" aca="1" ref="AH6" ca="1">TREND($K6:$P6,$K$1:$P$1,AH$1)</f>
        <v>3.2132198628680927E-3</v>
      </c>
      <c r="AI6" s="38" cm="1">
        <f t="array" aca="1" ref="AI6" ca="1">TREND($K6:$P6,$K$1:$P$1,AI$1)</f>
        <v>3.2349308078874692E-3</v>
      </c>
      <c r="AJ6" s="38" cm="1">
        <f t="array" aca="1" ref="AJ6" ca="1">TREND($K6:$P6,$K$1:$P$1,AJ$1)</f>
        <v>3.2566417529068525E-3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7.4902760316857747E-2</v>
      </c>
      <c r="C7" s="38">
        <f t="shared" ca="1" si="3"/>
        <v>7.517414712959998E-2</v>
      </c>
      <c r="D7" s="38">
        <f t="shared" ca="1" si="0"/>
        <v>7.5445533942342213E-2</v>
      </c>
      <c r="E7" s="38">
        <f t="shared" ca="1" si="0"/>
        <v>7.571692075508446E-2</v>
      </c>
      <c r="F7" s="39" cm="1">
        <f t="array" aca="1" ref="F7" ca="1">INDIRECT(CONCATENATE("'",HLOOKUP(F$1,$B$21:$E$23,3,FALSE),"'!",$B$25,ROW($A7)+5))*About!$A$27</f>
        <v>7.5988307567826693E-2</v>
      </c>
      <c r="G7" s="38">
        <f t="shared" ca="1" si="4"/>
        <v>7.5988307567826693E-2</v>
      </c>
      <c r="H7" s="38">
        <f t="shared" ca="1" si="1"/>
        <v>7.5988307567826693E-2</v>
      </c>
      <c r="I7" s="38">
        <f t="shared" ca="1" si="1"/>
        <v>7.5988307567826693E-2</v>
      </c>
      <c r="J7" s="38">
        <f t="shared" ca="1" si="1"/>
        <v>7.5988307567826693E-2</v>
      </c>
      <c r="K7" s="39" cm="1">
        <f t="array" aca="1" ref="K7" ca="1">INDIRECT(CONCATENATE("'",HLOOKUP(K$1,$B$21:$E$23,3,FALSE),"'!",$B$25,ROW($A7)+5))*About!$A$27</f>
        <v>7.5988307567826693E-2</v>
      </c>
      <c r="L7" s="38">
        <f t="shared" ca="1" si="5"/>
        <v>7.6205417018020485E-2</v>
      </c>
      <c r="M7" s="38">
        <f t="shared" ca="1" si="2"/>
        <v>7.6422526468214277E-2</v>
      </c>
      <c r="N7" s="38">
        <f t="shared" ca="1" si="2"/>
        <v>7.6639635918408069E-2</v>
      </c>
      <c r="O7" s="38">
        <f t="shared" ca="1" si="2"/>
        <v>7.6856745368601861E-2</v>
      </c>
      <c r="P7" s="39" cm="1">
        <f t="array" aca="1" ref="P7" ca="1">INDIRECT(CONCATENATE("'",HLOOKUP(P$1,$B$21:$E$23,3,FALSE),"'!",$B$25,ROW($A7)+5))*About!$A$27</f>
        <v>7.7073854818795653E-2</v>
      </c>
      <c r="Q7" s="38" cm="1">
        <f t="array" aca="1" ref="Q7" ca="1">TREND($K7:$P7,$K$1:$P$1,Q$1)</f>
        <v>7.7290964268989404E-2</v>
      </c>
      <c r="R7" s="38" cm="1">
        <f t="array" aca="1" ref="R7" ca="1">TREND($K7:$P7,$K$1:$P$1,R$1)</f>
        <v>7.7508073719183224E-2</v>
      </c>
      <c r="S7" s="38" cm="1">
        <f t="array" aca="1" ref="S7" ca="1">TREND($K7:$P7,$K$1:$P$1,S$1)</f>
        <v>7.7725183169377043E-2</v>
      </c>
      <c r="T7" s="38" cm="1">
        <f t="array" aca="1" ref="T7" ca="1">TREND($K7:$P7,$K$1:$P$1,T$1)</f>
        <v>7.7942292619570808E-2</v>
      </c>
      <c r="U7" s="38" cm="1">
        <f t="array" aca="1" ref="U7" ca="1">TREND($K7:$P7,$K$1:$P$1,U$1)</f>
        <v>7.8159402069764572E-2</v>
      </c>
      <c r="V7" s="38" cm="1">
        <f t="array" aca="1" ref="V7" ca="1">TREND($K7:$P7,$K$1:$P$1,V$1)</f>
        <v>7.8376511519958392E-2</v>
      </c>
      <c r="W7" s="38" cm="1">
        <f t="array" aca="1" ref="W7" ca="1">TREND($K7:$P7,$K$1:$P$1,W$1)</f>
        <v>7.8593620970152211E-2</v>
      </c>
      <c r="X7" s="38" cm="1">
        <f t="array" aca="1" ref="X7" ca="1">TREND($K7:$P7,$K$1:$P$1,X$1)</f>
        <v>7.8810730420345976E-2</v>
      </c>
      <c r="Y7" s="38" cm="1">
        <f t="array" aca="1" ref="Y7" ca="1">TREND($K7:$P7,$K$1:$P$1,Y$1)</f>
        <v>7.902783987053974E-2</v>
      </c>
      <c r="Z7" s="38" cm="1">
        <f t="array" aca="1" ref="Z7" ca="1">TREND($K7:$P7,$K$1:$P$1,Z$1)</f>
        <v>7.924494932073356E-2</v>
      </c>
      <c r="AA7" s="38" cm="1">
        <f t="array" aca="1" ref="AA7" ca="1">TREND($K7:$P7,$K$1:$P$1,AA$1)</f>
        <v>7.946205877092738E-2</v>
      </c>
      <c r="AB7" s="38" cm="1">
        <f t="array" aca="1" ref="AB7" ca="1">TREND($K7:$P7,$K$1:$P$1,AB$1)</f>
        <v>7.9679168221121144E-2</v>
      </c>
      <c r="AC7" s="38" cm="1">
        <f t="array" aca="1" ref="AC7" ca="1">TREND($K7:$P7,$K$1:$P$1,AC$1)</f>
        <v>7.9896277671314908E-2</v>
      </c>
      <c r="AD7" s="38" cm="1">
        <f t="array" aca="1" ref="AD7" ca="1">TREND($K7:$P7,$K$1:$P$1,AD$1)</f>
        <v>8.0113387121508728E-2</v>
      </c>
      <c r="AE7" s="38" cm="1">
        <f t="array" aca="1" ref="AE7" ca="1">TREND($K7:$P7,$K$1:$P$1,AE$1)</f>
        <v>8.0330496571702548E-2</v>
      </c>
      <c r="AF7" s="38" cm="1">
        <f t="array" aca="1" ref="AF7" ca="1">TREND($K7:$P7,$K$1:$P$1,AF$1)</f>
        <v>8.0547606021896312E-2</v>
      </c>
      <c r="AG7" s="38" cm="1">
        <f t="array" aca="1" ref="AG7" ca="1">TREND($K7:$P7,$K$1:$P$1,AG$1)</f>
        <v>8.0764715472090076E-2</v>
      </c>
      <c r="AH7" s="38" cm="1">
        <f t="array" aca="1" ref="AH7" ca="1">TREND($K7:$P7,$K$1:$P$1,AH$1)</f>
        <v>8.0981824922283896E-2</v>
      </c>
      <c r="AI7" s="38" cm="1">
        <f t="array" aca="1" ref="AI7" ca="1">TREND($K7:$P7,$K$1:$P$1,AI$1)</f>
        <v>8.1198934372477716E-2</v>
      </c>
      <c r="AJ7" s="38" cm="1">
        <f t="array" aca="1" ref="AJ7" ca="1">TREND($K7:$P7,$K$1:$P$1,AJ$1)</f>
        <v>8.141604382267148E-2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1.3026567011627434E-2</v>
      </c>
      <c r="C8" s="38">
        <f t="shared" ca="1" si="3"/>
        <v>1.3026567011627434E-2</v>
      </c>
      <c r="D8" s="38">
        <f t="shared" ca="1" si="0"/>
        <v>1.3026567011627434E-2</v>
      </c>
      <c r="E8" s="38">
        <f t="shared" ca="1" si="0"/>
        <v>1.3026567011627434E-2</v>
      </c>
      <c r="F8" s="39" cm="1">
        <f t="array" aca="1" ref="F8" ca="1">INDIRECT(CONCATENATE("'",HLOOKUP(F$1,$B$21:$E$23,3,FALSE),"'!",$B$25,ROW($A8)+5))*About!$A$27</f>
        <v>1.3026567011627434E-2</v>
      </c>
      <c r="G8" s="38">
        <f t="shared" ca="1" si="4"/>
        <v>1.3026567011627434E-2</v>
      </c>
      <c r="H8" s="38">
        <f t="shared" ca="1" si="1"/>
        <v>1.3026567011627434E-2</v>
      </c>
      <c r="I8" s="38">
        <f t="shared" ca="1" si="1"/>
        <v>1.3026567011627434E-2</v>
      </c>
      <c r="J8" s="38">
        <f t="shared" ca="1" si="1"/>
        <v>1.3026567011627434E-2</v>
      </c>
      <c r="K8" s="39" cm="1">
        <f t="array" aca="1" ref="K8" ca="1">INDIRECT(CONCATENATE("'",HLOOKUP(K$1,$B$21:$E$23,3,FALSE),"'!",$B$25,ROW($A8)+5))*About!$A$27</f>
        <v>1.3026567011627434E-2</v>
      </c>
      <c r="L8" s="38">
        <f t="shared" ca="1" si="5"/>
        <v>1.3026567011627434E-2</v>
      </c>
      <c r="M8" s="38">
        <f t="shared" ca="1" si="2"/>
        <v>1.3026567011627434E-2</v>
      </c>
      <c r="N8" s="38">
        <f t="shared" ca="1" si="2"/>
        <v>1.3026567011627434E-2</v>
      </c>
      <c r="O8" s="38">
        <f t="shared" ca="1" si="2"/>
        <v>1.3026567011627434E-2</v>
      </c>
      <c r="P8" s="39" cm="1">
        <f t="array" aca="1" ref="P8" ca="1">INDIRECT(CONCATENATE("'",HLOOKUP(P$1,$B$21:$E$23,3,FALSE),"'!",$B$25,ROW($A8)+5))*About!$A$27</f>
        <v>1.3026567011627434E-2</v>
      </c>
      <c r="Q8" s="38" cm="1">
        <f t="array" aca="1" ref="Q8" ca="1">TREND($K8:$P8,$K$1:$P$1,Q$1)</f>
        <v>1.3026567011627436E-2</v>
      </c>
      <c r="R8" s="38" cm="1">
        <f t="array" aca="1" ref="R8" ca="1">TREND($K8:$P8,$K$1:$P$1,R$1)</f>
        <v>1.3026567011627436E-2</v>
      </c>
      <c r="S8" s="38" cm="1">
        <f t="array" aca="1" ref="S8" ca="1">TREND($K8:$P8,$K$1:$P$1,S$1)</f>
        <v>1.3026567011627436E-2</v>
      </c>
      <c r="T8" s="38" cm="1">
        <f t="array" aca="1" ref="T8" ca="1">TREND($K8:$P8,$K$1:$P$1,T$1)</f>
        <v>1.3026567011627436E-2</v>
      </c>
      <c r="U8" s="38" cm="1">
        <f t="array" aca="1" ref="U8" ca="1">TREND($K8:$P8,$K$1:$P$1,U$1)</f>
        <v>1.3026567011627436E-2</v>
      </c>
      <c r="V8" s="38" cm="1">
        <f t="array" aca="1" ref="V8" ca="1">TREND($K8:$P8,$K$1:$P$1,V$1)</f>
        <v>1.3026567011627436E-2</v>
      </c>
      <c r="W8" s="38" cm="1">
        <f t="array" aca="1" ref="W8" ca="1">TREND($K8:$P8,$K$1:$P$1,W$1)</f>
        <v>1.3026567011627436E-2</v>
      </c>
      <c r="X8" s="38" cm="1">
        <f t="array" aca="1" ref="X8" ca="1">TREND($K8:$P8,$K$1:$P$1,X$1)</f>
        <v>1.3026567011627436E-2</v>
      </c>
      <c r="Y8" s="38" cm="1">
        <f t="array" aca="1" ref="Y8" ca="1">TREND($K8:$P8,$K$1:$P$1,Y$1)</f>
        <v>1.3026567011627436E-2</v>
      </c>
      <c r="Z8" s="38" cm="1">
        <f t="array" aca="1" ref="Z8" ca="1">TREND($K8:$P8,$K$1:$P$1,Z$1)</f>
        <v>1.3026567011627436E-2</v>
      </c>
      <c r="AA8" s="38" cm="1">
        <f t="array" aca="1" ref="AA8" ca="1">TREND($K8:$P8,$K$1:$P$1,AA$1)</f>
        <v>1.3026567011627436E-2</v>
      </c>
      <c r="AB8" s="38" cm="1">
        <f t="array" aca="1" ref="AB8" ca="1">TREND($K8:$P8,$K$1:$P$1,AB$1)</f>
        <v>1.3026567011627436E-2</v>
      </c>
      <c r="AC8" s="38" cm="1">
        <f t="array" aca="1" ref="AC8" ca="1">TREND($K8:$P8,$K$1:$P$1,AC$1)</f>
        <v>1.3026567011627436E-2</v>
      </c>
      <c r="AD8" s="38" cm="1">
        <f t="array" aca="1" ref="AD8" ca="1">TREND($K8:$P8,$K$1:$P$1,AD$1)</f>
        <v>1.3026567011627436E-2</v>
      </c>
      <c r="AE8" s="38" cm="1">
        <f t="array" aca="1" ref="AE8" ca="1">TREND($K8:$P8,$K$1:$P$1,AE$1)</f>
        <v>1.3026567011627436E-2</v>
      </c>
      <c r="AF8" s="38" cm="1">
        <f t="array" aca="1" ref="AF8" ca="1">TREND($K8:$P8,$K$1:$P$1,AF$1)</f>
        <v>1.3026567011627436E-2</v>
      </c>
      <c r="AG8" s="38" cm="1">
        <f t="array" aca="1" ref="AG8" ca="1">TREND($K8:$P8,$K$1:$P$1,AG$1)</f>
        <v>1.3026567011627436E-2</v>
      </c>
      <c r="AH8" s="38" cm="1">
        <f t="array" aca="1" ref="AH8" ca="1">TREND($K8:$P8,$K$1:$P$1,AH$1)</f>
        <v>1.3026567011627436E-2</v>
      </c>
      <c r="AI8" s="38" cm="1">
        <f t="array" aca="1" ref="AI8" ca="1">TREND($K8:$P8,$K$1:$P$1,AI$1)</f>
        <v>1.3026567011627436E-2</v>
      </c>
      <c r="AJ8" s="38" cm="1">
        <f t="array" aca="1" ref="AJ8" ca="1">TREND($K8:$P8,$K$1:$P$1,AJ$1)</f>
        <v>1.3026567011627436E-2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3.0395323027130683E-3</v>
      </c>
      <c r="C9" s="38">
        <f t="shared" ca="1" si="3"/>
        <v>3.0395323027130683E-3</v>
      </c>
      <c r="D9" s="38">
        <f t="shared" ca="1" si="0"/>
        <v>3.0395323027130683E-3</v>
      </c>
      <c r="E9" s="38">
        <f t="shared" ca="1" si="0"/>
        <v>3.0395323027130683E-3</v>
      </c>
      <c r="F9" s="39" cm="1">
        <f t="array" aca="1" ref="F9" ca="1">INDIRECT(CONCATENATE("'",HLOOKUP(F$1,$B$21:$E$23,3,FALSE),"'!",$B$25,ROW($A9)+5))*About!$A$27</f>
        <v>3.0395323027130683E-3</v>
      </c>
      <c r="G9" s="38">
        <f t="shared" ca="1" si="4"/>
        <v>3.0612432477324474E-3</v>
      </c>
      <c r="H9" s="38">
        <f t="shared" ca="1" si="1"/>
        <v>3.0829541927518264E-3</v>
      </c>
      <c r="I9" s="38">
        <f t="shared" ca="1" si="1"/>
        <v>3.1046651377712054E-3</v>
      </c>
      <c r="J9" s="38">
        <f t="shared" ca="1" si="1"/>
        <v>3.1263760827905844E-3</v>
      </c>
      <c r="K9" s="39" cm="1">
        <f t="array" aca="1" ref="K9" ca="1">INDIRECT(CONCATENATE("'",HLOOKUP(K$1,$B$21:$E$23,3,FALSE),"'!",$B$25,ROW($A9)+5))*About!$A$27</f>
        <v>3.1480870278099635E-3</v>
      </c>
      <c r="L9" s="38">
        <f t="shared" ca="1" si="5"/>
        <v>3.1915089178487215E-3</v>
      </c>
      <c r="M9" s="38">
        <f t="shared" ca="1" si="2"/>
        <v>3.2349308078874796E-3</v>
      </c>
      <c r="N9" s="38">
        <f t="shared" ca="1" si="2"/>
        <v>3.2783526979262376E-3</v>
      </c>
      <c r="O9" s="38">
        <f t="shared" ca="1" si="2"/>
        <v>3.3217745879649957E-3</v>
      </c>
      <c r="P9" s="39" cm="1">
        <f t="array" aca="1" ref="P9" ca="1">INDIRECT(CONCATENATE("'",HLOOKUP(P$1,$B$21:$E$23,3,FALSE),"'!",$B$25,ROW($A9)+5))*About!$A$27</f>
        <v>3.3651964780037538E-3</v>
      </c>
      <c r="Q9" s="38" cm="1">
        <f t="array" aca="1" ref="Q9" ca="1">TREND($K9:$P9,$K$1:$P$1,Q$1)</f>
        <v>3.4086183680425153E-3</v>
      </c>
      <c r="R9" s="38" cm="1">
        <f t="array" aca="1" ref="R9" ca="1">TREND($K9:$P9,$K$1:$P$1,R$1)</f>
        <v>3.4520402580812681E-3</v>
      </c>
      <c r="S9" s="38" cm="1">
        <f t="array" aca="1" ref="S9" ca="1">TREND($K9:$P9,$K$1:$P$1,S$1)</f>
        <v>3.495462148120021E-3</v>
      </c>
      <c r="T9" s="38" cm="1">
        <f t="array" aca="1" ref="T9" ca="1">TREND($K9:$P9,$K$1:$P$1,T$1)</f>
        <v>3.5388840381587877E-3</v>
      </c>
      <c r="U9" s="38" cm="1">
        <f t="array" aca="1" ref="U9" ca="1">TREND($K9:$P9,$K$1:$P$1,U$1)</f>
        <v>3.5823059281975406E-3</v>
      </c>
      <c r="V9" s="38" cm="1">
        <f t="array" aca="1" ref="V9" ca="1">TREND($K9:$P9,$K$1:$P$1,V$1)</f>
        <v>3.6257278182363073E-3</v>
      </c>
      <c r="W9" s="38" cm="1">
        <f t="array" aca="1" ref="W9" ca="1">TREND($K9:$P9,$K$1:$P$1,W$1)</f>
        <v>3.6691497082750602E-3</v>
      </c>
      <c r="X9" s="38" cm="1">
        <f t="array" aca="1" ref="X9" ca="1">TREND($K9:$P9,$K$1:$P$1,X$1)</f>
        <v>3.712571598313813E-3</v>
      </c>
      <c r="Y9" s="38" cm="1">
        <f t="array" aca="1" ref="Y9" ca="1">TREND($K9:$P9,$K$1:$P$1,Y$1)</f>
        <v>3.7559934883525797E-3</v>
      </c>
      <c r="Z9" s="38" cm="1">
        <f t="array" aca="1" ref="Z9" ca="1">TREND($K9:$P9,$K$1:$P$1,Z$1)</f>
        <v>3.7994153783913326E-3</v>
      </c>
      <c r="AA9" s="38" cm="1">
        <f t="array" aca="1" ref="AA9" ca="1">TREND($K9:$P9,$K$1:$P$1,AA$1)</f>
        <v>3.8428372684300854E-3</v>
      </c>
      <c r="AB9" s="38" cm="1">
        <f t="array" aca="1" ref="AB9" ca="1">TREND($K9:$P9,$K$1:$P$1,AB$1)</f>
        <v>3.8862591584688522E-3</v>
      </c>
      <c r="AC9" s="38" cm="1">
        <f t="array" aca="1" ref="AC9" ca="1">TREND($K9:$P9,$K$1:$P$1,AC$1)</f>
        <v>3.929681048507605E-3</v>
      </c>
      <c r="AD9" s="38" cm="1">
        <f t="array" aca="1" ref="AD9" ca="1">TREND($K9:$P9,$K$1:$P$1,AD$1)</f>
        <v>3.9731029385463579E-3</v>
      </c>
      <c r="AE9" s="38" cm="1">
        <f t="array" aca="1" ref="AE9" ca="1">TREND($K9:$P9,$K$1:$P$1,AE$1)</f>
        <v>4.0165248285851246E-3</v>
      </c>
      <c r="AF9" s="38" cm="1">
        <f t="array" aca="1" ref="AF9" ca="1">TREND($K9:$P9,$K$1:$P$1,AF$1)</f>
        <v>4.0599467186238775E-3</v>
      </c>
      <c r="AG9" s="38" cm="1">
        <f t="array" aca="1" ref="AG9" ca="1">TREND($K9:$P9,$K$1:$P$1,AG$1)</f>
        <v>4.1033686086626442E-3</v>
      </c>
      <c r="AH9" s="38" cm="1">
        <f t="array" aca="1" ref="AH9" ca="1">TREND($K9:$P9,$K$1:$P$1,AH$1)</f>
        <v>4.146790498701397E-3</v>
      </c>
      <c r="AI9" s="38" cm="1">
        <f t="array" aca="1" ref="AI9" ca="1">TREND($K9:$P9,$K$1:$P$1,AI$1)</f>
        <v>4.1902123887401499E-3</v>
      </c>
      <c r="AJ9" s="38" cm="1">
        <f t="array" aca="1" ref="AJ9" ca="1">TREND($K9:$P9,$K$1:$P$1,AJ$1)</f>
        <v>4.2336342787789166E-3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2.2796492270348013E-5</v>
      </c>
      <c r="C10" s="38">
        <f t="shared" ca="1" si="3"/>
        <v>2.3067879083090252E-5</v>
      </c>
      <c r="D10" s="38">
        <f t="shared" ca="1" si="0"/>
        <v>2.3339265895832487E-5</v>
      </c>
      <c r="E10" s="38">
        <f t="shared" ca="1" si="0"/>
        <v>2.3610652708574725E-5</v>
      </c>
      <c r="F10" s="39" cm="1">
        <f t="array" aca="1" ref="F10" ca="1">INDIRECT(CONCATENATE("'",HLOOKUP(F$1,$B$21:$E$23,3,FALSE),"'!",$B$25,ROW($A10)+5))*About!$A$27</f>
        <v>2.3882039521316964E-5</v>
      </c>
      <c r="G10" s="38">
        <f t="shared" ca="1" si="4"/>
        <v>2.4533367871898336E-5</v>
      </c>
      <c r="H10" s="38">
        <f t="shared" ca="1" si="1"/>
        <v>2.5184696222479707E-5</v>
      </c>
      <c r="I10" s="38">
        <f t="shared" ca="1" si="1"/>
        <v>2.5836024573061079E-5</v>
      </c>
      <c r="J10" s="38">
        <f t="shared" ca="1" si="1"/>
        <v>2.6487352923642451E-5</v>
      </c>
      <c r="K10" s="39" cm="1">
        <f t="array" aca="1" ref="K10" ca="1">INDIRECT(CONCATENATE("'",HLOOKUP(K$1,$B$21:$E$23,3,FALSE),"'!",$B$25,ROW($A10)+5))*About!$A$27</f>
        <v>2.7138681274223823E-5</v>
      </c>
      <c r="L10" s="38">
        <f t="shared" ca="1" si="5"/>
        <v>2.7572900174611405E-5</v>
      </c>
      <c r="M10" s="38">
        <f t="shared" ca="1" si="2"/>
        <v>2.8007119074998984E-5</v>
      </c>
      <c r="N10" s="38">
        <f t="shared" ca="1" si="2"/>
        <v>2.8441337975386566E-5</v>
      </c>
      <c r="O10" s="38">
        <f t="shared" ca="1" si="2"/>
        <v>2.8875556875774145E-5</v>
      </c>
      <c r="P10" s="39" cm="1">
        <f t="array" aca="1" ref="P10" ca="1">INDIRECT(CONCATENATE("'",HLOOKUP(P$1,$B$21:$E$23,3,FALSE),"'!",$B$25,ROW($A10)+5))*About!$A$27</f>
        <v>2.9309775776161728E-5</v>
      </c>
      <c r="Q10" s="38" cm="1">
        <f t="array" aca="1" ref="Q10" ca="1">TREND($K10:$P10,$K$1:$P$1,Q$1)</f>
        <v>2.9743994676549286E-5</v>
      </c>
      <c r="R10" s="38" cm="1">
        <f t="array" aca="1" ref="R10" ca="1">TREND($K10:$P10,$K$1:$P$1,R$1)</f>
        <v>3.0178213576936906E-5</v>
      </c>
      <c r="S10" s="38" cm="1">
        <f t="array" aca="1" ref="S10" ca="1">TREND($K10:$P10,$K$1:$P$1,S$1)</f>
        <v>3.0612432477324417E-5</v>
      </c>
      <c r="T10" s="38" cm="1">
        <f t="array" aca="1" ref="T10" ca="1">TREND($K10:$P10,$K$1:$P$1,T$1)</f>
        <v>3.1046651377712037E-5</v>
      </c>
      <c r="U10" s="38" cm="1">
        <f t="array" aca="1" ref="U10" ca="1">TREND($K10:$P10,$K$1:$P$1,U$1)</f>
        <v>3.1480870278099656E-5</v>
      </c>
      <c r="V10" s="38" cm="1">
        <f t="array" aca="1" ref="V10" ca="1">TREND($K10:$P10,$K$1:$P$1,V$1)</f>
        <v>3.1915089178487168E-5</v>
      </c>
      <c r="W10" s="38" cm="1">
        <f t="array" aca="1" ref="W10" ca="1">TREND($K10:$P10,$K$1:$P$1,W$1)</f>
        <v>3.2349308078874787E-5</v>
      </c>
      <c r="X10" s="38" cm="1">
        <f t="array" aca="1" ref="X10" ca="1">TREND($K10:$P10,$K$1:$P$1,X$1)</f>
        <v>3.2783526979262407E-5</v>
      </c>
      <c r="Y10" s="38" cm="1">
        <f t="array" aca="1" ref="Y10" ca="1">TREND($K10:$P10,$K$1:$P$1,Y$1)</f>
        <v>3.3217745879649918E-5</v>
      </c>
      <c r="Z10" s="38" cm="1">
        <f t="array" aca="1" ref="Z10" ca="1">TREND($K10:$P10,$K$1:$P$1,Z$1)</f>
        <v>3.3651964780037538E-5</v>
      </c>
      <c r="AA10" s="38" cm="1">
        <f t="array" aca="1" ref="AA10" ca="1">TREND($K10:$P10,$K$1:$P$1,AA$1)</f>
        <v>3.4086183680425157E-5</v>
      </c>
      <c r="AB10" s="38" cm="1">
        <f t="array" aca="1" ref="AB10" ca="1">TREND($K10:$P10,$K$1:$P$1,AB$1)</f>
        <v>3.4520402580812668E-5</v>
      </c>
      <c r="AC10" s="38" cm="1">
        <f t="array" aca="1" ref="AC10" ca="1">TREND($K10:$P10,$K$1:$P$1,AC$1)</f>
        <v>3.4954621481200288E-5</v>
      </c>
      <c r="AD10" s="38" cm="1">
        <f t="array" aca="1" ref="AD10" ca="1">TREND($K10:$P10,$K$1:$P$1,AD$1)</f>
        <v>3.5388840381587799E-5</v>
      </c>
      <c r="AE10" s="38" cm="1">
        <f t="array" aca="1" ref="AE10" ca="1">TREND($K10:$P10,$K$1:$P$1,AE$1)</f>
        <v>3.5823059281975419E-5</v>
      </c>
      <c r="AF10" s="38" cm="1">
        <f t="array" aca="1" ref="AF10" ca="1">TREND($K10:$P10,$K$1:$P$1,AF$1)</f>
        <v>3.6257278182363038E-5</v>
      </c>
      <c r="AG10" s="38" cm="1">
        <f t="array" aca="1" ref="AG10" ca="1">TREND($K10:$P10,$K$1:$P$1,AG$1)</f>
        <v>3.6691497082750549E-5</v>
      </c>
      <c r="AH10" s="38" cm="1">
        <f t="array" aca="1" ref="AH10" ca="1">TREND($K10:$P10,$K$1:$P$1,AH$1)</f>
        <v>3.7125715983138169E-5</v>
      </c>
      <c r="AI10" s="38" cm="1">
        <f t="array" aca="1" ref="AI10" ca="1">TREND($K10:$P10,$K$1:$P$1,AI$1)</f>
        <v>3.7559934883525789E-5</v>
      </c>
      <c r="AJ10" s="38" cm="1">
        <f t="array" aca="1" ref="AJ10" ca="1">TREND($K10:$P10,$K$1:$P$1,AJ$1)</f>
        <v>3.79941537839133E-5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2.1710945019379059E-5</v>
      </c>
      <c r="C11" s="38">
        <f t="shared" ca="1" si="3"/>
        <v>2.1982331832121298E-5</v>
      </c>
      <c r="D11" s="38">
        <f t="shared" ca="1" si="0"/>
        <v>2.2253718644863536E-5</v>
      </c>
      <c r="E11" s="38">
        <f t="shared" ca="1" si="0"/>
        <v>2.2525105457605775E-5</v>
      </c>
      <c r="F11" s="39" cm="1">
        <f t="array" aca="1" ref="F11" ca="1">INDIRECT(CONCATENATE("'",HLOOKUP(F$1,$B$21:$E$23,3,FALSE),"'!",$B$25,ROW($A11)+5))*About!$A$27</f>
        <v>2.2796492270348013E-5</v>
      </c>
      <c r="G11" s="38">
        <f t="shared" ca="1" si="4"/>
        <v>2.3447820620929385E-5</v>
      </c>
      <c r="H11" s="38">
        <f t="shared" ca="1" si="1"/>
        <v>2.4099148971510757E-5</v>
      </c>
      <c r="I11" s="38">
        <f t="shared" ca="1" si="1"/>
        <v>2.4750477322092125E-5</v>
      </c>
      <c r="J11" s="38">
        <f t="shared" ca="1" si="1"/>
        <v>2.5401805672673497E-5</v>
      </c>
      <c r="K11" s="39" cm="1">
        <f t="array" aca="1" ref="K11" ca="1">INDIRECT(CONCATENATE("'",HLOOKUP(K$1,$B$21:$E$23,3,FALSE),"'!",$B$25,ROW($A11)+5))*About!$A$27</f>
        <v>2.6053134023254869E-5</v>
      </c>
      <c r="L11" s="38">
        <f t="shared" ca="1" si="5"/>
        <v>2.6487352923642451E-5</v>
      </c>
      <c r="M11" s="38">
        <f t="shared" ca="1" si="2"/>
        <v>2.692157182403003E-5</v>
      </c>
      <c r="N11" s="38">
        <f t="shared" ca="1" si="2"/>
        <v>2.7355790724417612E-5</v>
      </c>
      <c r="O11" s="38">
        <f t="shared" ca="1" si="2"/>
        <v>2.7790009624805191E-5</v>
      </c>
      <c r="P11" s="39" cm="1">
        <f t="array" aca="1" ref="P11" ca="1">INDIRECT(CONCATENATE("'",HLOOKUP(P$1,$B$21:$E$23,3,FALSE),"'!",$B$25,ROW($A11)+5))*About!$A$27</f>
        <v>2.8224228525192774E-5</v>
      </c>
      <c r="Q11" s="38" cm="1">
        <f t="array" aca="1" ref="Q11" ca="1">TREND($K11:$P11,$K$1:$P$1,Q$1)</f>
        <v>2.8658447425580292E-5</v>
      </c>
      <c r="R11" s="38" cm="1">
        <f t="array" aca="1" ref="R11" ca="1">TREND($K11:$P11,$K$1:$P$1,R$1)</f>
        <v>2.9092666325967911E-5</v>
      </c>
      <c r="S11" s="38" cm="1">
        <f t="array" aca="1" ref="S11" ca="1">TREND($K11:$P11,$K$1:$P$1,S$1)</f>
        <v>2.9526885226355422E-5</v>
      </c>
      <c r="T11" s="38" cm="1">
        <f t="array" aca="1" ref="T11" ca="1">TREND($K11:$P11,$K$1:$P$1,T$1)</f>
        <v>2.9961104126743042E-5</v>
      </c>
      <c r="U11" s="38" cm="1">
        <f t="array" aca="1" ref="U11" ca="1">TREND($K11:$P11,$K$1:$P$1,U$1)</f>
        <v>3.0395323027130662E-5</v>
      </c>
      <c r="V11" s="38" cm="1">
        <f t="array" aca="1" ref="V11" ca="1">TREND($K11:$P11,$K$1:$P$1,V$1)</f>
        <v>3.0829541927518173E-5</v>
      </c>
      <c r="W11" s="38" cm="1">
        <f t="array" aca="1" ref="W11" ca="1">TREND($K11:$P11,$K$1:$P$1,W$1)</f>
        <v>3.1263760827905792E-5</v>
      </c>
      <c r="X11" s="38" cm="1">
        <f t="array" aca="1" ref="X11" ca="1">TREND($K11:$P11,$K$1:$P$1,X$1)</f>
        <v>3.1697979728293412E-5</v>
      </c>
      <c r="Y11" s="38" cm="1">
        <f t="array" aca="1" ref="Y11" ca="1">TREND($K11:$P11,$K$1:$P$1,Y$1)</f>
        <v>3.2132198628680923E-5</v>
      </c>
      <c r="Z11" s="38" cm="1">
        <f t="array" aca="1" ref="Z11" ca="1">TREND($K11:$P11,$K$1:$P$1,Z$1)</f>
        <v>3.2566417529068543E-5</v>
      </c>
      <c r="AA11" s="38" cm="1">
        <f t="array" aca="1" ref="AA11" ca="1">TREND($K11:$P11,$K$1:$P$1,AA$1)</f>
        <v>3.3000636429456162E-5</v>
      </c>
      <c r="AB11" s="38" cm="1">
        <f t="array" aca="1" ref="AB11" ca="1">TREND($K11:$P11,$K$1:$P$1,AB$1)</f>
        <v>3.3434855329843674E-5</v>
      </c>
      <c r="AC11" s="38" cm="1">
        <f t="array" aca="1" ref="AC11" ca="1">TREND($K11:$P11,$K$1:$P$1,AC$1)</f>
        <v>3.3869074230231293E-5</v>
      </c>
      <c r="AD11" s="38" cm="1">
        <f t="array" aca="1" ref="AD11" ca="1">TREND($K11:$P11,$K$1:$P$1,AD$1)</f>
        <v>3.4303293130618804E-5</v>
      </c>
      <c r="AE11" s="38" cm="1">
        <f t="array" aca="1" ref="AE11" ca="1">TREND($K11:$P11,$K$1:$P$1,AE$1)</f>
        <v>3.4737512031006424E-5</v>
      </c>
      <c r="AF11" s="38" cm="1">
        <f t="array" aca="1" ref="AF11" ca="1">TREND($K11:$P11,$K$1:$P$1,AF$1)</f>
        <v>3.5171730931394043E-5</v>
      </c>
      <c r="AG11" s="38" cm="1">
        <f t="array" aca="1" ref="AG11" ca="1">TREND($K11:$P11,$K$1:$P$1,AG$1)</f>
        <v>3.5605949831781555E-5</v>
      </c>
      <c r="AH11" s="38" cm="1">
        <f t="array" aca="1" ref="AH11" ca="1">TREND($K11:$P11,$K$1:$P$1,AH$1)</f>
        <v>3.6040168732169174E-5</v>
      </c>
      <c r="AI11" s="38" cm="1">
        <f t="array" aca="1" ref="AI11" ca="1">TREND($K11:$P11,$K$1:$P$1,AI$1)</f>
        <v>3.6474387632556794E-5</v>
      </c>
      <c r="AJ11" s="38" cm="1">
        <f t="array" aca="1" ref="AJ11" ca="1">TREND($K11:$P11,$K$1:$P$1,AJ$1)</f>
        <v>3.6908606532944305E-5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1.0106444906520952E-4</v>
      </c>
      <c r="C12" s="38">
        <f t="shared" ca="1" si="3"/>
        <v>1.0285560202930829E-4</v>
      </c>
      <c r="D12" s="38">
        <f t="shared" ca="1" si="0"/>
        <v>1.0464675499340705E-4</v>
      </c>
      <c r="E12" s="38">
        <f t="shared" ca="1" si="0"/>
        <v>1.0643790795750584E-4</v>
      </c>
      <c r="F12" s="40">
        <f ca="1">SUM(INDIRECT(CONCATENATE("'",HLOOKUP(F$1,$B$21:$E$23,3,FALSE),"'!",$B$25,ROW($A12)+5,":",$B$25,ROW($A12)+6)))*About!$A$27</f>
        <v>1.082290609216046E-4</v>
      </c>
      <c r="G12" s="38">
        <f t="shared" ca="1" si="4"/>
        <v>1.1024817880840686E-4</v>
      </c>
      <c r="H12" s="38">
        <f t="shared" ca="1" si="1"/>
        <v>1.1226729669520911E-4</v>
      </c>
      <c r="I12" s="38">
        <f t="shared" ca="1" si="1"/>
        <v>1.1428641458201136E-4</v>
      </c>
      <c r="J12" s="38">
        <f t="shared" ca="1" si="1"/>
        <v>1.1630553246881361E-4</v>
      </c>
      <c r="K12" s="40">
        <f ca="1">SUM(INDIRECT(CONCATENATE("'",HLOOKUP(K$1,$B$21:$E$23,3,FALSE),"'!",$B$25,ROW($A12)+5,":",$B$25,ROW($A12)+6)))*About!$A$27</f>
        <v>1.1832465035561587E-4</v>
      </c>
      <c r="L12" s="38">
        <f t="shared" ca="1" si="5"/>
        <v>1.2092996375794135E-4</v>
      </c>
      <c r="M12" s="38">
        <f t="shared" ca="1" si="2"/>
        <v>1.2353527716026683E-4</v>
      </c>
      <c r="N12" s="38">
        <f t="shared" ca="1" si="2"/>
        <v>1.2614059056259233E-4</v>
      </c>
      <c r="O12" s="38">
        <f t="shared" ca="1" si="2"/>
        <v>1.2874590396491783E-4</v>
      </c>
      <c r="P12" s="40">
        <f ca="1">SUM(INDIRECT(CONCATENATE("'",HLOOKUP(P$1,$B$21:$E$23,3,FALSE),"'!",$B$25,ROW($A12)+5,":",$B$25,ROW($A12)+6)))*About!$A$27</f>
        <v>1.313512173672433E-4</v>
      </c>
      <c r="Q12" s="38" cm="1">
        <f t="array" aca="1" ref="Q12" ca="1">TREND($K12:$P12,$K$1:$P$1,Q$1)</f>
        <v>1.3395653076956823E-4</v>
      </c>
      <c r="R12" s="38" cm="1">
        <f t="array" aca="1" ref="R12" ca="1">TREND($K12:$P12,$K$1:$P$1,R$1)</f>
        <v>1.365618441718933E-4</v>
      </c>
      <c r="S12" s="38" cm="1">
        <f t="array" aca="1" ref="S12" ca="1">TREND($K12:$P12,$K$1:$P$1,S$1)</f>
        <v>1.3916715757421923E-4</v>
      </c>
      <c r="T12" s="38" cm="1">
        <f t="array" aca="1" ref="T12" ca="1">TREND($K12:$P12,$K$1:$P$1,T$1)</f>
        <v>1.417724709765443E-4</v>
      </c>
      <c r="U12" s="38" cm="1">
        <f t="array" aca="1" ref="U12" ca="1">TREND($K12:$P12,$K$1:$P$1,U$1)</f>
        <v>1.4437778437887024E-4</v>
      </c>
      <c r="V12" s="38" cm="1">
        <f t="array" aca="1" ref="V12" ca="1">TREND($K12:$P12,$K$1:$P$1,V$1)</f>
        <v>1.469830977811953E-4</v>
      </c>
      <c r="W12" s="38" cm="1">
        <f t="array" aca="1" ref="W12" ca="1">TREND($K12:$P12,$K$1:$P$1,W$1)</f>
        <v>1.4958841118352124E-4</v>
      </c>
      <c r="X12" s="38" cm="1">
        <f t="array" aca="1" ref="X12" ca="1">TREND($K12:$P12,$K$1:$P$1,X$1)</f>
        <v>1.521937245858463E-4</v>
      </c>
      <c r="Y12" s="38" cm="1">
        <f t="array" aca="1" ref="Y12" ca="1">TREND($K12:$P12,$K$1:$P$1,Y$1)</f>
        <v>1.5479903798817224E-4</v>
      </c>
      <c r="Z12" s="38" cm="1">
        <f t="array" aca="1" ref="Z12" ca="1">TREND($K12:$P12,$K$1:$P$1,Z$1)</f>
        <v>1.5740435139049731E-4</v>
      </c>
      <c r="AA12" s="38" cm="1">
        <f t="array" aca="1" ref="AA12" ca="1">TREND($K12:$P12,$K$1:$P$1,AA$1)</f>
        <v>1.6000966479282324E-4</v>
      </c>
      <c r="AB12" s="38" cm="1">
        <f t="array" aca="1" ref="AB12" ca="1">TREND($K12:$P12,$K$1:$P$1,AB$1)</f>
        <v>1.6261497819514831E-4</v>
      </c>
      <c r="AC12" s="38" cm="1">
        <f t="array" aca="1" ref="AC12" ca="1">TREND($K12:$P12,$K$1:$P$1,AC$1)</f>
        <v>1.6522029159747424E-4</v>
      </c>
      <c r="AD12" s="38" cm="1">
        <f t="array" aca="1" ref="AD12" ca="1">TREND($K12:$P12,$K$1:$P$1,AD$1)</f>
        <v>1.6782560499979931E-4</v>
      </c>
      <c r="AE12" s="38" cm="1">
        <f t="array" aca="1" ref="AE12" ca="1">TREND($K12:$P12,$K$1:$P$1,AE$1)</f>
        <v>1.7043091840212524E-4</v>
      </c>
      <c r="AF12" s="38" cm="1">
        <f t="array" aca="1" ref="AF12" ca="1">TREND($K12:$P12,$K$1:$P$1,AF$1)</f>
        <v>1.7303623180445031E-4</v>
      </c>
      <c r="AG12" s="38" cm="1">
        <f t="array" aca="1" ref="AG12" ca="1">TREND($K12:$P12,$K$1:$P$1,AG$1)</f>
        <v>1.7564154520677625E-4</v>
      </c>
      <c r="AH12" s="38" cm="1">
        <f t="array" aca="1" ref="AH12" ca="1">TREND($K12:$P12,$K$1:$P$1,AH$1)</f>
        <v>1.7824685860910131E-4</v>
      </c>
      <c r="AI12" s="38" cm="1">
        <f t="array" aca="1" ref="AI12" ca="1">TREND($K12:$P12,$K$1:$P$1,AI$1)</f>
        <v>1.8085217201142638E-4</v>
      </c>
      <c r="AJ12" s="38" cm="1">
        <f t="array" aca="1" ref="AJ12" ca="1">TREND($K12:$P12,$K$1:$P$1,AJ$1)</f>
        <v>1.8345748541375231E-4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HOIpTP-LULUCF-NOx</v>
      </c>
    </row>
    <row r="18" spans="1:5">
      <c r="A18" t="s">
        <v>113</v>
      </c>
      <c r="B18" t="str">
        <f ca="1">RIGHT(B17,LEN(B17)-7)</f>
        <v>LULUCF-NOx</v>
      </c>
    </row>
    <row r="19" spans="1:5">
      <c r="A19" t="s">
        <v>114</v>
      </c>
      <c r="B19" t="str">
        <f ca="1">LEFT(B18,FIND("-",B18)-1)</f>
        <v>LULUCF</v>
      </c>
    </row>
    <row r="20" spans="1:5">
      <c r="A20" t="s">
        <v>121</v>
      </c>
      <c r="B20" t="str">
        <f ca="1">VLOOKUP($B$19,Mappings!$A$22:$B$26,COLUMN(Mappings!$B$21),FALSE)</f>
        <v>on-road mobile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>
      <c r="A23" s="34" t="s">
        <v>112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>
      <c r="A24" t="s">
        <v>115</v>
      </c>
      <c r="B24" t="str">
        <f ca="1">REPLACE(B18,1,FIND("-",B18),"")</f>
        <v>NOx</v>
      </c>
    </row>
    <row r="25" spans="1:5">
      <c r="A25" t="s">
        <v>123</v>
      </c>
      <c r="B25" s="2" t="str">
        <f ca="1">VLOOKUP($B$24,Mappings!$A$29:$B$31,COLUMN(Mappings!$B$29),FALSE)</f>
        <v>B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J25"/>
  <sheetViews>
    <sheetView workbookViewId="0"/>
  </sheetViews>
  <sheetFormatPr defaultColWidth="8.796875" defaultRowHeight="14.25"/>
  <cols>
    <col min="1" max="1" width="33.796875" customWidth="1"/>
  </cols>
  <sheetData>
    <row r="1" spans="1:36" s="1" customFormat="1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4.6678531791664972E-3</v>
      </c>
      <c r="C2" s="38">
        <f ca="1">$B2+($F2-$B2)*(C$1-$B$1)/($F$1-$B$1)</f>
        <v>4.6949918604407212E-3</v>
      </c>
      <c r="D2" s="38">
        <f t="shared" ref="D2:E12" ca="1" si="0">$B2+($F2-$B2)*(D$1-$B$1)/($F$1-$B$1)</f>
        <v>4.7221305417149452E-3</v>
      </c>
      <c r="E2" s="38">
        <f t="shared" ca="1" si="0"/>
        <v>4.7492692229891683E-3</v>
      </c>
      <c r="F2" s="37" cm="1">
        <f t="array" aca="1" ref="F2" ca="1">INDIRECT(CONCATENATE("'",HLOOKUP(F$1,$B$21:$E$23,3,FALSE),"'!",$B$25,ROW($A2)+3))*About!$A$27</f>
        <v>4.7764079042633923E-3</v>
      </c>
      <c r="G2" s="38">
        <f ca="1">$F2+($K2-$F2)*(G$1-$F$1)/($K$1-$F$1)</f>
        <v>4.8632516843409085E-3</v>
      </c>
      <c r="H2" s="38">
        <f t="shared" ref="H2:J12" ca="1" si="1">$F2+($K2-$F2)*(H$1-$F$1)/($K$1-$F$1)</f>
        <v>4.9500954644184246E-3</v>
      </c>
      <c r="I2" s="38">
        <f t="shared" ca="1" si="1"/>
        <v>5.0369392444959415E-3</v>
      </c>
      <c r="J2" s="38">
        <f t="shared" ca="1" si="1"/>
        <v>5.1237830245734577E-3</v>
      </c>
      <c r="K2" s="37" cm="1">
        <f t="array" aca="1" ref="K2" ca="1">INDIRECT(CONCATENATE("'",HLOOKUP(K$1,$B$21:$E$23,3,FALSE),"'!",$B$25,ROW($A2)+3))*About!$A$27</f>
        <v>5.2106268046509738E-3</v>
      </c>
      <c r="L2" s="38">
        <f ca="1">$K2+($P2-$K2)*(L$1-$K$1)/($P$1-$K$1)</f>
        <v>5.2757596397091109E-3</v>
      </c>
      <c r="M2" s="38">
        <f t="shared" ref="M2:O12" ca="1" si="2">$K2+($P2-$K2)*(M$1-$K$1)/($P$1-$K$1)</f>
        <v>5.3408924747672479E-3</v>
      </c>
      <c r="N2" s="38">
        <f t="shared" ca="1" si="2"/>
        <v>5.406025309825385E-3</v>
      </c>
      <c r="O2" s="38">
        <f t="shared" ca="1" si="2"/>
        <v>5.4711581448835221E-3</v>
      </c>
      <c r="P2" s="37" cm="1">
        <f t="array" aca="1" ref="P2" ca="1">INDIRECT(CONCATENATE("'",HLOOKUP(P$1,$B$21:$E$23,3,FALSE),"'!",$B$25,ROW($A2)+3))*About!$A$27</f>
        <v>5.5362909799416592E-3</v>
      </c>
      <c r="Q2" s="38" cm="1">
        <f t="array" aca="1" ref="Q2" ca="1">TREND($K2:$P2,$K$1:$P$1,Q$1)</f>
        <v>5.6014238149997841E-3</v>
      </c>
      <c r="R2" s="38" cm="1">
        <f t="array" aca="1" ref="R2" ca="1">TREND($K2:$P2,$K$1:$P$1,R$1)</f>
        <v>5.6665566500579134E-3</v>
      </c>
      <c r="S2" s="38" cm="1">
        <f t="array" aca="1" ref="S2" ca="1">TREND($K2:$P2,$K$1:$P$1,S$1)</f>
        <v>5.7316894851160705E-3</v>
      </c>
      <c r="T2" s="38" cm="1">
        <f t="array" aca="1" ref="T2" ca="1">TREND($K2:$P2,$K$1:$P$1,T$1)</f>
        <v>5.7968223201741997E-3</v>
      </c>
      <c r="U2" s="38" cm="1">
        <f t="array" aca="1" ref="U2" ca="1">TREND($K2:$P2,$K$1:$P$1,U$1)</f>
        <v>5.861955155232329E-3</v>
      </c>
      <c r="V2" s="38" cm="1">
        <f t="array" aca="1" ref="V2" ca="1">TREND($K2:$P2,$K$1:$P$1,V$1)</f>
        <v>5.9270879902904861E-3</v>
      </c>
      <c r="W2" s="38" cm="1">
        <f t="array" aca="1" ref="W2" ca="1">TREND($K2:$P2,$K$1:$P$1,W$1)</f>
        <v>5.9922208253486153E-3</v>
      </c>
      <c r="X2" s="38" cm="1">
        <f t="array" aca="1" ref="X2" ca="1">TREND($K2:$P2,$K$1:$P$1,X$1)</f>
        <v>6.0573536604067446E-3</v>
      </c>
      <c r="Y2" s="38" cm="1">
        <f t="array" aca="1" ref="Y2" ca="1">TREND($K2:$P2,$K$1:$P$1,Y$1)</f>
        <v>6.1224864954648739E-3</v>
      </c>
      <c r="Z2" s="38" cm="1">
        <f t="array" aca="1" ref="Z2" ca="1">TREND($K2:$P2,$K$1:$P$1,Z$1)</f>
        <v>6.1876193305230309E-3</v>
      </c>
      <c r="AA2" s="38" cm="1">
        <f t="array" aca="1" ref="AA2" ca="1">TREND($K2:$P2,$K$1:$P$1,AA$1)</f>
        <v>6.2527521655811602E-3</v>
      </c>
      <c r="AB2" s="38" cm="1">
        <f t="array" aca="1" ref="AB2" ca="1">TREND($K2:$P2,$K$1:$P$1,AB$1)</f>
        <v>6.3178850006392895E-3</v>
      </c>
      <c r="AC2" s="38" cm="1">
        <f t="array" aca="1" ref="AC2" ca="1">TREND($K2:$P2,$K$1:$P$1,AC$1)</f>
        <v>6.3830178356974465E-3</v>
      </c>
      <c r="AD2" s="38" cm="1">
        <f t="array" aca="1" ref="AD2" ca="1">TREND($K2:$P2,$K$1:$P$1,AD$1)</f>
        <v>6.4481506707555758E-3</v>
      </c>
      <c r="AE2" s="38" cm="1">
        <f t="array" aca="1" ref="AE2" ca="1">TREND($K2:$P2,$K$1:$P$1,AE$1)</f>
        <v>6.5132835058137051E-3</v>
      </c>
      <c r="AF2" s="38" cm="1">
        <f t="array" aca="1" ref="AF2" ca="1">TREND($K2:$P2,$K$1:$P$1,AF$1)</f>
        <v>6.5784163408718344E-3</v>
      </c>
      <c r="AG2" s="38" cm="1">
        <f t="array" aca="1" ref="AG2" ca="1">TREND($K2:$P2,$K$1:$P$1,AG$1)</f>
        <v>6.6435491759299914E-3</v>
      </c>
      <c r="AH2" s="38" cm="1">
        <f t="array" aca="1" ref="AH2" ca="1">TREND($K2:$P2,$K$1:$P$1,AH$1)</f>
        <v>6.7086820109881207E-3</v>
      </c>
      <c r="AI2" s="38" cm="1">
        <f t="array" aca="1" ref="AI2" ca="1">TREND($K2:$P2,$K$1:$P$1,AI$1)</f>
        <v>6.7738148460462499E-3</v>
      </c>
      <c r="AJ2" s="38" cm="1">
        <f t="array" aca="1" ref="AJ2" ca="1">TREND($K2:$P2,$K$1:$P$1,AJ$1)</f>
        <v>6.838947681104407E-3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2.7138681274223825E-3</v>
      </c>
      <c r="C3" s="38">
        <f t="shared" ref="C3:C12" ca="1" si="3">$B3+($F3-$B3)*(C$1-$B$1)/($F$1-$B$1)</f>
        <v>2.741006808696606E-3</v>
      </c>
      <c r="D3" s="38">
        <f t="shared" ca="1" si="0"/>
        <v>2.76814548997083E-3</v>
      </c>
      <c r="E3" s="38">
        <f t="shared" ca="1" si="0"/>
        <v>2.7952841712450536E-3</v>
      </c>
      <c r="F3" s="39" cm="1">
        <f t="array" aca="1" ref="F3" ca="1">INDIRECT(CONCATENATE("'",HLOOKUP(F$1,$B$21:$E$23,3,FALSE),"'!",$B$25,ROW($A3)+5))*About!$A$27</f>
        <v>2.8224228525192772E-3</v>
      </c>
      <c r="G3" s="38">
        <f t="shared" ref="G3:G12" ca="1" si="4">$F3+($K3-$F3)*(G$1-$F$1)/($K$1-$F$1)</f>
        <v>2.8441337975386562E-3</v>
      </c>
      <c r="H3" s="38">
        <f t="shared" ca="1" si="1"/>
        <v>2.8658447425580352E-3</v>
      </c>
      <c r="I3" s="38">
        <f t="shared" ca="1" si="1"/>
        <v>2.8875556875774147E-3</v>
      </c>
      <c r="J3" s="38">
        <f t="shared" ca="1" si="1"/>
        <v>2.9092666325967937E-3</v>
      </c>
      <c r="K3" s="39" cm="1">
        <f t="array" aca="1" ref="K3" ca="1">INDIRECT(CONCATENATE("'",HLOOKUP(K$1,$B$21:$E$23,3,FALSE),"'!",$B$25,ROW($A3)+5))*About!$A$27</f>
        <v>2.9309775776161727E-3</v>
      </c>
      <c r="L3" s="38">
        <f t="shared" ref="L3:L12" ca="1" si="5">$K3+($P3-$K3)*(L$1-$K$1)/($P$1-$K$1)</f>
        <v>2.9526885226355518E-3</v>
      </c>
      <c r="M3" s="38">
        <f t="shared" ca="1" si="2"/>
        <v>2.9743994676549308E-3</v>
      </c>
      <c r="N3" s="38">
        <f t="shared" ca="1" si="2"/>
        <v>2.9961104126743103E-3</v>
      </c>
      <c r="O3" s="38">
        <f t="shared" ca="1" si="2"/>
        <v>3.0178213576936893E-3</v>
      </c>
      <c r="P3" s="39" cm="1">
        <f t="array" aca="1" ref="P3" ca="1">INDIRECT(CONCATENATE("'",HLOOKUP(P$1,$B$21:$E$23,3,FALSE),"'!",$B$25,ROW($A3)+5))*About!$A$27</f>
        <v>3.0395323027130683E-3</v>
      </c>
      <c r="Q3" s="38" cm="1">
        <f t="array" aca="1" ref="Q3" ca="1">TREND($K3:$P3,$K$1:$P$1,Q$1)</f>
        <v>3.0612432477324439E-3</v>
      </c>
      <c r="R3" s="38" cm="1">
        <f t="array" aca="1" ref="R3" ca="1">TREND($K3:$P3,$K$1:$P$1,R$1)</f>
        <v>3.0829541927518272E-3</v>
      </c>
      <c r="S3" s="38" cm="1">
        <f t="array" aca="1" ref="S3" ca="1">TREND($K3:$P3,$K$1:$P$1,S$1)</f>
        <v>3.1046651377712037E-3</v>
      </c>
      <c r="T3" s="38" cm="1">
        <f t="array" aca="1" ref="T3" ca="1">TREND($K3:$P3,$K$1:$P$1,T$1)</f>
        <v>3.126376082790587E-3</v>
      </c>
      <c r="U3" s="38" cm="1">
        <f t="array" aca="1" ref="U3" ca="1">TREND($K3:$P3,$K$1:$P$1,U$1)</f>
        <v>3.1480870278099635E-3</v>
      </c>
      <c r="V3" s="38" cm="1">
        <f t="array" aca="1" ref="V3" ca="1">TREND($K3:$P3,$K$1:$P$1,V$1)</f>
        <v>3.1697979728293399E-3</v>
      </c>
      <c r="W3" s="38" cm="1">
        <f t="array" aca="1" ref="W3" ca="1">TREND($K3:$P3,$K$1:$P$1,W$1)</f>
        <v>3.1915089178487233E-3</v>
      </c>
      <c r="X3" s="38" cm="1">
        <f t="array" aca="1" ref="X3" ca="1">TREND($K3:$P3,$K$1:$P$1,X$1)</f>
        <v>3.2132198628680997E-3</v>
      </c>
      <c r="Y3" s="38" cm="1">
        <f t="array" aca="1" ref="Y3" ca="1">TREND($K3:$P3,$K$1:$P$1,Y$1)</f>
        <v>3.2349308078874761E-3</v>
      </c>
      <c r="Z3" s="38" cm="1">
        <f t="array" aca="1" ref="Z3" ca="1">TREND($K3:$P3,$K$1:$P$1,Z$1)</f>
        <v>3.2566417529068595E-3</v>
      </c>
      <c r="AA3" s="38" cm="1">
        <f t="array" aca="1" ref="AA3" ca="1">TREND($K3:$P3,$K$1:$P$1,AA$1)</f>
        <v>3.2783526979262359E-3</v>
      </c>
      <c r="AB3" s="38" cm="1">
        <f t="array" aca="1" ref="AB3" ca="1">TREND($K3:$P3,$K$1:$P$1,AB$1)</f>
        <v>3.3000636429456193E-3</v>
      </c>
      <c r="AC3" s="38" cm="1">
        <f t="array" aca="1" ref="AC3" ca="1">TREND($K3:$P3,$K$1:$P$1,AC$1)</f>
        <v>3.3217745879649957E-3</v>
      </c>
      <c r="AD3" s="38" cm="1">
        <f t="array" aca="1" ref="AD3" ca="1">TREND($K3:$P3,$K$1:$P$1,AD$1)</f>
        <v>3.3434855329843721E-3</v>
      </c>
      <c r="AE3" s="38" cm="1">
        <f t="array" aca="1" ref="AE3" ca="1">TREND($K3:$P3,$K$1:$P$1,AE$1)</f>
        <v>3.3651964780037555E-3</v>
      </c>
      <c r="AF3" s="38" cm="1">
        <f t="array" aca="1" ref="AF3" ca="1">TREND($K3:$P3,$K$1:$P$1,AF$1)</f>
        <v>3.3869074230231319E-3</v>
      </c>
      <c r="AG3" s="38" cm="1">
        <f t="array" aca="1" ref="AG3" ca="1">TREND($K3:$P3,$K$1:$P$1,AG$1)</f>
        <v>3.4086183680425153E-3</v>
      </c>
      <c r="AH3" s="38" cm="1">
        <f t="array" aca="1" ref="AH3" ca="1">TREND($K3:$P3,$K$1:$P$1,AH$1)</f>
        <v>3.4303293130618917E-3</v>
      </c>
      <c r="AI3" s="38" cm="1">
        <f t="array" aca="1" ref="AI3" ca="1">TREND($K3:$P3,$K$1:$P$1,AI$1)</f>
        <v>3.4520402580812681E-3</v>
      </c>
      <c r="AJ3" s="38" cm="1">
        <f t="array" aca="1" ref="AJ3" ca="1">TREND($K3:$P3,$K$1:$P$1,AJ$1)</f>
        <v>3.4737512031006515E-3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6.9475024062012987E-3</v>
      </c>
      <c r="C4" s="38">
        <f t="shared" ca="1" si="3"/>
        <v>6.9475024062012987E-3</v>
      </c>
      <c r="D4" s="38">
        <f t="shared" ca="1" si="0"/>
        <v>6.9475024062012987E-3</v>
      </c>
      <c r="E4" s="38">
        <f t="shared" ca="1" si="0"/>
        <v>6.9475024062012987E-3</v>
      </c>
      <c r="F4" s="39" cm="1">
        <f t="array" aca="1" ref="F4" ca="1">INDIRECT(CONCATENATE("'",HLOOKUP(F$1,$B$21:$E$23,3,FALSE),"'!",$B$25,ROW($A4)+5))*About!$A$27</f>
        <v>6.9475024062012987E-3</v>
      </c>
      <c r="G4" s="38">
        <f t="shared" ca="1" si="4"/>
        <v>7.0126352412594357E-3</v>
      </c>
      <c r="H4" s="38">
        <f t="shared" ca="1" si="1"/>
        <v>7.0777680763175728E-3</v>
      </c>
      <c r="I4" s="38">
        <f t="shared" ca="1" si="1"/>
        <v>7.1429009113757108E-3</v>
      </c>
      <c r="J4" s="38">
        <f t="shared" ca="1" si="1"/>
        <v>7.2080337464338479E-3</v>
      </c>
      <c r="K4" s="39" cm="1">
        <f t="array" aca="1" ref="K4" ca="1">INDIRECT(CONCATENATE("'",HLOOKUP(K$1,$B$21:$E$23,3,FALSE),"'!",$B$25,ROW($A4)+5))*About!$A$27</f>
        <v>7.273166581491985E-3</v>
      </c>
      <c r="L4" s="38">
        <f t="shared" ca="1" si="5"/>
        <v>7.4034322516082591E-3</v>
      </c>
      <c r="M4" s="38">
        <f t="shared" ca="1" si="2"/>
        <v>7.5336979217245333E-3</v>
      </c>
      <c r="N4" s="38">
        <f t="shared" ca="1" si="2"/>
        <v>7.6639635918408066E-3</v>
      </c>
      <c r="O4" s="38">
        <f t="shared" ca="1" si="2"/>
        <v>7.7942292619570808E-3</v>
      </c>
      <c r="P4" s="39" cm="1">
        <f t="array" aca="1" ref="P4" ca="1">INDIRECT(CONCATENATE("'",HLOOKUP(P$1,$B$21:$E$23,3,FALSE),"'!",$B$25,ROW($A4)+5))*About!$A$27</f>
        <v>7.9244949320733549E-3</v>
      </c>
      <c r="Q4" s="38" cm="1">
        <f t="array" aca="1" ref="Q4" ca="1">TREND($K4:$P4,$K$1:$P$1,Q$1)</f>
        <v>8.0547606021896256E-3</v>
      </c>
      <c r="R4" s="38" cm="1">
        <f t="array" aca="1" ref="R4" ca="1">TREND($K4:$P4,$K$1:$P$1,R$1)</f>
        <v>8.1850262723059397E-3</v>
      </c>
      <c r="S4" s="38" cm="1">
        <f t="array" aca="1" ref="S4" ca="1">TREND($K4:$P4,$K$1:$P$1,S$1)</f>
        <v>8.3152919424221983E-3</v>
      </c>
      <c r="T4" s="38" cm="1">
        <f t="array" aca="1" ref="T4" ca="1">TREND($K4:$P4,$K$1:$P$1,T$1)</f>
        <v>8.4455576125384568E-3</v>
      </c>
      <c r="U4" s="38" cm="1">
        <f t="array" aca="1" ref="U4" ca="1">TREND($K4:$P4,$K$1:$P$1,U$1)</f>
        <v>8.5758232826547154E-3</v>
      </c>
      <c r="V4" s="38" cm="1">
        <f t="array" aca="1" ref="V4" ca="1">TREND($K4:$P4,$K$1:$P$1,V$1)</f>
        <v>8.7060889527710295E-3</v>
      </c>
      <c r="W4" s="38" cm="1">
        <f t="array" aca="1" ref="W4" ca="1">TREND($K4:$P4,$K$1:$P$1,W$1)</f>
        <v>8.836354622887288E-3</v>
      </c>
      <c r="X4" s="38" cm="1">
        <f t="array" aca="1" ref="X4" ca="1">TREND($K4:$P4,$K$1:$P$1,X$1)</f>
        <v>8.9666202930035466E-3</v>
      </c>
      <c r="Y4" s="38" cm="1">
        <f t="array" aca="1" ref="Y4" ca="1">TREND($K4:$P4,$K$1:$P$1,Y$1)</f>
        <v>9.0968859631198051E-3</v>
      </c>
      <c r="Z4" s="38" cm="1">
        <f t="array" aca="1" ref="Z4" ca="1">TREND($K4:$P4,$K$1:$P$1,Z$1)</f>
        <v>9.2271516332361192E-3</v>
      </c>
      <c r="AA4" s="38" cm="1">
        <f t="array" aca="1" ref="AA4" ca="1">TREND($K4:$P4,$K$1:$P$1,AA$1)</f>
        <v>9.3574173033523778E-3</v>
      </c>
      <c r="AB4" s="38" cm="1">
        <f t="array" aca="1" ref="AB4" ca="1">TREND($K4:$P4,$K$1:$P$1,AB$1)</f>
        <v>9.4876829734686363E-3</v>
      </c>
      <c r="AC4" s="38" cm="1">
        <f t="array" aca="1" ref="AC4" ca="1">TREND($K4:$P4,$K$1:$P$1,AC$1)</f>
        <v>9.6179486435849504E-3</v>
      </c>
      <c r="AD4" s="38" cm="1">
        <f t="array" aca="1" ref="AD4" ca="1">TREND($K4:$P4,$K$1:$P$1,AD$1)</f>
        <v>9.7482143137012089E-3</v>
      </c>
      <c r="AE4" s="38" cm="1">
        <f t="array" aca="1" ref="AE4" ca="1">TREND($K4:$P4,$K$1:$P$1,AE$1)</f>
        <v>9.8784799838174675E-3</v>
      </c>
      <c r="AF4" s="38" cm="1">
        <f t="array" aca="1" ref="AF4" ca="1">TREND($K4:$P4,$K$1:$P$1,AF$1)</f>
        <v>1.0008745653933726E-2</v>
      </c>
      <c r="AG4" s="38" cm="1">
        <f t="array" aca="1" ref="AG4" ca="1">TREND($K4:$P4,$K$1:$P$1,AG$1)</f>
        <v>1.013901132405004E-2</v>
      </c>
      <c r="AH4" s="38" cm="1">
        <f t="array" aca="1" ref="AH4" ca="1">TREND($K4:$P4,$K$1:$P$1,AH$1)</f>
        <v>1.0269276994166299E-2</v>
      </c>
      <c r="AI4" s="38" cm="1">
        <f t="array" aca="1" ref="AI4" ca="1">TREND($K4:$P4,$K$1:$P$1,AI$1)</f>
        <v>1.0399542664282557E-2</v>
      </c>
      <c r="AJ4" s="38" cm="1">
        <f t="array" aca="1" ref="AJ4" ca="1">TREND($K4:$P4,$K$1:$P$1,AJ$1)</f>
        <v>1.0529808334398871E-2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8.7929327328485185E-2</v>
      </c>
      <c r="C5" s="38">
        <f t="shared" ca="1" si="3"/>
        <v>8.8200714141227418E-2</v>
      </c>
      <c r="D5" s="38">
        <f t="shared" ca="1" si="0"/>
        <v>8.8472100953969651E-2</v>
      </c>
      <c r="E5" s="38">
        <f t="shared" ca="1" si="0"/>
        <v>8.8743487766711898E-2</v>
      </c>
      <c r="F5" s="39" cm="1">
        <f t="array" aca="1" ref="F5" ca="1">INDIRECT(CONCATENATE("'",HLOOKUP(F$1,$B$21:$E$23,3,FALSE),"'!",$B$25,ROW($A5)+5))*About!$A$27</f>
        <v>8.9014874579454131E-2</v>
      </c>
      <c r="G5" s="38">
        <f t="shared" ca="1" si="4"/>
        <v>8.9883312380229299E-2</v>
      </c>
      <c r="H5" s="38">
        <f t="shared" ca="1" si="1"/>
        <v>9.0751750181004454E-2</v>
      </c>
      <c r="I5" s="38">
        <f t="shared" ca="1" si="1"/>
        <v>9.1620187981779622E-2</v>
      </c>
      <c r="J5" s="38">
        <f t="shared" ca="1" si="1"/>
        <v>9.2488625782554776E-2</v>
      </c>
      <c r="K5" s="39" cm="1">
        <f t="array" aca="1" ref="K5" ca="1">INDIRECT(CONCATENATE("'",HLOOKUP(K$1,$B$21:$E$23,3,FALSE),"'!",$B$25,ROW($A5)+5))*About!$A$27</f>
        <v>9.3357063583329944E-2</v>
      </c>
      <c r="L5" s="38">
        <f t="shared" ca="1" si="5"/>
        <v>9.4876829734686474E-2</v>
      </c>
      <c r="M5" s="38">
        <f t="shared" ca="1" si="2"/>
        <v>9.6396595886043018E-2</v>
      </c>
      <c r="N5" s="38">
        <f t="shared" ca="1" si="2"/>
        <v>9.7916362037399549E-2</v>
      </c>
      <c r="O5" s="38">
        <f t="shared" ca="1" si="2"/>
        <v>9.9436128188756093E-2</v>
      </c>
      <c r="P5" s="39" cm="1">
        <f t="array" aca="1" ref="P5" ca="1">INDIRECT(CONCATENATE("'",HLOOKUP(P$1,$B$21:$E$23,3,FALSE),"'!",$B$25,ROW($A5)+5))*About!$A$27</f>
        <v>0.10095589434011262</v>
      </c>
      <c r="Q5" s="38" cm="1">
        <f t="array" aca="1" ref="Q5" ca="1">TREND($K5:$P5,$K$1:$P$1,Q$1)</f>
        <v>0.10247566049146917</v>
      </c>
      <c r="R5" s="38" cm="1">
        <f t="array" aca="1" ref="R5" ca="1">TREND($K5:$P5,$K$1:$P$1,R$1)</f>
        <v>0.10399542664282579</v>
      </c>
      <c r="S5" s="38" cm="1">
        <f t="array" aca="1" ref="S5" ca="1">TREND($K5:$P5,$K$1:$P$1,S$1)</f>
        <v>0.10551519279418242</v>
      </c>
      <c r="T5" s="38" cm="1">
        <f t="array" aca="1" ref="T5" ca="1">TREND($K5:$P5,$K$1:$P$1,T$1)</f>
        <v>0.10703495894553905</v>
      </c>
      <c r="U5" s="38" cm="1">
        <f t="array" aca="1" ref="U5" ca="1">TREND($K5:$P5,$K$1:$P$1,U$1)</f>
        <v>0.10855472509689568</v>
      </c>
      <c r="V5" s="38" cm="1">
        <f t="array" aca="1" ref="V5" ca="1">TREND($K5:$P5,$K$1:$P$1,V$1)</f>
        <v>0.11007449124825186</v>
      </c>
      <c r="W5" s="38" cm="1">
        <f t="array" aca="1" ref="W5" ca="1">TREND($K5:$P5,$K$1:$P$1,W$1)</f>
        <v>0.11159425739960849</v>
      </c>
      <c r="X5" s="38" cm="1">
        <f t="array" aca="1" ref="X5" ca="1">TREND($K5:$P5,$K$1:$P$1,X$1)</f>
        <v>0.11311402355096511</v>
      </c>
      <c r="Y5" s="38" cm="1">
        <f t="array" aca="1" ref="Y5" ca="1">TREND($K5:$P5,$K$1:$P$1,Y$1)</f>
        <v>0.11463378970232174</v>
      </c>
      <c r="Z5" s="38" cm="1">
        <f t="array" aca="1" ref="Z5" ca="1">TREND($K5:$P5,$K$1:$P$1,Z$1)</f>
        <v>0.11615355585367837</v>
      </c>
      <c r="AA5" s="38" cm="1">
        <f t="array" aca="1" ref="AA5" ca="1">TREND($K5:$P5,$K$1:$P$1,AA$1)</f>
        <v>0.11767332200503455</v>
      </c>
      <c r="AB5" s="38" cm="1">
        <f t="array" aca="1" ref="AB5" ca="1">TREND($K5:$P5,$K$1:$P$1,AB$1)</f>
        <v>0.11919308815639118</v>
      </c>
      <c r="AC5" s="38" cm="1">
        <f t="array" aca="1" ref="AC5" ca="1">TREND($K5:$P5,$K$1:$P$1,AC$1)</f>
        <v>0.12071285430774781</v>
      </c>
      <c r="AD5" s="38" cm="1">
        <f t="array" aca="1" ref="AD5" ca="1">TREND($K5:$P5,$K$1:$P$1,AD$1)</f>
        <v>0.12223262045910444</v>
      </c>
      <c r="AE5" s="38" cm="1">
        <f t="array" aca="1" ref="AE5" ca="1">TREND($K5:$P5,$K$1:$P$1,AE$1)</f>
        <v>0.12375238661046106</v>
      </c>
      <c r="AF5" s="38" cm="1">
        <f t="array" aca="1" ref="AF5" ca="1">TREND($K5:$P5,$K$1:$P$1,AF$1)</f>
        <v>0.12527215276181725</v>
      </c>
      <c r="AG5" s="38" cm="1">
        <f t="array" aca="1" ref="AG5" ca="1">TREND($K5:$P5,$K$1:$P$1,AG$1)</f>
        <v>0.12679191891317387</v>
      </c>
      <c r="AH5" s="38" cm="1">
        <f t="array" aca="1" ref="AH5" ca="1">TREND($K5:$P5,$K$1:$P$1,AH$1)</f>
        <v>0.1283116850645305</v>
      </c>
      <c r="AI5" s="38" cm="1">
        <f t="array" aca="1" ref="AI5" ca="1">TREND($K5:$P5,$K$1:$P$1,AI$1)</f>
        <v>0.12983145121588713</v>
      </c>
      <c r="AJ5" s="38" cm="1">
        <f t="array" aca="1" ref="AJ5" ca="1">TREND($K5:$P5,$K$1:$P$1,AJ$1)</f>
        <v>0.13135121736724376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0.13026567011627435</v>
      </c>
      <c r="C6" s="38">
        <f t="shared" ca="1" si="3"/>
        <v>0.13026567011627435</v>
      </c>
      <c r="D6" s="38">
        <f t="shared" ca="1" si="0"/>
        <v>0.13026567011627435</v>
      </c>
      <c r="E6" s="38">
        <f t="shared" ca="1" si="0"/>
        <v>0.13026567011627435</v>
      </c>
      <c r="F6" s="39" cm="1">
        <f t="array" aca="1" ref="F6" ca="1">INDIRECT(CONCATENATE("'",HLOOKUP(F$1,$B$21:$E$23,3,FALSE),"'!",$B$25,ROW($A6)+5))*About!$A$27</f>
        <v>0.13026567011627435</v>
      </c>
      <c r="G6" s="38">
        <f t="shared" ca="1" si="4"/>
        <v>0.13026567011627435</v>
      </c>
      <c r="H6" s="38">
        <f t="shared" ca="1" si="1"/>
        <v>0.13026567011627435</v>
      </c>
      <c r="I6" s="38">
        <f t="shared" ca="1" si="1"/>
        <v>0.13026567011627435</v>
      </c>
      <c r="J6" s="38">
        <f t="shared" ca="1" si="1"/>
        <v>0.13026567011627435</v>
      </c>
      <c r="K6" s="39" cm="1">
        <f t="array" aca="1" ref="K6" ca="1">INDIRECT(CONCATENATE("'",HLOOKUP(K$1,$B$21:$E$23,3,FALSE),"'!",$B$25,ROW($A6)+5))*About!$A$27</f>
        <v>0.13026567011627435</v>
      </c>
      <c r="L6" s="38">
        <f t="shared" ca="1" si="5"/>
        <v>0.13243676461821224</v>
      </c>
      <c r="M6" s="38">
        <f t="shared" ca="1" si="2"/>
        <v>0.13460785912015016</v>
      </c>
      <c r="N6" s="38">
        <f t="shared" ca="1" si="2"/>
        <v>0.13677895362208806</v>
      </c>
      <c r="O6" s="38">
        <f t="shared" ca="1" si="2"/>
        <v>0.13895004812402598</v>
      </c>
      <c r="P6" s="39" cm="1">
        <f t="array" aca="1" ref="P6" ca="1">INDIRECT(CONCATENATE("'",HLOOKUP(P$1,$B$21:$E$23,3,FALSE),"'!",$B$25,ROW($A6)+5))*About!$A$27</f>
        <v>0.14112114262596387</v>
      </c>
      <c r="Q6" s="38" cm="1">
        <f t="array" aca="1" ref="Q6" ca="1">TREND($K6:$P6,$K$1:$P$1,Q$1)</f>
        <v>0.14329223712790196</v>
      </c>
      <c r="R6" s="38" cm="1">
        <f t="array" aca="1" ref="R6" ca="1">TREND($K6:$P6,$K$1:$P$1,R$1)</f>
        <v>0.14546333162983949</v>
      </c>
      <c r="S6" s="38" cm="1">
        <f t="array" aca="1" ref="S6" ca="1">TREND($K6:$P6,$K$1:$P$1,S$1)</f>
        <v>0.14763442613177791</v>
      </c>
      <c r="T6" s="38" cm="1">
        <f t="array" aca="1" ref="T6" ca="1">TREND($K6:$P6,$K$1:$P$1,T$1)</f>
        <v>0.14980552063371544</v>
      </c>
      <c r="U6" s="38" cm="1">
        <f t="array" aca="1" ref="U6" ca="1">TREND($K6:$P6,$K$1:$P$1,U$1)</f>
        <v>0.15197661513565386</v>
      </c>
      <c r="V6" s="38" cm="1">
        <f t="array" aca="1" ref="V6" ca="1">TREND($K6:$P6,$K$1:$P$1,V$1)</f>
        <v>0.15414770963759139</v>
      </c>
      <c r="W6" s="38" cm="1">
        <f t="array" aca="1" ref="W6" ca="1">TREND($K6:$P6,$K$1:$P$1,W$1)</f>
        <v>0.15631880413952892</v>
      </c>
      <c r="X6" s="38" cm="1">
        <f t="array" aca="1" ref="X6" ca="1">TREND($K6:$P6,$K$1:$P$1,X$1)</f>
        <v>0.15848989864146734</v>
      </c>
      <c r="Y6" s="38" cm="1">
        <f t="array" aca="1" ref="Y6" ca="1">TREND($K6:$P6,$K$1:$P$1,Y$1)</f>
        <v>0.16066099314340487</v>
      </c>
      <c r="Z6" s="38" cm="1">
        <f t="array" aca="1" ref="Z6" ca="1">TREND($K6:$P6,$K$1:$P$1,Z$1)</f>
        <v>0.16283208764534329</v>
      </c>
      <c r="AA6" s="38" cm="1">
        <f t="array" aca="1" ref="AA6" ca="1">TREND($K6:$P6,$K$1:$P$1,AA$1)</f>
        <v>0.16500318214728082</v>
      </c>
      <c r="AB6" s="38" cm="1">
        <f t="array" aca="1" ref="AB6" ca="1">TREND($K6:$P6,$K$1:$P$1,AB$1)</f>
        <v>0.16717427664921836</v>
      </c>
      <c r="AC6" s="38" cm="1">
        <f t="array" aca="1" ref="AC6" ca="1">TREND($K6:$P6,$K$1:$P$1,AC$1)</f>
        <v>0.16934537115115678</v>
      </c>
      <c r="AD6" s="38" cm="1">
        <f t="array" aca="1" ref="AD6" ca="1">TREND($K6:$P6,$K$1:$P$1,AD$1)</f>
        <v>0.17151646565309431</v>
      </c>
      <c r="AE6" s="38" cm="1">
        <f t="array" aca="1" ref="AE6" ca="1">TREND($K6:$P6,$K$1:$P$1,AE$1)</f>
        <v>0.17368756015503273</v>
      </c>
      <c r="AF6" s="38" cm="1">
        <f t="array" aca="1" ref="AF6" ca="1">TREND($K6:$P6,$K$1:$P$1,AF$1)</f>
        <v>0.17585865465697026</v>
      </c>
      <c r="AG6" s="38" cm="1">
        <f t="array" aca="1" ref="AG6" ca="1">TREND($K6:$P6,$K$1:$P$1,AG$1)</f>
        <v>0.17802974915890868</v>
      </c>
      <c r="AH6" s="38" cm="1">
        <f t="array" aca="1" ref="AH6" ca="1">TREND($K6:$P6,$K$1:$P$1,AH$1)</f>
        <v>0.18020084366084621</v>
      </c>
      <c r="AI6" s="38" cm="1">
        <f t="array" aca="1" ref="AI6" ca="1">TREND($K6:$P6,$K$1:$P$1,AI$1)</f>
        <v>0.18237193816278374</v>
      </c>
      <c r="AJ6" s="38" cm="1">
        <f t="array" aca="1" ref="AJ6" ca="1">TREND($K6:$P6,$K$1:$P$1,AJ$1)</f>
        <v>0.18454303266472216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3.7994153783913349</v>
      </c>
      <c r="C7" s="38">
        <f t="shared" ca="1" si="3"/>
        <v>3.8265540596655585</v>
      </c>
      <c r="D7" s="38">
        <f t="shared" ca="1" si="0"/>
        <v>3.8536927409397825</v>
      </c>
      <c r="E7" s="38">
        <f t="shared" ca="1" si="0"/>
        <v>3.8808314222140066</v>
      </c>
      <c r="F7" s="39" cm="1">
        <f t="array" aca="1" ref="F7" ca="1">INDIRECT(CONCATENATE("'",HLOOKUP(F$1,$B$21:$E$23,3,FALSE),"'!",$B$25,ROW($A7)+5))*About!$A$27</f>
        <v>3.9079701034882302</v>
      </c>
      <c r="G7" s="38">
        <f t="shared" ca="1" si="4"/>
        <v>3.9079701034882302</v>
      </c>
      <c r="H7" s="38">
        <f t="shared" ca="1" si="1"/>
        <v>3.9079701034882302</v>
      </c>
      <c r="I7" s="38">
        <f t="shared" ca="1" si="1"/>
        <v>3.9079701034882302</v>
      </c>
      <c r="J7" s="38">
        <f t="shared" ca="1" si="1"/>
        <v>3.9079701034882302</v>
      </c>
      <c r="K7" s="39" cm="1">
        <f t="array" aca="1" ref="K7" ca="1">INDIRECT(CONCATENATE("'",HLOOKUP(K$1,$B$21:$E$23,3,FALSE),"'!",$B$25,ROW($A7)+5))*About!$A$27</f>
        <v>3.9079701034882302</v>
      </c>
      <c r="L7" s="38">
        <f t="shared" ca="1" si="5"/>
        <v>3.929681048507609</v>
      </c>
      <c r="M7" s="38">
        <f t="shared" ca="1" si="2"/>
        <v>3.9513919935269883</v>
      </c>
      <c r="N7" s="38">
        <f t="shared" ca="1" si="2"/>
        <v>3.9731029385463672</v>
      </c>
      <c r="O7" s="38">
        <f t="shared" ca="1" si="2"/>
        <v>3.9948138835657465</v>
      </c>
      <c r="P7" s="39" cm="1">
        <f t="array" aca="1" ref="P7" ca="1">INDIRECT(CONCATENATE("'",HLOOKUP(P$1,$B$21:$E$23,3,FALSE),"'!",$B$25,ROW($A7)+5))*About!$A$27</f>
        <v>4.0165248285851254</v>
      </c>
      <c r="Q7" s="38" cm="1">
        <f t="array" aca="1" ref="Q7" ca="1">TREND($K7:$P7,$K$1:$P$1,Q$1)</f>
        <v>4.0382357736045122</v>
      </c>
      <c r="R7" s="38" cm="1">
        <f t="array" aca="1" ref="R7" ca="1">TREND($K7:$P7,$K$1:$P$1,R$1)</f>
        <v>4.0599467186238911</v>
      </c>
      <c r="S7" s="38" cm="1">
        <f t="array" aca="1" ref="S7" ca="1">TREND($K7:$P7,$K$1:$P$1,S$1)</f>
        <v>4.08165766364327</v>
      </c>
      <c r="T7" s="38" cm="1">
        <f t="array" aca="1" ref="T7" ca="1">TREND($K7:$P7,$K$1:$P$1,T$1)</f>
        <v>4.1033686086626489</v>
      </c>
      <c r="U7" s="38" cm="1">
        <f t="array" aca="1" ref="U7" ca="1">TREND($K7:$P7,$K$1:$P$1,U$1)</f>
        <v>4.1250795536820277</v>
      </c>
      <c r="V7" s="38" cm="1">
        <f t="array" aca="1" ref="V7" ca="1">TREND($K7:$P7,$K$1:$P$1,V$1)</f>
        <v>4.1467904987014066</v>
      </c>
      <c r="W7" s="38" cm="1">
        <f t="array" aca="1" ref="W7" ca="1">TREND($K7:$P7,$K$1:$P$1,W$1)</f>
        <v>4.1685014437207855</v>
      </c>
      <c r="X7" s="38" cm="1">
        <f t="array" aca="1" ref="X7" ca="1">TREND($K7:$P7,$K$1:$P$1,X$1)</f>
        <v>4.1902123887401643</v>
      </c>
      <c r="Y7" s="38" cm="1">
        <f t="array" aca="1" ref="Y7" ca="1">TREND($K7:$P7,$K$1:$P$1,Y$1)</f>
        <v>4.2119233337595432</v>
      </c>
      <c r="Z7" s="38" cm="1">
        <f t="array" aca="1" ref="Z7" ca="1">TREND($K7:$P7,$K$1:$P$1,Z$1)</f>
        <v>4.2336342787789221</v>
      </c>
      <c r="AA7" s="38" cm="1">
        <f t="array" aca="1" ref="AA7" ca="1">TREND($K7:$P7,$K$1:$P$1,AA$1)</f>
        <v>4.2553452237983009</v>
      </c>
      <c r="AB7" s="38" cm="1">
        <f t="array" aca="1" ref="AB7" ca="1">TREND($K7:$P7,$K$1:$P$1,AB$1)</f>
        <v>4.2770561688176798</v>
      </c>
      <c r="AC7" s="38" cm="1">
        <f t="array" aca="1" ref="AC7" ca="1">TREND($K7:$P7,$K$1:$P$1,AC$1)</f>
        <v>4.2987671138370587</v>
      </c>
      <c r="AD7" s="38" cm="1">
        <f t="array" aca="1" ref="AD7" ca="1">TREND($K7:$P7,$K$1:$P$1,AD$1)</f>
        <v>4.3204780588564375</v>
      </c>
      <c r="AE7" s="38" cm="1">
        <f t="array" aca="1" ref="AE7" ca="1">TREND($K7:$P7,$K$1:$P$1,AE$1)</f>
        <v>4.3421890038758164</v>
      </c>
      <c r="AF7" s="38" cm="1">
        <f t="array" aca="1" ref="AF7" ca="1">TREND($K7:$P7,$K$1:$P$1,AF$1)</f>
        <v>4.3638999488951953</v>
      </c>
      <c r="AG7" s="38" cm="1">
        <f t="array" aca="1" ref="AG7" ca="1">TREND($K7:$P7,$K$1:$P$1,AG$1)</f>
        <v>4.3856108939145741</v>
      </c>
      <c r="AH7" s="38" cm="1">
        <f t="array" aca="1" ref="AH7" ca="1">TREND($K7:$P7,$K$1:$P$1,AH$1)</f>
        <v>4.407321838933953</v>
      </c>
      <c r="AI7" s="38" cm="1">
        <f t="array" aca="1" ref="AI7" ca="1">TREND($K7:$P7,$K$1:$P$1,AI$1)</f>
        <v>4.4290327839533319</v>
      </c>
      <c r="AJ7" s="38" cm="1">
        <f t="array" aca="1" ref="AJ7" ca="1">TREND($K7:$P7,$K$1:$P$1,AJ$1)</f>
        <v>4.4507437289727108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0.64047287807168218</v>
      </c>
      <c r="C8" s="38">
        <f t="shared" ca="1" si="3"/>
        <v>0.6459006143265269</v>
      </c>
      <c r="D8" s="38">
        <f t="shared" ca="1" si="0"/>
        <v>0.65132835058137173</v>
      </c>
      <c r="E8" s="38">
        <f t="shared" ca="1" si="0"/>
        <v>0.65675608683621656</v>
      </c>
      <c r="F8" s="39" cm="1">
        <f t="array" aca="1" ref="F8" ca="1">INDIRECT(CONCATENATE("'",HLOOKUP(F$1,$B$21:$E$23,3,FALSE),"'!",$B$25,ROW($A8)+5))*About!$A$27</f>
        <v>0.66218382309106127</v>
      </c>
      <c r="G8" s="38">
        <f t="shared" ca="1" si="4"/>
        <v>0.66435491759299914</v>
      </c>
      <c r="H8" s="38">
        <f t="shared" ca="1" si="1"/>
        <v>0.66652601209493711</v>
      </c>
      <c r="I8" s="38">
        <f t="shared" ca="1" si="1"/>
        <v>0.66869710659687498</v>
      </c>
      <c r="J8" s="38">
        <f t="shared" ca="1" si="1"/>
        <v>0.67086820109881296</v>
      </c>
      <c r="K8" s="39" cm="1">
        <f t="array" aca="1" ref="K8" ca="1">INDIRECT(CONCATENATE("'",HLOOKUP(K$1,$B$21:$E$23,3,FALSE),"'!",$B$25,ROW($A8)+5))*About!$A$27</f>
        <v>0.67303929560075082</v>
      </c>
      <c r="L8" s="38">
        <f t="shared" ca="1" si="5"/>
        <v>0.67521039010268868</v>
      </c>
      <c r="M8" s="38">
        <f t="shared" ca="1" si="2"/>
        <v>0.67738148460462655</v>
      </c>
      <c r="N8" s="38">
        <f t="shared" ca="1" si="2"/>
        <v>0.67955257910656452</v>
      </c>
      <c r="O8" s="38">
        <f t="shared" ca="1" si="2"/>
        <v>0.68172367360850239</v>
      </c>
      <c r="P8" s="39" cm="1">
        <f t="array" aca="1" ref="P8" ca="1">INDIRECT(CONCATENATE("'",HLOOKUP(P$1,$B$21:$E$23,3,FALSE),"'!",$B$25,ROW($A8)+5))*About!$A$27</f>
        <v>0.68389476811044025</v>
      </c>
      <c r="Q8" s="38" cm="1">
        <f t="array" aca="1" ref="Q8" ca="1">TREND($K8:$P8,$K$1:$P$1,Q$1)</f>
        <v>0.68606586261237767</v>
      </c>
      <c r="R8" s="38" cm="1">
        <f t="array" aca="1" ref="R8" ca="1">TREND($K8:$P8,$K$1:$P$1,R$1)</f>
        <v>0.68823695711431521</v>
      </c>
      <c r="S8" s="38" cm="1">
        <f t="array" aca="1" ref="S8" ca="1">TREND($K8:$P8,$K$1:$P$1,S$1)</f>
        <v>0.69040805161625363</v>
      </c>
      <c r="T8" s="38" cm="1">
        <f t="array" aca="1" ref="T8" ca="1">TREND($K8:$P8,$K$1:$P$1,T$1)</f>
        <v>0.69257914611819116</v>
      </c>
      <c r="U8" s="38" cm="1">
        <f t="array" aca="1" ref="U8" ca="1">TREND($K8:$P8,$K$1:$P$1,U$1)</f>
        <v>0.69475024062012958</v>
      </c>
      <c r="V8" s="38" cm="1">
        <f t="array" aca="1" ref="V8" ca="1">TREND($K8:$P8,$K$1:$P$1,V$1)</f>
        <v>0.69692133512206711</v>
      </c>
      <c r="W8" s="38" cm="1">
        <f t="array" aca="1" ref="W8" ca="1">TREND($K8:$P8,$K$1:$P$1,W$1)</f>
        <v>0.69909242962400553</v>
      </c>
      <c r="X8" s="38" cm="1">
        <f t="array" aca="1" ref="X8" ca="1">TREND($K8:$P8,$K$1:$P$1,X$1)</f>
        <v>0.70126352412594306</v>
      </c>
      <c r="Y8" s="38" cm="1">
        <f t="array" aca="1" ref="Y8" ca="1">TREND($K8:$P8,$K$1:$P$1,Y$1)</f>
        <v>0.70343461862788059</v>
      </c>
      <c r="Z8" s="38" cm="1">
        <f t="array" aca="1" ref="Z8" ca="1">TREND($K8:$P8,$K$1:$P$1,Z$1)</f>
        <v>0.70560571312981901</v>
      </c>
      <c r="AA8" s="38" cm="1">
        <f t="array" aca="1" ref="AA8" ca="1">TREND($K8:$P8,$K$1:$P$1,AA$1)</f>
        <v>0.70777680763175654</v>
      </c>
      <c r="AB8" s="38" cm="1">
        <f t="array" aca="1" ref="AB8" ca="1">TREND($K8:$P8,$K$1:$P$1,AB$1)</f>
        <v>0.70994790213369496</v>
      </c>
      <c r="AC8" s="38" cm="1">
        <f t="array" aca="1" ref="AC8" ca="1">TREND($K8:$P8,$K$1:$P$1,AC$1)</f>
        <v>0.7121189966356325</v>
      </c>
      <c r="AD8" s="38" cm="1">
        <f t="array" aca="1" ref="AD8" ca="1">TREND($K8:$P8,$K$1:$P$1,AD$1)</f>
        <v>0.71429009113757003</v>
      </c>
      <c r="AE8" s="38" cm="1">
        <f t="array" aca="1" ref="AE8" ca="1">TREND($K8:$P8,$K$1:$P$1,AE$1)</f>
        <v>0.71646118563950845</v>
      </c>
      <c r="AF8" s="38" cm="1">
        <f t="array" aca="1" ref="AF8" ca="1">TREND($K8:$P8,$K$1:$P$1,AF$1)</f>
        <v>0.71863228014144598</v>
      </c>
      <c r="AG8" s="38" cm="1">
        <f t="array" aca="1" ref="AG8" ca="1">TREND($K8:$P8,$K$1:$P$1,AG$1)</f>
        <v>0.7208033746433844</v>
      </c>
      <c r="AH8" s="38" cm="1">
        <f t="array" aca="1" ref="AH8" ca="1">TREND($K8:$P8,$K$1:$P$1,AH$1)</f>
        <v>0.72297446914532193</v>
      </c>
      <c r="AI8" s="38" cm="1">
        <f t="array" aca="1" ref="AI8" ca="1">TREND($K8:$P8,$K$1:$P$1,AI$1)</f>
        <v>0.72514556364725946</v>
      </c>
      <c r="AJ8" s="38" cm="1">
        <f t="array" aca="1" ref="AJ8" ca="1">TREND($K8:$P8,$K$1:$P$1,AJ$1)</f>
        <v>0.72731665814919788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0.15197661513565339</v>
      </c>
      <c r="C9" s="38">
        <f t="shared" ca="1" si="3"/>
        <v>0.15197661513565339</v>
      </c>
      <c r="D9" s="38">
        <f t="shared" ca="1" si="0"/>
        <v>0.15197661513565339</v>
      </c>
      <c r="E9" s="38">
        <f t="shared" ca="1" si="0"/>
        <v>0.15197661513565339</v>
      </c>
      <c r="F9" s="39" cm="1">
        <f t="array" aca="1" ref="F9" ca="1">INDIRECT(CONCATENATE("'",HLOOKUP(F$1,$B$21:$E$23,3,FALSE),"'!",$B$25,ROW($A9)+5))*About!$A$27</f>
        <v>0.15197661513565339</v>
      </c>
      <c r="G9" s="38">
        <f t="shared" ca="1" si="4"/>
        <v>0.15197661513565339</v>
      </c>
      <c r="H9" s="38">
        <f t="shared" ca="1" si="1"/>
        <v>0.15197661513565339</v>
      </c>
      <c r="I9" s="38">
        <f t="shared" ca="1" si="1"/>
        <v>0.15197661513565339</v>
      </c>
      <c r="J9" s="38">
        <f t="shared" ca="1" si="1"/>
        <v>0.15197661513565339</v>
      </c>
      <c r="K9" s="39" cm="1">
        <f t="array" aca="1" ref="K9" ca="1">INDIRECT(CONCATENATE("'",HLOOKUP(K$1,$B$21:$E$23,3,FALSE),"'!",$B$25,ROW($A9)+5))*About!$A$27</f>
        <v>0.15197661513565339</v>
      </c>
      <c r="L9" s="38">
        <f t="shared" ca="1" si="5"/>
        <v>0.15414770963759131</v>
      </c>
      <c r="M9" s="38">
        <f t="shared" ca="1" si="2"/>
        <v>0.1563188041395292</v>
      </c>
      <c r="N9" s="38">
        <f t="shared" ca="1" si="2"/>
        <v>0.15848989864146712</v>
      </c>
      <c r="O9" s="38">
        <f t="shared" ca="1" si="2"/>
        <v>0.16066099314340501</v>
      </c>
      <c r="P9" s="39" cm="1">
        <f t="array" aca="1" ref="P9" ca="1">INDIRECT(CONCATENATE("'",HLOOKUP(P$1,$B$21:$E$23,3,FALSE),"'!",$B$25,ROW($A9)+5))*About!$A$27</f>
        <v>0.16283208764534293</v>
      </c>
      <c r="Q9" s="38" cm="1">
        <f t="array" aca="1" ref="Q9" ca="1">TREND($K9:$P9,$K$1:$P$1,Q$1)</f>
        <v>0.16500318214728171</v>
      </c>
      <c r="R9" s="38" cm="1">
        <f t="array" aca="1" ref="R9" ca="1">TREND($K9:$P9,$K$1:$P$1,R$1)</f>
        <v>0.16717427664921924</v>
      </c>
      <c r="S9" s="38" cm="1">
        <f t="array" aca="1" ref="S9" ca="1">TREND($K9:$P9,$K$1:$P$1,S$1)</f>
        <v>0.16934537115115766</v>
      </c>
      <c r="T9" s="38" cm="1">
        <f t="array" aca="1" ref="T9" ca="1">TREND($K9:$P9,$K$1:$P$1,T$1)</f>
        <v>0.1715164656530952</v>
      </c>
      <c r="U9" s="38" cm="1">
        <f t="array" aca="1" ref="U9" ca="1">TREND($K9:$P9,$K$1:$P$1,U$1)</f>
        <v>0.17368756015503273</v>
      </c>
      <c r="V9" s="38" cm="1">
        <f t="array" aca="1" ref="V9" ca="1">TREND($K9:$P9,$K$1:$P$1,V$1)</f>
        <v>0.17585865465697115</v>
      </c>
      <c r="W9" s="38" cm="1">
        <f t="array" aca="1" ref="W9" ca="1">TREND($K9:$P9,$K$1:$P$1,W$1)</f>
        <v>0.17802974915890868</v>
      </c>
      <c r="X9" s="38" cm="1">
        <f t="array" aca="1" ref="X9" ca="1">TREND($K9:$P9,$K$1:$P$1,X$1)</f>
        <v>0.1802008436608471</v>
      </c>
      <c r="Y9" s="38" cm="1">
        <f t="array" aca="1" ref="Y9" ca="1">TREND($K9:$P9,$K$1:$P$1,Y$1)</f>
        <v>0.18237193816278463</v>
      </c>
      <c r="Z9" s="38" cm="1">
        <f t="array" aca="1" ref="Z9" ca="1">TREND($K9:$P9,$K$1:$P$1,Z$1)</f>
        <v>0.18454303266472305</v>
      </c>
      <c r="AA9" s="38" cm="1">
        <f t="array" aca="1" ref="AA9" ca="1">TREND($K9:$P9,$K$1:$P$1,AA$1)</f>
        <v>0.18671412716666058</v>
      </c>
      <c r="AB9" s="38" cm="1">
        <f t="array" aca="1" ref="AB9" ca="1">TREND($K9:$P9,$K$1:$P$1,AB$1)</f>
        <v>0.18888522166859811</v>
      </c>
      <c r="AC9" s="38" cm="1">
        <f t="array" aca="1" ref="AC9" ca="1">TREND($K9:$P9,$K$1:$P$1,AC$1)</f>
        <v>0.19105631617053653</v>
      </c>
      <c r="AD9" s="38" cm="1">
        <f t="array" aca="1" ref="AD9" ca="1">TREND($K9:$P9,$K$1:$P$1,AD$1)</f>
        <v>0.19322741067247406</v>
      </c>
      <c r="AE9" s="38" cm="1">
        <f t="array" aca="1" ref="AE9" ca="1">TREND($K9:$P9,$K$1:$P$1,AE$1)</f>
        <v>0.19539850517441248</v>
      </c>
      <c r="AF9" s="38" cm="1">
        <f t="array" aca="1" ref="AF9" ca="1">TREND($K9:$P9,$K$1:$P$1,AF$1)</f>
        <v>0.19756959967635002</v>
      </c>
      <c r="AG9" s="38" cm="1">
        <f t="array" aca="1" ref="AG9" ca="1">TREND($K9:$P9,$K$1:$P$1,AG$1)</f>
        <v>0.19974069417828844</v>
      </c>
      <c r="AH9" s="38" cm="1">
        <f t="array" aca="1" ref="AH9" ca="1">TREND($K9:$P9,$K$1:$P$1,AH$1)</f>
        <v>0.20191178868022597</v>
      </c>
      <c r="AI9" s="38" cm="1">
        <f t="array" aca="1" ref="AI9" ca="1">TREND($K9:$P9,$K$1:$P$1,AI$1)</f>
        <v>0.2040828831821635</v>
      </c>
      <c r="AJ9" s="38" cm="1">
        <f t="array" aca="1" ref="AJ9" ca="1">TREND($K9:$P9,$K$1:$P$1,AJ$1)</f>
        <v>0.20625397768410192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1.0855472509689529E-3</v>
      </c>
      <c r="C10" s="38">
        <f t="shared" ca="1" si="3"/>
        <v>1.1126859322431767E-3</v>
      </c>
      <c r="D10" s="38">
        <f t="shared" ca="1" si="0"/>
        <v>1.1398246135174005E-3</v>
      </c>
      <c r="E10" s="38">
        <f t="shared" ca="1" si="0"/>
        <v>1.1669632947916243E-3</v>
      </c>
      <c r="F10" s="39" cm="1">
        <f t="array" aca="1" ref="F10" ca="1">INDIRECT(CONCATENATE("'",HLOOKUP(F$1,$B$21:$E$23,3,FALSE),"'!",$B$25,ROW($A10)+5))*About!$A$27</f>
        <v>1.1941019760658481E-3</v>
      </c>
      <c r="G10" s="38">
        <f t="shared" ca="1" si="4"/>
        <v>1.2158129210852271E-3</v>
      </c>
      <c r="H10" s="38">
        <f t="shared" ca="1" si="1"/>
        <v>1.2375238661046061E-3</v>
      </c>
      <c r="I10" s="38">
        <f t="shared" ca="1" si="1"/>
        <v>1.2592348111239854E-3</v>
      </c>
      <c r="J10" s="38">
        <f t="shared" ca="1" si="1"/>
        <v>1.2809457561433644E-3</v>
      </c>
      <c r="K10" s="39" cm="1">
        <f t="array" aca="1" ref="K10" ca="1">INDIRECT(CONCATENATE("'",HLOOKUP(K$1,$B$21:$E$23,3,FALSE),"'!",$B$25,ROW($A10)+5))*About!$A$27</f>
        <v>1.3026567011627434E-3</v>
      </c>
      <c r="L10" s="38">
        <f t="shared" ca="1" si="5"/>
        <v>1.3460785912015015E-3</v>
      </c>
      <c r="M10" s="38">
        <f t="shared" ca="1" si="2"/>
        <v>1.3895004812402598E-3</v>
      </c>
      <c r="N10" s="38">
        <f t="shared" ca="1" si="2"/>
        <v>1.4329223712790178E-3</v>
      </c>
      <c r="O10" s="38">
        <f t="shared" ca="1" si="2"/>
        <v>1.4763442613177761E-3</v>
      </c>
      <c r="P10" s="39" cm="1">
        <f t="array" aca="1" ref="P10" ca="1">INDIRECT(CONCATENATE("'",HLOOKUP(P$1,$B$21:$E$23,3,FALSE),"'!",$B$25,ROW($A10)+5))*About!$A$27</f>
        <v>1.5197661513565342E-3</v>
      </c>
      <c r="Q10" s="38" cm="1">
        <f t="array" aca="1" ref="Q10" ca="1">TREND($K10:$P10,$K$1:$P$1,Q$1)</f>
        <v>1.5631880413952831E-3</v>
      </c>
      <c r="R10" s="38" cm="1">
        <f t="array" aca="1" ref="R10" ca="1">TREND($K10:$P10,$K$1:$P$1,R$1)</f>
        <v>1.6066099314340498E-3</v>
      </c>
      <c r="S10" s="38" cm="1">
        <f t="array" aca="1" ref="S10" ca="1">TREND($K10:$P10,$K$1:$P$1,S$1)</f>
        <v>1.6500318214728027E-3</v>
      </c>
      <c r="T10" s="38" cm="1">
        <f t="array" aca="1" ref="T10" ca="1">TREND($K10:$P10,$K$1:$P$1,T$1)</f>
        <v>1.6934537115115694E-3</v>
      </c>
      <c r="U10" s="38" cm="1">
        <f t="array" aca="1" ref="U10" ca="1">TREND($K10:$P10,$K$1:$P$1,U$1)</f>
        <v>1.7368756015503223E-3</v>
      </c>
      <c r="V10" s="38" cm="1">
        <f t="array" aca="1" ref="V10" ca="1">TREND($K10:$P10,$K$1:$P$1,V$1)</f>
        <v>1.7802974915890751E-3</v>
      </c>
      <c r="W10" s="38" cm="1">
        <f t="array" aca="1" ref="W10" ca="1">TREND($K10:$P10,$K$1:$P$1,W$1)</f>
        <v>1.8237193816278419E-3</v>
      </c>
      <c r="X10" s="38" cm="1">
        <f t="array" aca="1" ref="X10" ca="1">TREND($K10:$P10,$K$1:$P$1,X$1)</f>
        <v>1.8671412716665947E-3</v>
      </c>
      <c r="Y10" s="38" cm="1">
        <f t="array" aca="1" ref="Y10" ca="1">TREND($K10:$P10,$K$1:$P$1,Y$1)</f>
        <v>1.9105631617053614E-3</v>
      </c>
      <c r="Z10" s="38" cm="1">
        <f t="array" aca="1" ref="Z10" ca="1">TREND($K10:$P10,$K$1:$P$1,Z$1)</f>
        <v>1.9539850517441143E-3</v>
      </c>
      <c r="AA10" s="38" cm="1">
        <f t="array" aca="1" ref="AA10" ca="1">TREND($K10:$P10,$K$1:$P$1,AA$1)</f>
        <v>1.9974069417828672E-3</v>
      </c>
      <c r="AB10" s="38" cm="1">
        <f t="array" aca="1" ref="AB10" ca="1">TREND($K10:$P10,$K$1:$P$1,AB$1)</f>
        <v>2.0408288318216339E-3</v>
      </c>
      <c r="AC10" s="38" cm="1">
        <f t="array" aca="1" ref="AC10" ca="1">TREND($K10:$P10,$K$1:$P$1,AC$1)</f>
        <v>2.0842507218603867E-3</v>
      </c>
      <c r="AD10" s="38" cm="1">
        <f t="array" aca="1" ref="AD10" ca="1">TREND($K10:$P10,$K$1:$P$1,AD$1)</f>
        <v>2.1276726118991396E-3</v>
      </c>
      <c r="AE10" s="38" cm="1">
        <f t="array" aca="1" ref="AE10" ca="1">TREND($K10:$P10,$K$1:$P$1,AE$1)</f>
        <v>2.1710945019379063E-3</v>
      </c>
      <c r="AF10" s="38" cm="1">
        <f t="array" aca="1" ref="AF10" ca="1">TREND($K10:$P10,$K$1:$P$1,AF$1)</f>
        <v>2.2145163919766592E-3</v>
      </c>
      <c r="AG10" s="38" cm="1">
        <f t="array" aca="1" ref="AG10" ca="1">TREND($K10:$P10,$K$1:$P$1,AG$1)</f>
        <v>2.2579382820154259E-3</v>
      </c>
      <c r="AH10" s="38" cm="1">
        <f t="array" aca="1" ref="AH10" ca="1">TREND($K10:$P10,$K$1:$P$1,AH$1)</f>
        <v>2.3013601720541788E-3</v>
      </c>
      <c r="AI10" s="38" cm="1">
        <f t="array" aca="1" ref="AI10" ca="1">TREND($K10:$P10,$K$1:$P$1,AI$1)</f>
        <v>2.3447820620929316E-3</v>
      </c>
      <c r="AJ10" s="38" cm="1">
        <f t="array" aca="1" ref="AJ10" ca="1">TREND($K10:$P10,$K$1:$P$1,AJ$1)</f>
        <v>2.3882039521316983E-3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1.0638363059495737E-3</v>
      </c>
      <c r="C11" s="38">
        <f t="shared" ca="1" si="3"/>
        <v>1.0964027234786422E-3</v>
      </c>
      <c r="D11" s="38">
        <f t="shared" ca="1" si="0"/>
        <v>1.1289691410077108E-3</v>
      </c>
      <c r="E11" s="38">
        <f t="shared" ca="1" si="0"/>
        <v>1.1615355585367795E-3</v>
      </c>
      <c r="F11" s="39" cm="1">
        <f t="array" aca="1" ref="F11" ca="1">INDIRECT(CONCATENATE("'",HLOOKUP(F$1,$B$21:$E$23,3,FALSE),"'!",$B$25,ROW($A11)+5))*About!$A$27</f>
        <v>1.1941019760658481E-3</v>
      </c>
      <c r="G11" s="38">
        <f t="shared" ca="1" si="4"/>
        <v>1.2158129210852271E-3</v>
      </c>
      <c r="H11" s="38">
        <f t="shared" ca="1" si="1"/>
        <v>1.2375238661046061E-3</v>
      </c>
      <c r="I11" s="38">
        <f t="shared" ca="1" si="1"/>
        <v>1.2592348111239854E-3</v>
      </c>
      <c r="J11" s="38">
        <f t="shared" ca="1" si="1"/>
        <v>1.2809457561433644E-3</v>
      </c>
      <c r="K11" s="39" cm="1">
        <f t="array" aca="1" ref="K11" ca="1">INDIRECT(CONCATENATE("'",HLOOKUP(K$1,$B$21:$E$23,3,FALSE),"'!",$B$25,ROW($A11)+5))*About!$A$27</f>
        <v>1.3026567011627434E-3</v>
      </c>
      <c r="L11" s="38">
        <f t="shared" ca="1" si="5"/>
        <v>1.3243676461821225E-3</v>
      </c>
      <c r="M11" s="38">
        <f t="shared" ca="1" si="2"/>
        <v>1.3460785912015015E-3</v>
      </c>
      <c r="N11" s="38">
        <f t="shared" ca="1" si="2"/>
        <v>1.3677895362208805E-3</v>
      </c>
      <c r="O11" s="38">
        <f t="shared" ca="1" si="2"/>
        <v>1.3895004812402596E-3</v>
      </c>
      <c r="P11" s="39" cm="1">
        <f t="array" aca="1" ref="P11" ca="1">INDIRECT(CONCATENATE("'",HLOOKUP(P$1,$B$21:$E$23,3,FALSE),"'!",$B$25,ROW($A11)+5))*About!$A$27</f>
        <v>1.4112114262596386E-3</v>
      </c>
      <c r="Q11" s="38" cm="1">
        <f t="array" aca="1" ref="Q11" ca="1">TREND($K11:$P11,$K$1:$P$1,Q$1)</f>
        <v>1.4329223712790246E-3</v>
      </c>
      <c r="R11" s="38" cm="1">
        <f t="array" aca="1" ref="R11" ca="1">TREND($K11:$P11,$K$1:$P$1,R$1)</f>
        <v>1.454633316298401E-3</v>
      </c>
      <c r="S11" s="38" cm="1">
        <f t="array" aca="1" ref="S11" ca="1">TREND($K11:$P11,$K$1:$P$1,S$1)</f>
        <v>1.4763442613177774E-3</v>
      </c>
      <c r="T11" s="38" cm="1">
        <f t="array" aca="1" ref="T11" ca="1">TREND($K11:$P11,$K$1:$P$1,T$1)</f>
        <v>1.4980552063371608E-3</v>
      </c>
      <c r="U11" s="38" cm="1">
        <f t="array" aca="1" ref="U11" ca="1">TREND($K11:$P11,$K$1:$P$1,U$1)</f>
        <v>1.5197661513565372E-3</v>
      </c>
      <c r="V11" s="38" cm="1">
        <f t="array" aca="1" ref="V11" ca="1">TREND($K11:$P11,$K$1:$P$1,V$1)</f>
        <v>1.5414770963759206E-3</v>
      </c>
      <c r="W11" s="38" cm="1">
        <f t="array" aca="1" ref="W11" ca="1">TREND($K11:$P11,$K$1:$P$1,W$1)</f>
        <v>1.563188041395297E-3</v>
      </c>
      <c r="X11" s="38" cm="1">
        <f t="array" aca="1" ref="X11" ca="1">TREND($K11:$P11,$K$1:$P$1,X$1)</f>
        <v>1.5848989864146734E-3</v>
      </c>
      <c r="Y11" s="38" cm="1">
        <f t="array" aca="1" ref="Y11" ca="1">TREND($K11:$P11,$K$1:$P$1,Y$1)</f>
        <v>1.6066099314340568E-3</v>
      </c>
      <c r="Z11" s="38" cm="1">
        <f t="array" aca="1" ref="Z11" ca="1">TREND($K11:$P11,$K$1:$P$1,Z$1)</f>
        <v>1.6283208764534332E-3</v>
      </c>
      <c r="AA11" s="38" cm="1">
        <f t="array" aca="1" ref="AA11" ca="1">TREND($K11:$P11,$K$1:$P$1,AA$1)</f>
        <v>1.6500318214728096E-3</v>
      </c>
      <c r="AB11" s="38" cm="1">
        <f t="array" aca="1" ref="AB11" ca="1">TREND($K11:$P11,$K$1:$P$1,AB$1)</f>
        <v>1.671742766492193E-3</v>
      </c>
      <c r="AC11" s="38" cm="1">
        <f t="array" aca="1" ref="AC11" ca="1">TREND($K11:$P11,$K$1:$P$1,AC$1)</f>
        <v>1.6934537115115694E-3</v>
      </c>
      <c r="AD11" s="38" cm="1">
        <f t="array" aca="1" ref="AD11" ca="1">TREND($K11:$P11,$K$1:$P$1,AD$1)</f>
        <v>1.7151646565309459E-3</v>
      </c>
      <c r="AE11" s="38" cm="1">
        <f t="array" aca="1" ref="AE11" ca="1">TREND($K11:$P11,$K$1:$P$1,AE$1)</f>
        <v>1.7368756015503292E-3</v>
      </c>
      <c r="AF11" s="38" cm="1">
        <f t="array" aca="1" ref="AF11" ca="1">TREND($K11:$P11,$K$1:$P$1,AF$1)</f>
        <v>1.7585865465697056E-3</v>
      </c>
      <c r="AG11" s="38" cm="1">
        <f t="array" aca="1" ref="AG11" ca="1">TREND($K11:$P11,$K$1:$P$1,AG$1)</f>
        <v>1.780297491589089E-3</v>
      </c>
      <c r="AH11" s="38" cm="1">
        <f t="array" aca="1" ref="AH11" ca="1">TREND($K11:$P11,$K$1:$P$1,AH$1)</f>
        <v>1.8020084366084654E-3</v>
      </c>
      <c r="AI11" s="38" cm="1">
        <f t="array" aca="1" ref="AI11" ca="1">TREND($K11:$P11,$K$1:$P$1,AI$1)</f>
        <v>1.8237193816278419E-3</v>
      </c>
      <c r="AJ11" s="38" cm="1">
        <f t="array" aca="1" ref="AJ11" ca="1">TREND($K11:$P11,$K$1:$P$1,AJ$1)</f>
        <v>1.8454303266472252E-3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4.9392399919087355E-3</v>
      </c>
      <c r="C12" s="38">
        <f t="shared" ca="1" si="3"/>
        <v>5.0559363213878977E-3</v>
      </c>
      <c r="D12" s="38">
        <f t="shared" ca="1" si="0"/>
        <v>5.1726326508670598E-3</v>
      </c>
      <c r="E12" s="38">
        <f t="shared" ca="1" si="0"/>
        <v>5.2893289803462229E-3</v>
      </c>
      <c r="F12" s="40">
        <f ca="1">SUM(INDIRECT(CONCATENATE("'",HLOOKUP(F$1,$B$21:$E$23,3,FALSE),"'!",$B$25,ROW($A12)+5,":",$B$25,ROW($A12)+6)))*About!$A$27</f>
        <v>5.406025309825385E-3</v>
      </c>
      <c r="G12" s="38">
        <f t="shared" ca="1" si="4"/>
        <v>5.5037245624125911E-3</v>
      </c>
      <c r="H12" s="38">
        <f t="shared" ca="1" si="1"/>
        <v>5.6014238149997972E-3</v>
      </c>
      <c r="I12" s="38">
        <f t="shared" ca="1" si="1"/>
        <v>5.6991230675870024E-3</v>
      </c>
      <c r="J12" s="38">
        <f t="shared" ca="1" si="1"/>
        <v>5.7968223201742084E-3</v>
      </c>
      <c r="K12" s="40">
        <f ca="1">SUM(INDIRECT(CONCATENATE("'",HLOOKUP(K$1,$B$21:$E$23,3,FALSE),"'!",$B$25,ROW($A12)+5,":",$B$25,ROW($A12)+6)))*About!$A$27</f>
        <v>5.8945215727614145E-3</v>
      </c>
      <c r="L12" s="38">
        <f t="shared" ca="1" si="5"/>
        <v>6.0139317703679996E-3</v>
      </c>
      <c r="M12" s="38">
        <f t="shared" ca="1" si="2"/>
        <v>6.1333419679745838E-3</v>
      </c>
      <c r="N12" s="38">
        <f t="shared" ca="1" si="2"/>
        <v>6.2527521655811689E-3</v>
      </c>
      <c r="O12" s="38">
        <f t="shared" ca="1" si="2"/>
        <v>6.3721623631877531E-3</v>
      </c>
      <c r="P12" s="40">
        <f ca="1">SUM(INDIRECT(CONCATENATE("'",HLOOKUP(P$1,$B$21:$E$23,3,FALSE),"'!",$B$25,ROW($A12)+5,":",$B$25,ROW($A12)+6)))*About!$A$27</f>
        <v>6.4915725607943382E-3</v>
      </c>
      <c r="Q12" s="38" cm="1">
        <f t="array" aca="1" ref="Q12" ca="1">TREND($K12:$P12,$K$1:$P$1,Q$1)</f>
        <v>6.6109827584009129E-3</v>
      </c>
      <c r="R12" s="38" cm="1">
        <f t="array" aca="1" ref="R12" ca="1">TREND($K12:$P12,$K$1:$P$1,R$1)</f>
        <v>6.7303929560074971E-3</v>
      </c>
      <c r="S12" s="38" cm="1">
        <f t="array" aca="1" ref="S12" ca="1">TREND($K12:$P12,$K$1:$P$1,S$1)</f>
        <v>6.8498031536140813E-3</v>
      </c>
      <c r="T12" s="38" cm="1">
        <f t="array" aca="1" ref="T12" ca="1">TREND($K12:$P12,$K$1:$P$1,T$1)</f>
        <v>6.9692133512206655E-3</v>
      </c>
      <c r="U12" s="38" cm="1">
        <f t="array" aca="1" ref="U12" ca="1">TREND($K12:$P12,$K$1:$P$1,U$1)</f>
        <v>7.0886235488272498E-3</v>
      </c>
      <c r="V12" s="38" cm="1">
        <f t="array" aca="1" ref="V12" ca="1">TREND($K12:$P12,$K$1:$P$1,V$1)</f>
        <v>7.208033746433834E-3</v>
      </c>
      <c r="W12" s="38" cm="1">
        <f t="array" aca="1" ref="W12" ca="1">TREND($K12:$P12,$K$1:$P$1,W$1)</f>
        <v>7.3274439440404182E-3</v>
      </c>
      <c r="X12" s="38" cm="1">
        <f t="array" aca="1" ref="X12" ca="1">TREND($K12:$P12,$K$1:$P$1,X$1)</f>
        <v>7.4468541416470024E-3</v>
      </c>
      <c r="Y12" s="38" cm="1">
        <f t="array" aca="1" ref="Y12" ca="1">TREND($K12:$P12,$K$1:$P$1,Y$1)</f>
        <v>7.5662643392535867E-3</v>
      </c>
      <c r="Z12" s="38" cm="1">
        <f t="array" aca="1" ref="Z12" ca="1">TREND($K12:$P12,$K$1:$P$1,Z$1)</f>
        <v>7.6856745368601709E-3</v>
      </c>
      <c r="AA12" s="38" cm="1">
        <f t="array" aca="1" ref="AA12" ca="1">TREND($K12:$P12,$K$1:$P$1,AA$1)</f>
        <v>7.8050847344667551E-3</v>
      </c>
      <c r="AB12" s="38" cm="1">
        <f t="array" aca="1" ref="AB12" ca="1">TREND($K12:$P12,$K$1:$P$1,AB$1)</f>
        <v>7.9244949320733393E-3</v>
      </c>
      <c r="AC12" s="38" cm="1">
        <f t="array" aca="1" ref="AC12" ca="1">TREND($K12:$P12,$K$1:$P$1,AC$1)</f>
        <v>8.0439051296799235E-3</v>
      </c>
      <c r="AD12" s="38" cm="1">
        <f t="array" aca="1" ref="AD12" ca="1">TREND($K12:$P12,$K$1:$P$1,AD$1)</f>
        <v>8.1633153272865078E-3</v>
      </c>
      <c r="AE12" s="38" cm="1">
        <f t="array" aca="1" ref="AE12" ca="1">TREND($K12:$P12,$K$1:$P$1,AE$1)</f>
        <v>8.282725524893092E-3</v>
      </c>
      <c r="AF12" s="38" cm="1">
        <f t="array" aca="1" ref="AF12" ca="1">TREND($K12:$P12,$K$1:$P$1,AF$1)</f>
        <v>8.4021357224996762E-3</v>
      </c>
      <c r="AG12" s="38" cm="1">
        <f t="array" aca="1" ref="AG12" ca="1">TREND($K12:$P12,$K$1:$P$1,AG$1)</f>
        <v>8.5215459201062604E-3</v>
      </c>
      <c r="AH12" s="38" cm="1">
        <f t="array" aca="1" ref="AH12" ca="1">TREND($K12:$P12,$K$1:$P$1,AH$1)</f>
        <v>8.6409561177128447E-3</v>
      </c>
      <c r="AI12" s="38" cm="1">
        <f t="array" aca="1" ref="AI12" ca="1">TREND($K12:$P12,$K$1:$P$1,AI$1)</f>
        <v>8.7603663153194289E-3</v>
      </c>
      <c r="AJ12" s="38" cm="1">
        <f t="array" aca="1" ref="AJ12" ca="1">TREND($K12:$P12,$K$1:$P$1,AJ$1)</f>
        <v>8.8797765129260131E-3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HOIpTP-LULUCF-PM25</v>
      </c>
    </row>
    <row r="18" spans="1:5">
      <c r="A18" t="s">
        <v>113</v>
      </c>
      <c r="B18" t="str">
        <f ca="1">RIGHT(B17,LEN(B17)-7)</f>
        <v>LULUCF-PM25</v>
      </c>
    </row>
    <row r="19" spans="1:5">
      <c r="A19" t="s">
        <v>114</v>
      </c>
      <c r="B19" t="str">
        <f ca="1">LEFT(B18,FIND("-",B18)-1)</f>
        <v>LULUCF</v>
      </c>
    </row>
    <row r="20" spans="1:5">
      <c r="A20" t="s">
        <v>121</v>
      </c>
      <c r="B20" t="str">
        <f ca="1">VLOOKUP($B$19,Mappings!$A$22:$B$26,COLUMN(Mappings!$B$21),FALSE)</f>
        <v>on-road mobile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>
      <c r="A23" s="34" t="s">
        <v>112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>
      <c r="A24" t="s">
        <v>115</v>
      </c>
      <c r="B24" t="str">
        <f ca="1">REPLACE(B18,1,FIND("-",B18),"")</f>
        <v>PM25</v>
      </c>
    </row>
    <row r="25" spans="1:5">
      <c r="A25" t="s">
        <v>123</v>
      </c>
      <c r="B25" s="2" t="str">
        <f ca="1">VLOOKUP($B$24,Mappings!$A$29:$B$31,COLUMN(Mappings!$B$29),FALSE)</f>
        <v>D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J25"/>
  <sheetViews>
    <sheetView workbookViewId="0"/>
  </sheetViews>
  <sheetFormatPr defaultColWidth="8.796875" defaultRowHeight="14.25"/>
  <cols>
    <col min="1" max="1" width="33.796875" customWidth="1"/>
  </cols>
  <sheetData>
    <row r="1" spans="1:36" s="1" customFormat="1">
      <c r="A1" s="27" t="s">
        <v>128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t="s">
        <v>7</v>
      </c>
      <c r="B2" s="37" cm="1">
        <f t="array" aca="1" ref="B2" ca="1">INDIRECT(CONCATENATE("'",HLOOKUP(B$1,$B$21:$E$23,3,FALSE),"'!",$B$25,ROW($A2)+3))*About!$A$27</f>
        <v>2.4967586772285915E-4</v>
      </c>
      <c r="C2" s="38">
        <f ca="1">$B2+($F2-$B2)*(C$1-$B$1)/($F$1-$B$1)</f>
        <v>2.5238973585028153E-4</v>
      </c>
      <c r="D2" s="38">
        <f t="shared" ref="D2:E12" ca="1" si="0">$B2+($F2-$B2)*(D$1-$B$1)/($F$1-$B$1)</f>
        <v>2.5510360397770391E-4</v>
      </c>
      <c r="E2" s="38">
        <f t="shared" ca="1" si="0"/>
        <v>2.5781747210512629E-4</v>
      </c>
      <c r="F2" s="37" cm="1">
        <f t="array" aca="1" ref="F2" ca="1">INDIRECT(CONCATENATE("'",HLOOKUP(F$1,$B$21:$E$23,3,FALSE),"'!",$B$25,ROW($A2)+3))*About!$A$27</f>
        <v>2.6053134023254867E-4</v>
      </c>
      <c r="G2" s="38">
        <f ca="1">$F2+($K2-$F2)*(G$1-$F$1)/($K$1-$F$1)</f>
        <v>2.6487352923642448E-4</v>
      </c>
      <c r="H2" s="38">
        <f t="shared" ref="H2:J12" ca="1" si="1">$F2+($K2-$F2)*(H$1-$F$1)/($K$1-$F$1)</f>
        <v>2.692157182403003E-4</v>
      </c>
      <c r="I2" s="38">
        <f t="shared" ca="1" si="1"/>
        <v>2.7355790724417612E-4</v>
      </c>
      <c r="J2" s="38">
        <f t="shared" ca="1" si="1"/>
        <v>2.7790009624805193E-4</v>
      </c>
      <c r="K2" s="37" cm="1">
        <f t="array" aca="1" ref="K2" ca="1">INDIRECT(CONCATENATE("'",HLOOKUP(K$1,$B$21:$E$23,3,FALSE),"'!",$B$25,ROW($A2)+3))*About!$A$27</f>
        <v>2.8224228525192775E-4</v>
      </c>
      <c r="L2" s="38">
        <f ca="1">$K2+($P2-$K2)*(L$1-$K$1)/($P$1-$K$1)</f>
        <v>2.8875556875774145E-4</v>
      </c>
      <c r="M2" s="38">
        <f t="shared" ref="M2:O12" ca="1" si="2">$K2+($P2-$K2)*(M$1-$K$1)/($P$1-$K$1)</f>
        <v>2.9526885226355515E-4</v>
      </c>
      <c r="N2" s="38">
        <f t="shared" ca="1" si="2"/>
        <v>3.017821357693689E-4</v>
      </c>
      <c r="O2" s="38">
        <f t="shared" ca="1" si="2"/>
        <v>3.0829541927518259E-4</v>
      </c>
      <c r="P2" s="37" cm="1">
        <f t="array" aca="1" ref="P2" ca="1">INDIRECT(CONCATENATE("'",HLOOKUP(P$1,$B$21:$E$23,3,FALSE),"'!",$B$25,ROW($A2)+3))*About!$A$27</f>
        <v>3.1480870278099629E-4</v>
      </c>
      <c r="Q2" s="38" cm="1">
        <f t="array" aca="1" ref="Q2" ca="1">TREND($K2:$P2,$K$1:$P$1,Q$1)</f>
        <v>3.2132198628681032E-4</v>
      </c>
      <c r="R2" s="38" cm="1">
        <f t="array" aca="1" ref="R2" ca="1">TREND($K2:$P2,$K$1:$P$1,R$1)</f>
        <v>3.2783526979262255E-4</v>
      </c>
      <c r="S2" s="38" cm="1">
        <f t="array" aca="1" ref="S2" ca="1">TREND($K2:$P2,$K$1:$P$1,S$1)</f>
        <v>3.3434855329843652E-4</v>
      </c>
      <c r="T2" s="38" cm="1">
        <f t="array" aca="1" ref="T2" ca="1">TREND($K2:$P2,$K$1:$P$1,T$1)</f>
        <v>3.4086183680425049E-4</v>
      </c>
      <c r="U2" s="38" cm="1">
        <f t="array" aca="1" ref="U2" ca="1">TREND($K2:$P2,$K$1:$P$1,U$1)</f>
        <v>3.4737512031006446E-4</v>
      </c>
      <c r="V2" s="38" cm="1">
        <f t="array" aca="1" ref="V2" ca="1">TREND($K2:$P2,$K$1:$P$1,V$1)</f>
        <v>3.5388840381587842E-4</v>
      </c>
      <c r="W2" s="38" cm="1">
        <f t="array" aca="1" ref="W2" ca="1">TREND($K2:$P2,$K$1:$P$1,W$1)</f>
        <v>3.6040168732169239E-4</v>
      </c>
      <c r="X2" s="38" cm="1">
        <f t="array" aca="1" ref="X2" ca="1">TREND($K2:$P2,$K$1:$P$1,X$1)</f>
        <v>3.6691497082750463E-4</v>
      </c>
      <c r="Y2" s="38" cm="1">
        <f t="array" aca="1" ref="Y2" ca="1">TREND($K2:$P2,$K$1:$P$1,Y$1)</f>
        <v>3.734282543333186E-4</v>
      </c>
      <c r="Z2" s="38" cm="1">
        <f t="array" aca="1" ref="Z2" ca="1">TREND($K2:$P2,$K$1:$P$1,Z$1)</f>
        <v>3.7994153783913256E-4</v>
      </c>
      <c r="AA2" s="38" cm="1">
        <f t="array" aca="1" ref="AA2" ca="1">TREND($K2:$P2,$K$1:$P$1,AA$1)</f>
        <v>3.8645482134494653E-4</v>
      </c>
      <c r="AB2" s="38" cm="1">
        <f t="array" aca="1" ref="AB2" ca="1">TREND($K2:$P2,$K$1:$P$1,AB$1)</f>
        <v>3.929681048507605E-4</v>
      </c>
      <c r="AC2" s="38" cm="1">
        <f t="array" aca="1" ref="AC2" ca="1">TREND($K2:$P2,$K$1:$P$1,AC$1)</f>
        <v>3.9948138835657447E-4</v>
      </c>
      <c r="AD2" s="38" cm="1">
        <f t="array" aca="1" ref="AD2" ca="1">TREND($K2:$P2,$K$1:$P$1,AD$1)</f>
        <v>4.0599467186238844E-4</v>
      </c>
      <c r="AE2" s="38" cm="1">
        <f t="array" aca="1" ref="AE2" ca="1">TREND($K2:$P2,$K$1:$P$1,AE$1)</f>
        <v>4.1250795536820067E-4</v>
      </c>
      <c r="AF2" s="38" cm="1">
        <f t="array" aca="1" ref="AF2" ca="1">TREND($K2:$P2,$K$1:$P$1,AF$1)</f>
        <v>4.1902123887401464E-4</v>
      </c>
      <c r="AG2" s="38" cm="1">
        <f t="array" aca="1" ref="AG2" ca="1">TREND($K2:$P2,$K$1:$P$1,AG$1)</f>
        <v>4.2553452237982861E-4</v>
      </c>
      <c r="AH2" s="38" cm="1">
        <f t="array" aca="1" ref="AH2" ca="1">TREND($K2:$P2,$K$1:$P$1,AH$1)</f>
        <v>4.3204780588564258E-4</v>
      </c>
      <c r="AI2" s="38" cm="1">
        <f t="array" aca="1" ref="AI2" ca="1">TREND($K2:$P2,$K$1:$P$1,AI$1)</f>
        <v>4.3856108939145655E-4</v>
      </c>
      <c r="AJ2" s="38" cm="1">
        <f t="array" aca="1" ref="AJ2" ca="1">TREND($K2:$P2,$K$1:$P$1,AJ$1)</f>
        <v>4.4507437289727052E-4</v>
      </c>
    </row>
    <row r="3" spans="1:36">
      <c r="A3" t="s">
        <v>13</v>
      </c>
      <c r="B3" s="39" cm="1">
        <f t="array" aca="1" ref="B3" ca="1">INDIRECT(CONCATENATE("'",HLOOKUP(B$1,$B$21:$E$23,3,FALSE),"'!",$B$25,ROW($A3)+5))*About!$A$27</f>
        <v>1.3026567011627433E-4</v>
      </c>
      <c r="C3" s="38">
        <f t="shared" ref="C3:C12" ca="1" si="3">$B3+($F3-$B3)*(C$1-$B$1)/($F$1-$B$1)</f>
        <v>1.3297953824369671E-4</v>
      </c>
      <c r="D3" s="38">
        <f t="shared" ca="1" si="0"/>
        <v>1.3569340637111909E-4</v>
      </c>
      <c r="E3" s="38">
        <f t="shared" ca="1" si="0"/>
        <v>1.384072744985415E-4</v>
      </c>
      <c r="F3" s="39" cm="1">
        <f t="array" aca="1" ref="F3" ca="1">INDIRECT(CONCATENATE("'",HLOOKUP(F$1,$B$21:$E$23,3,FALSE),"'!",$B$25,ROW($A3)+5))*About!$A$27</f>
        <v>1.4112114262596387E-4</v>
      </c>
      <c r="G3" s="38">
        <f t="shared" ref="G3:G12" ca="1" si="4">$F3+($K3-$F3)*(G$1-$F$1)/($K$1-$F$1)</f>
        <v>1.4329223712790178E-4</v>
      </c>
      <c r="H3" s="38">
        <f t="shared" ca="1" si="1"/>
        <v>1.4546333162983969E-4</v>
      </c>
      <c r="I3" s="38">
        <f t="shared" ca="1" si="1"/>
        <v>1.4763442613177757E-4</v>
      </c>
      <c r="J3" s="38">
        <f t="shared" ca="1" si="1"/>
        <v>1.4980552063371548E-4</v>
      </c>
      <c r="K3" s="39" cm="1">
        <f t="array" aca="1" ref="K3" ca="1">INDIRECT(CONCATENATE("'",HLOOKUP(K$1,$B$21:$E$23,3,FALSE),"'!",$B$25,ROW($A3)+5))*About!$A$27</f>
        <v>1.5197661513565339E-4</v>
      </c>
      <c r="L3" s="38">
        <f t="shared" ref="L3:L12" ca="1" si="5">$K3+($P3-$K3)*(L$1-$K$1)/($P$1-$K$1)</f>
        <v>1.541477096375913E-4</v>
      </c>
      <c r="M3" s="38">
        <f t="shared" ca="1" si="2"/>
        <v>1.5631880413952921E-4</v>
      </c>
      <c r="N3" s="38">
        <f t="shared" ca="1" si="2"/>
        <v>1.5848989864146711E-4</v>
      </c>
      <c r="O3" s="38">
        <f t="shared" ca="1" si="2"/>
        <v>1.6066099314340502E-4</v>
      </c>
      <c r="P3" s="39" cm="1">
        <f t="array" aca="1" ref="P3" ca="1">INDIRECT(CONCATENATE("'",HLOOKUP(P$1,$B$21:$E$23,3,FALSE),"'!",$B$25,ROW($A3)+5))*About!$A$27</f>
        <v>1.6283208764534293E-4</v>
      </c>
      <c r="Q3" s="38" cm="1">
        <f t="array" aca="1" ref="Q3" ca="1">TREND($K3:$P3,$K$1:$P$1,Q$1)</f>
        <v>1.6500318214728114E-4</v>
      </c>
      <c r="R3" s="38" cm="1">
        <f t="array" aca="1" ref="R3" ca="1">TREND($K3:$P3,$K$1:$P$1,R$1)</f>
        <v>1.6717427664921826E-4</v>
      </c>
      <c r="S3" s="38" cm="1">
        <f t="array" aca="1" ref="S3" ca="1">TREND($K3:$P3,$K$1:$P$1,S$1)</f>
        <v>1.6934537115115625E-4</v>
      </c>
      <c r="T3" s="38" cm="1">
        <f t="array" aca="1" ref="T3" ca="1">TREND($K3:$P3,$K$1:$P$1,T$1)</f>
        <v>1.7151646565309424E-4</v>
      </c>
      <c r="U3" s="38" cm="1">
        <f t="array" aca="1" ref="U3" ca="1">TREND($K3:$P3,$K$1:$P$1,U$1)</f>
        <v>1.7368756015503223E-4</v>
      </c>
      <c r="V3" s="38" cm="1">
        <f t="array" aca="1" ref="V3" ca="1">TREND($K3:$P3,$K$1:$P$1,V$1)</f>
        <v>1.7585865465697022E-4</v>
      </c>
      <c r="W3" s="38" cm="1">
        <f t="array" aca="1" ref="W3" ca="1">TREND($K3:$P3,$K$1:$P$1,W$1)</f>
        <v>1.7802974915890821E-4</v>
      </c>
      <c r="X3" s="38" cm="1">
        <f t="array" aca="1" ref="X3" ca="1">TREND($K3:$P3,$K$1:$P$1,X$1)</f>
        <v>1.802008436608462E-4</v>
      </c>
      <c r="Y3" s="38" cm="1">
        <f t="array" aca="1" ref="Y3" ca="1">TREND($K3:$P3,$K$1:$P$1,Y$1)</f>
        <v>1.8237193816278419E-4</v>
      </c>
      <c r="Z3" s="38" cm="1">
        <f t="array" aca="1" ref="Z3" ca="1">TREND($K3:$P3,$K$1:$P$1,Z$1)</f>
        <v>1.8454303266472218E-4</v>
      </c>
      <c r="AA3" s="38" cm="1">
        <f t="array" aca="1" ref="AA3" ca="1">TREND($K3:$P3,$K$1:$P$1,AA$1)</f>
        <v>1.8671412716666017E-4</v>
      </c>
      <c r="AB3" s="38" cm="1">
        <f t="array" aca="1" ref="AB3" ca="1">TREND($K3:$P3,$K$1:$P$1,AB$1)</f>
        <v>1.8888522166859815E-4</v>
      </c>
      <c r="AC3" s="38" cm="1">
        <f t="array" aca="1" ref="AC3" ca="1">TREND($K3:$P3,$K$1:$P$1,AC$1)</f>
        <v>1.9105631617053528E-4</v>
      </c>
      <c r="AD3" s="38" cm="1">
        <f t="array" aca="1" ref="AD3" ca="1">TREND($K3:$P3,$K$1:$P$1,AD$1)</f>
        <v>1.9322741067247327E-4</v>
      </c>
      <c r="AE3" s="38" cm="1">
        <f t="array" aca="1" ref="AE3" ca="1">TREND($K3:$P3,$K$1:$P$1,AE$1)</f>
        <v>1.9539850517441126E-4</v>
      </c>
      <c r="AF3" s="38" cm="1">
        <f t="array" aca="1" ref="AF3" ca="1">TREND($K3:$P3,$K$1:$P$1,AF$1)</f>
        <v>1.9756959967634925E-4</v>
      </c>
      <c r="AG3" s="38" cm="1">
        <f t="array" aca="1" ref="AG3" ca="1">TREND($K3:$P3,$K$1:$P$1,AG$1)</f>
        <v>1.9974069417828724E-4</v>
      </c>
      <c r="AH3" s="38" cm="1">
        <f t="array" aca="1" ref="AH3" ca="1">TREND($K3:$P3,$K$1:$P$1,AH$1)</f>
        <v>2.0191178868022523E-4</v>
      </c>
      <c r="AI3" s="38" cm="1">
        <f t="array" aca="1" ref="AI3" ca="1">TREND($K3:$P3,$K$1:$P$1,AI$1)</f>
        <v>2.0408288318216321E-4</v>
      </c>
      <c r="AJ3" s="38" cm="1">
        <f t="array" aca="1" ref="AJ3" ca="1">TREND($K3:$P3,$K$1:$P$1,AJ$1)</f>
        <v>2.062539776841012E-4</v>
      </c>
    </row>
    <row r="4" spans="1:36">
      <c r="A4" t="s">
        <v>14</v>
      </c>
      <c r="B4" s="39" cm="1">
        <f t="array" aca="1" ref="B4" ca="1">INDIRECT(CONCATENATE("'",HLOOKUP(B$1,$B$21:$E$23,3,FALSE),"'!",$B$25,ROW($A4)+5))*About!$A$27</f>
        <v>4.1250795536820208E-4</v>
      </c>
      <c r="C4" s="38">
        <f t="shared" ca="1" si="3"/>
        <v>4.1522182349562446E-4</v>
      </c>
      <c r="D4" s="38">
        <f t="shared" ca="1" si="0"/>
        <v>4.1793569162304684E-4</v>
      </c>
      <c r="E4" s="38">
        <f t="shared" ca="1" si="0"/>
        <v>4.2064955975046922E-4</v>
      </c>
      <c r="F4" s="39" cm="1">
        <f t="array" aca="1" ref="F4" ca="1">INDIRECT(CONCATENATE("'",HLOOKUP(F$1,$B$21:$E$23,3,FALSE),"'!",$B$25,ROW($A4)+5))*About!$A$27</f>
        <v>4.233634278778916E-4</v>
      </c>
      <c r="G4" s="38">
        <f t="shared" ca="1" si="4"/>
        <v>4.2770561688176741E-4</v>
      </c>
      <c r="H4" s="38">
        <f t="shared" ca="1" si="1"/>
        <v>4.3204780588564323E-4</v>
      </c>
      <c r="I4" s="38">
        <f t="shared" ca="1" si="1"/>
        <v>4.363899948895191E-4</v>
      </c>
      <c r="J4" s="38">
        <f t="shared" ca="1" si="1"/>
        <v>4.4073218389339492E-4</v>
      </c>
      <c r="K4" s="39" cm="1">
        <f t="array" aca="1" ref="K4" ca="1">INDIRECT(CONCATENATE("'",HLOOKUP(K$1,$B$21:$E$23,3,FALSE),"'!",$B$25,ROW($A4)+5))*About!$A$27</f>
        <v>4.4507437289727073E-4</v>
      </c>
      <c r="L4" s="38">
        <f t="shared" ca="1" si="5"/>
        <v>4.5375875090502237E-4</v>
      </c>
      <c r="M4" s="38">
        <f t="shared" ca="1" si="2"/>
        <v>4.6244312891277395E-4</v>
      </c>
      <c r="N4" s="38">
        <f t="shared" ca="1" si="2"/>
        <v>4.7112750692052558E-4</v>
      </c>
      <c r="O4" s="38">
        <f t="shared" ca="1" si="2"/>
        <v>4.7981188492827716E-4</v>
      </c>
      <c r="P4" s="39" cm="1">
        <f t="array" aca="1" ref="P4" ca="1">INDIRECT(CONCATENATE("'",HLOOKUP(P$1,$B$21:$E$23,3,FALSE),"'!",$B$25,ROW($A4)+5))*About!$A$27</f>
        <v>4.8849626293602879E-4</v>
      </c>
      <c r="Q4" s="38" cm="1">
        <f t="array" aca="1" ref="Q4" ca="1">TREND($K4:$P4,$K$1:$P$1,Q$1)</f>
        <v>4.9718064094378053E-4</v>
      </c>
      <c r="R4" s="38" cm="1">
        <f t="array" aca="1" ref="R4" ca="1">TREND($K4:$P4,$K$1:$P$1,R$1)</f>
        <v>5.0586501895153249E-4</v>
      </c>
      <c r="S4" s="38" cm="1">
        <f t="array" aca="1" ref="S4" ca="1">TREND($K4:$P4,$K$1:$P$1,S$1)</f>
        <v>5.1454939695928445E-4</v>
      </c>
      <c r="T4" s="38" cm="1">
        <f t="array" aca="1" ref="T4" ca="1">TREND($K4:$P4,$K$1:$P$1,T$1)</f>
        <v>5.2323377496703294E-4</v>
      </c>
      <c r="U4" s="38" cm="1">
        <f t="array" aca="1" ref="U4" ca="1">TREND($K4:$P4,$K$1:$P$1,U$1)</f>
        <v>5.319181529747849E-4</v>
      </c>
      <c r="V4" s="38" cm="1">
        <f t="array" aca="1" ref="V4" ca="1">TREND($K4:$P4,$K$1:$P$1,V$1)</f>
        <v>5.4060253098253686E-4</v>
      </c>
      <c r="W4" s="38" cm="1">
        <f t="array" aca="1" ref="W4" ca="1">TREND($K4:$P4,$K$1:$P$1,W$1)</f>
        <v>5.4928690899028881E-4</v>
      </c>
      <c r="X4" s="38" cm="1">
        <f t="array" aca="1" ref="X4" ca="1">TREND($K4:$P4,$K$1:$P$1,X$1)</f>
        <v>5.5797128699804077E-4</v>
      </c>
      <c r="Y4" s="38" cm="1">
        <f t="array" aca="1" ref="Y4" ca="1">TREND($K4:$P4,$K$1:$P$1,Y$1)</f>
        <v>5.6665566500579273E-4</v>
      </c>
      <c r="Z4" s="38" cm="1">
        <f t="array" aca="1" ref="Z4" ca="1">TREND($K4:$P4,$K$1:$P$1,Z$1)</f>
        <v>5.7534004301354469E-4</v>
      </c>
      <c r="AA4" s="38" cm="1">
        <f t="array" aca="1" ref="AA4" ca="1">TREND($K4:$P4,$K$1:$P$1,AA$1)</f>
        <v>5.8402442102129665E-4</v>
      </c>
      <c r="AB4" s="38" cm="1">
        <f t="array" aca="1" ref="AB4" ca="1">TREND($K4:$P4,$K$1:$P$1,AB$1)</f>
        <v>5.9270879902904861E-4</v>
      </c>
      <c r="AC4" s="38" cm="1">
        <f t="array" aca="1" ref="AC4" ca="1">TREND($K4:$P4,$K$1:$P$1,AC$1)</f>
        <v>6.0139317703680056E-4</v>
      </c>
      <c r="AD4" s="38" cm="1">
        <f t="array" aca="1" ref="AD4" ca="1">TREND($K4:$P4,$K$1:$P$1,AD$1)</f>
        <v>6.1007755504454905E-4</v>
      </c>
      <c r="AE4" s="38" cm="1">
        <f t="array" aca="1" ref="AE4" ca="1">TREND($K4:$P4,$K$1:$P$1,AE$1)</f>
        <v>6.1876193305230101E-4</v>
      </c>
      <c r="AF4" s="38" cm="1">
        <f t="array" aca="1" ref="AF4" ca="1">TREND($K4:$P4,$K$1:$P$1,AF$1)</f>
        <v>6.2744631106005297E-4</v>
      </c>
      <c r="AG4" s="38" cm="1">
        <f t="array" aca="1" ref="AG4" ca="1">TREND($K4:$P4,$K$1:$P$1,AG$1)</f>
        <v>6.3613068906780493E-4</v>
      </c>
      <c r="AH4" s="38" cm="1">
        <f t="array" aca="1" ref="AH4" ca="1">TREND($K4:$P4,$K$1:$P$1,AH$1)</f>
        <v>6.4481506707555689E-4</v>
      </c>
      <c r="AI4" s="38" cm="1">
        <f t="array" aca="1" ref="AI4" ca="1">TREND($K4:$P4,$K$1:$P$1,AI$1)</f>
        <v>6.5349944508330884E-4</v>
      </c>
      <c r="AJ4" s="38" cm="1">
        <f t="array" aca="1" ref="AJ4" ca="1">TREND($K4:$P4,$K$1:$P$1,AJ$1)</f>
        <v>6.621838230910608E-4</v>
      </c>
    </row>
    <row r="5" spans="1:36">
      <c r="A5" t="s">
        <v>15</v>
      </c>
      <c r="B5" s="39" cm="1">
        <f t="array" aca="1" ref="B5" ca="1">INDIRECT(CONCATENATE("'",HLOOKUP(B$1,$B$21:$E$23,3,FALSE),"'!",$B$25,ROW($A5)+5))*About!$A$27</f>
        <v>5.2106268046509738E-3</v>
      </c>
      <c r="C5" s="38">
        <f t="shared" ca="1" si="3"/>
        <v>5.2377654859251978E-3</v>
      </c>
      <c r="D5" s="38">
        <f t="shared" ca="1" si="0"/>
        <v>5.2649041671994218E-3</v>
      </c>
      <c r="E5" s="38">
        <f t="shared" ca="1" si="0"/>
        <v>5.2920428484736449E-3</v>
      </c>
      <c r="F5" s="39" cm="1">
        <f t="array" aca="1" ref="F5" ca="1">INDIRECT(CONCATENATE("'",HLOOKUP(F$1,$B$21:$E$23,3,FALSE),"'!",$B$25,ROW($A5)+5))*About!$A$27</f>
        <v>5.3191815297478689E-3</v>
      </c>
      <c r="G5" s="38">
        <f t="shared" ca="1" si="4"/>
        <v>5.384314364806006E-3</v>
      </c>
      <c r="H5" s="38">
        <f t="shared" ca="1" si="1"/>
        <v>5.4494471998641431E-3</v>
      </c>
      <c r="I5" s="38">
        <f t="shared" ca="1" si="1"/>
        <v>5.5145800349222802E-3</v>
      </c>
      <c r="J5" s="38">
        <f t="shared" ca="1" si="1"/>
        <v>5.5797128699804173E-3</v>
      </c>
      <c r="K5" s="39" cm="1">
        <f t="array" aca="1" ref="K5" ca="1">INDIRECT(CONCATENATE("'",HLOOKUP(K$1,$B$21:$E$23,3,FALSE),"'!",$B$25,ROW($A5)+5))*About!$A$27</f>
        <v>5.6448457050385543E-3</v>
      </c>
      <c r="L5" s="38">
        <f t="shared" ca="1" si="5"/>
        <v>5.7534004301354495E-3</v>
      </c>
      <c r="M5" s="38">
        <f t="shared" ca="1" si="2"/>
        <v>5.8619551552323455E-3</v>
      </c>
      <c r="N5" s="38">
        <f t="shared" ca="1" si="2"/>
        <v>5.9705098803292406E-3</v>
      </c>
      <c r="O5" s="38">
        <f t="shared" ca="1" si="2"/>
        <v>6.0790646054261366E-3</v>
      </c>
      <c r="P5" s="39" cm="1">
        <f t="array" aca="1" ref="P5" ca="1">INDIRECT(CONCATENATE("'",HLOOKUP(P$1,$B$21:$E$23,3,FALSE),"'!",$B$25,ROW($A5)+5))*About!$A$27</f>
        <v>6.1876193305230318E-3</v>
      </c>
      <c r="Q5" s="38" cm="1">
        <f t="array" aca="1" ref="Q5" ca="1">TREND($K5:$P5,$K$1:$P$1,Q$1)</f>
        <v>6.2961740556199131E-3</v>
      </c>
      <c r="R5" s="38" cm="1">
        <f t="array" aca="1" ref="R5" ca="1">TREND($K5:$P5,$K$1:$P$1,R$1)</f>
        <v>6.4047287807167952E-3</v>
      </c>
      <c r="S5" s="38" cm="1">
        <f t="array" aca="1" ref="S5" ca="1">TREND($K5:$P5,$K$1:$P$1,S$1)</f>
        <v>6.5132835058137051E-3</v>
      </c>
      <c r="T5" s="38" cm="1">
        <f t="array" aca="1" ref="T5" ca="1">TREND($K5:$P5,$K$1:$P$1,T$1)</f>
        <v>6.6218382309105872E-3</v>
      </c>
      <c r="U5" s="38" cm="1">
        <f t="array" aca="1" ref="U5" ca="1">TREND($K5:$P5,$K$1:$P$1,U$1)</f>
        <v>6.7303929560074971E-3</v>
      </c>
      <c r="V5" s="38" cm="1">
        <f t="array" aca="1" ref="V5" ca="1">TREND($K5:$P5,$K$1:$P$1,V$1)</f>
        <v>6.8389476811043792E-3</v>
      </c>
      <c r="W5" s="38" cm="1">
        <f t="array" aca="1" ref="W5" ca="1">TREND($K5:$P5,$K$1:$P$1,W$1)</f>
        <v>6.9475024062012891E-3</v>
      </c>
      <c r="X5" s="38" cm="1">
        <f t="array" aca="1" ref="X5" ca="1">TREND($K5:$P5,$K$1:$P$1,X$1)</f>
        <v>7.0560571312981712E-3</v>
      </c>
      <c r="Y5" s="38" cm="1">
        <f t="array" aca="1" ref="Y5" ca="1">TREND($K5:$P5,$K$1:$P$1,Y$1)</f>
        <v>7.1646118563950811E-3</v>
      </c>
      <c r="Z5" s="38" cm="1">
        <f t="array" aca="1" ref="Z5" ca="1">TREND($K5:$P5,$K$1:$P$1,Z$1)</f>
        <v>7.2731665814919633E-3</v>
      </c>
      <c r="AA5" s="38" cm="1">
        <f t="array" aca="1" ref="AA5" ca="1">TREND($K5:$P5,$K$1:$P$1,AA$1)</f>
        <v>7.3817213065888732E-3</v>
      </c>
      <c r="AB5" s="38" cm="1">
        <f t="array" aca="1" ref="AB5" ca="1">TREND($K5:$P5,$K$1:$P$1,AB$1)</f>
        <v>7.4902760316857553E-3</v>
      </c>
      <c r="AC5" s="38" cm="1">
        <f t="array" aca="1" ref="AC5" ca="1">TREND($K5:$P5,$K$1:$P$1,AC$1)</f>
        <v>7.5988307567826652E-3</v>
      </c>
      <c r="AD5" s="38" cm="1">
        <f t="array" aca="1" ref="AD5" ca="1">TREND($K5:$P5,$K$1:$P$1,AD$1)</f>
        <v>7.7073854818795473E-3</v>
      </c>
      <c r="AE5" s="38" cm="1">
        <f t="array" aca="1" ref="AE5" ca="1">TREND($K5:$P5,$K$1:$P$1,AE$1)</f>
        <v>7.8159402069764572E-3</v>
      </c>
      <c r="AF5" s="38" cm="1">
        <f t="array" aca="1" ref="AF5" ca="1">TREND($K5:$P5,$K$1:$P$1,AF$1)</f>
        <v>7.9244949320733393E-3</v>
      </c>
      <c r="AG5" s="38" cm="1">
        <f t="array" aca="1" ref="AG5" ca="1">TREND($K5:$P5,$K$1:$P$1,AG$1)</f>
        <v>8.0330496571702492E-3</v>
      </c>
      <c r="AH5" s="38" cm="1">
        <f t="array" aca="1" ref="AH5" ca="1">TREND($K5:$P5,$K$1:$P$1,AH$1)</f>
        <v>8.1416043822671313E-3</v>
      </c>
      <c r="AI5" s="38" cm="1">
        <f t="array" aca="1" ref="AI5" ca="1">TREND($K5:$P5,$K$1:$P$1,AI$1)</f>
        <v>8.2501591073640135E-3</v>
      </c>
      <c r="AJ5" s="38" cm="1">
        <f t="array" aca="1" ref="AJ5" ca="1">TREND($K5:$P5,$K$1:$P$1,AJ$1)</f>
        <v>8.3587138324609234E-3</v>
      </c>
    </row>
    <row r="6" spans="1:36">
      <c r="A6" t="s">
        <v>16</v>
      </c>
      <c r="B6" s="39" cm="1">
        <f t="array" aca="1" ref="B6" ca="1">INDIRECT(CONCATENATE("'",HLOOKUP(B$1,$B$21:$E$23,3,FALSE),"'!",$B$25,ROW($A6)+5))*About!$A$27</f>
        <v>7.4902760316857752E-3</v>
      </c>
      <c r="C6" s="38">
        <f t="shared" ca="1" si="3"/>
        <v>7.5174147129599992E-3</v>
      </c>
      <c r="D6" s="38">
        <f t="shared" ca="1" si="0"/>
        <v>7.5445533942342232E-3</v>
      </c>
      <c r="E6" s="38">
        <f t="shared" ca="1" si="0"/>
        <v>7.5716920755084472E-3</v>
      </c>
      <c r="F6" s="39" cm="1">
        <f t="array" aca="1" ref="F6" ca="1">INDIRECT(CONCATENATE("'",HLOOKUP(F$1,$B$21:$E$23,3,FALSE),"'!",$B$25,ROW($A6)+5))*About!$A$27</f>
        <v>7.5988307567826712E-3</v>
      </c>
      <c r="G6" s="38">
        <f t="shared" ca="1" si="4"/>
        <v>7.6856745368601874E-3</v>
      </c>
      <c r="H6" s="38">
        <f t="shared" ca="1" si="1"/>
        <v>7.7725183169377035E-3</v>
      </c>
      <c r="I6" s="38">
        <f t="shared" ca="1" si="1"/>
        <v>7.8593620970152187E-3</v>
      </c>
      <c r="J6" s="38">
        <f t="shared" ca="1" si="1"/>
        <v>7.9462058770927348E-3</v>
      </c>
      <c r="K6" s="39" cm="1">
        <f t="array" aca="1" ref="K6" ca="1">INDIRECT(CONCATENATE("'",HLOOKUP(K$1,$B$21:$E$23,3,FALSE),"'!",$B$25,ROW($A6)+5))*About!$A$27</f>
        <v>8.0330496571702509E-3</v>
      </c>
      <c r="L6" s="38">
        <f t="shared" ca="1" si="5"/>
        <v>8.2067372173252832E-3</v>
      </c>
      <c r="M6" s="38">
        <f t="shared" ca="1" si="2"/>
        <v>8.3804247774803154E-3</v>
      </c>
      <c r="N6" s="38">
        <f t="shared" ca="1" si="2"/>
        <v>8.5541123376353494E-3</v>
      </c>
      <c r="O6" s="38">
        <f t="shared" ca="1" si="2"/>
        <v>8.7277998977903816E-3</v>
      </c>
      <c r="P6" s="39" cm="1">
        <f t="array" aca="1" ref="P6" ca="1">INDIRECT(CONCATENATE("'",HLOOKUP(P$1,$B$21:$E$23,3,FALSE),"'!",$B$25,ROW($A6)+5))*About!$A$27</f>
        <v>8.9014874579454138E-3</v>
      </c>
      <c r="Q6" s="38" cm="1">
        <f t="array" aca="1" ref="Q6" ca="1">TREND($K6:$P6,$K$1:$P$1,Q$1)</f>
        <v>9.0751750181004009E-3</v>
      </c>
      <c r="R6" s="38" cm="1">
        <f t="array" aca="1" ref="R6" ca="1">TREND($K6:$P6,$K$1:$P$1,R$1)</f>
        <v>9.2488625782554679E-3</v>
      </c>
      <c r="S6" s="38" cm="1">
        <f t="array" aca="1" ref="S6" ca="1">TREND($K6:$P6,$K$1:$P$1,S$1)</f>
        <v>9.4225501384104793E-3</v>
      </c>
      <c r="T6" s="38" cm="1">
        <f t="array" aca="1" ref="T6" ca="1">TREND($K6:$P6,$K$1:$P$1,T$1)</f>
        <v>9.5962376985655462E-3</v>
      </c>
      <c r="U6" s="38" cm="1">
        <f t="array" aca="1" ref="U6" ca="1">TREND($K6:$P6,$K$1:$P$1,U$1)</f>
        <v>9.7699252587205576E-3</v>
      </c>
      <c r="V6" s="38" cm="1">
        <f t="array" aca="1" ref="V6" ca="1">TREND($K6:$P6,$K$1:$P$1,V$1)</f>
        <v>9.943612818875569E-3</v>
      </c>
      <c r="W6" s="38" cm="1">
        <f t="array" aca="1" ref="W6" ca="1">TREND($K6:$P6,$K$1:$P$1,W$1)</f>
        <v>1.0117300379030636E-2</v>
      </c>
      <c r="X6" s="38" cm="1">
        <f t="array" aca="1" ref="X6" ca="1">TREND($K6:$P6,$K$1:$P$1,X$1)</f>
        <v>1.0290987939185647E-2</v>
      </c>
      <c r="Y6" s="38" cm="1">
        <f t="array" aca="1" ref="Y6" ca="1">TREND($K6:$P6,$K$1:$P$1,Y$1)</f>
        <v>1.0464675499340714E-2</v>
      </c>
      <c r="Z6" s="38" cm="1">
        <f t="array" aca="1" ref="Z6" ca="1">TREND($K6:$P6,$K$1:$P$1,Z$1)</f>
        <v>1.0638363059495726E-2</v>
      </c>
      <c r="AA6" s="38" cm="1">
        <f t="array" aca="1" ref="AA6" ca="1">TREND($K6:$P6,$K$1:$P$1,AA$1)</f>
        <v>1.0812050619650737E-2</v>
      </c>
      <c r="AB6" s="38" cm="1">
        <f t="array" aca="1" ref="AB6" ca="1">TREND($K6:$P6,$K$1:$P$1,AB$1)</f>
        <v>1.0985738179805804E-2</v>
      </c>
      <c r="AC6" s="38" cm="1">
        <f t="array" aca="1" ref="AC6" ca="1">TREND($K6:$P6,$K$1:$P$1,AC$1)</f>
        <v>1.1159425739960815E-2</v>
      </c>
      <c r="AD6" s="38" cm="1">
        <f t="array" aca="1" ref="AD6" ca="1">TREND($K6:$P6,$K$1:$P$1,AD$1)</f>
        <v>1.1333113300115827E-2</v>
      </c>
      <c r="AE6" s="38" cm="1">
        <f t="array" aca="1" ref="AE6" ca="1">TREND($K6:$P6,$K$1:$P$1,AE$1)</f>
        <v>1.1506800860270894E-2</v>
      </c>
      <c r="AF6" s="38" cm="1">
        <f t="array" aca="1" ref="AF6" ca="1">TREND($K6:$P6,$K$1:$P$1,AF$1)</f>
        <v>1.1680488420425905E-2</v>
      </c>
      <c r="AG6" s="38" cm="1">
        <f t="array" aca="1" ref="AG6" ca="1">TREND($K6:$P6,$K$1:$P$1,AG$1)</f>
        <v>1.1854175980580972E-2</v>
      </c>
      <c r="AH6" s="38" cm="1">
        <f t="array" aca="1" ref="AH6" ca="1">TREND($K6:$P6,$K$1:$P$1,AH$1)</f>
        <v>1.2027863540735984E-2</v>
      </c>
      <c r="AI6" s="38" cm="1">
        <f t="array" aca="1" ref="AI6" ca="1">TREND($K6:$P6,$K$1:$P$1,AI$1)</f>
        <v>1.2201551100890995E-2</v>
      </c>
      <c r="AJ6" s="38" cm="1">
        <f t="array" aca="1" ref="AJ6" ca="1">TREND($K6:$P6,$K$1:$P$1,AJ$1)</f>
        <v>1.2375238661046062E-2</v>
      </c>
    </row>
    <row r="7" spans="1:36">
      <c r="A7" t="s">
        <v>162</v>
      </c>
      <c r="B7" s="39" cm="1">
        <f t="array" aca="1" ref="B7" ca="1">INDIRECT(CONCATENATE("'",HLOOKUP(B$1,$B$21:$E$23,3,FALSE),"'!",$B$25,ROW($A7)+5))*About!$A$27</f>
        <v>0.20625397768410103</v>
      </c>
      <c r="C7" s="38">
        <f t="shared" ca="1" si="3"/>
        <v>0.20896784581152342</v>
      </c>
      <c r="D7" s="38">
        <f t="shared" ca="1" si="0"/>
        <v>0.2116817139389458</v>
      </c>
      <c r="E7" s="38">
        <f t="shared" ca="1" si="0"/>
        <v>0.21439558206636819</v>
      </c>
      <c r="F7" s="39" cm="1">
        <f t="array" aca="1" ref="F7" ca="1">INDIRECT(CONCATENATE("'",HLOOKUP(F$1,$B$21:$E$23,3,FALSE),"'!",$B$25,ROW($A7)+5))*About!$A$27</f>
        <v>0.21710945019379058</v>
      </c>
      <c r="G7" s="38">
        <f t="shared" ca="1" si="4"/>
        <v>0.2192805446957285</v>
      </c>
      <c r="H7" s="38">
        <f t="shared" ca="1" si="1"/>
        <v>0.22145163919766639</v>
      </c>
      <c r="I7" s="38">
        <f t="shared" ca="1" si="1"/>
        <v>0.22362273369960431</v>
      </c>
      <c r="J7" s="38">
        <f t="shared" ca="1" si="1"/>
        <v>0.2257938282015422</v>
      </c>
      <c r="K7" s="39" cm="1">
        <f t="array" aca="1" ref="K7" ca="1">INDIRECT(CONCATENATE("'",HLOOKUP(K$1,$B$21:$E$23,3,FALSE),"'!",$B$25,ROW($A7)+5))*About!$A$27</f>
        <v>0.22796492270348012</v>
      </c>
      <c r="L7" s="38">
        <f t="shared" ca="1" si="5"/>
        <v>0.22796492270348012</v>
      </c>
      <c r="M7" s="38">
        <f t="shared" ca="1" si="2"/>
        <v>0.22796492270348012</v>
      </c>
      <c r="N7" s="38">
        <f t="shared" ca="1" si="2"/>
        <v>0.22796492270348012</v>
      </c>
      <c r="O7" s="38">
        <f t="shared" ca="1" si="2"/>
        <v>0.22796492270348012</v>
      </c>
      <c r="P7" s="39" cm="1">
        <f t="array" aca="1" ref="P7" ca="1">INDIRECT(CONCATENATE("'",HLOOKUP(P$1,$B$21:$E$23,3,FALSE),"'!",$B$25,ROW($A7)+5))*About!$A$27</f>
        <v>0.22796492270348012</v>
      </c>
      <c r="Q7" s="38" cm="1">
        <f t="array" aca="1" ref="Q7" ca="1">TREND($K7:$P7,$K$1:$P$1,Q$1)</f>
        <v>0.22796492270348012</v>
      </c>
      <c r="R7" s="38" cm="1">
        <f t="array" aca="1" ref="R7" ca="1">TREND($K7:$P7,$K$1:$P$1,R$1)</f>
        <v>0.22796492270348012</v>
      </c>
      <c r="S7" s="38" cm="1">
        <f t="array" aca="1" ref="S7" ca="1">TREND($K7:$P7,$K$1:$P$1,S$1)</f>
        <v>0.22796492270348012</v>
      </c>
      <c r="T7" s="38" cm="1">
        <f t="array" aca="1" ref="T7" ca="1">TREND($K7:$P7,$K$1:$P$1,T$1)</f>
        <v>0.22796492270348012</v>
      </c>
      <c r="U7" s="38" cm="1">
        <f t="array" aca="1" ref="U7" ca="1">TREND($K7:$P7,$K$1:$P$1,U$1)</f>
        <v>0.22796492270348012</v>
      </c>
      <c r="V7" s="38" cm="1">
        <f t="array" aca="1" ref="V7" ca="1">TREND($K7:$P7,$K$1:$P$1,V$1)</f>
        <v>0.22796492270348012</v>
      </c>
      <c r="W7" s="38" cm="1">
        <f t="array" aca="1" ref="W7" ca="1">TREND($K7:$P7,$K$1:$P$1,W$1)</f>
        <v>0.22796492270348012</v>
      </c>
      <c r="X7" s="38" cm="1">
        <f t="array" aca="1" ref="X7" ca="1">TREND($K7:$P7,$K$1:$P$1,X$1)</f>
        <v>0.22796492270348012</v>
      </c>
      <c r="Y7" s="38" cm="1">
        <f t="array" aca="1" ref="Y7" ca="1">TREND($K7:$P7,$K$1:$P$1,Y$1)</f>
        <v>0.22796492270348012</v>
      </c>
      <c r="Z7" s="38" cm="1">
        <f t="array" aca="1" ref="Z7" ca="1">TREND($K7:$P7,$K$1:$P$1,Z$1)</f>
        <v>0.22796492270348012</v>
      </c>
      <c r="AA7" s="38" cm="1">
        <f t="array" aca="1" ref="AA7" ca="1">TREND($K7:$P7,$K$1:$P$1,AA$1)</f>
        <v>0.22796492270348012</v>
      </c>
      <c r="AB7" s="38" cm="1">
        <f t="array" aca="1" ref="AB7" ca="1">TREND($K7:$P7,$K$1:$P$1,AB$1)</f>
        <v>0.22796492270348012</v>
      </c>
      <c r="AC7" s="38" cm="1">
        <f t="array" aca="1" ref="AC7" ca="1">TREND($K7:$P7,$K$1:$P$1,AC$1)</f>
        <v>0.22796492270348012</v>
      </c>
      <c r="AD7" s="38" cm="1">
        <f t="array" aca="1" ref="AD7" ca="1">TREND($K7:$P7,$K$1:$P$1,AD$1)</f>
        <v>0.22796492270348012</v>
      </c>
      <c r="AE7" s="38" cm="1">
        <f t="array" aca="1" ref="AE7" ca="1">TREND($K7:$P7,$K$1:$P$1,AE$1)</f>
        <v>0.22796492270348012</v>
      </c>
      <c r="AF7" s="38" cm="1">
        <f t="array" aca="1" ref="AF7" ca="1">TREND($K7:$P7,$K$1:$P$1,AF$1)</f>
        <v>0.22796492270348012</v>
      </c>
      <c r="AG7" s="38" cm="1">
        <f t="array" aca="1" ref="AG7" ca="1">TREND($K7:$P7,$K$1:$P$1,AG$1)</f>
        <v>0.22796492270348012</v>
      </c>
      <c r="AH7" s="38" cm="1">
        <f t="array" aca="1" ref="AH7" ca="1">TREND($K7:$P7,$K$1:$P$1,AH$1)</f>
        <v>0.22796492270348012</v>
      </c>
      <c r="AI7" s="38" cm="1">
        <f t="array" aca="1" ref="AI7" ca="1">TREND($K7:$P7,$K$1:$P$1,AI$1)</f>
        <v>0.22796492270348012</v>
      </c>
      <c r="AJ7" s="38" cm="1">
        <f t="array" aca="1" ref="AJ7" ca="1">TREND($K7:$P7,$K$1:$P$1,AJ$1)</f>
        <v>0.22796492270348012</v>
      </c>
    </row>
    <row r="8" spans="1:36">
      <c r="A8" t="s">
        <v>17</v>
      </c>
      <c r="B8" s="39" cm="1">
        <f t="array" aca="1" ref="B8" ca="1">INDIRECT(CONCATENATE("'",HLOOKUP(B$1,$B$21:$E$23,3,FALSE),"'!",$B$25,ROW($A8)+5))*About!$A$27</f>
        <v>3.5823059281975447E-2</v>
      </c>
      <c r="C8" s="38">
        <f t="shared" ca="1" si="3"/>
        <v>3.6094446094717687E-2</v>
      </c>
      <c r="D8" s="38">
        <f t="shared" ca="1" si="0"/>
        <v>3.6365832907459927E-2</v>
      </c>
      <c r="E8" s="38">
        <f t="shared" ca="1" si="0"/>
        <v>3.663721972020216E-2</v>
      </c>
      <c r="F8" s="39" cm="1">
        <f t="array" aca="1" ref="F8" ca="1">INDIRECT(CONCATENATE("'",HLOOKUP(F$1,$B$21:$E$23,3,FALSE),"'!",$B$25,ROW($A8)+5))*About!$A$27</f>
        <v>3.69086065329444E-2</v>
      </c>
      <c r="G8" s="38">
        <f t="shared" ca="1" si="4"/>
        <v>3.7125715983138192E-2</v>
      </c>
      <c r="H8" s="38">
        <f t="shared" ca="1" si="1"/>
        <v>3.7342825433331978E-2</v>
      </c>
      <c r="I8" s="38">
        <f t="shared" ca="1" si="1"/>
        <v>3.755993488352577E-2</v>
      </c>
      <c r="J8" s="38">
        <f t="shared" ca="1" si="1"/>
        <v>3.7777044333719555E-2</v>
      </c>
      <c r="K8" s="39" cm="1">
        <f t="array" aca="1" ref="K8" ca="1">INDIRECT(CONCATENATE("'",HLOOKUP(K$1,$B$21:$E$23,3,FALSE),"'!",$B$25,ROW($A8)+5))*About!$A$27</f>
        <v>3.7994153783913347E-2</v>
      </c>
      <c r="L8" s="38">
        <f t="shared" ca="1" si="5"/>
        <v>3.8428372684300931E-2</v>
      </c>
      <c r="M8" s="38">
        <f t="shared" ca="1" si="2"/>
        <v>3.8862591584688508E-2</v>
      </c>
      <c r="N8" s="38">
        <f t="shared" ca="1" si="2"/>
        <v>3.9296810485076092E-2</v>
      </c>
      <c r="O8" s="38">
        <f t="shared" ca="1" si="2"/>
        <v>3.9731029385463669E-2</v>
      </c>
      <c r="P8" s="39" cm="1">
        <f t="array" aca="1" ref="P8" ca="1">INDIRECT(CONCATENATE("'",HLOOKUP(P$1,$B$21:$E$23,3,FALSE),"'!",$B$25,ROW($A8)+5))*About!$A$27</f>
        <v>4.0165248285851253E-2</v>
      </c>
      <c r="Q8" s="38" cm="1">
        <f t="array" aca="1" ref="Q8" ca="1">TREND($K8:$P8,$K$1:$P$1,Q$1)</f>
        <v>4.0599467186238858E-2</v>
      </c>
      <c r="R8" s="38" cm="1">
        <f t="array" aca="1" ref="R8" ca="1">TREND($K8:$P8,$K$1:$P$1,R$1)</f>
        <v>4.1033686086626386E-2</v>
      </c>
      <c r="S8" s="38" cm="1">
        <f t="array" aca="1" ref="S8" ca="1">TREND($K8:$P8,$K$1:$P$1,S$1)</f>
        <v>4.1467904987014026E-2</v>
      </c>
      <c r="T8" s="38" cm="1">
        <f t="array" aca="1" ref="T8" ca="1">TREND($K8:$P8,$K$1:$P$1,T$1)</f>
        <v>4.1902123887401554E-2</v>
      </c>
      <c r="U8" s="38" cm="1">
        <f t="array" aca="1" ref="U8" ca="1">TREND($K8:$P8,$K$1:$P$1,U$1)</f>
        <v>4.2336342787789194E-2</v>
      </c>
      <c r="V8" s="38" cm="1">
        <f t="array" aca="1" ref="V8" ca="1">TREND($K8:$P8,$K$1:$P$1,V$1)</f>
        <v>4.2770561688176723E-2</v>
      </c>
      <c r="W8" s="38" cm="1">
        <f t="array" aca="1" ref="W8" ca="1">TREND($K8:$P8,$K$1:$P$1,W$1)</f>
        <v>4.3204780588564362E-2</v>
      </c>
      <c r="X8" s="38" cm="1">
        <f t="array" aca="1" ref="X8" ca="1">TREND($K8:$P8,$K$1:$P$1,X$1)</f>
        <v>4.3638999488951891E-2</v>
      </c>
      <c r="Y8" s="38" cm="1">
        <f t="array" aca="1" ref="Y8" ca="1">TREND($K8:$P8,$K$1:$P$1,Y$1)</f>
        <v>4.407321838933953E-2</v>
      </c>
      <c r="Z8" s="38" cm="1">
        <f t="array" aca="1" ref="Z8" ca="1">TREND($K8:$P8,$K$1:$P$1,Z$1)</f>
        <v>4.4507437289727059E-2</v>
      </c>
      <c r="AA8" s="38" cm="1">
        <f t="array" aca="1" ref="AA8" ca="1">TREND($K8:$P8,$K$1:$P$1,AA$1)</f>
        <v>4.4941656190114698E-2</v>
      </c>
      <c r="AB8" s="38" cm="1">
        <f t="array" aca="1" ref="AB8" ca="1">TREND($K8:$P8,$K$1:$P$1,AB$1)</f>
        <v>4.5375875090502227E-2</v>
      </c>
      <c r="AC8" s="38" cm="1">
        <f t="array" aca="1" ref="AC8" ca="1">TREND($K8:$P8,$K$1:$P$1,AC$1)</f>
        <v>4.5810093990889866E-2</v>
      </c>
      <c r="AD8" s="38" cm="1">
        <f t="array" aca="1" ref="AD8" ca="1">TREND($K8:$P8,$K$1:$P$1,AD$1)</f>
        <v>4.6244312891277395E-2</v>
      </c>
      <c r="AE8" s="38" cm="1">
        <f t="array" aca="1" ref="AE8" ca="1">TREND($K8:$P8,$K$1:$P$1,AE$1)</f>
        <v>4.6678531791665034E-2</v>
      </c>
      <c r="AF8" s="38" cm="1">
        <f t="array" aca="1" ref="AF8" ca="1">TREND($K8:$P8,$K$1:$P$1,AF$1)</f>
        <v>4.7112750692052563E-2</v>
      </c>
      <c r="AG8" s="38" cm="1">
        <f t="array" aca="1" ref="AG8" ca="1">TREND($K8:$P8,$K$1:$P$1,AG$1)</f>
        <v>4.7546969592440202E-2</v>
      </c>
      <c r="AH8" s="38" cm="1">
        <f t="array" aca="1" ref="AH8" ca="1">TREND($K8:$P8,$K$1:$P$1,AH$1)</f>
        <v>4.7981188492827731E-2</v>
      </c>
      <c r="AI8" s="38" cm="1">
        <f t="array" aca="1" ref="AI8" ca="1">TREND($K8:$P8,$K$1:$P$1,AI$1)</f>
        <v>4.841540739321526E-2</v>
      </c>
      <c r="AJ8" s="38" cm="1">
        <f t="array" aca="1" ref="AJ8" ca="1">TREND($K8:$P8,$K$1:$P$1,AJ$1)</f>
        <v>4.8849626293602899E-2</v>
      </c>
    </row>
    <row r="9" spans="1:36">
      <c r="A9" t="s">
        <v>18</v>
      </c>
      <c r="B9" s="39" cm="1">
        <f t="array" aca="1" ref="B9" ca="1">INDIRECT(CONCATENATE("'",HLOOKUP(B$1,$B$21:$E$23,3,FALSE),"'!",$B$25,ROW($A9)+5))*About!$A$27</f>
        <v>8.7929327328485178E-3</v>
      </c>
      <c r="C9" s="38">
        <f t="shared" ca="1" si="3"/>
        <v>8.8200714141227418E-3</v>
      </c>
      <c r="D9" s="38">
        <f t="shared" ca="1" si="0"/>
        <v>8.8472100953969658E-3</v>
      </c>
      <c r="E9" s="38">
        <f t="shared" ca="1" si="0"/>
        <v>8.8743487766711898E-3</v>
      </c>
      <c r="F9" s="39" cm="1">
        <f t="array" aca="1" ref="F9" ca="1">INDIRECT(CONCATENATE("'",HLOOKUP(F$1,$B$21:$E$23,3,FALSE),"'!",$B$25,ROW($A9)+5))*About!$A$27</f>
        <v>8.9014874579454138E-3</v>
      </c>
      <c r="G9" s="38">
        <f t="shared" ca="1" si="4"/>
        <v>9.0100421830423081E-3</v>
      </c>
      <c r="H9" s="38">
        <f t="shared" ca="1" si="1"/>
        <v>9.1185969081392041E-3</v>
      </c>
      <c r="I9" s="38">
        <f t="shared" ca="1" si="1"/>
        <v>9.2271516332360984E-3</v>
      </c>
      <c r="J9" s="38">
        <f t="shared" ca="1" si="1"/>
        <v>9.3357063583329944E-3</v>
      </c>
      <c r="K9" s="39" cm="1">
        <f t="array" aca="1" ref="K9" ca="1">INDIRECT(CONCATENATE("'",HLOOKUP(K$1,$B$21:$E$23,3,FALSE),"'!",$B$25,ROW($A9)+5))*About!$A$27</f>
        <v>9.4442610834298887E-3</v>
      </c>
      <c r="L9" s="38">
        <f t="shared" ca="1" si="5"/>
        <v>9.5962376985655427E-3</v>
      </c>
      <c r="M9" s="38">
        <f t="shared" ca="1" si="2"/>
        <v>9.7482143137011968E-3</v>
      </c>
      <c r="N9" s="38">
        <f t="shared" ca="1" si="2"/>
        <v>9.9001909288368491E-3</v>
      </c>
      <c r="O9" s="38">
        <f t="shared" ca="1" si="2"/>
        <v>1.0052167543972503E-2</v>
      </c>
      <c r="P9" s="39" cm="1">
        <f t="array" aca="1" ref="P9" ca="1">INDIRECT(CONCATENATE("'",HLOOKUP(P$1,$B$21:$E$23,3,FALSE),"'!",$B$25,ROW($A9)+5))*About!$A$27</f>
        <v>1.0204144159108157E-2</v>
      </c>
      <c r="Q9" s="38" cm="1">
        <f t="array" aca="1" ref="Q9" ca="1">TREND($K9:$P9,$K$1:$P$1,Q$1)</f>
        <v>1.035612077424386E-2</v>
      </c>
      <c r="R9" s="38" cm="1">
        <f t="array" aca="1" ref="R9" ca="1">TREND($K9:$P9,$K$1:$P$1,R$1)</f>
        <v>1.0508097389379523E-2</v>
      </c>
      <c r="S9" s="38" cm="1">
        <f t="array" aca="1" ref="S9" ca="1">TREND($K9:$P9,$K$1:$P$1,S$1)</f>
        <v>1.066007400451513E-2</v>
      </c>
      <c r="T9" s="38" cm="1">
        <f t="array" aca="1" ref="T9" ca="1">TREND($K9:$P9,$K$1:$P$1,T$1)</f>
        <v>1.0812050619650793E-2</v>
      </c>
      <c r="U9" s="38" cm="1">
        <f t="array" aca="1" ref="U9" ca="1">TREND($K9:$P9,$K$1:$P$1,U$1)</f>
        <v>1.0964027234786455E-2</v>
      </c>
      <c r="V9" s="38" cm="1">
        <f t="array" aca="1" ref="V9" ca="1">TREND($K9:$P9,$K$1:$P$1,V$1)</f>
        <v>1.1116003849922118E-2</v>
      </c>
      <c r="W9" s="38" cm="1">
        <f t="array" aca="1" ref="W9" ca="1">TREND($K9:$P9,$K$1:$P$1,W$1)</f>
        <v>1.1267980465057781E-2</v>
      </c>
      <c r="X9" s="38" cm="1">
        <f t="array" aca="1" ref="X9" ca="1">TREND($K9:$P9,$K$1:$P$1,X$1)</f>
        <v>1.1419957080193444E-2</v>
      </c>
      <c r="Y9" s="38" cm="1">
        <f t="array" aca="1" ref="Y9" ca="1">TREND($K9:$P9,$K$1:$P$1,Y$1)</f>
        <v>1.1571933695329051E-2</v>
      </c>
      <c r="Z9" s="38" cm="1">
        <f t="array" aca="1" ref="Z9" ca="1">TREND($K9:$P9,$K$1:$P$1,Z$1)</f>
        <v>1.1723910310464714E-2</v>
      </c>
      <c r="AA9" s="38" cm="1">
        <f t="array" aca="1" ref="AA9" ca="1">TREND($K9:$P9,$K$1:$P$1,AA$1)</f>
        <v>1.1875886925600376E-2</v>
      </c>
      <c r="AB9" s="38" cm="1">
        <f t="array" aca="1" ref="AB9" ca="1">TREND($K9:$P9,$K$1:$P$1,AB$1)</f>
        <v>1.2027863540736039E-2</v>
      </c>
      <c r="AC9" s="38" cm="1">
        <f t="array" aca="1" ref="AC9" ca="1">TREND($K9:$P9,$K$1:$P$1,AC$1)</f>
        <v>1.2179840155871702E-2</v>
      </c>
      <c r="AD9" s="38" cm="1">
        <f t="array" aca="1" ref="AD9" ca="1">TREND($K9:$P9,$K$1:$P$1,AD$1)</f>
        <v>1.2331816771007365E-2</v>
      </c>
      <c r="AE9" s="38" cm="1">
        <f t="array" aca="1" ref="AE9" ca="1">TREND($K9:$P9,$K$1:$P$1,AE$1)</f>
        <v>1.2483793386142972E-2</v>
      </c>
      <c r="AF9" s="38" cm="1">
        <f t="array" aca="1" ref="AF9" ca="1">TREND($K9:$P9,$K$1:$P$1,AF$1)</f>
        <v>1.2635770001278634E-2</v>
      </c>
      <c r="AG9" s="38" cm="1">
        <f t="array" aca="1" ref="AG9" ca="1">TREND($K9:$P9,$K$1:$P$1,AG$1)</f>
        <v>1.2787746616414297E-2</v>
      </c>
      <c r="AH9" s="38" cm="1">
        <f t="array" aca="1" ref="AH9" ca="1">TREND($K9:$P9,$K$1:$P$1,AH$1)</f>
        <v>1.293972323154996E-2</v>
      </c>
      <c r="AI9" s="38" cm="1">
        <f t="array" aca="1" ref="AI9" ca="1">TREND($K9:$P9,$K$1:$P$1,AI$1)</f>
        <v>1.3091699846685623E-2</v>
      </c>
      <c r="AJ9" s="38" cm="1">
        <f t="array" aca="1" ref="AJ9" ca="1">TREND($K9:$P9,$K$1:$P$1,AJ$1)</f>
        <v>1.3243676461821285E-2</v>
      </c>
    </row>
    <row r="10" spans="1:36">
      <c r="A10" t="s">
        <v>19</v>
      </c>
      <c r="B10" s="39" cm="1">
        <f t="array" aca="1" ref="B10" ca="1">INDIRECT(CONCATENATE("'",HLOOKUP(B$1,$B$21:$E$23,3,FALSE),"'!",$B$25,ROW($A10)+5))*About!$A$27</f>
        <v>5.4277362548447646E-5</v>
      </c>
      <c r="C10" s="38">
        <f t="shared" ca="1" si="3"/>
        <v>5.5634296612158835E-5</v>
      </c>
      <c r="D10" s="38">
        <f t="shared" ca="1" si="0"/>
        <v>5.6991230675870031E-5</v>
      </c>
      <c r="E10" s="38">
        <f t="shared" ca="1" si="0"/>
        <v>5.834816473958122E-5</v>
      </c>
      <c r="F10" s="39" cm="1">
        <f t="array" aca="1" ref="F10" ca="1">INDIRECT(CONCATENATE("'",HLOOKUP(F$1,$B$21:$E$23,3,FALSE),"'!",$B$25,ROW($A10)+5))*About!$A$27</f>
        <v>5.970509880329241E-5</v>
      </c>
      <c r="G10" s="38">
        <f t="shared" ca="1" si="4"/>
        <v>6.1224864954648943E-5</v>
      </c>
      <c r="H10" s="38">
        <f t="shared" ca="1" si="1"/>
        <v>6.2744631106005476E-5</v>
      </c>
      <c r="I10" s="38">
        <f t="shared" ca="1" si="1"/>
        <v>6.4264397257362009E-5</v>
      </c>
      <c r="J10" s="38">
        <f t="shared" ca="1" si="1"/>
        <v>6.5784163408718542E-5</v>
      </c>
      <c r="K10" s="39" cm="1">
        <f t="array" aca="1" ref="K10" ca="1">INDIRECT(CONCATENATE("'",HLOOKUP(K$1,$B$21:$E$23,3,FALSE),"'!",$B$25,ROW($A10)+5))*About!$A$27</f>
        <v>6.7303929560075075E-5</v>
      </c>
      <c r="L10" s="38">
        <f t="shared" ca="1" si="5"/>
        <v>6.9040805161625404E-5</v>
      </c>
      <c r="M10" s="38">
        <f t="shared" ca="1" si="2"/>
        <v>7.077768076317572E-5</v>
      </c>
      <c r="N10" s="38">
        <f t="shared" ca="1" si="2"/>
        <v>7.2514556364726049E-5</v>
      </c>
      <c r="O10" s="38">
        <f t="shared" ca="1" si="2"/>
        <v>7.4251431966276365E-5</v>
      </c>
      <c r="P10" s="39" cm="1">
        <f t="array" aca="1" ref="P10" ca="1">INDIRECT(CONCATENATE("'",HLOOKUP(P$1,$B$21:$E$23,3,FALSE),"'!",$B$25,ROW($A10)+5))*About!$A$27</f>
        <v>7.5988307567826695E-5</v>
      </c>
      <c r="Q10" s="38" cm="1">
        <f t="array" aca="1" ref="Q10" ca="1">TREND($K10:$P10,$K$1:$P$1,Q$1)</f>
        <v>7.7725183169377078E-5</v>
      </c>
      <c r="R10" s="38" cm="1">
        <f t="array" aca="1" ref="R10" ca="1">TREND($K10:$P10,$K$1:$P$1,R$1)</f>
        <v>7.9462058770927557E-5</v>
      </c>
      <c r="S10" s="38" cm="1">
        <f t="array" aca="1" ref="S10" ca="1">TREND($K10:$P10,$K$1:$P$1,S$1)</f>
        <v>8.1198934372477601E-5</v>
      </c>
      <c r="T10" s="38" cm="1">
        <f t="array" aca="1" ref="T10" ca="1">TREND($K10:$P10,$K$1:$P$1,T$1)</f>
        <v>8.293580997402808E-5</v>
      </c>
      <c r="U10" s="38" cm="1">
        <f t="array" aca="1" ref="U10" ca="1">TREND($K10:$P10,$K$1:$P$1,U$1)</f>
        <v>8.4672685575578558E-5</v>
      </c>
      <c r="V10" s="38" cm="1">
        <f t="array" aca="1" ref="V10" ca="1">TREND($K10:$P10,$K$1:$P$1,V$1)</f>
        <v>8.6409561177128603E-5</v>
      </c>
      <c r="W10" s="38" cm="1">
        <f t="array" aca="1" ref="W10" ca="1">TREND($K10:$P10,$K$1:$P$1,W$1)</f>
        <v>8.8146436778679081E-5</v>
      </c>
      <c r="X10" s="38" cm="1">
        <f t="array" aca="1" ref="X10" ca="1">TREND($K10:$P10,$K$1:$P$1,X$1)</f>
        <v>8.988331238022956E-5</v>
      </c>
      <c r="Y10" s="38" cm="1">
        <f t="array" aca="1" ref="Y10" ca="1">TREND($K10:$P10,$K$1:$P$1,Y$1)</f>
        <v>9.1620187981779604E-5</v>
      </c>
      <c r="Z10" s="38" cm="1">
        <f t="array" aca="1" ref="Z10" ca="1">TREND($K10:$P10,$K$1:$P$1,Z$1)</f>
        <v>9.3357063583330083E-5</v>
      </c>
      <c r="AA10" s="38" cm="1">
        <f t="array" aca="1" ref="AA10" ca="1">TREND($K10:$P10,$K$1:$P$1,AA$1)</f>
        <v>9.5093939184880561E-5</v>
      </c>
      <c r="AB10" s="38" cm="1">
        <f t="array" aca="1" ref="AB10" ca="1">TREND($K10:$P10,$K$1:$P$1,AB$1)</f>
        <v>9.6830814786430606E-5</v>
      </c>
      <c r="AC10" s="38" cm="1">
        <f t="array" aca="1" ref="AC10" ca="1">TREND($K10:$P10,$K$1:$P$1,AC$1)</f>
        <v>9.8567690387981084E-5</v>
      </c>
      <c r="AD10" s="38" cm="1">
        <f t="array" aca="1" ref="AD10" ca="1">TREND($K10:$P10,$K$1:$P$1,AD$1)</f>
        <v>1.0030456598953113E-4</v>
      </c>
      <c r="AE10" s="38" cm="1">
        <f t="array" aca="1" ref="AE10" ca="1">TREND($K10:$P10,$K$1:$P$1,AE$1)</f>
        <v>1.0204144159108161E-4</v>
      </c>
      <c r="AF10" s="38" cm="1">
        <f t="array" aca="1" ref="AF10" ca="1">TREND($K10:$P10,$K$1:$P$1,AF$1)</f>
        <v>1.0377831719263209E-4</v>
      </c>
      <c r="AG10" s="38" cm="1">
        <f t="array" aca="1" ref="AG10" ca="1">TREND($K10:$P10,$K$1:$P$1,AG$1)</f>
        <v>1.0551519279418213E-4</v>
      </c>
      <c r="AH10" s="38" cm="1">
        <f t="array" aca="1" ref="AH10" ca="1">TREND($K10:$P10,$K$1:$P$1,AH$1)</f>
        <v>1.0725206839573261E-4</v>
      </c>
      <c r="AI10" s="38" cm="1">
        <f t="array" aca="1" ref="AI10" ca="1">TREND($K10:$P10,$K$1:$P$1,AI$1)</f>
        <v>1.0898894399728309E-4</v>
      </c>
      <c r="AJ10" s="38" cm="1">
        <f t="array" aca="1" ref="AJ10" ca="1">TREND($K10:$P10,$K$1:$P$1,AJ$1)</f>
        <v>1.1072581959883313E-4</v>
      </c>
    </row>
    <row r="11" spans="1:36">
      <c r="A11" t="s">
        <v>20</v>
      </c>
      <c r="B11" s="39" cm="1">
        <f t="array" aca="1" ref="B11" ca="1">INDIRECT(CONCATENATE("'",HLOOKUP(B$1,$B$21:$E$23,3,FALSE),"'!",$B$25,ROW($A11)+5))*About!$A$27</f>
        <v>5.2106268046509737E-5</v>
      </c>
      <c r="C11" s="38">
        <f t="shared" ca="1" si="3"/>
        <v>5.3463202110220927E-5</v>
      </c>
      <c r="D11" s="38">
        <f t="shared" ca="1" si="0"/>
        <v>5.4820136173932123E-5</v>
      </c>
      <c r="E11" s="38">
        <f t="shared" ca="1" si="0"/>
        <v>5.6177070237643312E-5</v>
      </c>
      <c r="F11" s="39" cm="1">
        <f t="array" aca="1" ref="F11" ca="1">INDIRECT(CONCATENATE("'",HLOOKUP(F$1,$B$21:$E$23,3,FALSE),"'!",$B$25,ROW($A11)+5))*About!$A$27</f>
        <v>5.7534004301354501E-5</v>
      </c>
      <c r="G11" s="38">
        <f t="shared" ca="1" si="4"/>
        <v>5.9053770452711034E-5</v>
      </c>
      <c r="H11" s="38">
        <f t="shared" ca="1" si="1"/>
        <v>6.0573536604067568E-5</v>
      </c>
      <c r="I11" s="38">
        <f t="shared" ca="1" si="1"/>
        <v>6.2093302755424101E-5</v>
      </c>
      <c r="J11" s="38">
        <f t="shared" ca="1" si="1"/>
        <v>6.3613068906780634E-5</v>
      </c>
      <c r="K11" s="39" cm="1">
        <f t="array" aca="1" ref="K11" ca="1">INDIRECT(CONCATENATE("'",HLOOKUP(K$1,$B$21:$E$23,3,FALSE),"'!",$B$25,ROW($A11)+5))*About!$A$27</f>
        <v>6.5132835058137167E-5</v>
      </c>
      <c r="L11" s="38">
        <f t="shared" ca="1" si="5"/>
        <v>6.6869710659687496E-5</v>
      </c>
      <c r="M11" s="38">
        <f t="shared" ca="1" si="2"/>
        <v>6.8606586261237825E-5</v>
      </c>
      <c r="N11" s="38">
        <f t="shared" ca="1" si="2"/>
        <v>7.0343461862788141E-5</v>
      </c>
      <c r="O11" s="38">
        <f t="shared" ca="1" si="2"/>
        <v>7.2080337464338471E-5</v>
      </c>
      <c r="P11" s="39" cm="1">
        <f t="array" aca="1" ref="P11" ca="1">INDIRECT(CONCATENATE("'",HLOOKUP(P$1,$B$21:$E$23,3,FALSE),"'!",$B$25,ROW($A11)+5))*About!$A$27</f>
        <v>7.38172130658888E-5</v>
      </c>
      <c r="Q11" s="38" cm="1">
        <f t="array" aca="1" ref="Q11" ca="1">TREND($K11:$P11,$K$1:$P$1,Q$1)</f>
        <v>7.5554088667439089E-5</v>
      </c>
      <c r="R11" s="38" cm="1">
        <f t="array" aca="1" ref="R11" ca="1">TREND($K11:$P11,$K$1:$P$1,R$1)</f>
        <v>7.7290964268989567E-5</v>
      </c>
      <c r="S11" s="38" cm="1">
        <f t="array" aca="1" ref="S11" ca="1">TREND($K11:$P11,$K$1:$P$1,S$1)</f>
        <v>7.9027839870539612E-5</v>
      </c>
      <c r="T11" s="38" cm="1">
        <f t="array" aca="1" ref="T11" ca="1">TREND($K11:$P11,$K$1:$P$1,T$1)</f>
        <v>8.076471547209009E-5</v>
      </c>
      <c r="U11" s="38" cm="1">
        <f t="array" aca="1" ref="U11" ca="1">TREND($K11:$P11,$K$1:$P$1,U$1)</f>
        <v>8.2501591073640568E-5</v>
      </c>
      <c r="V11" s="38" cm="1">
        <f t="array" aca="1" ref="V11" ca="1">TREND($K11:$P11,$K$1:$P$1,V$1)</f>
        <v>8.4238466675190613E-5</v>
      </c>
      <c r="W11" s="38" cm="1">
        <f t="array" aca="1" ref="W11" ca="1">TREND($K11:$P11,$K$1:$P$1,W$1)</f>
        <v>8.5975342276741092E-5</v>
      </c>
      <c r="X11" s="38" cm="1">
        <f t="array" aca="1" ref="X11" ca="1">TREND($K11:$P11,$K$1:$P$1,X$1)</f>
        <v>8.771221787829157E-5</v>
      </c>
      <c r="Y11" s="38" cm="1">
        <f t="array" aca="1" ref="Y11" ca="1">TREND($K11:$P11,$K$1:$P$1,Y$1)</f>
        <v>8.9449093479841615E-5</v>
      </c>
      <c r="Z11" s="38" cm="1">
        <f t="array" aca="1" ref="Z11" ca="1">TREND($K11:$P11,$K$1:$P$1,Z$1)</f>
        <v>9.1185969081392093E-5</v>
      </c>
      <c r="AA11" s="38" cm="1">
        <f t="array" aca="1" ref="AA11" ca="1">TREND($K11:$P11,$K$1:$P$1,AA$1)</f>
        <v>9.2922844682942138E-5</v>
      </c>
      <c r="AB11" s="38" cm="1">
        <f t="array" aca="1" ref="AB11" ca="1">TREND($K11:$P11,$K$1:$P$1,AB$1)</f>
        <v>9.4659720284492616E-5</v>
      </c>
      <c r="AC11" s="38" cm="1">
        <f t="array" aca="1" ref="AC11" ca="1">TREND($K11:$P11,$K$1:$P$1,AC$1)</f>
        <v>9.6396595886043095E-5</v>
      </c>
      <c r="AD11" s="38" cm="1">
        <f t="array" aca="1" ref="AD11" ca="1">TREND($K11:$P11,$K$1:$P$1,AD$1)</f>
        <v>9.8133471487593139E-5</v>
      </c>
      <c r="AE11" s="38" cm="1">
        <f t="array" aca="1" ref="AE11" ca="1">TREND($K11:$P11,$K$1:$P$1,AE$1)</f>
        <v>9.9870347089143618E-5</v>
      </c>
      <c r="AF11" s="38" cm="1">
        <f t="array" aca="1" ref="AF11" ca="1">TREND($K11:$P11,$K$1:$P$1,AF$1)</f>
        <v>1.016072226906941E-4</v>
      </c>
      <c r="AG11" s="38" cm="1">
        <f t="array" aca="1" ref="AG11" ca="1">TREND($K11:$P11,$K$1:$P$1,AG$1)</f>
        <v>1.0334409829224414E-4</v>
      </c>
      <c r="AH11" s="38" cm="1">
        <f t="array" aca="1" ref="AH11" ca="1">TREND($K11:$P11,$K$1:$P$1,AH$1)</f>
        <v>1.0508097389379462E-4</v>
      </c>
      <c r="AI11" s="38" cm="1">
        <f t="array" aca="1" ref="AI11" ca="1">TREND($K11:$P11,$K$1:$P$1,AI$1)</f>
        <v>1.068178494953451E-4</v>
      </c>
      <c r="AJ11" s="38" cm="1">
        <f t="array" aca="1" ref="AJ11" ca="1">TREND($K11:$P11,$K$1:$P$1,AJ$1)</f>
        <v>1.0855472509689514E-4</v>
      </c>
    </row>
    <row r="12" spans="1:36">
      <c r="A12" t="s">
        <v>111</v>
      </c>
      <c r="B12" s="40">
        <f ca="1">SUM(INDIRECT(CONCATENATE("'",HLOOKUP(B$1,$B$21:$E$23,3,FALSE),"'!",$B$25,ROW($A12)+5,":",$B$25,ROW($A12)+6)))*About!$A$27</f>
        <v>2.4099148971510755E-4</v>
      </c>
      <c r="C12" s="38">
        <f t="shared" ca="1" si="3"/>
        <v>2.4696199959543677E-4</v>
      </c>
      <c r="D12" s="38">
        <f t="shared" ca="1" si="0"/>
        <v>2.5293250947576603E-4</v>
      </c>
      <c r="E12" s="38">
        <f t="shared" ca="1" si="0"/>
        <v>2.5890301935609528E-4</v>
      </c>
      <c r="F12" s="40">
        <f ca="1">SUM(INDIRECT(CONCATENATE("'",HLOOKUP(F$1,$B$21:$E$23,3,FALSE),"'!",$B$25,ROW($A12)+5,":",$B$25,ROW($A12)+6)))*About!$A$27</f>
        <v>2.6487352923642454E-4</v>
      </c>
      <c r="G12" s="38">
        <f t="shared" ca="1" si="4"/>
        <v>2.7203814109281961E-4</v>
      </c>
      <c r="H12" s="38">
        <f t="shared" ca="1" si="1"/>
        <v>2.7920275294921468E-4</v>
      </c>
      <c r="I12" s="38">
        <f t="shared" ca="1" si="1"/>
        <v>2.8636736480560981E-4</v>
      </c>
      <c r="J12" s="38">
        <f t="shared" ca="1" si="1"/>
        <v>2.9353197666200488E-4</v>
      </c>
      <c r="K12" s="40">
        <f ca="1">SUM(INDIRECT(CONCATENATE("'",HLOOKUP(K$1,$B$21:$E$23,3,FALSE),"'!",$B$25,ROW($A12)+5,":",$B$25,ROW($A12)+6)))*About!$A$27</f>
        <v>3.0069658851839996E-4</v>
      </c>
      <c r="L12" s="38">
        <f t="shared" ca="1" si="5"/>
        <v>3.0786120037479503E-4</v>
      </c>
      <c r="M12" s="38">
        <f t="shared" ca="1" si="2"/>
        <v>3.150258122311901E-4</v>
      </c>
      <c r="N12" s="38">
        <f t="shared" ca="1" si="2"/>
        <v>3.2219042408758523E-4</v>
      </c>
      <c r="O12" s="38">
        <f t="shared" ca="1" si="2"/>
        <v>3.293550359439803E-4</v>
      </c>
      <c r="P12" s="40">
        <f ca="1">SUM(INDIRECT(CONCATENATE("'",HLOOKUP(P$1,$B$21:$E$23,3,FALSE),"'!",$B$25,ROW($A12)+5,":",$B$25,ROW($A12)+6)))*About!$A$27</f>
        <v>3.3651964780037538E-4</v>
      </c>
      <c r="Q12" s="38" cm="1">
        <f t="array" aca="1" ref="Q12" ca="1">TREND($K12:$P12,$K$1:$P$1,Q$1)</f>
        <v>3.4368425965677213E-4</v>
      </c>
      <c r="R12" s="38" cm="1">
        <f t="array" aca="1" ref="R12" ca="1">TREND($K12:$P12,$K$1:$P$1,R$1)</f>
        <v>3.5084887151316628E-4</v>
      </c>
      <c r="S12" s="38" cm="1">
        <f t="array" aca="1" ref="S12" ca="1">TREND($K12:$P12,$K$1:$P$1,S$1)</f>
        <v>3.5801348336956217E-4</v>
      </c>
      <c r="T12" s="38" cm="1">
        <f t="array" aca="1" ref="T12" ca="1">TREND($K12:$P12,$K$1:$P$1,T$1)</f>
        <v>3.6517809522595632E-4</v>
      </c>
      <c r="U12" s="38" cm="1">
        <f t="array" aca="1" ref="U12" ca="1">TREND($K12:$P12,$K$1:$P$1,U$1)</f>
        <v>3.723427070823522E-4</v>
      </c>
      <c r="V12" s="38" cm="1">
        <f t="array" aca="1" ref="V12" ca="1">TREND($K12:$P12,$K$1:$P$1,V$1)</f>
        <v>3.7950731893874809E-4</v>
      </c>
      <c r="W12" s="38" cm="1">
        <f t="array" aca="1" ref="W12" ca="1">TREND($K12:$P12,$K$1:$P$1,W$1)</f>
        <v>3.8667193079514224E-4</v>
      </c>
      <c r="X12" s="38" cm="1">
        <f t="array" aca="1" ref="X12" ca="1">TREND($K12:$P12,$K$1:$P$1,X$1)</f>
        <v>3.9383654265153813E-4</v>
      </c>
      <c r="Y12" s="38" cm="1">
        <f t="array" aca="1" ref="Y12" ca="1">TREND($K12:$P12,$K$1:$P$1,Y$1)</f>
        <v>4.0100115450793228E-4</v>
      </c>
      <c r="Z12" s="38" cm="1">
        <f t="array" aca="1" ref="Z12" ca="1">TREND($K12:$P12,$K$1:$P$1,Z$1)</f>
        <v>4.0816576636432816E-4</v>
      </c>
      <c r="AA12" s="38" cm="1">
        <f t="array" aca="1" ref="AA12" ca="1">TREND($K12:$P12,$K$1:$P$1,AA$1)</f>
        <v>4.1533037822072232E-4</v>
      </c>
      <c r="AB12" s="38" cm="1">
        <f t="array" aca="1" ref="AB12" ca="1">TREND($K12:$P12,$K$1:$P$1,AB$1)</f>
        <v>4.224949900771182E-4</v>
      </c>
      <c r="AC12" s="38" cm="1">
        <f t="array" aca="1" ref="AC12" ca="1">TREND($K12:$P12,$K$1:$P$1,AC$1)</f>
        <v>4.2965960193351235E-4</v>
      </c>
      <c r="AD12" s="38" cm="1">
        <f t="array" aca="1" ref="AD12" ca="1">TREND($K12:$P12,$K$1:$P$1,AD$1)</f>
        <v>4.3682421378990824E-4</v>
      </c>
      <c r="AE12" s="38" cm="1">
        <f t="array" aca="1" ref="AE12" ca="1">TREND($K12:$P12,$K$1:$P$1,AE$1)</f>
        <v>4.4398882564630239E-4</v>
      </c>
      <c r="AF12" s="38" cm="1">
        <f t="array" aca="1" ref="AF12" ca="1">TREND($K12:$P12,$K$1:$P$1,AF$1)</f>
        <v>4.5115343750269828E-4</v>
      </c>
      <c r="AG12" s="38" cm="1">
        <f t="array" aca="1" ref="AG12" ca="1">TREND($K12:$P12,$K$1:$P$1,AG$1)</f>
        <v>4.5831804935909243E-4</v>
      </c>
      <c r="AH12" s="38" cm="1">
        <f t="array" aca="1" ref="AH12" ca="1">TREND($K12:$P12,$K$1:$P$1,AH$1)</f>
        <v>4.6548266121548831E-4</v>
      </c>
      <c r="AI12" s="38" cm="1">
        <f t="array" aca="1" ref="AI12" ca="1">TREND($K12:$P12,$K$1:$P$1,AI$1)</f>
        <v>4.726472730718842E-4</v>
      </c>
      <c r="AJ12" s="38" cm="1">
        <f t="array" aca="1" ref="AJ12" ca="1">TREND($K12:$P12,$K$1:$P$1,AJ$1)</f>
        <v>4.7981188492827835E-4</v>
      </c>
    </row>
    <row r="16" spans="1:36">
      <c r="A16" s="22" t="s">
        <v>124</v>
      </c>
      <c r="B16" s="23"/>
      <c r="C16" s="23"/>
      <c r="D16" s="23"/>
    </row>
    <row r="17" spans="1:5">
      <c r="A17" t="s">
        <v>112</v>
      </c>
      <c r="B17" t="str" cm="1">
        <f t="array" aca="1" ref="B17" ca="1">MID(CELL("filename",A17),FIND("]",CELL("filename",A17))+1,255)</f>
        <v>HOIpTP-LULUCF-SO2</v>
      </c>
    </row>
    <row r="18" spans="1:5">
      <c r="A18" t="s">
        <v>113</v>
      </c>
      <c r="B18" t="str">
        <f ca="1">RIGHT(B17,LEN(B17)-7)</f>
        <v>LULUCF-SO2</v>
      </c>
    </row>
    <row r="19" spans="1:5">
      <c r="A19" t="s">
        <v>114</v>
      </c>
      <c r="B19" t="str">
        <f ca="1">LEFT(B18,FIND("-",B18)-1)</f>
        <v>LULUCF</v>
      </c>
    </row>
    <row r="20" spans="1:5">
      <c r="A20" t="s">
        <v>121</v>
      </c>
      <c r="B20" t="str">
        <f ca="1">VLOOKUP($B$19,Mappings!$A$22:$B$26,COLUMN(Mappings!$B$21),FALSE)</f>
        <v>on-road mobile sources</v>
      </c>
    </row>
    <row r="21" spans="1:5">
      <c r="A21" s="28"/>
      <c r="B21" s="29">
        <v>2016</v>
      </c>
      <c r="C21" s="29">
        <v>2020</v>
      </c>
      <c r="D21" s="29">
        <v>2025</v>
      </c>
      <c r="E21" s="30">
        <v>2030</v>
      </c>
    </row>
    <row r="22" spans="1:5">
      <c r="A22" s="31" t="s">
        <v>129</v>
      </c>
      <c r="B22" s="32">
        <f ca="1">VLOOKUP($B$20,Mappings!$A$3:$E$19,COLUMN(Mappings!B$2),FALSE)</f>
        <v>15</v>
      </c>
      <c r="C22" s="32">
        <f ca="1">VLOOKUP($B$20,Mappings!$A$3:$E$19,COLUMN(Mappings!C$2),FALSE)</f>
        <v>32</v>
      </c>
      <c r="D22" s="32">
        <f ca="1">VLOOKUP($B$20,Mappings!$A$3:$E$19,COLUMN(Mappings!D$2),FALSE)</f>
        <v>49</v>
      </c>
      <c r="E22" s="33">
        <f ca="1">VLOOKUP($B$20,Mappings!$A$3:$E$19,COLUMN(Mappings!E$2),FALSE)</f>
        <v>66</v>
      </c>
    </row>
    <row r="23" spans="1:5">
      <c r="A23" s="34" t="s">
        <v>112</v>
      </c>
      <c r="B23" s="35" t="str">
        <f ca="1">CONCATENATE("Table ",B22)</f>
        <v>Table 15</v>
      </c>
      <c r="C23" s="35" t="str">
        <f ca="1">CONCATENATE("Table ",C22)</f>
        <v>Table 32</v>
      </c>
      <c r="D23" s="35" t="str">
        <f ca="1">CONCATENATE("Table ",D22)</f>
        <v>Table 49</v>
      </c>
      <c r="E23" s="36" t="str">
        <f ca="1">CONCATENATE("Table ",E22)</f>
        <v>Table 66</v>
      </c>
    </row>
    <row r="24" spans="1:5">
      <c r="A24" t="s">
        <v>115</v>
      </c>
      <c r="B24" t="str">
        <f ca="1">REPLACE(B18,1,FIND("-",B18),"")</f>
        <v>SO2</v>
      </c>
    </row>
    <row r="25" spans="1:5">
      <c r="A25" t="s">
        <v>123</v>
      </c>
      <c r="B25" s="2" t="str">
        <f ca="1">VLOOKUP($B$24,Mappings!$A$29:$B$31,COLUMN(Mappings!$B$29),FALSE)</f>
        <v>C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32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6.8000000000000005E-4</v>
      </c>
      <c r="C5" s="10">
        <v>5.1999999999999998E-3</v>
      </c>
      <c r="D5" s="10">
        <v>4.2000000000000003E-2</v>
      </c>
    </row>
    <row r="6" spans="1:4" ht="15" customHeight="1">
      <c r="A6" s="9" t="s">
        <v>5</v>
      </c>
      <c r="B6" s="10">
        <v>1.5E-3</v>
      </c>
      <c r="C6" s="10">
        <v>1.2E-2</v>
      </c>
      <c r="D6" s="10">
        <v>9.7000000000000003E-2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24" t="s">
        <v>13</v>
      </c>
      <c r="B8" s="10">
        <v>3.6999999999999999E-4</v>
      </c>
      <c r="C8" s="10">
        <v>2.8E-3</v>
      </c>
      <c r="D8" s="10">
        <v>2.3E-2</v>
      </c>
    </row>
    <row r="9" spans="1:4" ht="15" customHeight="1">
      <c r="A9" s="24" t="s">
        <v>14</v>
      </c>
      <c r="B9" s="10">
        <v>9.6000000000000002E-4</v>
      </c>
      <c r="C9" s="10">
        <v>6.7000000000000002E-3</v>
      </c>
      <c r="D9" s="10">
        <v>6.3E-2</v>
      </c>
    </row>
    <row r="10" spans="1:4" ht="15" customHeight="1">
      <c r="A10" s="24" t="s">
        <v>15</v>
      </c>
      <c r="B10" s="10">
        <v>1.2E-2</v>
      </c>
      <c r="C10" s="10">
        <v>8.5999999999999993E-2</v>
      </c>
      <c r="D10" s="10">
        <v>0.81</v>
      </c>
    </row>
    <row r="11" spans="1:4" ht="15" customHeight="1">
      <c r="A11" s="24" t="s">
        <v>16</v>
      </c>
      <c r="B11" s="10">
        <v>1.7000000000000001E-2</v>
      </c>
      <c r="C11" s="10">
        <v>0.12</v>
      </c>
      <c r="D11" s="10">
        <v>1.2</v>
      </c>
    </row>
    <row r="12" spans="1:4" ht="15" customHeight="1">
      <c r="A12" s="24" t="s">
        <v>162</v>
      </c>
      <c r="B12" s="10">
        <v>0.51</v>
      </c>
      <c r="C12" s="10">
        <v>3.7</v>
      </c>
      <c r="D12" s="10">
        <v>33</v>
      </c>
    </row>
    <row r="13" spans="1:4" ht="15" customHeight="1">
      <c r="A13" s="24" t="s">
        <v>17</v>
      </c>
      <c r="B13" s="10">
        <v>8.5999999999999993E-2</v>
      </c>
      <c r="C13" s="10">
        <v>0.61</v>
      </c>
      <c r="D13" s="10">
        <v>5.5</v>
      </c>
    </row>
    <row r="14" spans="1:4" ht="15" customHeight="1">
      <c r="A14" s="24" t="s">
        <v>18</v>
      </c>
      <c r="B14" s="10">
        <v>0.02</v>
      </c>
      <c r="C14" s="10">
        <v>0.14000000000000001</v>
      </c>
      <c r="D14" s="10">
        <v>1.4</v>
      </c>
    </row>
    <row r="15" spans="1:4" ht="15" customHeight="1">
      <c r="A15" s="24" t="s">
        <v>19</v>
      </c>
      <c r="B15" s="10">
        <v>1.6000000000000001E-4</v>
      </c>
      <c r="C15" s="10">
        <v>1.1999999999999999E-3</v>
      </c>
      <c r="D15" s="10">
        <v>9.9000000000000008E-3</v>
      </c>
    </row>
    <row r="16" spans="1:4" ht="15" customHeight="1">
      <c r="A16" s="24" t="s">
        <v>20</v>
      </c>
      <c r="B16" s="10">
        <v>1.4999999999999999E-4</v>
      </c>
      <c r="C16" s="10">
        <v>1.1999999999999999E-3</v>
      </c>
      <c r="D16" s="10">
        <v>8.9999999999999993E-3</v>
      </c>
    </row>
    <row r="17" spans="1:4" ht="15" customHeight="1">
      <c r="A17" s="24" t="s">
        <v>21</v>
      </c>
      <c r="B17" s="10">
        <v>6.3000000000000003E-4</v>
      </c>
      <c r="C17" s="10">
        <v>4.8999999999999998E-3</v>
      </c>
      <c r="D17" s="10">
        <v>4.1000000000000002E-2</v>
      </c>
    </row>
    <row r="18" spans="1:4" ht="15" customHeight="1">
      <c r="A18" s="25" t="s">
        <v>22</v>
      </c>
      <c r="B18" s="13">
        <v>6.7999999999999999E-5</v>
      </c>
      <c r="C18" s="13">
        <v>5.2999999999999998E-4</v>
      </c>
      <c r="D18" s="13">
        <v>4.4000000000000003E-3</v>
      </c>
    </row>
    <row r="19" spans="1:4">
      <c r="A19" s="26"/>
    </row>
    <row r="20" spans="1:4">
      <c r="A20" s="26"/>
    </row>
    <row r="21" spans="1:4">
      <c r="A21" s="26"/>
    </row>
  </sheetData>
  <mergeCells count="2">
    <mergeCell ref="B2:D2"/>
    <mergeCell ref="A1:D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33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4.4999999999999999E-4</v>
      </c>
      <c r="C5" s="10">
        <v>5.4999999999999997E-3</v>
      </c>
      <c r="D5" s="10">
        <v>1.7999999999999999E-2</v>
      </c>
    </row>
    <row r="6" spans="1:4" ht="15" customHeight="1">
      <c r="A6" s="9" t="s">
        <v>5</v>
      </c>
      <c r="B6" s="10">
        <v>1E-3</v>
      </c>
      <c r="C6" s="10">
        <v>1.2999999999999999E-2</v>
      </c>
      <c r="D6" s="10">
        <v>4.2000000000000003E-2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2.3000000000000001E-4</v>
      </c>
      <c r="C8" s="10">
        <v>2.7000000000000001E-3</v>
      </c>
      <c r="D8" s="10">
        <v>8.3000000000000001E-3</v>
      </c>
    </row>
    <row r="9" spans="1:4" ht="15" customHeight="1">
      <c r="A9" s="9" t="s">
        <v>14</v>
      </c>
      <c r="B9" s="10">
        <v>5.8E-4</v>
      </c>
      <c r="C9" s="10">
        <v>6.7999999999999996E-3</v>
      </c>
      <c r="D9" s="10">
        <v>2.3E-2</v>
      </c>
    </row>
    <row r="10" spans="1:4" ht="15" customHeight="1">
      <c r="A10" s="9" t="s">
        <v>15</v>
      </c>
      <c r="B10" s="10">
        <v>7.4000000000000003E-3</v>
      </c>
      <c r="C10" s="10">
        <v>8.6999999999999994E-2</v>
      </c>
      <c r="D10" s="10">
        <v>0.28999999999999998</v>
      </c>
    </row>
    <row r="11" spans="1:4" ht="15" customHeight="1">
      <c r="A11" s="9" t="s">
        <v>16</v>
      </c>
      <c r="B11" s="10">
        <v>1.0999999999999999E-2</v>
      </c>
      <c r="C11" s="10">
        <v>0.12</v>
      </c>
      <c r="D11" s="10">
        <v>0.41</v>
      </c>
    </row>
    <row r="12" spans="1:4" ht="15" customHeight="1">
      <c r="A12" s="9" t="s">
        <v>162</v>
      </c>
      <c r="B12" s="10">
        <v>0.32</v>
      </c>
      <c r="C12" s="10">
        <v>3.7</v>
      </c>
      <c r="D12" s="10">
        <v>12</v>
      </c>
    </row>
    <row r="13" spans="1:4" ht="15" customHeight="1">
      <c r="A13" s="9" t="s">
        <v>17</v>
      </c>
      <c r="B13" s="10">
        <v>5.2999999999999999E-2</v>
      </c>
      <c r="C13" s="10">
        <v>0.62</v>
      </c>
      <c r="D13" s="10">
        <v>2</v>
      </c>
    </row>
    <row r="14" spans="1:4" ht="15" customHeight="1">
      <c r="A14" s="9" t="s">
        <v>18</v>
      </c>
      <c r="B14" s="10">
        <v>1.2E-2</v>
      </c>
      <c r="C14" s="10">
        <v>0.15</v>
      </c>
      <c r="D14" s="10">
        <v>0.48</v>
      </c>
    </row>
    <row r="15" spans="1:4" ht="15" customHeight="1">
      <c r="A15" s="9" t="s">
        <v>19</v>
      </c>
      <c r="B15" s="10">
        <v>1E-4</v>
      </c>
      <c r="C15" s="10">
        <v>1.2999999999999999E-3</v>
      </c>
      <c r="D15" s="10">
        <v>4.4000000000000003E-3</v>
      </c>
    </row>
    <row r="16" spans="1:4" ht="15" customHeight="1">
      <c r="A16" s="9" t="s">
        <v>20</v>
      </c>
      <c r="B16" s="10">
        <v>9.5000000000000005E-5</v>
      </c>
      <c r="C16" s="10">
        <v>1.1999999999999999E-3</v>
      </c>
      <c r="D16" s="10">
        <v>4.1000000000000003E-3</v>
      </c>
    </row>
    <row r="17" spans="1:4" ht="15" customHeight="1">
      <c r="A17" s="9" t="s">
        <v>21</v>
      </c>
      <c r="B17" s="10">
        <v>4.0999999999999999E-4</v>
      </c>
      <c r="C17" s="10">
        <v>5.3E-3</v>
      </c>
      <c r="D17" s="10">
        <v>1.7999999999999999E-2</v>
      </c>
    </row>
    <row r="18" spans="1:4" ht="15" customHeight="1">
      <c r="A18" s="18" t="s">
        <v>22</v>
      </c>
      <c r="B18" s="13">
        <v>4.3999999999999999E-5</v>
      </c>
      <c r="C18" s="13">
        <v>5.6999999999999998E-4</v>
      </c>
      <c r="D18" s="13">
        <v>1.9E-3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70" t="s">
        <v>30</v>
      </c>
      <c r="B1" s="70"/>
      <c r="C1" s="70"/>
      <c r="D1" s="70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7.9000000000000001E-4</v>
      </c>
      <c r="C5" s="10">
        <v>7.9000000000000008E-3</v>
      </c>
      <c r="D5" s="10">
        <v>3.6999999999999998E-2</v>
      </c>
    </row>
    <row r="6" spans="1:4" ht="15" customHeight="1">
      <c r="A6" s="9" t="s">
        <v>5</v>
      </c>
      <c r="B6" s="10">
        <v>1.8E-3</v>
      </c>
      <c r="C6" s="10">
        <v>1.7999999999999999E-2</v>
      </c>
      <c r="D6" s="10">
        <v>8.5000000000000006E-2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4.2000000000000002E-4</v>
      </c>
      <c r="C8" s="10">
        <v>4.4000000000000003E-3</v>
      </c>
      <c r="D8" s="10">
        <v>2.1999999999999999E-2</v>
      </c>
    </row>
    <row r="9" spans="1:4" ht="15" customHeight="1">
      <c r="A9" s="9" t="s">
        <v>14</v>
      </c>
      <c r="B9" s="10">
        <v>1.1999999999999999E-3</v>
      </c>
      <c r="C9" s="10">
        <v>1.2E-2</v>
      </c>
      <c r="D9" s="10">
        <v>5.8000000000000003E-2</v>
      </c>
    </row>
    <row r="10" spans="1:4" ht="15" customHeight="1">
      <c r="A10" s="9" t="s">
        <v>15</v>
      </c>
      <c r="B10" s="10">
        <v>1.6E-2</v>
      </c>
      <c r="C10" s="10">
        <v>0.16</v>
      </c>
      <c r="D10" s="10">
        <v>0.73</v>
      </c>
    </row>
    <row r="11" spans="1:4" ht="15" customHeight="1">
      <c r="A11" s="9" t="s">
        <v>16</v>
      </c>
      <c r="B11" s="10">
        <v>2.1999999999999999E-2</v>
      </c>
      <c r="C11" s="10">
        <v>0.22</v>
      </c>
      <c r="D11" s="10">
        <v>1</v>
      </c>
    </row>
    <row r="12" spans="1:4" ht="15" customHeight="1">
      <c r="A12" s="9" t="s">
        <v>162</v>
      </c>
      <c r="B12" s="10">
        <v>0.66</v>
      </c>
      <c r="C12" s="10">
        <v>6.6</v>
      </c>
      <c r="D12" s="10">
        <v>31</v>
      </c>
    </row>
    <row r="13" spans="1:4" ht="15" customHeight="1">
      <c r="A13" s="9" t="s">
        <v>17</v>
      </c>
      <c r="B13" s="10">
        <v>0.11</v>
      </c>
      <c r="C13" s="10">
        <v>1.1000000000000001</v>
      </c>
      <c r="D13" s="10">
        <v>5.2</v>
      </c>
    </row>
    <row r="14" spans="1:4" ht="15" customHeight="1">
      <c r="A14" s="9" t="s">
        <v>18</v>
      </c>
      <c r="B14" s="10">
        <v>2.5999999999999999E-2</v>
      </c>
      <c r="C14" s="10">
        <v>0.26</v>
      </c>
      <c r="D14" s="10">
        <v>1.2</v>
      </c>
    </row>
    <row r="15" spans="1:4" ht="15" customHeight="1">
      <c r="A15" s="9" t="s">
        <v>19</v>
      </c>
      <c r="B15" s="10">
        <v>1.9000000000000001E-4</v>
      </c>
      <c r="C15" s="10">
        <v>1.9E-3</v>
      </c>
      <c r="D15" s="10">
        <v>8.8000000000000005E-3</v>
      </c>
    </row>
    <row r="16" spans="1:4" ht="15" customHeight="1">
      <c r="A16" s="9" t="s">
        <v>20</v>
      </c>
      <c r="B16" s="10">
        <v>1.8000000000000001E-4</v>
      </c>
      <c r="C16" s="10">
        <v>1.8E-3</v>
      </c>
      <c r="D16" s="10">
        <v>8.2000000000000007E-3</v>
      </c>
    </row>
    <row r="17" spans="1:4" ht="15" customHeight="1">
      <c r="A17" s="9" t="s">
        <v>21</v>
      </c>
      <c r="B17" s="10">
        <v>7.5000000000000002E-4</v>
      </c>
      <c r="C17" s="10">
        <v>7.6E-3</v>
      </c>
      <c r="D17" s="10">
        <v>3.5000000000000003E-2</v>
      </c>
    </row>
    <row r="18" spans="1:4" ht="15" customHeight="1">
      <c r="A18" s="18" t="s">
        <v>22</v>
      </c>
      <c r="B18" s="13">
        <v>8.0000000000000007E-5</v>
      </c>
      <c r="C18" s="13">
        <v>8.1999999999999998E-4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70" t="s">
        <v>29</v>
      </c>
      <c r="B1" s="70"/>
      <c r="C1" s="70"/>
      <c r="D1" s="70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1.2999999999999999E-3</v>
      </c>
      <c r="C5" s="10">
        <v>6.3E-3</v>
      </c>
      <c r="D5" s="10">
        <v>5.5E-2</v>
      </c>
    </row>
    <row r="6" spans="1:4" ht="15" customHeight="1">
      <c r="A6" s="9" t="s">
        <v>5</v>
      </c>
      <c r="B6" s="10">
        <v>3.0000000000000001E-3</v>
      </c>
      <c r="C6" s="10">
        <v>1.4E-2</v>
      </c>
      <c r="D6" s="10">
        <v>0.13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6.8000000000000005E-4</v>
      </c>
      <c r="C8" s="10">
        <v>3.0000000000000001E-3</v>
      </c>
      <c r="D8" s="10">
        <v>2.5000000000000001E-2</v>
      </c>
    </row>
    <row r="9" spans="1:4" ht="15" customHeight="1">
      <c r="A9" s="9" t="s">
        <v>14</v>
      </c>
      <c r="B9" s="10">
        <v>1.6000000000000001E-3</v>
      </c>
      <c r="C9" s="10">
        <v>7.6E-3</v>
      </c>
      <c r="D9" s="10">
        <v>6.3E-2</v>
      </c>
    </row>
    <row r="10" spans="1:4" ht="15" customHeight="1">
      <c r="A10" s="9" t="s">
        <v>15</v>
      </c>
      <c r="B10" s="10">
        <v>0.02</v>
      </c>
      <c r="C10" s="10">
        <v>9.7000000000000003E-2</v>
      </c>
      <c r="D10" s="10">
        <v>0.8</v>
      </c>
    </row>
    <row r="11" spans="1:4" ht="15" customHeight="1">
      <c r="A11" s="9" t="s">
        <v>16</v>
      </c>
      <c r="B11" s="10">
        <v>2.9000000000000001E-2</v>
      </c>
      <c r="C11" s="10">
        <v>0.14000000000000001</v>
      </c>
      <c r="D11" s="10">
        <v>1.1000000000000001</v>
      </c>
    </row>
    <row r="12" spans="1:4" ht="15" customHeight="1">
      <c r="A12" s="9" t="s">
        <v>162</v>
      </c>
      <c r="B12" s="10">
        <v>0.88</v>
      </c>
      <c r="C12" s="10">
        <v>4.2</v>
      </c>
      <c r="D12" s="10">
        <v>35</v>
      </c>
    </row>
    <row r="13" spans="1:4" ht="15" customHeight="1">
      <c r="A13" s="9" t="s">
        <v>17</v>
      </c>
      <c r="B13" s="10">
        <v>0.15</v>
      </c>
      <c r="C13" s="10">
        <v>0.7</v>
      </c>
      <c r="D13" s="10">
        <v>5.8</v>
      </c>
    </row>
    <row r="14" spans="1:4" ht="15" customHeight="1">
      <c r="A14" s="9" t="s">
        <v>18</v>
      </c>
      <c r="B14" s="10">
        <v>3.4000000000000002E-2</v>
      </c>
      <c r="C14" s="10">
        <v>0.16</v>
      </c>
      <c r="D14" s="10">
        <v>1.3</v>
      </c>
    </row>
    <row r="15" spans="1:4" ht="15" customHeight="1">
      <c r="A15" s="9" t="s">
        <v>19</v>
      </c>
      <c r="B15" s="10">
        <v>2.9999999999999997E-4</v>
      </c>
      <c r="C15" s="10">
        <v>1.5E-3</v>
      </c>
      <c r="D15" s="10">
        <v>1.2999999999999999E-2</v>
      </c>
    </row>
    <row r="16" spans="1:4" ht="15" customHeight="1">
      <c r="A16" s="9" t="s">
        <v>20</v>
      </c>
      <c r="B16" s="10">
        <v>2.7999999999999998E-4</v>
      </c>
      <c r="C16" s="10">
        <v>1.4E-3</v>
      </c>
      <c r="D16" s="10">
        <v>1.2E-2</v>
      </c>
    </row>
    <row r="17" spans="1:4" ht="15" customHeight="1">
      <c r="A17" s="9" t="s">
        <v>21</v>
      </c>
      <c r="B17" s="10">
        <v>1.1999999999999999E-3</v>
      </c>
      <c r="C17" s="10">
        <v>6.1000000000000004E-3</v>
      </c>
      <c r="D17" s="10">
        <v>5.0999999999999997E-2</v>
      </c>
    </row>
    <row r="18" spans="1:4" ht="15" customHeight="1">
      <c r="A18" s="18" t="s">
        <v>22</v>
      </c>
      <c r="B18" s="13">
        <v>1.2999999999999999E-4</v>
      </c>
      <c r="C18" s="13">
        <v>6.6E-4</v>
      </c>
      <c r="D18" s="13">
        <v>5.4999999999999997E-3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34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1.9E-3</v>
      </c>
      <c r="C5" s="10">
        <v>4.9000000000000002E-2</v>
      </c>
      <c r="D5" s="10">
        <v>0.06</v>
      </c>
    </row>
    <row r="6" spans="1:4" ht="15" customHeight="1">
      <c r="A6" s="9" t="s">
        <v>5</v>
      </c>
      <c r="B6" s="10">
        <v>4.4000000000000003E-3</v>
      </c>
      <c r="C6" s="10">
        <v>0.11</v>
      </c>
      <c r="D6" s="10">
        <v>0.14000000000000001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1.1000000000000001E-3</v>
      </c>
      <c r="C8" s="10">
        <v>2.4E-2</v>
      </c>
      <c r="D8" s="10">
        <v>2.9000000000000001E-2</v>
      </c>
    </row>
    <row r="9" spans="1:4" ht="15" customHeight="1">
      <c r="A9" s="9" t="s">
        <v>14</v>
      </c>
      <c r="B9" s="10">
        <v>3.0000000000000001E-3</v>
      </c>
      <c r="C9" s="10">
        <v>6.3E-2</v>
      </c>
      <c r="D9" s="10">
        <v>8.2000000000000003E-2</v>
      </c>
    </row>
    <row r="10" spans="1:4" ht="15" customHeight="1">
      <c r="A10" s="9" t="s">
        <v>15</v>
      </c>
      <c r="B10" s="10">
        <v>3.7999999999999999E-2</v>
      </c>
      <c r="C10" s="10">
        <v>0.8</v>
      </c>
      <c r="D10" s="10">
        <v>1</v>
      </c>
    </row>
    <row r="11" spans="1:4" ht="15" customHeight="1">
      <c r="A11" s="9" t="s">
        <v>16</v>
      </c>
      <c r="B11" s="10">
        <v>5.3999999999999999E-2</v>
      </c>
      <c r="C11" s="10">
        <v>1.1000000000000001</v>
      </c>
      <c r="D11" s="10">
        <v>1.5</v>
      </c>
    </row>
    <row r="12" spans="1:4" ht="15" customHeight="1">
      <c r="A12" s="9" t="s">
        <v>162</v>
      </c>
      <c r="B12" s="10">
        <v>1.6</v>
      </c>
      <c r="C12" s="10">
        <v>35</v>
      </c>
      <c r="D12" s="10">
        <v>45</v>
      </c>
    </row>
    <row r="13" spans="1:4" ht="15" customHeight="1">
      <c r="A13" s="9" t="s">
        <v>17</v>
      </c>
      <c r="B13" s="10">
        <v>0.27</v>
      </c>
      <c r="C13" s="10">
        <v>5.9</v>
      </c>
      <c r="D13" s="10">
        <v>7.5</v>
      </c>
    </row>
    <row r="14" spans="1:4" ht="15" customHeight="1">
      <c r="A14" s="9" t="s">
        <v>18</v>
      </c>
      <c r="B14" s="10">
        <v>6.4000000000000001E-2</v>
      </c>
      <c r="C14" s="10">
        <v>1.3</v>
      </c>
      <c r="D14" s="10">
        <v>1.8</v>
      </c>
    </row>
    <row r="15" spans="1:4" ht="15" customHeight="1">
      <c r="A15" s="9" t="s">
        <v>19</v>
      </c>
      <c r="B15" s="10">
        <v>4.6999999999999999E-4</v>
      </c>
      <c r="C15" s="10">
        <v>1.0999999999999999E-2</v>
      </c>
      <c r="D15" s="10">
        <v>1.4E-2</v>
      </c>
    </row>
    <row r="16" spans="1:4" ht="15" customHeight="1">
      <c r="A16" s="9" t="s">
        <v>20</v>
      </c>
      <c r="B16" s="10">
        <v>4.4000000000000002E-4</v>
      </c>
      <c r="C16" s="10">
        <v>1.0999999999999999E-2</v>
      </c>
      <c r="D16" s="10">
        <v>1.4E-2</v>
      </c>
    </row>
    <row r="17" spans="1:4" ht="15" customHeight="1">
      <c r="A17" s="9" t="s">
        <v>21</v>
      </c>
      <c r="B17" s="10">
        <v>1.9E-3</v>
      </c>
      <c r="C17" s="10">
        <v>4.7E-2</v>
      </c>
      <c r="D17" s="10">
        <v>5.8999999999999997E-2</v>
      </c>
    </row>
    <row r="18" spans="1:4" ht="15" customHeight="1">
      <c r="A18" s="18" t="s">
        <v>22</v>
      </c>
      <c r="B18" s="13">
        <v>2.0000000000000001E-4</v>
      </c>
      <c r="C18" s="13">
        <v>5.0000000000000001E-3</v>
      </c>
      <c r="D18" s="13">
        <v>6.4000000000000003E-3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35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1.6000000000000001E-3</v>
      </c>
      <c r="C5" s="10">
        <v>1.0999999999999999E-2</v>
      </c>
      <c r="D5" s="10">
        <v>5.8999999999999997E-2</v>
      </c>
    </row>
    <row r="6" spans="1:4" ht="15" customHeight="1">
      <c r="A6" s="9" t="s">
        <v>5</v>
      </c>
      <c r="B6" s="10">
        <v>3.8E-3</v>
      </c>
      <c r="C6" s="10">
        <v>2.4E-2</v>
      </c>
      <c r="D6" s="10">
        <v>0.13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8.3000000000000001E-4</v>
      </c>
      <c r="C8" s="10">
        <v>5.4999999999999997E-3</v>
      </c>
      <c r="D8" s="10">
        <v>2.8000000000000001E-2</v>
      </c>
    </row>
    <row r="9" spans="1:4" ht="15" customHeight="1">
      <c r="A9" s="9" t="s">
        <v>14</v>
      </c>
      <c r="B9" s="10">
        <v>2.0999999999999999E-3</v>
      </c>
      <c r="C9" s="10">
        <v>1.2999999999999999E-2</v>
      </c>
      <c r="D9" s="10">
        <v>7.1999999999999995E-2</v>
      </c>
    </row>
    <row r="10" spans="1:4" ht="15" customHeight="1">
      <c r="A10" s="9" t="s">
        <v>15</v>
      </c>
      <c r="B10" s="10">
        <v>2.5999999999999999E-2</v>
      </c>
      <c r="C10" s="10">
        <v>0.17</v>
      </c>
      <c r="D10" s="10">
        <v>0.91</v>
      </c>
    </row>
    <row r="11" spans="1:4" ht="15" customHeight="1">
      <c r="A11" s="9" t="s">
        <v>16</v>
      </c>
      <c r="B11" s="10">
        <v>3.7999999999999999E-2</v>
      </c>
      <c r="C11" s="10">
        <v>0.24</v>
      </c>
      <c r="D11" s="10">
        <v>1.3</v>
      </c>
    </row>
    <row r="12" spans="1:4" ht="15" customHeight="1">
      <c r="A12" s="9" t="s">
        <v>162</v>
      </c>
      <c r="B12" s="10">
        <v>1.1000000000000001</v>
      </c>
      <c r="C12" s="10">
        <v>7.2</v>
      </c>
      <c r="D12" s="10">
        <v>39</v>
      </c>
    </row>
    <row r="13" spans="1:4" ht="15" customHeight="1">
      <c r="A13" s="9" t="s">
        <v>17</v>
      </c>
      <c r="B13" s="10">
        <v>0.19</v>
      </c>
      <c r="C13" s="10">
        <v>1.2</v>
      </c>
      <c r="D13" s="10">
        <v>6.5</v>
      </c>
    </row>
    <row r="14" spans="1:4" ht="15" customHeight="1">
      <c r="A14" s="9" t="s">
        <v>18</v>
      </c>
      <c r="B14" s="10">
        <v>4.3999999999999997E-2</v>
      </c>
      <c r="C14" s="10">
        <v>0.28000000000000003</v>
      </c>
      <c r="D14" s="10">
        <v>1.5</v>
      </c>
    </row>
    <row r="15" spans="1:4" ht="15" customHeight="1">
      <c r="A15" s="9" t="s">
        <v>19</v>
      </c>
      <c r="B15" s="10">
        <v>3.8000000000000002E-4</v>
      </c>
      <c r="C15" s="10">
        <v>2.5000000000000001E-3</v>
      </c>
      <c r="D15" s="10">
        <v>1.4E-2</v>
      </c>
    </row>
    <row r="16" spans="1:4" ht="15" customHeight="1">
      <c r="A16" s="9" t="s">
        <v>20</v>
      </c>
      <c r="B16" s="10">
        <v>3.6000000000000002E-4</v>
      </c>
      <c r="C16" s="10">
        <v>2.5000000000000001E-3</v>
      </c>
      <c r="D16" s="10">
        <v>1.2999999999999999E-2</v>
      </c>
    </row>
    <row r="17" spans="1:4" ht="15" customHeight="1">
      <c r="A17" s="9" t="s">
        <v>21</v>
      </c>
      <c r="B17" s="10">
        <v>1.5E-3</v>
      </c>
      <c r="C17" s="10">
        <v>0.01</v>
      </c>
      <c r="D17" s="10">
        <v>5.6000000000000001E-2</v>
      </c>
    </row>
    <row r="18" spans="1:4" ht="15" customHeight="1">
      <c r="A18" s="18" t="s">
        <v>22</v>
      </c>
      <c r="B18" s="13">
        <v>1.6000000000000001E-4</v>
      </c>
      <c r="C18" s="13">
        <v>1.1000000000000001E-3</v>
      </c>
      <c r="D18" s="13">
        <v>6.0000000000000001E-3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36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1.1999999999999999E-3</v>
      </c>
      <c r="C5" s="10">
        <v>9.7000000000000003E-3</v>
      </c>
      <c r="D5" s="10">
        <v>5.1999999999999998E-2</v>
      </c>
    </row>
    <row r="6" spans="1:4" ht="15" customHeight="1">
      <c r="A6" s="9" t="s">
        <v>5</v>
      </c>
      <c r="B6" s="10">
        <v>2.7000000000000001E-3</v>
      </c>
      <c r="C6" s="10">
        <v>2.1999999999999999E-2</v>
      </c>
      <c r="D6" s="10">
        <v>0.12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6.4000000000000005E-4</v>
      </c>
      <c r="C8" s="10">
        <v>4.7000000000000002E-3</v>
      </c>
      <c r="D8" s="10">
        <v>2.5999999999999999E-2</v>
      </c>
    </row>
    <row r="9" spans="1:4" ht="15" customHeight="1">
      <c r="A9" s="9" t="s">
        <v>14</v>
      </c>
      <c r="B9" s="10">
        <v>1.5E-3</v>
      </c>
      <c r="C9" s="10">
        <v>1.2E-2</v>
      </c>
      <c r="D9" s="10">
        <v>6.3E-2</v>
      </c>
    </row>
    <row r="10" spans="1:4" ht="15" customHeight="1">
      <c r="A10" s="9" t="s">
        <v>15</v>
      </c>
      <c r="B10" s="10">
        <v>1.9E-2</v>
      </c>
      <c r="C10" s="10">
        <v>0.15</v>
      </c>
      <c r="D10" s="10">
        <v>0.8</v>
      </c>
    </row>
    <row r="11" spans="1:4" ht="15" customHeight="1">
      <c r="A11" s="9" t="s">
        <v>16</v>
      </c>
      <c r="B11" s="10">
        <v>2.8000000000000001E-2</v>
      </c>
      <c r="C11" s="10">
        <v>0.21</v>
      </c>
      <c r="D11" s="10">
        <v>1.1000000000000001</v>
      </c>
    </row>
    <row r="12" spans="1:4" ht="15" customHeight="1">
      <c r="A12" s="9" t="s">
        <v>162</v>
      </c>
      <c r="B12" s="10">
        <v>0.82</v>
      </c>
      <c r="C12" s="10">
        <v>6.4</v>
      </c>
      <c r="D12" s="10">
        <v>34</v>
      </c>
    </row>
    <row r="13" spans="1:4" ht="15" customHeight="1">
      <c r="A13" s="9" t="s">
        <v>17</v>
      </c>
      <c r="B13" s="10">
        <v>0.14000000000000001</v>
      </c>
      <c r="C13" s="10">
        <v>1.1000000000000001</v>
      </c>
      <c r="D13" s="10">
        <v>5.7</v>
      </c>
    </row>
    <row r="14" spans="1:4" ht="15" customHeight="1">
      <c r="A14" s="9" t="s">
        <v>18</v>
      </c>
      <c r="B14" s="10">
        <v>3.3000000000000002E-2</v>
      </c>
      <c r="C14" s="10">
        <v>0.25</v>
      </c>
      <c r="D14" s="10">
        <v>1.3</v>
      </c>
    </row>
    <row r="15" spans="1:4" ht="15" customHeight="1">
      <c r="A15" s="9" t="s">
        <v>19</v>
      </c>
      <c r="B15" s="10">
        <v>2.7E-4</v>
      </c>
      <c r="C15" s="10">
        <v>2.3E-3</v>
      </c>
      <c r="D15" s="10">
        <v>1.2999999999999999E-2</v>
      </c>
    </row>
    <row r="16" spans="1:4" ht="15" customHeight="1">
      <c r="A16" s="9" t="s">
        <v>20</v>
      </c>
      <c r="B16" s="10">
        <v>2.5999999999999998E-4</v>
      </c>
      <c r="C16" s="10">
        <v>2.3E-3</v>
      </c>
      <c r="D16" s="10">
        <v>1.2E-2</v>
      </c>
    </row>
    <row r="17" spans="1:4" ht="15" customHeight="1">
      <c r="A17" s="9" t="s">
        <v>21</v>
      </c>
      <c r="B17" s="10">
        <v>1.1000000000000001E-3</v>
      </c>
      <c r="C17" s="10">
        <v>9.7999999999999997E-3</v>
      </c>
      <c r="D17" s="10">
        <v>5.3999999999999999E-2</v>
      </c>
    </row>
    <row r="18" spans="1:4" ht="15" customHeight="1">
      <c r="A18" s="18" t="s">
        <v>22</v>
      </c>
      <c r="B18" s="13">
        <v>1.2E-4</v>
      </c>
      <c r="C18" s="13">
        <v>1.1000000000000001E-3</v>
      </c>
      <c r="D18" s="13">
        <v>5.8999999999999999E-3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37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7.5000000000000002E-4</v>
      </c>
      <c r="C5" s="10">
        <v>4.1000000000000003E-3</v>
      </c>
      <c r="D5" s="10">
        <v>0.01</v>
      </c>
    </row>
    <row r="6" spans="1:4" ht="15" customHeight="1">
      <c r="A6" s="9" t="s">
        <v>5</v>
      </c>
      <c r="B6" s="10">
        <v>1.6999999999999999E-3</v>
      </c>
      <c r="C6" s="10">
        <v>9.4000000000000004E-3</v>
      </c>
      <c r="D6" s="10">
        <v>2.4E-2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3.5E-4</v>
      </c>
      <c r="C8" s="10">
        <v>1.9E-3</v>
      </c>
      <c r="D8" s="10">
        <v>4.3E-3</v>
      </c>
    </row>
    <row r="9" spans="1:4" ht="15" customHeight="1">
      <c r="A9" s="9" t="s">
        <v>14</v>
      </c>
      <c r="B9" s="10">
        <v>9.6000000000000002E-4</v>
      </c>
      <c r="C9" s="10">
        <v>5.1000000000000004E-3</v>
      </c>
      <c r="D9" s="10">
        <v>1.2E-2</v>
      </c>
    </row>
    <row r="10" spans="1:4" ht="15" customHeight="1">
      <c r="A10" s="9" t="s">
        <v>15</v>
      </c>
      <c r="B10" s="10">
        <v>1.2E-2</v>
      </c>
      <c r="C10" s="10">
        <v>6.5000000000000002E-2</v>
      </c>
      <c r="D10" s="10">
        <v>0.16</v>
      </c>
    </row>
    <row r="11" spans="1:4" ht="15" customHeight="1">
      <c r="A11" s="9" t="s">
        <v>16</v>
      </c>
      <c r="B11" s="10">
        <v>1.7000000000000001E-2</v>
      </c>
      <c r="C11" s="10">
        <v>9.2999999999999999E-2</v>
      </c>
      <c r="D11" s="10">
        <v>0.22</v>
      </c>
    </row>
    <row r="12" spans="1:4" ht="15" customHeight="1">
      <c r="A12" s="9" t="s">
        <v>162</v>
      </c>
      <c r="B12" s="10">
        <v>0.53</v>
      </c>
      <c r="C12" s="10">
        <v>2.8</v>
      </c>
      <c r="D12" s="10">
        <v>6.7</v>
      </c>
    </row>
    <row r="13" spans="1:4" ht="15" customHeight="1">
      <c r="A13" s="9" t="s">
        <v>17</v>
      </c>
      <c r="B13" s="10">
        <v>8.7999999999999995E-2</v>
      </c>
      <c r="C13" s="10">
        <v>0.47</v>
      </c>
      <c r="D13" s="10">
        <v>1.1000000000000001</v>
      </c>
    </row>
    <row r="14" spans="1:4" ht="15" customHeight="1">
      <c r="A14" s="9" t="s">
        <v>18</v>
      </c>
      <c r="B14" s="10">
        <v>0.02</v>
      </c>
      <c r="C14" s="10">
        <v>0.11</v>
      </c>
      <c r="D14" s="10">
        <v>0.26</v>
      </c>
    </row>
    <row r="15" spans="1:4" ht="15" customHeight="1">
      <c r="A15" s="9" t="s">
        <v>19</v>
      </c>
      <c r="B15" s="10">
        <v>1.6000000000000001E-4</v>
      </c>
      <c r="C15" s="10">
        <v>9.2000000000000003E-4</v>
      </c>
      <c r="D15" s="10">
        <v>2.2000000000000001E-3</v>
      </c>
    </row>
    <row r="16" spans="1:4" ht="15" customHeight="1">
      <c r="A16" s="9" t="s">
        <v>20</v>
      </c>
      <c r="B16" s="10">
        <v>1.4999999999999999E-4</v>
      </c>
      <c r="C16" s="10">
        <v>8.8000000000000003E-4</v>
      </c>
      <c r="D16" s="10">
        <v>2.0999999999999999E-3</v>
      </c>
    </row>
    <row r="17" spans="1:4" ht="15" customHeight="1">
      <c r="A17" s="9" t="s">
        <v>21</v>
      </c>
      <c r="B17" s="10">
        <v>6.7000000000000002E-4</v>
      </c>
      <c r="C17" s="10">
        <v>3.8E-3</v>
      </c>
      <c r="D17" s="10">
        <v>9.5999999999999992E-3</v>
      </c>
    </row>
    <row r="18" spans="1:4" ht="15" customHeight="1">
      <c r="A18" s="18" t="s">
        <v>22</v>
      </c>
      <c r="B18" s="13">
        <v>7.2000000000000002E-5</v>
      </c>
      <c r="C18" s="13">
        <v>4.0999999999999999E-4</v>
      </c>
      <c r="D18" s="13">
        <v>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38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5.5000000000000003E-4</v>
      </c>
      <c r="C5" s="10">
        <v>5.4000000000000003E-3</v>
      </c>
      <c r="D5" s="10">
        <v>3.4000000000000002E-2</v>
      </c>
    </row>
    <row r="6" spans="1:4" ht="15" customHeight="1">
      <c r="A6" s="9" t="s">
        <v>5</v>
      </c>
      <c r="B6" s="10">
        <v>1.2999999999999999E-3</v>
      </c>
      <c r="C6" s="10">
        <v>1.2E-2</v>
      </c>
      <c r="D6" s="10">
        <v>7.9000000000000001E-2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2.3000000000000001E-4</v>
      </c>
      <c r="C8" s="10">
        <v>2.3999999999999998E-3</v>
      </c>
      <c r="D8" s="10">
        <v>1.6E-2</v>
      </c>
    </row>
    <row r="9" spans="1:4" ht="15" customHeight="1">
      <c r="A9" s="9" t="s">
        <v>14</v>
      </c>
      <c r="B9" s="10">
        <v>5.9999999999999995E-4</v>
      </c>
      <c r="C9" s="10">
        <v>6.3E-3</v>
      </c>
      <c r="D9" s="10">
        <v>0.04</v>
      </c>
    </row>
    <row r="10" spans="1:4" ht="15" customHeight="1">
      <c r="A10" s="9" t="s">
        <v>15</v>
      </c>
      <c r="B10" s="10">
        <v>7.7000000000000002E-3</v>
      </c>
      <c r="C10" s="10">
        <v>8.1000000000000003E-2</v>
      </c>
      <c r="D10" s="10">
        <v>0.51</v>
      </c>
    </row>
    <row r="11" spans="1:4" ht="15" customHeight="1">
      <c r="A11" s="9" t="s">
        <v>16</v>
      </c>
      <c r="B11" s="10">
        <v>1.0999999999999999E-2</v>
      </c>
      <c r="C11" s="10">
        <v>0.12</v>
      </c>
      <c r="D11" s="10">
        <v>0.73</v>
      </c>
    </row>
    <row r="12" spans="1:4" ht="15" customHeight="1">
      <c r="A12" s="9" t="s">
        <v>162</v>
      </c>
      <c r="B12" s="10">
        <v>0.34</v>
      </c>
      <c r="C12" s="10">
        <v>3.5</v>
      </c>
      <c r="D12" s="10">
        <v>22</v>
      </c>
    </row>
    <row r="13" spans="1:4" ht="15" customHeight="1">
      <c r="A13" s="9" t="s">
        <v>17</v>
      </c>
      <c r="B13" s="10">
        <v>5.7000000000000002E-2</v>
      </c>
      <c r="C13" s="10">
        <v>0.57999999999999996</v>
      </c>
      <c r="D13" s="10">
        <v>3.7</v>
      </c>
    </row>
    <row r="14" spans="1:4" ht="15" customHeight="1">
      <c r="A14" s="9" t="s">
        <v>18</v>
      </c>
      <c r="B14" s="10">
        <v>1.2999999999999999E-2</v>
      </c>
      <c r="C14" s="10">
        <v>0.14000000000000001</v>
      </c>
      <c r="D14" s="10">
        <v>0.86</v>
      </c>
    </row>
    <row r="15" spans="1:4" ht="15" customHeight="1">
      <c r="A15" s="9" t="s">
        <v>19</v>
      </c>
      <c r="B15" s="10">
        <v>1.2E-4</v>
      </c>
      <c r="C15" s="10">
        <v>1.2999999999999999E-3</v>
      </c>
      <c r="D15" s="10">
        <v>8.0999999999999996E-3</v>
      </c>
    </row>
    <row r="16" spans="1:4" ht="15" customHeight="1">
      <c r="A16" s="9" t="s">
        <v>20</v>
      </c>
      <c r="B16" s="10">
        <v>1.1E-4</v>
      </c>
      <c r="C16" s="10">
        <v>1.2999999999999999E-3</v>
      </c>
      <c r="D16" s="10">
        <v>7.9000000000000008E-3</v>
      </c>
    </row>
    <row r="17" spans="1:4" ht="15" customHeight="1">
      <c r="A17" s="9" t="s">
        <v>21</v>
      </c>
      <c r="B17" s="10">
        <v>5.0000000000000001E-4</v>
      </c>
      <c r="C17" s="10">
        <v>5.4999999999999997E-3</v>
      </c>
      <c r="D17" s="10">
        <v>3.5000000000000003E-2</v>
      </c>
    </row>
    <row r="18" spans="1:4" ht="15" customHeight="1">
      <c r="A18" s="18" t="s">
        <v>22</v>
      </c>
      <c r="B18" s="13">
        <v>5.3999999999999998E-5</v>
      </c>
      <c r="C18" s="13">
        <v>5.9000000000000003E-4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39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1.6000000000000001E-3</v>
      </c>
      <c r="C5" s="10">
        <v>1.2E-2</v>
      </c>
      <c r="D5" s="10">
        <v>4.2999999999999997E-2</v>
      </c>
    </row>
    <row r="6" spans="1:4" ht="15" customHeight="1">
      <c r="A6" s="9" t="s">
        <v>5</v>
      </c>
      <c r="B6" s="10">
        <v>3.5999999999999999E-3</v>
      </c>
      <c r="C6" s="10">
        <v>2.7E-2</v>
      </c>
      <c r="D6" s="10">
        <v>9.8000000000000004E-2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8.4999999999999995E-4</v>
      </c>
      <c r="C8" s="10">
        <v>6.0000000000000001E-3</v>
      </c>
      <c r="D8" s="10">
        <v>2.1999999999999999E-2</v>
      </c>
    </row>
    <row r="9" spans="1:4" ht="15" customHeight="1">
      <c r="A9" s="9" t="s">
        <v>14</v>
      </c>
      <c r="B9" s="10">
        <v>2.3E-3</v>
      </c>
      <c r="C9" s="10">
        <v>1.6E-2</v>
      </c>
      <c r="D9" s="10">
        <v>6.0999999999999999E-2</v>
      </c>
    </row>
    <row r="10" spans="1:4" ht="15" customHeight="1">
      <c r="A10" s="9" t="s">
        <v>15</v>
      </c>
      <c r="B10" s="10">
        <v>2.9000000000000001E-2</v>
      </c>
      <c r="C10" s="10">
        <v>0.21</v>
      </c>
      <c r="D10" s="10">
        <v>0.77</v>
      </c>
    </row>
    <row r="11" spans="1:4" ht="15" customHeight="1">
      <c r="A11" s="9" t="s">
        <v>16</v>
      </c>
      <c r="B11" s="10">
        <v>4.2000000000000003E-2</v>
      </c>
      <c r="C11" s="10">
        <v>0.3</v>
      </c>
      <c r="D11" s="10">
        <v>1.1000000000000001</v>
      </c>
    </row>
    <row r="12" spans="1:4" ht="15" customHeight="1">
      <c r="A12" s="9" t="s">
        <v>162</v>
      </c>
      <c r="B12" s="10">
        <v>1.2</v>
      </c>
      <c r="C12" s="10">
        <v>9.1999999999999993</v>
      </c>
      <c r="D12" s="10">
        <v>34</v>
      </c>
    </row>
    <row r="13" spans="1:4" ht="15" customHeight="1">
      <c r="A13" s="9" t="s">
        <v>17</v>
      </c>
      <c r="B13" s="10">
        <v>0.21</v>
      </c>
      <c r="C13" s="10">
        <v>1.5</v>
      </c>
      <c r="D13" s="10">
        <v>5.7</v>
      </c>
    </row>
    <row r="14" spans="1:4" ht="15" customHeight="1">
      <c r="A14" s="9" t="s">
        <v>18</v>
      </c>
      <c r="B14" s="10">
        <v>4.9000000000000002E-2</v>
      </c>
      <c r="C14" s="10">
        <v>0.35</v>
      </c>
      <c r="D14" s="10">
        <v>1.3</v>
      </c>
    </row>
    <row r="15" spans="1:4" ht="15" customHeight="1">
      <c r="A15" s="9" t="s">
        <v>19</v>
      </c>
      <c r="B15" s="10">
        <v>3.5E-4</v>
      </c>
      <c r="C15" s="10">
        <v>2.5999999999999999E-3</v>
      </c>
      <c r="D15" s="10">
        <v>9.5999999999999992E-3</v>
      </c>
    </row>
    <row r="16" spans="1:4" ht="15" customHeight="1">
      <c r="A16" s="9" t="s">
        <v>20</v>
      </c>
      <c r="B16" s="10">
        <v>3.3E-4</v>
      </c>
      <c r="C16" s="10">
        <v>2.3999999999999998E-3</v>
      </c>
      <c r="D16" s="10">
        <v>8.8999999999999999E-3</v>
      </c>
    </row>
    <row r="17" spans="1:4" ht="15" customHeight="1">
      <c r="A17" s="9" t="s">
        <v>21</v>
      </c>
      <c r="B17" s="10">
        <v>1.4E-3</v>
      </c>
      <c r="C17" s="10">
        <v>1.0999999999999999E-2</v>
      </c>
      <c r="D17" s="10">
        <v>3.9E-2</v>
      </c>
    </row>
    <row r="18" spans="1:4" ht="15" customHeight="1">
      <c r="A18" s="18" t="s">
        <v>22</v>
      </c>
      <c r="B18" s="13">
        <v>1.6000000000000001E-4</v>
      </c>
      <c r="C18" s="13">
        <v>1.1000000000000001E-3</v>
      </c>
      <c r="D18" s="13">
        <v>4.3E-3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40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9.3000000000000005E-4</v>
      </c>
      <c r="C5" s="10">
        <v>5.7999999999999996E-3</v>
      </c>
      <c r="D5" s="10">
        <v>3.7999999999999999E-2</v>
      </c>
    </row>
    <row r="6" spans="1:4" ht="15" customHeight="1">
      <c r="A6" s="15" t="s">
        <v>5</v>
      </c>
      <c r="B6" s="10">
        <v>2.0999999999999999E-3</v>
      </c>
      <c r="C6" s="10">
        <v>1.2999999999999999E-2</v>
      </c>
      <c r="D6" s="10">
        <v>8.6999999999999994E-2</v>
      </c>
    </row>
    <row r="7" spans="1:4" ht="15" customHeight="1">
      <c r="A7" s="16" t="s">
        <v>6</v>
      </c>
      <c r="B7" s="17"/>
      <c r="C7" s="20"/>
      <c r="D7" s="14"/>
    </row>
    <row r="8" spans="1:4" ht="15" customHeight="1">
      <c r="A8" s="9" t="s">
        <v>13</v>
      </c>
      <c r="B8" s="10">
        <v>5.1999999999999995E-4</v>
      </c>
      <c r="C8" s="10">
        <v>3.3999999999999998E-3</v>
      </c>
      <c r="D8" s="10">
        <v>2.1999999999999999E-2</v>
      </c>
    </row>
    <row r="9" spans="1:4" ht="15" customHeight="1">
      <c r="A9" s="9" t="s">
        <v>14</v>
      </c>
      <c r="B9" s="10">
        <v>1.4E-3</v>
      </c>
      <c r="C9" s="10">
        <v>7.9000000000000008E-3</v>
      </c>
      <c r="D9" s="10">
        <v>5.3999999999999999E-2</v>
      </c>
    </row>
    <row r="10" spans="1:4" ht="15" customHeight="1">
      <c r="A10" s="9" t="s">
        <v>15</v>
      </c>
      <c r="B10" s="10">
        <v>1.7000000000000001E-2</v>
      </c>
      <c r="C10" s="10">
        <v>0.1</v>
      </c>
      <c r="D10" s="10">
        <v>0.69</v>
      </c>
    </row>
    <row r="11" spans="1:4" ht="15" customHeight="1">
      <c r="A11" s="9" t="s">
        <v>16</v>
      </c>
      <c r="B11" s="10">
        <v>2.5000000000000001E-2</v>
      </c>
      <c r="C11" s="10">
        <v>0.15</v>
      </c>
      <c r="D11" s="10">
        <v>0.99</v>
      </c>
    </row>
    <row r="12" spans="1:4" ht="15" customHeight="1">
      <c r="A12" s="9" t="s">
        <v>162</v>
      </c>
      <c r="B12" s="10">
        <v>0.72</v>
      </c>
      <c r="C12" s="10">
        <v>4.4000000000000004</v>
      </c>
      <c r="D12" s="10">
        <v>30</v>
      </c>
    </row>
    <row r="13" spans="1:4" ht="15" customHeight="1">
      <c r="A13" s="9" t="s">
        <v>17</v>
      </c>
      <c r="B13" s="10">
        <v>0.12</v>
      </c>
      <c r="C13" s="10">
        <v>0.74</v>
      </c>
      <c r="D13" s="10">
        <v>5.0999999999999996</v>
      </c>
    </row>
    <row r="14" spans="1:4" ht="15" customHeight="1">
      <c r="A14" s="9" t="s">
        <v>18</v>
      </c>
      <c r="B14" s="10">
        <v>2.9000000000000001E-2</v>
      </c>
      <c r="C14" s="10">
        <v>0.17</v>
      </c>
      <c r="D14" s="10">
        <v>1.2</v>
      </c>
    </row>
    <row r="15" spans="1:4" ht="15" customHeight="1">
      <c r="A15" s="9" t="s">
        <v>19</v>
      </c>
      <c r="B15" s="10">
        <v>2.1000000000000001E-4</v>
      </c>
      <c r="C15" s="10">
        <v>1.4E-3</v>
      </c>
      <c r="D15" s="10">
        <v>9.1000000000000004E-3</v>
      </c>
    </row>
    <row r="16" spans="1:4" ht="15" customHeight="1">
      <c r="A16" s="9" t="s">
        <v>20</v>
      </c>
      <c r="B16" s="10">
        <v>2.0000000000000001E-4</v>
      </c>
      <c r="C16" s="10">
        <v>1.2999999999999999E-3</v>
      </c>
      <c r="D16" s="10">
        <v>8.6E-3</v>
      </c>
    </row>
    <row r="17" spans="1:4" ht="15" customHeight="1">
      <c r="A17" s="9" t="s">
        <v>21</v>
      </c>
      <c r="B17" s="10">
        <v>8.5999999999999998E-4</v>
      </c>
      <c r="C17" s="10">
        <v>5.4999999999999997E-3</v>
      </c>
      <c r="D17" s="10">
        <v>3.5999999999999997E-2</v>
      </c>
    </row>
    <row r="18" spans="1:4" ht="15" customHeight="1">
      <c r="A18" s="18" t="s">
        <v>22</v>
      </c>
      <c r="B18" s="13">
        <v>9.2E-5</v>
      </c>
      <c r="C18" s="13">
        <v>5.9999999999999995E-4</v>
      </c>
      <c r="D18" s="13">
        <v>3.8999999999999998E-3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41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7.6000000000000004E-4</v>
      </c>
      <c r="C5" s="10">
        <v>4.8999999999999998E-3</v>
      </c>
      <c r="D5" s="10">
        <v>3.1E-2</v>
      </c>
    </row>
    <row r="6" spans="1:4" ht="15" customHeight="1">
      <c r="A6" s="9" t="s">
        <v>5</v>
      </c>
      <c r="B6" s="10">
        <v>1.6999999999999999E-3</v>
      </c>
      <c r="C6" s="10">
        <v>1.0999999999999999E-2</v>
      </c>
      <c r="D6" s="10">
        <v>7.1999999999999995E-2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4.0000000000000002E-4</v>
      </c>
      <c r="C8" s="10">
        <v>2.5999999999999999E-3</v>
      </c>
      <c r="D8" s="10">
        <v>1.7000000000000001E-2</v>
      </c>
    </row>
    <row r="9" spans="1:4" ht="15" customHeight="1">
      <c r="A9" s="9" t="s">
        <v>14</v>
      </c>
      <c r="B9" s="10">
        <v>1.1000000000000001E-3</v>
      </c>
      <c r="C9" s="10">
        <v>6.4000000000000003E-3</v>
      </c>
      <c r="D9" s="10">
        <v>4.3999999999999997E-2</v>
      </c>
    </row>
    <row r="10" spans="1:4" ht="15" customHeight="1">
      <c r="A10" s="9" t="s">
        <v>15</v>
      </c>
      <c r="B10" s="10">
        <v>1.4E-2</v>
      </c>
      <c r="C10" s="10">
        <v>8.2000000000000003E-2</v>
      </c>
      <c r="D10" s="10">
        <v>0.56000000000000005</v>
      </c>
    </row>
    <row r="11" spans="1:4" ht="15" customHeight="1">
      <c r="A11" s="9" t="s">
        <v>16</v>
      </c>
      <c r="B11" s="10">
        <v>0.02</v>
      </c>
      <c r="C11" s="10">
        <v>0.12</v>
      </c>
      <c r="D11" s="10">
        <v>0.8</v>
      </c>
    </row>
    <row r="12" spans="1:4" ht="15" customHeight="1">
      <c r="A12" s="9" t="s">
        <v>162</v>
      </c>
      <c r="B12" s="10">
        <v>0.56999999999999995</v>
      </c>
      <c r="C12" s="10">
        <v>3.5</v>
      </c>
      <c r="D12" s="10">
        <v>24</v>
      </c>
    </row>
    <row r="13" spans="1:4" ht="15" customHeight="1">
      <c r="A13" s="9" t="s">
        <v>17</v>
      </c>
      <c r="B13" s="10">
        <v>9.6000000000000002E-2</v>
      </c>
      <c r="C13" s="10">
        <v>0.57999999999999996</v>
      </c>
      <c r="D13" s="10">
        <v>4</v>
      </c>
    </row>
    <row r="14" spans="1:4" ht="15" customHeight="1">
      <c r="A14" s="9" t="s">
        <v>18</v>
      </c>
      <c r="B14" s="10">
        <v>2.3E-2</v>
      </c>
      <c r="C14" s="10">
        <v>0.14000000000000001</v>
      </c>
      <c r="D14" s="10">
        <v>0.94</v>
      </c>
    </row>
    <row r="15" spans="1:4" ht="15" customHeight="1">
      <c r="A15" s="9" t="s">
        <v>19</v>
      </c>
      <c r="B15" s="10">
        <v>1.7000000000000001E-4</v>
      </c>
      <c r="C15" s="10">
        <v>1.1999999999999999E-3</v>
      </c>
      <c r="D15" s="10">
        <v>7.6E-3</v>
      </c>
    </row>
    <row r="16" spans="1:4" ht="15" customHeight="1">
      <c r="A16" s="9" t="s">
        <v>20</v>
      </c>
      <c r="B16" s="10">
        <v>1.7000000000000001E-4</v>
      </c>
      <c r="C16" s="10">
        <v>1.1000000000000001E-3</v>
      </c>
      <c r="D16" s="10">
        <v>7.1999999999999998E-3</v>
      </c>
    </row>
    <row r="17" spans="1:4" ht="15" customHeight="1">
      <c r="A17" s="9" t="s">
        <v>21</v>
      </c>
      <c r="B17" s="10">
        <v>7.1000000000000002E-4</v>
      </c>
      <c r="C17" s="10">
        <v>4.7000000000000002E-3</v>
      </c>
      <c r="D17" s="10">
        <v>3.1E-2</v>
      </c>
    </row>
    <row r="18" spans="1:4" ht="15" customHeight="1">
      <c r="A18" s="18" t="s">
        <v>22</v>
      </c>
      <c r="B18" s="13">
        <v>7.6000000000000004E-5</v>
      </c>
      <c r="C18" s="13">
        <v>5.1000000000000004E-4</v>
      </c>
      <c r="D18" s="13">
        <v>3.3E-3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42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8.4000000000000003E-4</v>
      </c>
      <c r="C5" s="10">
        <v>9.5999999999999992E-3</v>
      </c>
      <c r="D5" s="10">
        <v>2.8000000000000001E-2</v>
      </c>
    </row>
    <row r="6" spans="1:4" ht="15" customHeight="1">
      <c r="A6" s="9" t="s">
        <v>5</v>
      </c>
      <c r="B6" s="10">
        <v>1.9E-3</v>
      </c>
      <c r="C6" s="10">
        <v>2.1999999999999999E-2</v>
      </c>
      <c r="D6" s="10">
        <v>6.4000000000000001E-2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4.2999999999999999E-4</v>
      </c>
      <c r="C8" s="10">
        <v>5.1999999999999998E-3</v>
      </c>
      <c r="D8" s="10">
        <v>1.6E-2</v>
      </c>
    </row>
    <row r="9" spans="1:4" ht="15" customHeight="1">
      <c r="A9" s="9" t="s">
        <v>14</v>
      </c>
      <c r="B9" s="10">
        <v>1.1999999999999999E-3</v>
      </c>
      <c r="C9" s="10">
        <v>1.7000000000000001E-2</v>
      </c>
      <c r="D9" s="10">
        <v>0.04</v>
      </c>
    </row>
    <row r="10" spans="1:4" ht="15" customHeight="1">
      <c r="A10" s="9" t="s">
        <v>15</v>
      </c>
      <c r="B10" s="10">
        <v>1.6E-2</v>
      </c>
      <c r="C10" s="10">
        <v>0.22</v>
      </c>
      <c r="D10" s="10">
        <v>0.52</v>
      </c>
    </row>
    <row r="11" spans="1:4" ht="15" customHeight="1">
      <c r="A11" s="9" t="s">
        <v>16</v>
      </c>
      <c r="B11" s="10">
        <v>2.1999999999999999E-2</v>
      </c>
      <c r="C11" s="10">
        <v>0.31</v>
      </c>
      <c r="D11" s="10">
        <v>0.74</v>
      </c>
    </row>
    <row r="12" spans="1:4" ht="15" customHeight="1">
      <c r="A12" s="9" t="s">
        <v>162</v>
      </c>
      <c r="B12" s="10">
        <v>0.66</v>
      </c>
      <c r="C12" s="10">
        <v>9.6</v>
      </c>
      <c r="D12" s="10">
        <v>23</v>
      </c>
    </row>
    <row r="13" spans="1:4" ht="15" customHeight="1">
      <c r="A13" s="9" t="s">
        <v>17</v>
      </c>
      <c r="B13" s="10">
        <v>0.11</v>
      </c>
      <c r="C13" s="10">
        <v>1.6</v>
      </c>
      <c r="D13" s="10">
        <v>3.9</v>
      </c>
    </row>
    <row r="14" spans="1:4" ht="15" customHeight="1">
      <c r="A14" s="9" t="s">
        <v>18</v>
      </c>
      <c r="B14" s="10">
        <v>2.5999999999999999E-2</v>
      </c>
      <c r="C14" s="10">
        <v>0.37</v>
      </c>
      <c r="D14" s="10">
        <v>0.87</v>
      </c>
    </row>
    <row r="15" spans="1:4" ht="15" customHeight="1">
      <c r="A15" s="9" t="s">
        <v>19</v>
      </c>
      <c r="B15" s="10">
        <v>2.0000000000000001E-4</v>
      </c>
      <c r="C15" s="10">
        <v>2.5000000000000001E-3</v>
      </c>
      <c r="D15" s="10">
        <v>6.7999999999999996E-3</v>
      </c>
    </row>
    <row r="16" spans="1:4" ht="15" customHeight="1">
      <c r="A16" s="9" t="s">
        <v>20</v>
      </c>
      <c r="B16" s="10">
        <v>1.9000000000000001E-4</v>
      </c>
      <c r="C16" s="10">
        <v>2.2000000000000001E-3</v>
      </c>
      <c r="D16" s="10">
        <v>6.4000000000000003E-3</v>
      </c>
    </row>
    <row r="17" spans="1:4" ht="15" customHeight="1">
      <c r="A17" s="9" t="s">
        <v>21</v>
      </c>
      <c r="B17" s="10">
        <v>8.0000000000000004E-4</v>
      </c>
      <c r="C17" s="10">
        <v>9.4999999999999998E-3</v>
      </c>
      <c r="D17" s="10">
        <v>2.7E-2</v>
      </c>
    </row>
    <row r="18" spans="1:4" ht="15" customHeight="1">
      <c r="A18" s="18" t="s">
        <v>22</v>
      </c>
      <c r="B18" s="13">
        <v>8.6000000000000003E-5</v>
      </c>
      <c r="C18" s="13">
        <v>1E-3</v>
      </c>
      <c r="D18" s="13">
        <v>2.8999999999999998E-3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43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8.0000000000000004E-4</v>
      </c>
      <c r="C5" s="10">
        <v>5.1000000000000004E-3</v>
      </c>
      <c r="D5" s="10">
        <v>3.5999999999999997E-2</v>
      </c>
    </row>
    <row r="6" spans="1:4" ht="15" customHeight="1">
      <c r="A6" s="9" t="s">
        <v>5</v>
      </c>
      <c r="B6" s="10">
        <v>1.8E-3</v>
      </c>
      <c r="C6" s="10">
        <v>1.2E-2</v>
      </c>
      <c r="D6" s="10">
        <v>8.3000000000000004E-2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4.4000000000000002E-4</v>
      </c>
      <c r="C8" s="10">
        <v>2.8E-3</v>
      </c>
      <c r="D8" s="10">
        <v>2.1999999999999999E-2</v>
      </c>
    </row>
    <row r="9" spans="1:4" ht="15" customHeight="1">
      <c r="A9" s="9" t="s">
        <v>14</v>
      </c>
      <c r="B9" s="10">
        <v>1.1999999999999999E-3</v>
      </c>
      <c r="C9" s="10">
        <v>8.6999999999999994E-3</v>
      </c>
      <c r="D9" s="10">
        <v>5.2999999999999999E-2</v>
      </c>
    </row>
    <row r="10" spans="1:4" ht="15" customHeight="1">
      <c r="A10" s="9" t="s">
        <v>15</v>
      </c>
      <c r="B10" s="10">
        <v>1.6E-2</v>
      </c>
      <c r="C10" s="10">
        <v>0.11</v>
      </c>
      <c r="D10" s="10">
        <v>0.68</v>
      </c>
    </row>
    <row r="11" spans="1:4" ht="15" customHeight="1">
      <c r="A11" s="9" t="s">
        <v>16</v>
      </c>
      <c r="B11" s="10">
        <v>2.1999999999999999E-2</v>
      </c>
      <c r="C11" s="10">
        <v>0.16</v>
      </c>
      <c r="D11" s="10">
        <v>0.97</v>
      </c>
    </row>
    <row r="12" spans="1:4" ht="15" customHeight="1">
      <c r="A12" s="9" t="s">
        <v>162</v>
      </c>
      <c r="B12" s="10">
        <v>0.65</v>
      </c>
      <c r="C12" s="10">
        <v>4.3</v>
      </c>
      <c r="D12" s="10">
        <v>30</v>
      </c>
    </row>
    <row r="13" spans="1:4" ht="15" customHeight="1">
      <c r="A13" s="9" t="s">
        <v>17</v>
      </c>
      <c r="B13" s="10">
        <v>0.11</v>
      </c>
      <c r="C13" s="10">
        <v>0.73</v>
      </c>
      <c r="D13" s="10">
        <v>5</v>
      </c>
    </row>
    <row r="14" spans="1:4" ht="15" customHeight="1">
      <c r="A14" s="9" t="s">
        <v>18</v>
      </c>
      <c r="B14" s="10">
        <v>2.5999999999999999E-2</v>
      </c>
      <c r="C14" s="10">
        <v>0.18</v>
      </c>
      <c r="D14" s="10">
        <v>1.1000000000000001</v>
      </c>
    </row>
    <row r="15" spans="1:4" ht="15" customHeight="1">
      <c r="A15" s="9" t="s">
        <v>19</v>
      </c>
      <c r="B15" s="10">
        <v>1.9000000000000001E-4</v>
      </c>
      <c r="C15" s="10">
        <v>1.1000000000000001E-3</v>
      </c>
      <c r="D15" s="10">
        <v>8.8999999999999999E-3</v>
      </c>
    </row>
    <row r="16" spans="1:4" ht="15" customHeight="1">
      <c r="A16" s="9" t="s">
        <v>20</v>
      </c>
      <c r="B16" s="10">
        <v>1.8000000000000001E-4</v>
      </c>
      <c r="C16" s="10">
        <v>1E-3</v>
      </c>
      <c r="D16" s="10">
        <v>8.3000000000000001E-3</v>
      </c>
    </row>
    <row r="17" spans="1:4" ht="15" customHeight="1">
      <c r="A17" s="9" t="s">
        <v>21</v>
      </c>
      <c r="B17" s="10">
        <v>7.6000000000000004E-4</v>
      </c>
      <c r="C17" s="10">
        <v>4.4999999999999997E-3</v>
      </c>
      <c r="D17" s="10">
        <v>3.5000000000000003E-2</v>
      </c>
    </row>
    <row r="18" spans="1:4" ht="15" customHeight="1">
      <c r="A18" s="18" t="s">
        <v>22</v>
      </c>
      <c r="B18" s="13">
        <v>8.2000000000000001E-5</v>
      </c>
      <c r="C18" s="13">
        <v>4.8999999999999998E-4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44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8.8999999999999995E-4</v>
      </c>
      <c r="C5" s="10">
        <v>2.3E-3</v>
      </c>
      <c r="D5" s="10">
        <v>4.2999999999999997E-2</v>
      </c>
    </row>
    <row r="6" spans="1:4" ht="15" customHeight="1">
      <c r="A6" s="9" t="s">
        <v>5</v>
      </c>
      <c r="B6" s="10">
        <v>2E-3</v>
      </c>
      <c r="C6" s="10">
        <v>5.1999999999999998E-3</v>
      </c>
      <c r="D6" s="10">
        <v>9.7000000000000003E-2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4.8999999999999998E-4</v>
      </c>
      <c r="C8" s="10">
        <v>1.1999999999999999E-3</v>
      </c>
      <c r="D8" s="10">
        <v>2.5000000000000001E-2</v>
      </c>
    </row>
    <row r="9" spans="1:4" ht="15" customHeight="1">
      <c r="A9" s="9" t="s">
        <v>14</v>
      </c>
      <c r="B9" s="10">
        <v>1.2999999999999999E-3</v>
      </c>
      <c r="C9" s="10">
        <v>3.8E-3</v>
      </c>
      <c r="D9" s="10">
        <v>6.4000000000000001E-2</v>
      </c>
    </row>
    <row r="10" spans="1:4" ht="15" customHeight="1">
      <c r="A10" s="9" t="s">
        <v>15</v>
      </c>
      <c r="B10" s="10">
        <v>1.6E-2</v>
      </c>
      <c r="C10" s="10">
        <v>4.8000000000000001E-2</v>
      </c>
      <c r="D10" s="10">
        <v>0.81</v>
      </c>
    </row>
    <row r="11" spans="1:4" ht="15" customHeight="1">
      <c r="A11" s="9" t="s">
        <v>16</v>
      </c>
      <c r="B11" s="10">
        <v>2.4E-2</v>
      </c>
      <c r="C11" s="10">
        <v>6.9000000000000006E-2</v>
      </c>
      <c r="D11" s="10">
        <v>1.2</v>
      </c>
    </row>
    <row r="12" spans="1:4" ht="15" customHeight="1">
      <c r="A12" s="9" t="s">
        <v>162</v>
      </c>
      <c r="B12" s="10">
        <v>0.69</v>
      </c>
      <c r="C12" s="10">
        <v>1.9</v>
      </c>
      <c r="D12" s="10">
        <v>35</v>
      </c>
    </row>
    <row r="13" spans="1:4" ht="15" customHeight="1">
      <c r="A13" s="9" t="s">
        <v>17</v>
      </c>
      <c r="B13" s="10">
        <v>0.12</v>
      </c>
      <c r="C13" s="10">
        <v>0.33</v>
      </c>
      <c r="D13" s="10">
        <v>5.9</v>
      </c>
    </row>
    <row r="14" spans="1:4" ht="15" customHeight="1">
      <c r="A14" s="9" t="s">
        <v>18</v>
      </c>
      <c r="B14" s="10">
        <v>2.8000000000000001E-2</v>
      </c>
      <c r="C14" s="10">
        <v>8.1000000000000003E-2</v>
      </c>
      <c r="D14" s="10">
        <v>1.4</v>
      </c>
    </row>
    <row r="15" spans="1:4" ht="15" customHeight="1">
      <c r="A15" s="9" t="s">
        <v>19</v>
      </c>
      <c r="B15" s="10">
        <v>2.1000000000000001E-4</v>
      </c>
      <c r="C15" s="10">
        <v>5.0000000000000001E-4</v>
      </c>
      <c r="D15" s="10">
        <v>0.01</v>
      </c>
    </row>
    <row r="16" spans="1:4" ht="15" customHeight="1">
      <c r="A16" s="9" t="s">
        <v>20</v>
      </c>
      <c r="B16" s="10">
        <v>2.0000000000000001E-4</v>
      </c>
      <c r="C16" s="10">
        <v>4.8000000000000001E-4</v>
      </c>
      <c r="D16" s="10">
        <v>9.7999999999999997E-3</v>
      </c>
    </row>
    <row r="17" spans="1:4" ht="15" customHeight="1">
      <c r="A17" s="9" t="s">
        <v>21</v>
      </c>
      <c r="B17" s="10">
        <v>8.4000000000000003E-4</v>
      </c>
      <c r="C17" s="10">
        <v>2E-3</v>
      </c>
      <c r="D17" s="10">
        <v>4.1000000000000002E-2</v>
      </c>
    </row>
    <row r="18" spans="1:4" ht="15" customHeight="1">
      <c r="A18" s="18" t="s">
        <v>22</v>
      </c>
      <c r="B18" s="13">
        <v>9.1000000000000003E-5</v>
      </c>
      <c r="C18" s="13">
        <v>2.2000000000000001E-4</v>
      </c>
      <c r="D18" s="13">
        <v>4.4999999999999997E-3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45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6.4999999999999997E-4</v>
      </c>
      <c r="C5" s="10">
        <v>4.4000000000000003E-3</v>
      </c>
      <c r="D5" s="10">
        <v>1.6E-2</v>
      </c>
    </row>
    <row r="6" spans="1:4" ht="15" customHeight="1">
      <c r="A6" s="9" t="s">
        <v>5</v>
      </c>
      <c r="B6" s="10">
        <v>1.5E-3</v>
      </c>
      <c r="C6" s="10">
        <v>0.01</v>
      </c>
      <c r="D6" s="10">
        <v>3.5999999999999997E-2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3.2000000000000003E-4</v>
      </c>
      <c r="C8" s="10">
        <v>2.2000000000000001E-3</v>
      </c>
      <c r="D8" s="10">
        <v>8.8000000000000005E-3</v>
      </c>
    </row>
    <row r="9" spans="1:4" ht="15" customHeight="1">
      <c r="A9" s="9" t="s">
        <v>14</v>
      </c>
      <c r="B9" s="10">
        <v>8.4999999999999995E-4</v>
      </c>
      <c r="C9" s="10">
        <v>5.4000000000000003E-3</v>
      </c>
      <c r="D9" s="10">
        <v>2.1000000000000001E-2</v>
      </c>
    </row>
    <row r="10" spans="1:4" ht="15" customHeight="1">
      <c r="A10" s="9" t="s">
        <v>15</v>
      </c>
      <c r="B10" s="10">
        <v>1.0999999999999999E-2</v>
      </c>
      <c r="C10" s="10">
        <v>7.0000000000000007E-2</v>
      </c>
      <c r="D10" s="10">
        <v>0.27</v>
      </c>
    </row>
    <row r="11" spans="1:4" ht="15" customHeight="1">
      <c r="A11" s="9" t="s">
        <v>16</v>
      </c>
      <c r="B11" s="10">
        <v>1.6E-2</v>
      </c>
      <c r="C11" s="10">
        <v>0.1</v>
      </c>
      <c r="D11" s="10">
        <v>0.39</v>
      </c>
    </row>
    <row r="12" spans="1:4" ht="15" customHeight="1">
      <c r="A12" s="9" t="s">
        <v>162</v>
      </c>
      <c r="B12" s="10">
        <v>0.45</v>
      </c>
      <c r="C12" s="10">
        <v>3</v>
      </c>
      <c r="D12" s="10">
        <v>12</v>
      </c>
    </row>
    <row r="13" spans="1:4" ht="15" customHeight="1">
      <c r="A13" s="9" t="s">
        <v>17</v>
      </c>
      <c r="B13" s="10">
        <v>7.5999999999999998E-2</v>
      </c>
      <c r="C13" s="10">
        <v>0.5</v>
      </c>
      <c r="D13" s="10">
        <v>1.9</v>
      </c>
    </row>
    <row r="14" spans="1:4" ht="15" customHeight="1">
      <c r="A14" s="9" t="s">
        <v>18</v>
      </c>
      <c r="B14" s="10">
        <v>1.7999999999999999E-2</v>
      </c>
      <c r="C14" s="10">
        <v>0.12</v>
      </c>
      <c r="D14" s="10">
        <v>0.45</v>
      </c>
    </row>
    <row r="15" spans="1:4" ht="15" customHeight="1">
      <c r="A15" s="9" t="s">
        <v>19</v>
      </c>
      <c r="B15" s="10">
        <v>1.4999999999999999E-4</v>
      </c>
      <c r="C15" s="10">
        <v>1E-3</v>
      </c>
      <c r="D15" s="10">
        <v>3.7000000000000002E-3</v>
      </c>
    </row>
    <row r="16" spans="1:4" ht="15" customHeight="1">
      <c r="A16" s="9" t="s">
        <v>20</v>
      </c>
      <c r="B16" s="10">
        <v>1.3999999999999999E-4</v>
      </c>
      <c r="C16" s="10">
        <v>1E-3</v>
      </c>
      <c r="D16" s="10">
        <v>3.5000000000000001E-3</v>
      </c>
    </row>
    <row r="17" spans="1:4" ht="15" customHeight="1">
      <c r="A17" s="9" t="s">
        <v>21</v>
      </c>
      <c r="B17" s="10">
        <v>5.9999999999999995E-4</v>
      </c>
      <c r="C17" s="10">
        <v>4.1999999999999997E-3</v>
      </c>
      <c r="D17" s="10">
        <v>1.4999999999999999E-2</v>
      </c>
    </row>
    <row r="18" spans="1:4" ht="15" customHeight="1">
      <c r="A18" s="18" t="s">
        <v>22</v>
      </c>
      <c r="B18" s="13">
        <v>6.3999999999999997E-5</v>
      </c>
      <c r="C18" s="13">
        <v>4.6000000000000001E-4</v>
      </c>
      <c r="D18" s="13">
        <v>1.6000000000000001E-3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46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2.1000000000000001E-4</v>
      </c>
      <c r="C5" s="10">
        <v>1.4E-3</v>
      </c>
      <c r="D5" s="10">
        <v>5.1999999999999998E-3</v>
      </c>
    </row>
    <row r="6" spans="1:4" ht="15" customHeight="1">
      <c r="A6" s="9" t="s">
        <v>5</v>
      </c>
      <c r="B6" s="10">
        <v>4.8000000000000001E-4</v>
      </c>
      <c r="C6" s="10">
        <v>3.0999999999999999E-3</v>
      </c>
      <c r="D6" s="10">
        <v>1.2E-2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1.2999999999999999E-4</v>
      </c>
      <c r="C8" s="10">
        <v>7.6000000000000004E-4</v>
      </c>
      <c r="D8" s="10">
        <v>2.8999999999999998E-3</v>
      </c>
    </row>
    <row r="9" spans="1:4" ht="15" customHeight="1">
      <c r="A9" s="9" t="s">
        <v>14</v>
      </c>
      <c r="B9" s="10">
        <v>3.6000000000000002E-4</v>
      </c>
      <c r="C9" s="10">
        <v>1.9E-3</v>
      </c>
      <c r="D9" s="10">
        <v>7.4999999999999997E-3</v>
      </c>
    </row>
    <row r="10" spans="1:4" ht="15" customHeight="1">
      <c r="A10" s="9" t="s">
        <v>15</v>
      </c>
      <c r="B10" s="10">
        <v>4.5999999999999999E-3</v>
      </c>
      <c r="C10" s="10">
        <v>2.4E-2</v>
      </c>
      <c r="D10" s="10">
        <v>9.5000000000000001E-2</v>
      </c>
    </row>
    <row r="11" spans="1:4" ht="15" customHeight="1">
      <c r="A11" s="9" t="s">
        <v>16</v>
      </c>
      <c r="B11" s="10">
        <v>6.6E-3</v>
      </c>
      <c r="C11" s="10">
        <v>3.4000000000000002E-2</v>
      </c>
      <c r="D11" s="10">
        <v>0.14000000000000001</v>
      </c>
    </row>
    <row r="12" spans="1:4" ht="15" customHeight="1">
      <c r="A12" s="9" t="s">
        <v>162</v>
      </c>
      <c r="B12" s="10">
        <v>0.2</v>
      </c>
      <c r="C12" s="10">
        <v>1.1000000000000001</v>
      </c>
      <c r="D12" s="10">
        <v>4.3</v>
      </c>
    </row>
    <row r="13" spans="1:4" ht="15" customHeight="1">
      <c r="A13" s="9" t="s">
        <v>17</v>
      </c>
      <c r="B13" s="10">
        <v>3.4000000000000002E-2</v>
      </c>
      <c r="C13" s="10">
        <v>0.18</v>
      </c>
      <c r="D13" s="10">
        <v>0.72</v>
      </c>
    </row>
    <row r="14" spans="1:4" ht="15" customHeight="1">
      <c r="A14" s="9" t="s">
        <v>18</v>
      </c>
      <c r="B14" s="10">
        <v>7.7999999999999996E-3</v>
      </c>
      <c r="C14" s="10">
        <v>0.04</v>
      </c>
      <c r="D14" s="10">
        <v>0.16</v>
      </c>
    </row>
    <row r="15" spans="1:4" ht="15" customHeight="1">
      <c r="A15" s="9" t="s">
        <v>19</v>
      </c>
      <c r="B15" s="10">
        <v>5.3999999999999998E-5</v>
      </c>
      <c r="C15" s="10">
        <v>3.4000000000000002E-4</v>
      </c>
      <c r="D15" s="10">
        <v>1.2999999999999999E-3</v>
      </c>
    </row>
    <row r="16" spans="1:4" ht="15" customHeight="1">
      <c r="A16" s="9" t="s">
        <v>20</v>
      </c>
      <c r="B16" s="10">
        <v>5.0000000000000002E-5</v>
      </c>
      <c r="C16" s="10">
        <v>3.2000000000000003E-4</v>
      </c>
      <c r="D16" s="10">
        <v>1.1999999999999999E-3</v>
      </c>
    </row>
    <row r="17" spans="1:4" ht="15" customHeight="1">
      <c r="A17" s="9" t="s">
        <v>21</v>
      </c>
      <c r="B17" s="10">
        <v>2.1000000000000001E-4</v>
      </c>
      <c r="C17" s="10">
        <v>1.2999999999999999E-3</v>
      </c>
      <c r="D17" s="10">
        <v>5.0000000000000001E-3</v>
      </c>
    </row>
    <row r="18" spans="1:4" ht="15" customHeight="1">
      <c r="A18" s="18" t="s">
        <v>22</v>
      </c>
      <c r="B18" s="13">
        <v>2.3E-5</v>
      </c>
      <c r="C18" s="13">
        <v>1.3999999999999999E-4</v>
      </c>
      <c r="D18" s="13">
        <v>5.4000000000000001E-4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47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6.9999999999999999E-4</v>
      </c>
      <c r="C5" s="10">
        <v>5.4000000000000003E-3</v>
      </c>
      <c r="D5" s="10">
        <v>4.3999999999999997E-2</v>
      </c>
    </row>
    <row r="6" spans="1:4" ht="15" customHeight="1">
      <c r="A6" s="9" t="s">
        <v>5</v>
      </c>
      <c r="B6" s="10">
        <v>1.6000000000000001E-3</v>
      </c>
      <c r="C6" s="10">
        <v>1.2E-2</v>
      </c>
      <c r="D6" s="10">
        <v>0.1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3.8000000000000002E-4</v>
      </c>
      <c r="C8" s="10">
        <v>2.8E-3</v>
      </c>
      <c r="D8" s="10">
        <v>2.3E-2</v>
      </c>
    </row>
    <row r="9" spans="1:4" ht="15" customHeight="1">
      <c r="A9" s="9" t="s">
        <v>14</v>
      </c>
      <c r="B9" s="10">
        <v>9.6000000000000002E-4</v>
      </c>
      <c r="C9" s="10">
        <v>6.7999999999999996E-3</v>
      </c>
      <c r="D9" s="10">
        <v>6.4000000000000001E-2</v>
      </c>
    </row>
    <row r="10" spans="1:4" ht="15" customHeight="1">
      <c r="A10" s="9" t="s">
        <v>15</v>
      </c>
      <c r="B10" s="10">
        <v>1.2E-2</v>
      </c>
      <c r="C10" s="10">
        <v>8.5999999999999993E-2</v>
      </c>
      <c r="D10" s="10">
        <v>0.81</v>
      </c>
    </row>
    <row r="11" spans="1:4" ht="15" customHeight="1">
      <c r="A11" s="9" t="s">
        <v>16</v>
      </c>
      <c r="B11" s="10">
        <v>1.7000000000000001E-2</v>
      </c>
      <c r="C11" s="10">
        <v>0.12</v>
      </c>
      <c r="D11" s="10">
        <v>1.2</v>
      </c>
    </row>
    <row r="12" spans="1:4" ht="15" customHeight="1">
      <c r="A12" s="9" t="s">
        <v>162</v>
      </c>
      <c r="B12" s="10">
        <v>0.52</v>
      </c>
      <c r="C12" s="10">
        <v>3.7</v>
      </c>
      <c r="D12" s="10">
        <v>34</v>
      </c>
    </row>
    <row r="13" spans="1:4" ht="15" customHeight="1">
      <c r="A13" s="9" t="s">
        <v>17</v>
      </c>
      <c r="B13" s="10">
        <v>8.7999999999999995E-2</v>
      </c>
      <c r="C13" s="10">
        <v>0.62</v>
      </c>
      <c r="D13" s="10">
        <v>5.7</v>
      </c>
    </row>
    <row r="14" spans="1:4" ht="15" customHeight="1">
      <c r="A14" s="9" t="s">
        <v>18</v>
      </c>
      <c r="B14" s="10">
        <v>0.02</v>
      </c>
      <c r="C14" s="10">
        <v>0.14000000000000001</v>
      </c>
      <c r="D14" s="10">
        <v>1.4</v>
      </c>
    </row>
    <row r="15" spans="1:4" ht="15" customHeight="1">
      <c r="A15" s="9" t="s">
        <v>19</v>
      </c>
      <c r="B15" s="10">
        <v>1.7000000000000001E-4</v>
      </c>
      <c r="C15" s="10">
        <v>1.2999999999999999E-3</v>
      </c>
      <c r="D15" s="10">
        <v>1.0999999999999999E-2</v>
      </c>
    </row>
    <row r="16" spans="1:4" ht="15" customHeight="1">
      <c r="A16" s="9" t="s">
        <v>20</v>
      </c>
      <c r="B16" s="10">
        <v>1.6000000000000001E-4</v>
      </c>
      <c r="C16" s="10">
        <v>1.2999999999999999E-3</v>
      </c>
      <c r="D16" s="10">
        <v>9.9000000000000008E-3</v>
      </c>
    </row>
    <row r="17" spans="1:4" ht="15" customHeight="1">
      <c r="A17" s="9" t="s">
        <v>21</v>
      </c>
      <c r="B17" s="10">
        <v>6.7000000000000002E-4</v>
      </c>
      <c r="C17" s="10">
        <v>5.3E-3</v>
      </c>
      <c r="D17" s="10">
        <v>4.3999999999999997E-2</v>
      </c>
    </row>
    <row r="18" spans="1:4" ht="15" customHeight="1">
      <c r="A18" s="18" t="s">
        <v>22</v>
      </c>
      <c r="B18" s="13">
        <v>7.2000000000000002E-5</v>
      </c>
      <c r="C18" s="13">
        <v>5.6999999999999998E-4</v>
      </c>
      <c r="D18" s="13">
        <v>4.7999999999999996E-3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48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4.6000000000000001E-4</v>
      </c>
      <c r="C5" s="10">
        <v>5.7000000000000002E-3</v>
      </c>
      <c r="D5" s="10">
        <v>1.9E-2</v>
      </c>
    </row>
    <row r="6" spans="1:4" ht="15" customHeight="1">
      <c r="A6" s="9" t="s">
        <v>5</v>
      </c>
      <c r="B6" s="10">
        <v>1.1000000000000001E-3</v>
      </c>
      <c r="C6" s="10">
        <v>1.2999999999999999E-2</v>
      </c>
      <c r="D6" s="10">
        <v>4.2999999999999997E-2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2.4000000000000001E-4</v>
      </c>
      <c r="C8" s="10">
        <v>2.8E-3</v>
      </c>
      <c r="D8" s="10">
        <v>8.6E-3</v>
      </c>
    </row>
    <row r="9" spans="1:4" ht="15" customHeight="1">
      <c r="A9" s="9" t="s">
        <v>14</v>
      </c>
      <c r="B9" s="10">
        <v>5.8E-4</v>
      </c>
      <c r="C9" s="10">
        <v>6.8999999999999999E-3</v>
      </c>
      <c r="D9" s="10">
        <v>2.3E-2</v>
      </c>
    </row>
    <row r="10" spans="1:4" ht="15" customHeight="1">
      <c r="A10" s="9" t="s">
        <v>15</v>
      </c>
      <c r="B10" s="10">
        <v>7.4000000000000003E-3</v>
      </c>
      <c r="C10" s="10">
        <v>8.7999999999999995E-2</v>
      </c>
      <c r="D10" s="10">
        <v>0.28999999999999998</v>
      </c>
    </row>
    <row r="11" spans="1:4" ht="15" customHeight="1">
      <c r="A11" s="9" t="s">
        <v>16</v>
      </c>
      <c r="B11" s="10">
        <v>1.0999999999999999E-2</v>
      </c>
      <c r="C11" s="10">
        <v>0.13</v>
      </c>
      <c r="D11" s="10">
        <v>0.42</v>
      </c>
    </row>
    <row r="12" spans="1:4" ht="15" customHeight="1">
      <c r="A12" s="9" t="s">
        <v>162</v>
      </c>
      <c r="B12" s="10">
        <v>0.32</v>
      </c>
      <c r="C12" s="10">
        <v>3.8</v>
      </c>
      <c r="D12" s="10">
        <v>12</v>
      </c>
    </row>
    <row r="13" spans="1:4" ht="15" customHeight="1">
      <c r="A13" s="9" t="s">
        <v>17</v>
      </c>
      <c r="B13" s="10">
        <v>5.3999999999999999E-2</v>
      </c>
      <c r="C13" s="10">
        <v>0.64</v>
      </c>
      <c r="D13" s="10">
        <v>2.1</v>
      </c>
    </row>
    <row r="14" spans="1:4" ht="15" customHeight="1">
      <c r="A14" s="9" t="s">
        <v>18</v>
      </c>
      <c r="B14" s="10">
        <v>1.2E-2</v>
      </c>
      <c r="C14" s="10">
        <v>0.15</v>
      </c>
      <c r="D14" s="10">
        <v>0.48</v>
      </c>
    </row>
    <row r="15" spans="1:4" ht="15" customHeight="1">
      <c r="A15" s="9" t="s">
        <v>19</v>
      </c>
      <c r="B15" s="10">
        <v>1.1E-4</v>
      </c>
      <c r="C15" s="10">
        <v>1.4E-3</v>
      </c>
      <c r="D15" s="10">
        <v>4.7000000000000002E-3</v>
      </c>
    </row>
    <row r="16" spans="1:4" ht="15" customHeight="1">
      <c r="A16" s="9" t="s">
        <v>20</v>
      </c>
      <c r="B16" s="10">
        <v>1E-4</v>
      </c>
      <c r="C16" s="10">
        <v>1.4E-3</v>
      </c>
      <c r="D16" s="10">
        <v>4.4999999999999997E-3</v>
      </c>
    </row>
    <row r="17" spans="1:4" ht="15" customHeight="1">
      <c r="A17" s="9" t="s">
        <v>21</v>
      </c>
      <c r="B17" s="10">
        <v>4.4000000000000002E-4</v>
      </c>
      <c r="C17" s="10">
        <v>5.7000000000000002E-3</v>
      </c>
      <c r="D17" s="10">
        <v>1.9E-2</v>
      </c>
    </row>
    <row r="18" spans="1:4" ht="15" customHeight="1">
      <c r="A18" s="18" t="s">
        <v>22</v>
      </c>
      <c r="B18" s="13">
        <v>4.6999999999999997E-5</v>
      </c>
      <c r="C18" s="13">
        <v>6.2E-4</v>
      </c>
      <c r="D18" s="13">
        <v>2.0999999999999999E-3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70" t="s">
        <v>28</v>
      </c>
      <c r="B1" s="70"/>
      <c r="C1" s="70"/>
      <c r="D1" s="70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8.1999999999999998E-4</v>
      </c>
      <c r="C5" s="10">
        <v>8.2000000000000007E-3</v>
      </c>
      <c r="D5" s="10">
        <v>3.9E-2</v>
      </c>
    </row>
    <row r="6" spans="1:4" ht="15" customHeight="1">
      <c r="A6" s="9" t="s">
        <v>5</v>
      </c>
      <c r="B6" s="10">
        <v>1.9E-3</v>
      </c>
      <c r="C6" s="10">
        <v>1.9E-2</v>
      </c>
      <c r="D6" s="10">
        <v>8.7999999999999995E-2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4.4000000000000002E-4</v>
      </c>
      <c r="C8" s="10">
        <v>4.4999999999999997E-3</v>
      </c>
      <c r="D8" s="10">
        <v>2.1999999999999999E-2</v>
      </c>
    </row>
    <row r="9" spans="1:4" ht="15" customHeight="1">
      <c r="A9" s="9" t="s">
        <v>14</v>
      </c>
      <c r="B9" s="10">
        <v>1.1999999999999999E-3</v>
      </c>
      <c r="C9" s="10">
        <v>1.2E-2</v>
      </c>
      <c r="D9" s="10">
        <v>5.8999999999999997E-2</v>
      </c>
    </row>
    <row r="10" spans="1:4" ht="15" customHeight="1">
      <c r="A10" s="9" t="s">
        <v>15</v>
      </c>
      <c r="B10" s="10">
        <v>1.6E-2</v>
      </c>
      <c r="C10" s="10">
        <v>0.16</v>
      </c>
      <c r="D10" s="10">
        <v>0.75</v>
      </c>
    </row>
    <row r="11" spans="1:4" ht="15" customHeight="1">
      <c r="A11" s="9" t="s">
        <v>16</v>
      </c>
      <c r="B11" s="10">
        <v>2.3E-2</v>
      </c>
      <c r="C11" s="10">
        <v>0.22</v>
      </c>
      <c r="D11" s="10">
        <v>1.1000000000000001</v>
      </c>
    </row>
    <row r="12" spans="1:4" ht="15" customHeight="1">
      <c r="A12" s="9" t="s">
        <v>162</v>
      </c>
      <c r="B12" s="10">
        <v>0.66</v>
      </c>
      <c r="C12" s="10">
        <v>6.7</v>
      </c>
      <c r="D12" s="10">
        <v>31</v>
      </c>
    </row>
    <row r="13" spans="1:4" ht="15" customHeight="1">
      <c r="A13" s="9" t="s">
        <v>17</v>
      </c>
      <c r="B13" s="10">
        <v>0.11</v>
      </c>
      <c r="C13" s="10">
        <v>1.1000000000000001</v>
      </c>
      <c r="D13" s="10">
        <v>5.3</v>
      </c>
    </row>
    <row r="14" spans="1:4" ht="15" customHeight="1">
      <c r="A14" s="9" t="s">
        <v>18</v>
      </c>
      <c r="B14" s="10">
        <v>2.5999999999999999E-2</v>
      </c>
      <c r="C14" s="10">
        <v>0.26</v>
      </c>
      <c r="D14" s="10">
        <v>1.2</v>
      </c>
    </row>
    <row r="15" spans="1:4" ht="15" customHeight="1">
      <c r="A15" s="9" t="s">
        <v>19</v>
      </c>
      <c r="B15" s="10">
        <v>2.0000000000000001E-4</v>
      </c>
      <c r="C15" s="10">
        <v>2.0999999999999999E-3</v>
      </c>
      <c r="D15" s="10">
        <v>9.4999999999999998E-3</v>
      </c>
    </row>
    <row r="16" spans="1:4" ht="15" customHeight="1">
      <c r="A16" s="9" t="s">
        <v>20</v>
      </c>
      <c r="B16" s="10">
        <v>1.9000000000000001E-4</v>
      </c>
      <c r="C16" s="10">
        <v>2E-3</v>
      </c>
      <c r="D16" s="10">
        <v>8.8999999999999999E-3</v>
      </c>
    </row>
    <row r="17" spans="1:4" ht="15" customHeight="1">
      <c r="A17" s="9" t="s">
        <v>21</v>
      </c>
      <c r="B17" s="10">
        <v>8.0000000000000004E-4</v>
      </c>
      <c r="C17" s="10">
        <v>8.2000000000000007E-3</v>
      </c>
      <c r="D17" s="10">
        <v>3.7999999999999999E-2</v>
      </c>
    </row>
    <row r="18" spans="1:4" ht="15" customHeight="1">
      <c r="A18" s="18" t="s">
        <v>22</v>
      </c>
      <c r="B18" s="13">
        <v>8.7000000000000001E-5</v>
      </c>
      <c r="C18" s="13">
        <v>8.8999999999999995E-4</v>
      </c>
      <c r="D18" s="13">
        <v>4.1000000000000003E-3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70" t="s">
        <v>27</v>
      </c>
      <c r="B1" s="70"/>
      <c r="C1" s="70"/>
      <c r="D1" s="70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1.2999999999999999E-3</v>
      </c>
      <c r="C5" s="10">
        <v>6.4000000000000003E-3</v>
      </c>
      <c r="D5" s="10">
        <v>5.6000000000000001E-2</v>
      </c>
    </row>
    <row r="6" spans="1:4" ht="15" customHeight="1">
      <c r="A6" s="9" t="s">
        <v>5</v>
      </c>
      <c r="B6" s="10">
        <v>3.0000000000000001E-3</v>
      </c>
      <c r="C6" s="10">
        <v>1.4999999999999999E-2</v>
      </c>
      <c r="D6" s="10">
        <v>0.13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6.8999999999999997E-4</v>
      </c>
      <c r="C8" s="10">
        <v>3.0999999999999999E-3</v>
      </c>
      <c r="D8" s="10">
        <v>2.5000000000000001E-2</v>
      </c>
    </row>
    <row r="9" spans="1:4" ht="15" customHeight="1">
      <c r="A9" s="9" t="s">
        <v>14</v>
      </c>
      <c r="B9" s="10">
        <v>1.6000000000000001E-3</v>
      </c>
      <c r="C9" s="10">
        <v>7.6E-3</v>
      </c>
      <c r="D9" s="10">
        <v>6.2E-2</v>
      </c>
    </row>
    <row r="10" spans="1:4" ht="15" customHeight="1">
      <c r="A10" s="9" t="s">
        <v>15</v>
      </c>
      <c r="B10" s="10">
        <v>0.02</v>
      </c>
      <c r="C10" s="10">
        <v>9.6000000000000002E-2</v>
      </c>
      <c r="D10" s="10">
        <v>0.8</v>
      </c>
    </row>
    <row r="11" spans="1:4" ht="15" customHeight="1">
      <c r="A11" s="9" t="s">
        <v>16</v>
      </c>
      <c r="B11" s="10">
        <v>2.8000000000000001E-2</v>
      </c>
      <c r="C11" s="10">
        <v>0.14000000000000001</v>
      </c>
      <c r="D11" s="10">
        <v>1.1000000000000001</v>
      </c>
    </row>
    <row r="12" spans="1:4" ht="15" customHeight="1">
      <c r="A12" s="9" t="s">
        <v>162</v>
      </c>
      <c r="B12" s="10">
        <v>0.87</v>
      </c>
      <c r="C12" s="10">
        <v>4.2</v>
      </c>
      <c r="D12" s="10">
        <v>34</v>
      </c>
    </row>
    <row r="13" spans="1:4" ht="15" customHeight="1">
      <c r="A13" s="9" t="s">
        <v>17</v>
      </c>
      <c r="B13" s="10">
        <v>0.15</v>
      </c>
      <c r="C13" s="10">
        <v>0.7</v>
      </c>
      <c r="D13" s="10">
        <v>5.8</v>
      </c>
    </row>
    <row r="14" spans="1:4" ht="15" customHeight="1">
      <c r="A14" s="9" t="s">
        <v>18</v>
      </c>
      <c r="B14" s="10">
        <v>3.3000000000000002E-2</v>
      </c>
      <c r="C14" s="10">
        <v>0.16</v>
      </c>
      <c r="D14" s="10">
        <v>1.3</v>
      </c>
    </row>
    <row r="15" spans="1:4" ht="15" customHeight="1">
      <c r="A15" s="9" t="s">
        <v>19</v>
      </c>
      <c r="B15" s="10">
        <v>3.1E-4</v>
      </c>
      <c r="C15" s="10">
        <v>1.6000000000000001E-3</v>
      </c>
      <c r="D15" s="10">
        <v>1.2999999999999999E-2</v>
      </c>
    </row>
    <row r="16" spans="1:4" ht="15" customHeight="1">
      <c r="A16" s="9" t="s">
        <v>20</v>
      </c>
      <c r="B16" s="10">
        <v>2.9999999999999997E-4</v>
      </c>
      <c r="C16" s="10">
        <v>1.6000000000000001E-3</v>
      </c>
      <c r="D16" s="10">
        <v>1.2999999999999999E-2</v>
      </c>
    </row>
    <row r="17" spans="1:4" ht="15" customHeight="1">
      <c r="A17" s="9" t="s">
        <v>21</v>
      </c>
      <c r="B17" s="10">
        <v>1.1999999999999999E-3</v>
      </c>
      <c r="C17" s="10">
        <v>6.4999999999999997E-3</v>
      </c>
      <c r="D17" s="10">
        <v>5.3999999999999999E-2</v>
      </c>
    </row>
    <row r="18" spans="1:4" ht="15" customHeight="1">
      <c r="A18" s="18" t="s">
        <v>22</v>
      </c>
      <c r="B18" s="13">
        <v>1.2999999999999999E-4</v>
      </c>
      <c r="C18" s="13">
        <v>6.9999999999999999E-4</v>
      </c>
      <c r="D18" s="13">
        <v>5.7999999999999996E-3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49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2E-3</v>
      </c>
      <c r="C5" s="10">
        <v>0.05</v>
      </c>
      <c r="D5" s="10">
        <v>6.2E-2</v>
      </c>
    </row>
    <row r="6" spans="1:4" ht="15" customHeight="1">
      <c r="A6" s="9" t="s">
        <v>5</v>
      </c>
      <c r="B6" s="10">
        <v>4.5999999999999999E-3</v>
      </c>
      <c r="C6" s="10">
        <v>0.11</v>
      </c>
      <c r="D6" s="10">
        <v>0.14000000000000001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1.1000000000000001E-3</v>
      </c>
      <c r="C8" s="10">
        <v>2.4E-2</v>
      </c>
      <c r="D8" s="10">
        <v>0.03</v>
      </c>
    </row>
    <row r="9" spans="1:4" ht="15" customHeight="1">
      <c r="A9" s="9" t="s">
        <v>14</v>
      </c>
      <c r="B9" s="10">
        <v>3.0000000000000001E-3</v>
      </c>
      <c r="C9" s="10">
        <v>6.3E-2</v>
      </c>
      <c r="D9" s="10">
        <v>8.2000000000000003E-2</v>
      </c>
    </row>
    <row r="10" spans="1:4" ht="15" customHeight="1">
      <c r="A10" s="9" t="s">
        <v>15</v>
      </c>
      <c r="B10" s="10">
        <v>3.7999999999999999E-2</v>
      </c>
      <c r="C10" s="10">
        <v>0.8</v>
      </c>
      <c r="D10" s="10">
        <v>1</v>
      </c>
    </row>
    <row r="11" spans="1:4" ht="15" customHeight="1">
      <c r="A11" s="9" t="s">
        <v>16</v>
      </c>
      <c r="B11" s="10">
        <v>5.5E-2</v>
      </c>
      <c r="C11" s="10">
        <v>1.1000000000000001</v>
      </c>
      <c r="D11" s="10">
        <v>1.5</v>
      </c>
    </row>
    <row r="12" spans="1:4" ht="15" customHeight="1">
      <c r="A12" s="9" t="s">
        <v>162</v>
      </c>
      <c r="B12" s="10">
        <v>1.6</v>
      </c>
      <c r="C12" s="10">
        <v>35</v>
      </c>
      <c r="D12" s="10">
        <v>45</v>
      </c>
    </row>
    <row r="13" spans="1:4" ht="15" customHeight="1">
      <c r="A13" s="9" t="s">
        <v>17</v>
      </c>
      <c r="B13" s="10">
        <v>0.27</v>
      </c>
      <c r="C13" s="10">
        <v>5.9</v>
      </c>
      <c r="D13" s="10">
        <v>7.6</v>
      </c>
    </row>
    <row r="14" spans="1:4" ht="15" customHeight="1">
      <c r="A14" s="9" t="s">
        <v>18</v>
      </c>
      <c r="B14" s="10">
        <v>6.4000000000000001E-2</v>
      </c>
      <c r="C14" s="10">
        <v>1.3</v>
      </c>
      <c r="D14" s="10">
        <v>1.8</v>
      </c>
    </row>
    <row r="15" spans="1:4" ht="15" customHeight="1">
      <c r="A15" s="9" t="s">
        <v>19</v>
      </c>
      <c r="B15" s="10">
        <v>5.1000000000000004E-4</v>
      </c>
      <c r="C15" s="10">
        <v>1.2E-2</v>
      </c>
      <c r="D15" s="10">
        <v>1.4999999999999999E-2</v>
      </c>
    </row>
    <row r="16" spans="1:4" ht="15" customHeight="1">
      <c r="A16" s="9" t="s">
        <v>20</v>
      </c>
      <c r="B16" s="10">
        <v>4.8000000000000001E-4</v>
      </c>
      <c r="C16" s="10">
        <v>1.2E-2</v>
      </c>
      <c r="D16" s="10">
        <v>1.4999999999999999E-2</v>
      </c>
    </row>
    <row r="17" spans="1:4" ht="15" customHeight="1">
      <c r="A17" s="9" t="s">
        <v>21</v>
      </c>
      <c r="B17" s="10">
        <v>2E-3</v>
      </c>
      <c r="C17" s="10">
        <v>0.05</v>
      </c>
      <c r="D17" s="10">
        <v>6.3E-2</v>
      </c>
    </row>
    <row r="18" spans="1:4" ht="15" customHeight="1">
      <c r="A18" s="18" t="s">
        <v>22</v>
      </c>
      <c r="B18" s="13">
        <v>2.2000000000000001E-4</v>
      </c>
      <c r="C18" s="13">
        <v>5.4000000000000003E-3</v>
      </c>
      <c r="D18" s="13">
        <v>6.7999999999999996E-3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50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1.6999999999999999E-3</v>
      </c>
      <c r="C5" s="10">
        <v>1.0999999999999999E-2</v>
      </c>
      <c r="D5" s="10">
        <v>5.8999999999999997E-2</v>
      </c>
    </row>
    <row r="6" spans="1:4" ht="15" customHeight="1">
      <c r="A6" s="9" t="s">
        <v>5</v>
      </c>
      <c r="B6" s="10">
        <v>3.8E-3</v>
      </c>
      <c r="C6" s="10">
        <v>2.4E-2</v>
      </c>
      <c r="D6" s="10">
        <v>0.14000000000000001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8.4000000000000003E-4</v>
      </c>
      <c r="C8" s="10">
        <v>5.5999999999999999E-3</v>
      </c>
      <c r="D8" s="10">
        <v>2.9000000000000001E-2</v>
      </c>
    </row>
    <row r="9" spans="1:4" ht="15" customHeight="1">
      <c r="A9" s="9" t="s">
        <v>14</v>
      </c>
      <c r="B9" s="10">
        <v>2.0999999999999999E-3</v>
      </c>
      <c r="C9" s="10">
        <v>1.2999999999999999E-2</v>
      </c>
      <c r="D9" s="10">
        <v>7.0999999999999994E-2</v>
      </c>
    </row>
    <row r="10" spans="1:4" ht="15" customHeight="1">
      <c r="A10" s="9" t="s">
        <v>15</v>
      </c>
      <c r="B10" s="10">
        <v>2.5999999999999999E-2</v>
      </c>
      <c r="C10" s="10">
        <v>0.17</v>
      </c>
      <c r="D10" s="10">
        <v>0.9</v>
      </c>
    </row>
    <row r="11" spans="1:4" ht="15" customHeight="1">
      <c r="A11" s="9" t="s">
        <v>16</v>
      </c>
      <c r="B11" s="10">
        <v>3.6999999999999998E-2</v>
      </c>
      <c r="C11" s="10">
        <v>0.24</v>
      </c>
      <c r="D11" s="10">
        <v>1.3</v>
      </c>
    </row>
    <row r="12" spans="1:4" ht="15" customHeight="1">
      <c r="A12" s="9" t="s">
        <v>162</v>
      </c>
      <c r="B12" s="10">
        <v>1.1000000000000001</v>
      </c>
      <c r="C12" s="10">
        <v>7.1</v>
      </c>
      <c r="D12" s="10">
        <v>38</v>
      </c>
    </row>
    <row r="13" spans="1:4" ht="15" customHeight="1">
      <c r="A13" s="9" t="s">
        <v>17</v>
      </c>
      <c r="B13" s="10">
        <v>0.19</v>
      </c>
      <c r="C13" s="10">
        <v>1.2</v>
      </c>
      <c r="D13" s="10">
        <v>6.5</v>
      </c>
    </row>
    <row r="14" spans="1:4" ht="15" customHeight="1">
      <c r="A14" s="9" t="s">
        <v>18</v>
      </c>
      <c r="B14" s="10">
        <v>4.3999999999999997E-2</v>
      </c>
      <c r="C14" s="10">
        <v>0.28000000000000003</v>
      </c>
      <c r="D14" s="10">
        <v>1.5</v>
      </c>
    </row>
    <row r="15" spans="1:4" ht="15" customHeight="1">
      <c r="A15" s="9" t="s">
        <v>19</v>
      </c>
      <c r="B15" s="10">
        <v>4.0000000000000002E-4</v>
      </c>
      <c r="C15" s="10">
        <v>2.7000000000000001E-3</v>
      </c>
      <c r="D15" s="10">
        <v>1.4999999999999999E-2</v>
      </c>
    </row>
    <row r="16" spans="1:4" ht="15" customHeight="1">
      <c r="A16" s="9" t="s">
        <v>20</v>
      </c>
      <c r="B16" s="10">
        <v>3.8999999999999999E-4</v>
      </c>
      <c r="C16" s="10">
        <v>2.5999999999999999E-3</v>
      </c>
      <c r="D16" s="10">
        <v>1.4E-2</v>
      </c>
    </row>
    <row r="17" spans="1:4" ht="15" customHeight="1">
      <c r="A17" s="9" t="s">
        <v>21</v>
      </c>
      <c r="B17" s="10">
        <v>1.6000000000000001E-3</v>
      </c>
      <c r="C17" s="10">
        <v>1.0999999999999999E-2</v>
      </c>
      <c r="D17" s="10">
        <v>5.8999999999999997E-2</v>
      </c>
    </row>
    <row r="18" spans="1:4" ht="15" customHeight="1">
      <c r="A18" s="18" t="s">
        <v>22</v>
      </c>
      <c r="B18" s="13">
        <v>1.7000000000000001E-4</v>
      </c>
      <c r="C18" s="13">
        <v>1.1999999999999999E-3</v>
      </c>
      <c r="D18" s="13">
        <v>6.3E-3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51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1.1999999999999999E-3</v>
      </c>
      <c r="C5" s="10">
        <v>9.9000000000000008E-3</v>
      </c>
      <c r="D5" s="10">
        <v>5.2999999999999999E-2</v>
      </c>
    </row>
    <row r="6" spans="1:4" ht="15" customHeight="1">
      <c r="A6" s="9" t="s">
        <v>5</v>
      </c>
      <c r="B6" s="10">
        <v>2.7000000000000001E-3</v>
      </c>
      <c r="C6" s="10">
        <v>2.3E-2</v>
      </c>
      <c r="D6" s="10">
        <v>0.12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6.4999999999999997E-4</v>
      </c>
      <c r="C8" s="10">
        <v>4.7999999999999996E-3</v>
      </c>
      <c r="D8" s="10">
        <v>2.5999999999999999E-2</v>
      </c>
    </row>
    <row r="9" spans="1:4" ht="15" customHeight="1">
      <c r="A9" s="9" t="s">
        <v>14</v>
      </c>
      <c r="B9" s="10">
        <v>1.5E-3</v>
      </c>
      <c r="C9" s="10">
        <v>1.2E-2</v>
      </c>
      <c r="D9" s="10">
        <v>6.3E-2</v>
      </c>
    </row>
    <row r="10" spans="1:4" ht="15" customHeight="1">
      <c r="A10" s="9" t="s">
        <v>15</v>
      </c>
      <c r="B10" s="10">
        <v>1.9E-2</v>
      </c>
      <c r="C10" s="10">
        <v>0.15</v>
      </c>
      <c r="D10" s="10">
        <v>0.8</v>
      </c>
    </row>
    <row r="11" spans="1:4" ht="15" customHeight="1">
      <c r="A11" s="9" t="s">
        <v>16</v>
      </c>
      <c r="B11" s="10">
        <v>2.8000000000000001E-2</v>
      </c>
      <c r="C11" s="10">
        <v>0.21</v>
      </c>
      <c r="D11" s="10">
        <v>1.1000000000000001</v>
      </c>
    </row>
    <row r="12" spans="1:4" ht="15" customHeight="1">
      <c r="A12" s="9" t="s">
        <v>162</v>
      </c>
      <c r="B12" s="10">
        <v>0.83</v>
      </c>
      <c r="C12" s="10">
        <v>6.5</v>
      </c>
      <c r="D12" s="10">
        <v>34</v>
      </c>
    </row>
    <row r="13" spans="1:4" ht="15" customHeight="1">
      <c r="A13" s="9" t="s">
        <v>17</v>
      </c>
      <c r="B13" s="10">
        <v>0.14000000000000001</v>
      </c>
      <c r="C13" s="10">
        <v>1.1000000000000001</v>
      </c>
      <c r="D13" s="10">
        <v>5.8</v>
      </c>
    </row>
    <row r="14" spans="1:4" ht="15" customHeight="1">
      <c r="A14" s="9" t="s">
        <v>18</v>
      </c>
      <c r="B14" s="10">
        <v>3.2000000000000001E-2</v>
      </c>
      <c r="C14" s="10">
        <v>0.25</v>
      </c>
      <c r="D14" s="10">
        <v>1.3</v>
      </c>
    </row>
    <row r="15" spans="1:4" ht="15" customHeight="1">
      <c r="A15" s="9" t="s">
        <v>19</v>
      </c>
      <c r="B15" s="10">
        <v>2.9E-4</v>
      </c>
      <c r="C15" s="10">
        <v>2.5000000000000001E-3</v>
      </c>
      <c r="D15" s="10">
        <v>1.2999999999999999E-2</v>
      </c>
    </row>
    <row r="16" spans="1:4" ht="15" customHeight="1">
      <c r="A16" s="9" t="s">
        <v>20</v>
      </c>
      <c r="B16" s="10">
        <v>2.7999999999999998E-4</v>
      </c>
      <c r="C16" s="10">
        <v>2.3999999999999998E-3</v>
      </c>
      <c r="D16" s="10">
        <v>1.2999999999999999E-2</v>
      </c>
    </row>
    <row r="17" spans="1:4" ht="15" customHeight="1">
      <c r="A17" s="9" t="s">
        <v>21</v>
      </c>
      <c r="B17" s="10">
        <v>1.1999999999999999E-3</v>
      </c>
      <c r="C17" s="10">
        <v>0.01</v>
      </c>
      <c r="D17" s="10">
        <v>5.7000000000000002E-2</v>
      </c>
    </row>
    <row r="18" spans="1:4" ht="15" customHeight="1">
      <c r="A18" s="18" t="s">
        <v>22</v>
      </c>
      <c r="B18" s="13">
        <v>1.2E-4</v>
      </c>
      <c r="C18" s="13">
        <v>1.1000000000000001E-3</v>
      </c>
      <c r="D18" s="13">
        <v>6.1999999999999998E-3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52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7.6999999999999996E-4</v>
      </c>
      <c r="C5" s="10">
        <v>4.1999999999999997E-3</v>
      </c>
      <c r="D5" s="10">
        <v>1.0999999999999999E-2</v>
      </c>
    </row>
    <row r="6" spans="1:4" ht="15" customHeight="1">
      <c r="A6" s="9" t="s">
        <v>5</v>
      </c>
      <c r="B6" s="10">
        <v>1.8E-3</v>
      </c>
      <c r="C6" s="10">
        <v>9.5999999999999992E-3</v>
      </c>
      <c r="D6" s="10">
        <v>2.4E-2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3.6000000000000002E-4</v>
      </c>
      <c r="C8" s="10">
        <v>2E-3</v>
      </c>
      <c r="D8" s="10">
        <v>4.4000000000000003E-3</v>
      </c>
    </row>
    <row r="9" spans="1:4" ht="15" customHeight="1">
      <c r="A9" s="9" t="s">
        <v>14</v>
      </c>
      <c r="B9" s="10">
        <v>9.5E-4</v>
      </c>
      <c r="C9" s="10">
        <v>5.1000000000000004E-3</v>
      </c>
      <c r="D9" s="10">
        <v>1.2E-2</v>
      </c>
    </row>
    <row r="10" spans="1:4" ht="15" customHeight="1">
      <c r="A10" s="9" t="s">
        <v>15</v>
      </c>
      <c r="B10" s="10">
        <v>1.2E-2</v>
      </c>
      <c r="C10" s="10">
        <v>6.5000000000000002E-2</v>
      </c>
      <c r="D10" s="10">
        <v>0.16</v>
      </c>
    </row>
    <row r="11" spans="1:4" ht="15" customHeight="1">
      <c r="A11" s="9" t="s">
        <v>16</v>
      </c>
      <c r="B11" s="10">
        <v>1.7000000000000001E-2</v>
      </c>
      <c r="C11" s="10">
        <v>9.1999999999999998E-2</v>
      </c>
      <c r="D11" s="10">
        <v>0.22</v>
      </c>
    </row>
    <row r="12" spans="1:4" ht="15" customHeight="1">
      <c r="A12" s="9" t="s">
        <v>162</v>
      </c>
      <c r="B12" s="10">
        <v>0.52</v>
      </c>
      <c r="C12" s="10">
        <v>2.8</v>
      </c>
      <c r="D12" s="10">
        <v>6.7</v>
      </c>
    </row>
    <row r="13" spans="1:4" ht="15" customHeight="1">
      <c r="A13" s="9" t="s">
        <v>17</v>
      </c>
      <c r="B13" s="10">
        <v>8.7999999999999995E-2</v>
      </c>
      <c r="C13" s="10">
        <v>0.47</v>
      </c>
      <c r="D13" s="10">
        <v>1.1000000000000001</v>
      </c>
    </row>
    <row r="14" spans="1:4" ht="15" customHeight="1">
      <c r="A14" s="9" t="s">
        <v>18</v>
      </c>
      <c r="B14" s="10">
        <v>0.02</v>
      </c>
      <c r="C14" s="10">
        <v>0.11</v>
      </c>
      <c r="D14" s="10">
        <v>0.26</v>
      </c>
    </row>
    <row r="15" spans="1:4" ht="15" customHeight="1">
      <c r="A15" s="9" t="s">
        <v>19</v>
      </c>
      <c r="B15" s="10">
        <v>1.7000000000000001E-4</v>
      </c>
      <c r="C15" s="10">
        <v>9.8999999999999999E-4</v>
      </c>
      <c r="D15" s="10">
        <v>2.3999999999999998E-3</v>
      </c>
    </row>
    <row r="16" spans="1:4" ht="15" customHeight="1">
      <c r="A16" s="9" t="s">
        <v>20</v>
      </c>
      <c r="B16" s="10">
        <v>1.6000000000000001E-4</v>
      </c>
      <c r="C16" s="10">
        <v>9.5E-4</v>
      </c>
      <c r="D16" s="10">
        <v>2.3E-3</v>
      </c>
    </row>
    <row r="17" spans="1:4" ht="15" customHeight="1">
      <c r="A17" s="9" t="s">
        <v>21</v>
      </c>
      <c r="B17" s="10">
        <v>7.1000000000000002E-4</v>
      </c>
      <c r="C17" s="10">
        <v>4.1000000000000003E-3</v>
      </c>
      <c r="D17" s="10">
        <v>0.01</v>
      </c>
    </row>
    <row r="18" spans="1:4" ht="15" customHeight="1">
      <c r="A18" s="18" t="s">
        <v>22</v>
      </c>
      <c r="B18" s="13">
        <v>7.6000000000000004E-5</v>
      </c>
      <c r="C18" s="13">
        <v>4.4000000000000002E-4</v>
      </c>
      <c r="D18" s="13">
        <v>1.1000000000000001E-3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53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5.5999999999999995E-4</v>
      </c>
      <c r="C5" s="10">
        <v>5.5999999999999999E-3</v>
      </c>
      <c r="D5" s="10">
        <v>3.5000000000000003E-2</v>
      </c>
    </row>
    <row r="6" spans="1:4" ht="15" customHeight="1">
      <c r="A6" s="9" t="s">
        <v>5</v>
      </c>
      <c r="B6" s="10">
        <v>1.2999999999999999E-3</v>
      </c>
      <c r="C6" s="10">
        <v>1.2999999999999999E-2</v>
      </c>
      <c r="D6" s="10">
        <v>0.08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2.3000000000000001E-4</v>
      </c>
      <c r="C8" s="10">
        <v>2.5000000000000001E-3</v>
      </c>
      <c r="D8" s="10">
        <v>1.6E-2</v>
      </c>
    </row>
    <row r="9" spans="1:4" ht="15" customHeight="1">
      <c r="A9" s="9" t="s">
        <v>14</v>
      </c>
      <c r="B9" s="10">
        <v>5.9999999999999995E-4</v>
      </c>
      <c r="C9" s="10">
        <v>6.4000000000000003E-3</v>
      </c>
      <c r="D9" s="10">
        <v>0.04</v>
      </c>
    </row>
    <row r="10" spans="1:4" ht="15" customHeight="1">
      <c r="A10" s="9" t="s">
        <v>15</v>
      </c>
      <c r="B10" s="10">
        <v>7.7000000000000002E-3</v>
      </c>
      <c r="C10" s="10">
        <v>8.1000000000000003E-2</v>
      </c>
      <c r="D10" s="10">
        <v>0.51</v>
      </c>
    </row>
    <row r="11" spans="1:4" ht="15" customHeight="1">
      <c r="A11" s="9" t="s">
        <v>16</v>
      </c>
      <c r="B11" s="10">
        <v>1.0999999999999999E-2</v>
      </c>
      <c r="C11" s="10">
        <v>0.12</v>
      </c>
      <c r="D11" s="10">
        <v>0.73</v>
      </c>
    </row>
    <row r="12" spans="1:4" ht="15" customHeight="1">
      <c r="A12" s="9" t="s">
        <v>162</v>
      </c>
      <c r="B12" s="10">
        <v>0.34</v>
      </c>
      <c r="C12" s="10">
        <v>3.5</v>
      </c>
      <c r="D12" s="10">
        <v>22</v>
      </c>
    </row>
    <row r="13" spans="1:4" ht="15" customHeight="1">
      <c r="A13" s="9" t="s">
        <v>17</v>
      </c>
      <c r="B13" s="10">
        <v>5.8000000000000003E-2</v>
      </c>
      <c r="C13" s="10">
        <v>0.59</v>
      </c>
      <c r="D13" s="10">
        <v>3.7</v>
      </c>
    </row>
    <row r="14" spans="1:4" ht="15" customHeight="1">
      <c r="A14" s="9" t="s">
        <v>18</v>
      </c>
      <c r="B14" s="10">
        <v>1.2999999999999999E-2</v>
      </c>
      <c r="C14" s="10">
        <v>0.14000000000000001</v>
      </c>
      <c r="D14" s="10">
        <v>0.86</v>
      </c>
    </row>
    <row r="15" spans="1:4" ht="15" customHeight="1">
      <c r="A15" s="9" t="s">
        <v>19</v>
      </c>
      <c r="B15" s="10">
        <v>1.2999999999999999E-4</v>
      </c>
      <c r="C15" s="10">
        <v>1.4E-3</v>
      </c>
      <c r="D15" s="10">
        <v>8.6E-3</v>
      </c>
    </row>
    <row r="16" spans="1:4" ht="15" customHeight="1">
      <c r="A16" s="9" t="s">
        <v>20</v>
      </c>
      <c r="B16" s="10">
        <v>1.2E-4</v>
      </c>
      <c r="C16" s="10">
        <v>1.4E-3</v>
      </c>
      <c r="D16" s="10">
        <v>8.5000000000000006E-3</v>
      </c>
    </row>
    <row r="17" spans="1:4" ht="15" customHeight="1">
      <c r="A17" s="9" t="s">
        <v>21</v>
      </c>
      <c r="B17" s="10">
        <v>5.2999999999999998E-4</v>
      </c>
      <c r="C17" s="10">
        <v>5.8999999999999999E-3</v>
      </c>
      <c r="D17" s="10">
        <v>3.6999999999999998E-2</v>
      </c>
    </row>
    <row r="18" spans="1:4" ht="15" customHeight="1">
      <c r="A18" s="18" t="s">
        <v>22</v>
      </c>
      <c r="B18" s="13">
        <v>5.8E-5</v>
      </c>
      <c r="C18" s="13">
        <v>6.3000000000000003E-4</v>
      </c>
      <c r="D18" s="13">
        <v>4.0000000000000001E-3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54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1.6000000000000001E-3</v>
      </c>
      <c r="C5" s="10">
        <v>1.2E-2</v>
      </c>
      <c r="D5" s="10">
        <v>4.4999999999999998E-2</v>
      </c>
    </row>
    <row r="6" spans="1:4" ht="15" customHeight="1">
      <c r="A6" s="9" t="s">
        <v>5</v>
      </c>
      <c r="B6" s="10">
        <v>3.7000000000000002E-3</v>
      </c>
      <c r="C6" s="10">
        <v>2.8000000000000001E-2</v>
      </c>
      <c r="D6" s="10">
        <v>0.1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8.7000000000000001E-4</v>
      </c>
      <c r="C8" s="10">
        <v>6.1999999999999998E-3</v>
      </c>
      <c r="D8" s="10">
        <v>2.3E-2</v>
      </c>
    </row>
    <row r="9" spans="1:4" ht="15" customHeight="1">
      <c r="A9" s="9" t="s">
        <v>14</v>
      </c>
      <c r="B9" s="10">
        <v>2.3E-3</v>
      </c>
      <c r="C9" s="10">
        <v>1.7000000000000001E-2</v>
      </c>
      <c r="D9" s="10">
        <v>6.0999999999999999E-2</v>
      </c>
    </row>
    <row r="10" spans="1:4" ht="15" customHeight="1">
      <c r="A10" s="9" t="s">
        <v>15</v>
      </c>
      <c r="B10" s="10">
        <v>2.9000000000000001E-2</v>
      </c>
      <c r="C10" s="10">
        <v>0.21</v>
      </c>
      <c r="D10" s="10">
        <v>0.78</v>
      </c>
    </row>
    <row r="11" spans="1:4" ht="15" customHeight="1">
      <c r="A11" s="9" t="s">
        <v>16</v>
      </c>
      <c r="B11" s="10">
        <v>4.2000000000000003E-2</v>
      </c>
      <c r="C11" s="10">
        <v>0.3</v>
      </c>
      <c r="D11" s="10">
        <v>1.1000000000000001</v>
      </c>
    </row>
    <row r="12" spans="1:4" ht="15" customHeight="1">
      <c r="A12" s="9" t="s">
        <v>162</v>
      </c>
      <c r="B12" s="10">
        <v>1.2</v>
      </c>
      <c r="C12" s="10">
        <v>9.3000000000000007</v>
      </c>
      <c r="D12" s="10">
        <v>34</v>
      </c>
    </row>
    <row r="13" spans="1:4" ht="15" customHeight="1">
      <c r="A13" s="9" t="s">
        <v>17</v>
      </c>
      <c r="B13" s="10">
        <v>0.21</v>
      </c>
      <c r="C13" s="10">
        <v>1.6</v>
      </c>
      <c r="D13" s="10">
        <v>5.8</v>
      </c>
    </row>
    <row r="14" spans="1:4" ht="15" customHeight="1">
      <c r="A14" s="9" t="s">
        <v>18</v>
      </c>
      <c r="B14" s="10">
        <v>4.9000000000000002E-2</v>
      </c>
      <c r="C14" s="10">
        <v>0.35</v>
      </c>
      <c r="D14" s="10">
        <v>1.3</v>
      </c>
    </row>
    <row r="15" spans="1:4" ht="15" customHeight="1">
      <c r="A15" s="9" t="s">
        <v>19</v>
      </c>
      <c r="B15" s="10">
        <v>3.8000000000000002E-4</v>
      </c>
      <c r="C15" s="10">
        <v>2.8E-3</v>
      </c>
      <c r="D15" s="10">
        <v>0.01</v>
      </c>
    </row>
    <row r="16" spans="1:4" ht="15" customHeight="1">
      <c r="A16" s="9" t="s">
        <v>20</v>
      </c>
      <c r="B16" s="10">
        <v>3.5E-4</v>
      </c>
      <c r="C16" s="10">
        <v>2.5999999999999999E-3</v>
      </c>
      <c r="D16" s="10">
        <v>9.7000000000000003E-3</v>
      </c>
    </row>
    <row r="17" spans="1:4" ht="15" customHeight="1">
      <c r="A17" s="9" t="s">
        <v>21</v>
      </c>
      <c r="B17" s="10">
        <v>1.6000000000000001E-3</v>
      </c>
      <c r="C17" s="10">
        <v>1.2E-2</v>
      </c>
      <c r="D17" s="10">
        <v>4.2999999999999997E-2</v>
      </c>
    </row>
    <row r="18" spans="1:4" ht="15" customHeight="1">
      <c r="A18" s="18" t="s">
        <v>22</v>
      </c>
      <c r="B18" s="13">
        <v>1.7000000000000001E-4</v>
      </c>
      <c r="C18" s="13">
        <v>1.1999999999999999E-3</v>
      </c>
      <c r="D18" s="13">
        <v>4.5999999999999999E-3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55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9.5E-4</v>
      </c>
      <c r="C5" s="10">
        <v>6.0000000000000001E-3</v>
      </c>
      <c r="D5" s="10">
        <v>0.04</v>
      </c>
    </row>
    <row r="6" spans="1:4" ht="15" customHeight="1">
      <c r="A6" s="9" t="s">
        <v>5</v>
      </c>
      <c r="B6" s="10">
        <v>2.2000000000000001E-3</v>
      </c>
      <c r="C6" s="10">
        <v>1.4E-2</v>
      </c>
      <c r="D6" s="10">
        <v>0.09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5.2999999999999998E-4</v>
      </c>
      <c r="C8" s="10">
        <v>3.5000000000000001E-3</v>
      </c>
      <c r="D8" s="10">
        <v>2.3E-2</v>
      </c>
    </row>
    <row r="9" spans="1:4" ht="15" customHeight="1">
      <c r="A9" s="9" t="s">
        <v>14</v>
      </c>
      <c r="B9" s="10">
        <v>1.4E-3</v>
      </c>
      <c r="C9" s="10">
        <v>8.0000000000000002E-3</v>
      </c>
      <c r="D9" s="10">
        <v>5.3999999999999999E-2</v>
      </c>
    </row>
    <row r="10" spans="1:4" ht="15" customHeight="1">
      <c r="A10" s="9" t="s">
        <v>15</v>
      </c>
      <c r="B10" s="10">
        <v>1.7000000000000001E-2</v>
      </c>
      <c r="C10" s="10">
        <v>0.1</v>
      </c>
      <c r="D10" s="10">
        <v>0.7</v>
      </c>
    </row>
    <row r="11" spans="1:4" ht="15" customHeight="1">
      <c r="A11" s="9" t="s">
        <v>16</v>
      </c>
      <c r="B11" s="10">
        <v>2.5000000000000001E-2</v>
      </c>
      <c r="C11" s="10">
        <v>0.15</v>
      </c>
      <c r="D11" s="10">
        <v>1</v>
      </c>
    </row>
    <row r="12" spans="1:4" ht="15" customHeight="1">
      <c r="A12" s="9" t="s">
        <v>162</v>
      </c>
      <c r="B12" s="10">
        <v>0.73</v>
      </c>
      <c r="C12" s="10">
        <v>4.5</v>
      </c>
      <c r="D12" s="10">
        <v>30</v>
      </c>
    </row>
    <row r="13" spans="1:4" ht="15" customHeight="1">
      <c r="A13" s="9" t="s">
        <v>17</v>
      </c>
      <c r="B13" s="10">
        <v>0.12</v>
      </c>
      <c r="C13" s="10">
        <v>0.76</v>
      </c>
      <c r="D13" s="10">
        <v>5.2</v>
      </c>
    </row>
    <row r="14" spans="1:4" ht="15" customHeight="1">
      <c r="A14" s="9" t="s">
        <v>18</v>
      </c>
      <c r="B14" s="10">
        <v>2.9000000000000001E-2</v>
      </c>
      <c r="C14" s="10">
        <v>0.17</v>
      </c>
      <c r="D14" s="10">
        <v>1.2</v>
      </c>
    </row>
    <row r="15" spans="1:4" ht="15" customHeight="1">
      <c r="A15" s="9" t="s">
        <v>19</v>
      </c>
      <c r="B15" s="10">
        <v>2.3000000000000001E-4</v>
      </c>
      <c r="C15" s="10">
        <v>1.5E-3</v>
      </c>
      <c r="D15" s="10">
        <v>9.7999999999999997E-3</v>
      </c>
    </row>
    <row r="16" spans="1:4" ht="15" customHeight="1">
      <c r="A16" s="9" t="s">
        <v>20</v>
      </c>
      <c r="B16" s="10">
        <v>2.2000000000000001E-4</v>
      </c>
      <c r="C16" s="10">
        <v>1.5E-3</v>
      </c>
      <c r="D16" s="10">
        <v>9.4000000000000004E-3</v>
      </c>
    </row>
    <row r="17" spans="1:4" ht="15" customHeight="1">
      <c r="A17" s="9" t="s">
        <v>21</v>
      </c>
      <c r="B17" s="10">
        <v>9.2000000000000003E-4</v>
      </c>
      <c r="C17" s="10">
        <v>6.0000000000000001E-3</v>
      </c>
      <c r="D17" s="10">
        <v>3.9E-2</v>
      </c>
    </row>
    <row r="18" spans="1:4" ht="15" customHeight="1">
      <c r="A18" s="18" t="s">
        <v>22</v>
      </c>
      <c r="B18" s="13">
        <v>9.8999999999999994E-5</v>
      </c>
      <c r="C18" s="13">
        <v>6.4999999999999997E-4</v>
      </c>
      <c r="D18" s="13">
        <v>4.1999999999999997E-3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56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7.7999999999999999E-4</v>
      </c>
      <c r="C5" s="10">
        <v>5.0000000000000001E-3</v>
      </c>
      <c r="D5" s="10">
        <v>3.3000000000000002E-2</v>
      </c>
    </row>
    <row r="6" spans="1:4" ht="15" customHeight="1">
      <c r="A6" s="9" t="s">
        <v>5</v>
      </c>
      <c r="B6" s="10">
        <v>1.8E-3</v>
      </c>
      <c r="C6" s="10">
        <v>1.0999999999999999E-2</v>
      </c>
      <c r="D6" s="10">
        <v>7.3999999999999996E-2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4.0999999999999999E-4</v>
      </c>
      <c r="C8" s="10">
        <v>2.7000000000000001E-3</v>
      </c>
      <c r="D8" s="10">
        <v>1.7000000000000001E-2</v>
      </c>
    </row>
    <row r="9" spans="1:4" ht="15" customHeight="1">
      <c r="A9" s="9" t="s">
        <v>14</v>
      </c>
      <c r="B9" s="10">
        <v>1.1000000000000001E-3</v>
      </c>
      <c r="C9" s="10">
        <v>6.4000000000000003E-3</v>
      </c>
      <c r="D9" s="10">
        <v>4.3999999999999997E-2</v>
      </c>
    </row>
    <row r="10" spans="1:4" ht="15" customHeight="1">
      <c r="A10" s="9" t="s">
        <v>15</v>
      </c>
      <c r="B10" s="10">
        <v>1.4E-2</v>
      </c>
      <c r="C10" s="10">
        <v>8.2000000000000003E-2</v>
      </c>
      <c r="D10" s="10">
        <v>0.56000000000000005</v>
      </c>
    </row>
    <row r="11" spans="1:4" ht="15" customHeight="1">
      <c r="A11" s="9" t="s">
        <v>16</v>
      </c>
      <c r="B11" s="10">
        <v>0.02</v>
      </c>
      <c r="C11" s="10">
        <v>0.12</v>
      </c>
      <c r="D11" s="10">
        <v>0.81</v>
      </c>
    </row>
    <row r="12" spans="1:4" ht="15" customHeight="1">
      <c r="A12" s="9" t="s">
        <v>162</v>
      </c>
      <c r="B12" s="10">
        <v>0.56999999999999995</v>
      </c>
      <c r="C12" s="10">
        <v>3.5</v>
      </c>
      <c r="D12" s="10">
        <v>24</v>
      </c>
    </row>
    <row r="13" spans="1:4" ht="15" customHeight="1">
      <c r="A13" s="9" t="s">
        <v>17</v>
      </c>
      <c r="B13" s="10">
        <v>9.7000000000000003E-2</v>
      </c>
      <c r="C13" s="10">
        <v>0.59</v>
      </c>
      <c r="D13" s="10">
        <v>4.0999999999999996</v>
      </c>
    </row>
    <row r="14" spans="1:4" ht="15" customHeight="1">
      <c r="A14" s="9" t="s">
        <v>18</v>
      </c>
      <c r="B14" s="10">
        <v>2.3E-2</v>
      </c>
      <c r="C14" s="10">
        <v>0.14000000000000001</v>
      </c>
      <c r="D14" s="10">
        <v>0.94</v>
      </c>
    </row>
    <row r="15" spans="1:4" ht="15" customHeight="1">
      <c r="A15" s="9" t="s">
        <v>19</v>
      </c>
      <c r="B15" s="10">
        <v>1.9000000000000001E-4</v>
      </c>
      <c r="C15" s="10">
        <v>1.2999999999999999E-3</v>
      </c>
      <c r="D15" s="10">
        <v>8.2000000000000007E-3</v>
      </c>
    </row>
    <row r="16" spans="1:4" ht="15" customHeight="1">
      <c r="A16" s="9" t="s">
        <v>20</v>
      </c>
      <c r="B16" s="10">
        <v>1.8000000000000001E-4</v>
      </c>
      <c r="C16" s="10">
        <v>1.1999999999999999E-3</v>
      </c>
      <c r="D16" s="10">
        <v>7.9000000000000008E-3</v>
      </c>
    </row>
    <row r="17" spans="1:4" ht="15" customHeight="1">
      <c r="A17" s="9" t="s">
        <v>21</v>
      </c>
      <c r="B17" s="10">
        <v>7.5000000000000002E-4</v>
      </c>
      <c r="C17" s="10">
        <v>5.1000000000000004E-3</v>
      </c>
      <c r="D17" s="10">
        <v>3.3000000000000002E-2</v>
      </c>
    </row>
    <row r="18" spans="1:4" ht="15" customHeight="1">
      <c r="A18" s="18" t="s">
        <v>22</v>
      </c>
      <c r="B18" s="13">
        <v>8.1000000000000004E-5</v>
      </c>
      <c r="C18" s="13">
        <v>5.5000000000000003E-4</v>
      </c>
      <c r="D18" s="13">
        <v>3.5999999999999999E-3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57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8.5999999999999998E-4</v>
      </c>
      <c r="C5" s="10">
        <v>0.01</v>
      </c>
      <c r="D5" s="10">
        <v>2.9000000000000001E-2</v>
      </c>
    </row>
    <row r="6" spans="1:4" ht="15" customHeight="1">
      <c r="A6" s="9" t="s">
        <v>5</v>
      </c>
      <c r="B6" s="10">
        <v>2E-3</v>
      </c>
      <c r="C6" s="10">
        <v>2.3E-2</v>
      </c>
      <c r="D6" s="10">
        <v>6.7000000000000004E-2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4.4999999999999999E-4</v>
      </c>
      <c r="C8" s="10">
        <v>5.4000000000000003E-3</v>
      </c>
      <c r="D8" s="10">
        <v>1.6E-2</v>
      </c>
    </row>
    <row r="9" spans="1:4" ht="15" customHeight="1">
      <c r="A9" s="9" t="s">
        <v>14</v>
      </c>
      <c r="B9" s="10">
        <v>1.1999999999999999E-3</v>
      </c>
      <c r="C9" s="10">
        <v>1.7999999999999999E-2</v>
      </c>
      <c r="D9" s="10">
        <v>4.1000000000000002E-2</v>
      </c>
    </row>
    <row r="10" spans="1:4" ht="15" customHeight="1">
      <c r="A10" s="9" t="s">
        <v>15</v>
      </c>
      <c r="B10" s="10">
        <v>1.6E-2</v>
      </c>
      <c r="C10" s="10">
        <v>0.22</v>
      </c>
      <c r="D10" s="10">
        <v>0.52</v>
      </c>
    </row>
    <row r="11" spans="1:4" ht="15" customHeight="1">
      <c r="A11" s="9" t="s">
        <v>16</v>
      </c>
      <c r="B11" s="10">
        <v>2.1999999999999999E-2</v>
      </c>
      <c r="C11" s="10">
        <v>0.32</v>
      </c>
      <c r="D11" s="10">
        <v>0.75</v>
      </c>
    </row>
    <row r="12" spans="1:4" ht="15" customHeight="1">
      <c r="A12" s="9" t="s">
        <v>162</v>
      </c>
      <c r="B12" s="10">
        <v>0.67</v>
      </c>
      <c r="C12" s="10">
        <v>9.8000000000000007</v>
      </c>
      <c r="D12" s="10">
        <v>23</v>
      </c>
    </row>
    <row r="13" spans="1:4" ht="15" customHeight="1">
      <c r="A13" s="9" t="s">
        <v>17</v>
      </c>
      <c r="B13" s="10">
        <v>0.11</v>
      </c>
      <c r="C13" s="10">
        <v>1.7</v>
      </c>
      <c r="D13" s="10">
        <v>3.9</v>
      </c>
    </row>
    <row r="14" spans="1:4" ht="15" customHeight="1">
      <c r="A14" s="9" t="s">
        <v>18</v>
      </c>
      <c r="B14" s="10">
        <v>2.5999999999999999E-2</v>
      </c>
      <c r="C14" s="10">
        <v>0.37</v>
      </c>
      <c r="D14" s="10">
        <v>0.88</v>
      </c>
    </row>
    <row r="15" spans="1:4" ht="15" customHeight="1">
      <c r="A15" s="9" t="s">
        <v>19</v>
      </c>
      <c r="B15" s="10">
        <v>2.1000000000000001E-4</v>
      </c>
      <c r="C15" s="10">
        <v>2.7000000000000001E-3</v>
      </c>
      <c r="D15" s="10">
        <v>7.3000000000000001E-3</v>
      </c>
    </row>
    <row r="16" spans="1:4" ht="15" customHeight="1">
      <c r="A16" s="9" t="s">
        <v>20</v>
      </c>
      <c r="B16" s="10">
        <v>2.0000000000000001E-4</v>
      </c>
      <c r="C16" s="10">
        <v>2.5000000000000001E-3</v>
      </c>
      <c r="D16" s="10">
        <v>7.0000000000000001E-3</v>
      </c>
    </row>
    <row r="17" spans="1:4" ht="15" customHeight="1">
      <c r="A17" s="9" t="s">
        <v>21</v>
      </c>
      <c r="B17" s="10">
        <v>8.5999999999999998E-4</v>
      </c>
      <c r="C17" s="10">
        <v>0.01</v>
      </c>
      <c r="D17" s="10">
        <v>2.9000000000000001E-2</v>
      </c>
    </row>
    <row r="18" spans="1:4" ht="15" customHeight="1">
      <c r="A18" s="18" t="s">
        <v>22</v>
      </c>
      <c r="B18" s="13">
        <v>9.2E-5</v>
      </c>
      <c r="C18" s="13">
        <v>1.1000000000000001E-3</v>
      </c>
      <c r="D18" s="13">
        <v>3.0999999999999999E-3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58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8.1999999999999998E-4</v>
      </c>
      <c r="C5" s="10">
        <v>5.4000000000000003E-3</v>
      </c>
      <c r="D5" s="10">
        <v>3.7999999999999999E-2</v>
      </c>
    </row>
    <row r="6" spans="1:4" ht="15" customHeight="1">
      <c r="A6" s="9" t="s">
        <v>5</v>
      </c>
      <c r="B6" s="10">
        <v>1.9E-3</v>
      </c>
      <c r="C6" s="10">
        <v>1.2E-2</v>
      </c>
      <c r="D6" s="10">
        <v>8.5999999999999993E-2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4.4999999999999999E-4</v>
      </c>
      <c r="C8" s="10">
        <v>3.0000000000000001E-3</v>
      </c>
      <c r="D8" s="10">
        <v>2.3E-2</v>
      </c>
    </row>
    <row r="9" spans="1:4" ht="15" customHeight="1">
      <c r="A9" s="9" t="s">
        <v>14</v>
      </c>
      <c r="B9" s="10">
        <v>1.1999999999999999E-3</v>
      </c>
      <c r="C9" s="10">
        <v>8.8000000000000005E-3</v>
      </c>
      <c r="D9" s="10">
        <v>5.3999999999999999E-2</v>
      </c>
    </row>
    <row r="10" spans="1:4" ht="15" customHeight="1">
      <c r="A10" s="9" t="s">
        <v>15</v>
      </c>
      <c r="B10" s="10">
        <v>1.6E-2</v>
      </c>
      <c r="C10" s="10">
        <v>0.11</v>
      </c>
      <c r="D10" s="10">
        <v>0.69</v>
      </c>
    </row>
    <row r="11" spans="1:4" ht="15" customHeight="1">
      <c r="A11" s="9" t="s">
        <v>16</v>
      </c>
      <c r="B11" s="10">
        <v>2.1999999999999999E-2</v>
      </c>
      <c r="C11" s="10">
        <v>0.16</v>
      </c>
      <c r="D11" s="10">
        <v>0.98</v>
      </c>
    </row>
    <row r="12" spans="1:4" ht="15" customHeight="1">
      <c r="A12" s="9" t="s">
        <v>162</v>
      </c>
      <c r="B12" s="10">
        <v>0.66</v>
      </c>
      <c r="C12" s="10">
        <v>4.5</v>
      </c>
      <c r="D12" s="10">
        <v>30</v>
      </c>
    </row>
    <row r="13" spans="1:4" ht="15" customHeight="1">
      <c r="A13" s="9" t="s">
        <v>17</v>
      </c>
      <c r="B13" s="10">
        <v>0.11</v>
      </c>
      <c r="C13" s="10">
        <v>0.76</v>
      </c>
      <c r="D13" s="10">
        <v>5.0999999999999996</v>
      </c>
    </row>
    <row r="14" spans="1:4" ht="15" customHeight="1">
      <c r="A14" s="9" t="s">
        <v>18</v>
      </c>
      <c r="B14" s="10">
        <v>2.5999999999999999E-2</v>
      </c>
      <c r="C14" s="10">
        <v>0.19</v>
      </c>
      <c r="D14" s="10">
        <v>1.2</v>
      </c>
    </row>
    <row r="15" spans="1:4" ht="15" customHeight="1">
      <c r="A15" s="9" t="s">
        <v>19</v>
      </c>
      <c r="B15" s="10">
        <v>2.0000000000000001E-4</v>
      </c>
      <c r="C15" s="10">
        <v>1.1999999999999999E-3</v>
      </c>
      <c r="D15" s="10">
        <v>9.5999999999999992E-3</v>
      </c>
    </row>
    <row r="16" spans="1:4" ht="15" customHeight="1">
      <c r="A16" s="9" t="s">
        <v>20</v>
      </c>
      <c r="B16" s="10">
        <v>1.9000000000000001E-4</v>
      </c>
      <c r="C16" s="10">
        <v>1.1000000000000001E-3</v>
      </c>
      <c r="D16" s="10">
        <v>8.9999999999999993E-3</v>
      </c>
    </row>
    <row r="17" spans="1:4" ht="15" customHeight="1">
      <c r="A17" s="9" t="s">
        <v>21</v>
      </c>
      <c r="B17" s="10">
        <v>8.1999999999999998E-4</v>
      </c>
      <c r="C17" s="10">
        <v>5.0000000000000001E-3</v>
      </c>
      <c r="D17" s="10">
        <v>3.7999999999999999E-2</v>
      </c>
    </row>
    <row r="18" spans="1:4" ht="15" customHeight="1">
      <c r="A18" s="18" t="s">
        <v>22</v>
      </c>
      <c r="B18" s="13">
        <v>8.7999999999999998E-5</v>
      </c>
      <c r="C18" s="13">
        <v>5.2999999999999998E-4</v>
      </c>
      <c r="D18" s="13">
        <v>4.1000000000000003E-3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59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9.2000000000000003E-4</v>
      </c>
      <c r="C5" s="10">
        <v>2.3999999999999998E-3</v>
      </c>
      <c r="D5" s="10">
        <v>4.3999999999999997E-2</v>
      </c>
    </row>
    <row r="6" spans="1:4" ht="15" customHeight="1">
      <c r="A6" s="9" t="s">
        <v>5</v>
      </c>
      <c r="B6" s="10">
        <v>2.0999999999999999E-3</v>
      </c>
      <c r="C6" s="10">
        <v>5.4999999999999997E-3</v>
      </c>
      <c r="D6" s="10">
        <v>0.1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5.0000000000000001E-4</v>
      </c>
      <c r="C8" s="10">
        <v>1.2999999999999999E-3</v>
      </c>
      <c r="D8" s="10">
        <v>2.5999999999999999E-2</v>
      </c>
    </row>
    <row r="9" spans="1:4" ht="15" customHeight="1">
      <c r="A9" s="9" t="s">
        <v>14</v>
      </c>
      <c r="B9" s="10">
        <v>1.2999999999999999E-3</v>
      </c>
      <c r="C9" s="10">
        <v>3.8999999999999998E-3</v>
      </c>
      <c r="D9" s="10">
        <v>6.4000000000000001E-2</v>
      </c>
    </row>
    <row r="10" spans="1:4" ht="15" customHeight="1">
      <c r="A10" s="9" t="s">
        <v>15</v>
      </c>
      <c r="B10" s="10">
        <v>1.6E-2</v>
      </c>
      <c r="C10" s="10">
        <v>4.9000000000000002E-2</v>
      </c>
      <c r="D10" s="10">
        <v>0.82</v>
      </c>
    </row>
    <row r="11" spans="1:4" ht="15" customHeight="1">
      <c r="A11" s="9" t="s">
        <v>16</v>
      </c>
      <c r="B11" s="10">
        <v>2.4E-2</v>
      </c>
      <c r="C11" s="10">
        <v>7.0000000000000007E-2</v>
      </c>
      <c r="D11" s="10">
        <v>1.2</v>
      </c>
    </row>
    <row r="12" spans="1:4" ht="15" customHeight="1">
      <c r="A12" s="9" t="s">
        <v>162</v>
      </c>
      <c r="B12" s="10">
        <v>0.7</v>
      </c>
      <c r="C12" s="10">
        <v>2</v>
      </c>
      <c r="D12" s="10">
        <v>36</v>
      </c>
    </row>
    <row r="13" spans="1:4" ht="15" customHeight="1">
      <c r="A13" s="9" t="s">
        <v>17</v>
      </c>
      <c r="B13" s="10">
        <v>0.12</v>
      </c>
      <c r="C13" s="10">
        <v>0.34</v>
      </c>
      <c r="D13" s="10">
        <v>6.1</v>
      </c>
    </row>
    <row r="14" spans="1:4" ht="15" customHeight="1">
      <c r="A14" s="9" t="s">
        <v>18</v>
      </c>
      <c r="B14" s="10">
        <v>2.8000000000000001E-2</v>
      </c>
      <c r="C14" s="10">
        <v>8.2000000000000003E-2</v>
      </c>
      <c r="D14" s="10">
        <v>1.4</v>
      </c>
    </row>
    <row r="15" spans="1:4" ht="15" customHeight="1">
      <c r="A15" s="9" t="s">
        <v>19</v>
      </c>
      <c r="B15" s="10">
        <v>2.2000000000000001E-4</v>
      </c>
      <c r="C15" s="10">
        <v>5.5000000000000003E-4</v>
      </c>
      <c r="D15" s="10">
        <v>1.0999999999999999E-2</v>
      </c>
    </row>
    <row r="16" spans="1:4" ht="15" customHeight="1">
      <c r="A16" s="9" t="s">
        <v>20</v>
      </c>
      <c r="B16" s="10">
        <v>2.1000000000000001E-4</v>
      </c>
      <c r="C16" s="10">
        <v>5.2999999999999998E-4</v>
      </c>
      <c r="D16" s="10">
        <v>1.0999999999999999E-2</v>
      </c>
    </row>
    <row r="17" spans="1:4" ht="15" customHeight="1">
      <c r="A17" s="9" t="s">
        <v>21</v>
      </c>
      <c r="B17" s="10">
        <v>8.9999999999999998E-4</v>
      </c>
      <c r="C17" s="10">
        <v>2.2000000000000001E-3</v>
      </c>
      <c r="D17" s="10">
        <v>4.4999999999999998E-2</v>
      </c>
    </row>
    <row r="18" spans="1:4" ht="15" customHeight="1">
      <c r="A18" s="18" t="s">
        <v>22</v>
      </c>
      <c r="B18" s="13">
        <v>9.7E-5</v>
      </c>
      <c r="C18" s="13">
        <v>2.4000000000000001E-4</v>
      </c>
      <c r="D18" s="13">
        <v>4.7999999999999996E-3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60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6.6E-4</v>
      </c>
      <c r="C5" s="10">
        <v>4.4999999999999997E-3</v>
      </c>
      <c r="D5" s="10">
        <v>1.6E-2</v>
      </c>
    </row>
    <row r="6" spans="1:4" ht="15" customHeight="1">
      <c r="A6" s="9" t="s">
        <v>5</v>
      </c>
      <c r="B6" s="10">
        <v>1.5E-3</v>
      </c>
      <c r="C6" s="10">
        <v>0.01</v>
      </c>
      <c r="D6" s="10">
        <v>3.6999999999999998E-2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3.2000000000000003E-4</v>
      </c>
      <c r="C8" s="10">
        <v>2.2000000000000001E-3</v>
      </c>
      <c r="D8" s="10">
        <v>9.1000000000000004E-3</v>
      </c>
    </row>
    <row r="9" spans="1:4" ht="15" customHeight="1">
      <c r="A9" s="9" t="s">
        <v>14</v>
      </c>
      <c r="B9" s="10">
        <v>8.4999999999999995E-4</v>
      </c>
      <c r="C9" s="10">
        <v>5.4999999999999997E-3</v>
      </c>
      <c r="D9" s="10">
        <v>2.1000000000000001E-2</v>
      </c>
    </row>
    <row r="10" spans="1:4" ht="15" customHeight="1">
      <c r="A10" s="9" t="s">
        <v>15</v>
      </c>
      <c r="B10" s="10">
        <v>1.0999999999999999E-2</v>
      </c>
      <c r="C10" s="10">
        <v>7.0000000000000007E-2</v>
      </c>
      <c r="D10" s="10">
        <v>0.27</v>
      </c>
    </row>
    <row r="11" spans="1:4" ht="15" customHeight="1">
      <c r="A11" s="9" t="s">
        <v>16</v>
      </c>
      <c r="B11" s="10">
        <v>1.6E-2</v>
      </c>
      <c r="C11" s="10">
        <v>0.1</v>
      </c>
      <c r="D11" s="10">
        <v>0.39</v>
      </c>
    </row>
    <row r="12" spans="1:4" ht="15" customHeight="1">
      <c r="A12" s="9" t="s">
        <v>162</v>
      </c>
      <c r="B12" s="10">
        <v>0.46</v>
      </c>
      <c r="C12" s="10">
        <v>3</v>
      </c>
      <c r="D12" s="10">
        <v>12</v>
      </c>
    </row>
    <row r="13" spans="1:4" ht="15" customHeight="1">
      <c r="A13" s="9" t="s">
        <v>17</v>
      </c>
      <c r="B13" s="10">
        <v>7.6999999999999999E-2</v>
      </c>
      <c r="C13" s="10">
        <v>0.51</v>
      </c>
      <c r="D13" s="10">
        <v>2</v>
      </c>
    </row>
    <row r="14" spans="1:4" ht="15" customHeight="1">
      <c r="A14" s="9" t="s">
        <v>18</v>
      </c>
      <c r="B14" s="10">
        <v>1.7999999999999999E-2</v>
      </c>
      <c r="C14" s="10">
        <v>0.12</v>
      </c>
      <c r="D14" s="10">
        <v>0.46</v>
      </c>
    </row>
    <row r="15" spans="1:4" ht="15" customHeight="1">
      <c r="A15" s="9" t="s">
        <v>19</v>
      </c>
      <c r="B15" s="10">
        <v>1.6000000000000001E-4</v>
      </c>
      <c r="C15" s="10">
        <v>1.1000000000000001E-3</v>
      </c>
      <c r="D15" s="10">
        <v>4.0000000000000001E-3</v>
      </c>
    </row>
    <row r="16" spans="1:4" ht="15" customHeight="1">
      <c r="A16" s="9" t="s">
        <v>20</v>
      </c>
      <c r="B16" s="10">
        <v>1.4999999999999999E-4</v>
      </c>
      <c r="C16" s="10">
        <v>1.1000000000000001E-3</v>
      </c>
      <c r="D16" s="10">
        <v>3.8E-3</v>
      </c>
    </row>
    <row r="17" spans="1:4" ht="15" customHeight="1">
      <c r="A17" s="9" t="s">
        <v>21</v>
      </c>
      <c r="B17" s="10">
        <v>6.3000000000000003E-4</v>
      </c>
      <c r="C17" s="10">
        <v>4.4999999999999997E-3</v>
      </c>
      <c r="D17" s="10">
        <v>1.6E-2</v>
      </c>
    </row>
    <row r="18" spans="1:4" ht="15" customHeight="1">
      <c r="A18" s="18" t="s">
        <v>22</v>
      </c>
      <c r="B18" s="13">
        <v>6.7999999999999999E-5</v>
      </c>
      <c r="C18" s="13">
        <v>4.8999999999999998E-4</v>
      </c>
      <c r="D18" s="13">
        <v>1.6999999999999999E-3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61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2.2000000000000001E-4</v>
      </c>
      <c r="C5" s="10">
        <v>1.4E-3</v>
      </c>
      <c r="D5" s="10">
        <v>5.4999999999999997E-3</v>
      </c>
    </row>
    <row r="6" spans="1:4" ht="15" customHeight="1">
      <c r="A6" s="9" t="s">
        <v>5</v>
      </c>
      <c r="B6" s="10">
        <v>5.0000000000000001E-4</v>
      </c>
      <c r="C6" s="10">
        <v>3.3E-3</v>
      </c>
      <c r="D6" s="10">
        <v>1.2E-2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1.2999999999999999E-4</v>
      </c>
      <c r="C8" s="10">
        <v>7.9000000000000001E-4</v>
      </c>
      <c r="D8" s="10">
        <v>3.0000000000000001E-3</v>
      </c>
    </row>
    <row r="9" spans="1:4" ht="15" customHeight="1">
      <c r="A9" s="9" t="s">
        <v>14</v>
      </c>
      <c r="B9" s="10">
        <v>3.6999999999999999E-4</v>
      </c>
      <c r="C9" s="10">
        <v>1.9E-3</v>
      </c>
      <c r="D9" s="10">
        <v>7.6E-3</v>
      </c>
    </row>
    <row r="10" spans="1:4" ht="15" customHeight="1">
      <c r="A10" s="9" t="s">
        <v>15</v>
      </c>
      <c r="B10" s="10">
        <v>4.7000000000000002E-3</v>
      </c>
      <c r="C10" s="10">
        <v>2.4E-2</v>
      </c>
      <c r="D10" s="10">
        <v>9.7000000000000003E-2</v>
      </c>
    </row>
    <row r="11" spans="1:4" ht="15" customHeight="1">
      <c r="A11" s="9" t="s">
        <v>16</v>
      </c>
      <c r="B11" s="10">
        <v>6.7000000000000002E-3</v>
      </c>
      <c r="C11" s="10">
        <v>3.5000000000000003E-2</v>
      </c>
      <c r="D11" s="10">
        <v>0.14000000000000001</v>
      </c>
    </row>
    <row r="12" spans="1:4" ht="15" customHeight="1">
      <c r="A12" s="9" t="s">
        <v>162</v>
      </c>
      <c r="B12" s="10">
        <v>0.21</v>
      </c>
      <c r="C12" s="10">
        <v>1.1000000000000001</v>
      </c>
      <c r="D12" s="10">
        <v>4.3</v>
      </c>
    </row>
    <row r="13" spans="1:4" ht="15" customHeight="1">
      <c r="A13" s="9" t="s">
        <v>17</v>
      </c>
      <c r="B13" s="10">
        <v>3.5000000000000003E-2</v>
      </c>
      <c r="C13" s="10">
        <v>0.19</v>
      </c>
      <c r="D13" s="10">
        <v>0.74</v>
      </c>
    </row>
    <row r="14" spans="1:4" ht="15" customHeight="1">
      <c r="A14" s="9" t="s">
        <v>18</v>
      </c>
      <c r="B14" s="10">
        <v>7.7999999999999996E-3</v>
      </c>
      <c r="C14" s="10">
        <v>4.1000000000000002E-2</v>
      </c>
      <c r="D14" s="10">
        <v>0.16</v>
      </c>
    </row>
    <row r="15" spans="1:4" ht="15" customHeight="1">
      <c r="A15" s="9" t="s">
        <v>19</v>
      </c>
      <c r="B15" s="10">
        <v>5.8999999999999998E-5</v>
      </c>
      <c r="C15" s="10">
        <v>3.6999999999999999E-4</v>
      </c>
      <c r="D15" s="10">
        <v>1.4E-3</v>
      </c>
    </row>
    <row r="16" spans="1:4" ht="15" customHeight="1">
      <c r="A16" s="9" t="s">
        <v>20</v>
      </c>
      <c r="B16" s="10">
        <v>5.3999999999999998E-5</v>
      </c>
      <c r="C16" s="10">
        <v>3.5E-4</v>
      </c>
      <c r="D16" s="10">
        <v>1.2999999999999999E-3</v>
      </c>
    </row>
    <row r="17" spans="1:4" ht="15" customHeight="1">
      <c r="A17" s="9" t="s">
        <v>21</v>
      </c>
      <c r="B17" s="10">
        <v>2.3000000000000001E-4</v>
      </c>
      <c r="C17" s="10">
        <v>1.4E-3</v>
      </c>
      <c r="D17" s="10">
        <v>5.4000000000000003E-3</v>
      </c>
    </row>
    <row r="18" spans="1:4" ht="15" customHeight="1">
      <c r="A18" s="18" t="s">
        <v>22</v>
      </c>
      <c r="B18" s="13">
        <v>2.5000000000000001E-5</v>
      </c>
      <c r="C18" s="13">
        <v>1.4999999999999999E-4</v>
      </c>
      <c r="D18" s="13">
        <v>5.8E-4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62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7.3999999999999999E-4</v>
      </c>
      <c r="C5" s="10">
        <v>5.7000000000000002E-3</v>
      </c>
      <c r="D5" s="10">
        <v>4.8000000000000001E-2</v>
      </c>
    </row>
    <row r="6" spans="1:4" ht="15" customHeight="1">
      <c r="A6" s="9" t="s">
        <v>5</v>
      </c>
      <c r="B6" s="10">
        <v>1.6999999999999999E-3</v>
      </c>
      <c r="C6" s="10">
        <v>1.2999999999999999E-2</v>
      </c>
      <c r="D6" s="10">
        <v>0.11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4.0000000000000002E-4</v>
      </c>
      <c r="C8" s="10">
        <v>2.8999999999999998E-3</v>
      </c>
      <c r="D8" s="10">
        <v>2.5000000000000001E-2</v>
      </c>
    </row>
    <row r="9" spans="1:4" ht="15" customHeight="1">
      <c r="A9" s="9" t="s">
        <v>14</v>
      </c>
      <c r="B9" s="10">
        <v>1E-3</v>
      </c>
      <c r="C9" s="10">
        <v>7.1000000000000004E-3</v>
      </c>
      <c r="D9" s="10">
        <v>6.7000000000000004E-2</v>
      </c>
    </row>
    <row r="10" spans="1:4" ht="15" customHeight="1">
      <c r="A10" s="9" t="s">
        <v>15</v>
      </c>
      <c r="B10" s="10">
        <v>1.2999999999999999E-2</v>
      </c>
      <c r="C10" s="10">
        <v>0.09</v>
      </c>
      <c r="D10" s="10">
        <v>0.85</v>
      </c>
    </row>
    <row r="11" spans="1:4" ht="15" customHeight="1">
      <c r="A11" s="9" t="s">
        <v>16</v>
      </c>
      <c r="B11" s="10">
        <v>1.7999999999999999E-2</v>
      </c>
      <c r="C11" s="10">
        <v>0.13</v>
      </c>
      <c r="D11" s="10">
        <v>1.2</v>
      </c>
    </row>
    <row r="12" spans="1:4" ht="15" customHeight="1">
      <c r="A12" s="9" t="s">
        <v>162</v>
      </c>
      <c r="B12" s="10">
        <v>0.52</v>
      </c>
      <c r="C12" s="10">
        <v>3.7</v>
      </c>
      <c r="D12" s="10">
        <v>35</v>
      </c>
    </row>
    <row r="13" spans="1:4" ht="15" customHeight="1">
      <c r="A13" s="9" t="s">
        <v>17</v>
      </c>
      <c r="B13" s="10">
        <v>8.8999999999999996E-2</v>
      </c>
      <c r="C13" s="10">
        <v>0.64</v>
      </c>
      <c r="D13" s="10">
        <v>5.9</v>
      </c>
    </row>
    <row r="14" spans="1:4" ht="15" customHeight="1">
      <c r="A14" s="9" t="s">
        <v>18</v>
      </c>
      <c r="B14" s="10">
        <v>2.1000000000000001E-2</v>
      </c>
      <c r="C14" s="10">
        <v>0.15</v>
      </c>
      <c r="D14" s="10">
        <v>1.4</v>
      </c>
    </row>
    <row r="15" spans="1:4" ht="15" customHeight="1">
      <c r="A15" s="9" t="s">
        <v>19</v>
      </c>
      <c r="B15" s="10">
        <v>1.8000000000000001E-4</v>
      </c>
      <c r="C15" s="10">
        <v>1.5E-3</v>
      </c>
      <c r="D15" s="10">
        <v>1.2E-2</v>
      </c>
    </row>
    <row r="16" spans="1:4" ht="15" customHeight="1">
      <c r="A16" s="9" t="s">
        <v>20</v>
      </c>
      <c r="B16" s="10">
        <v>1.8000000000000001E-4</v>
      </c>
      <c r="C16" s="10">
        <v>1.4E-3</v>
      </c>
      <c r="D16" s="10">
        <v>1.0999999999999999E-2</v>
      </c>
    </row>
    <row r="17" spans="1:4" ht="15" customHeight="1">
      <c r="A17" s="9" t="s">
        <v>21</v>
      </c>
      <c r="B17" s="10">
        <v>7.2999999999999996E-4</v>
      </c>
      <c r="C17" s="10">
        <v>5.7999999999999996E-3</v>
      </c>
      <c r="D17" s="10">
        <v>4.9000000000000002E-2</v>
      </c>
    </row>
    <row r="18" spans="1:4" ht="15" customHeight="1">
      <c r="A18" s="18" t="s">
        <v>22</v>
      </c>
      <c r="B18" s="13">
        <v>7.8999999999999996E-5</v>
      </c>
      <c r="C18" s="13">
        <v>6.2E-4</v>
      </c>
      <c r="D18" s="13">
        <v>5.3E-3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63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4.8999999999999998E-4</v>
      </c>
      <c r="C5" s="10">
        <v>6.0000000000000001E-3</v>
      </c>
      <c r="D5" s="10">
        <v>0.02</v>
      </c>
    </row>
    <row r="6" spans="1:4" ht="15" customHeight="1">
      <c r="A6" s="9" t="s">
        <v>5</v>
      </c>
      <c r="B6" s="10">
        <v>1.1000000000000001E-3</v>
      </c>
      <c r="C6" s="10">
        <v>1.4E-2</v>
      </c>
      <c r="D6" s="10">
        <v>4.5999999999999999E-2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2.4000000000000001E-4</v>
      </c>
      <c r="C8" s="10">
        <v>2.8999999999999998E-3</v>
      </c>
      <c r="D8" s="10">
        <v>8.9999999999999993E-3</v>
      </c>
    </row>
    <row r="9" spans="1:4" ht="15" customHeight="1">
      <c r="A9" s="9" t="s">
        <v>14</v>
      </c>
      <c r="B9" s="10">
        <v>6.0999999999999997E-4</v>
      </c>
      <c r="C9" s="10">
        <v>7.1999999999999998E-3</v>
      </c>
      <c r="D9" s="10">
        <v>2.4E-2</v>
      </c>
    </row>
    <row r="10" spans="1:4" ht="15" customHeight="1">
      <c r="A10" s="9" t="s">
        <v>15</v>
      </c>
      <c r="B10" s="10">
        <v>7.7999999999999996E-3</v>
      </c>
      <c r="C10" s="10">
        <v>9.1999999999999998E-2</v>
      </c>
      <c r="D10" s="10">
        <v>0.31</v>
      </c>
    </row>
    <row r="11" spans="1:4" ht="15" customHeight="1">
      <c r="A11" s="9" t="s">
        <v>16</v>
      </c>
      <c r="B11" s="10">
        <v>1.0999999999999999E-2</v>
      </c>
      <c r="C11" s="10">
        <v>0.13</v>
      </c>
      <c r="D11" s="10">
        <v>0.43</v>
      </c>
    </row>
    <row r="12" spans="1:4" ht="15" customHeight="1">
      <c r="A12" s="9" t="s">
        <v>162</v>
      </c>
      <c r="B12" s="10">
        <v>0.32</v>
      </c>
      <c r="C12" s="10">
        <v>3.8</v>
      </c>
      <c r="D12" s="10">
        <v>12</v>
      </c>
    </row>
    <row r="13" spans="1:4" ht="15" customHeight="1">
      <c r="A13" s="9" t="s">
        <v>17</v>
      </c>
      <c r="B13" s="10">
        <v>5.3999999999999999E-2</v>
      </c>
      <c r="C13" s="10">
        <v>0.65</v>
      </c>
      <c r="D13" s="10">
        <v>2.1</v>
      </c>
    </row>
    <row r="14" spans="1:4" ht="15" customHeight="1">
      <c r="A14" s="9" t="s">
        <v>18</v>
      </c>
      <c r="B14" s="10">
        <v>1.2999999999999999E-2</v>
      </c>
      <c r="C14" s="10">
        <v>0.15</v>
      </c>
      <c r="D14" s="10">
        <v>0.51</v>
      </c>
    </row>
    <row r="15" spans="1:4" ht="15" customHeight="1">
      <c r="A15" s="9" t="s">
        <v>19</v>
      </c>
      <c r="B15" s="10">
        <v>1.2E-4</v>
      </c>
      <c r="C15" s="10">
        <v>1.6000000000000001E-3</v>
      </c>
      <c r="D15" s="10">
        <v>5.1999999999999998E-3</v>
      </c>
    </row>
    <row r="16" spans="1:4" ht="15" customHeight="1">
      <c r="A16" s="9" t="s">
        <v>20</v>
      </c>
      <c r="B16" s="10">
        <v>1.1E-4</v>
      </c>
      <c r="C16" s="10">
        <v>1.5E-3</v>
      </c>
      <c r="D16" s="10">
        <v>5.0000000000000001E-3</v>
      </c>
    </row>
    <row r="17" spans="1:4" ht="15" customHeight="1">
      <c r="A17" s="9" t="s">
        <v>21</v>
      </c>
      <c r="B17" s="10">
        <v>4.8000000000000001E-4</v>
      </c>
      <c r="C17" s="10">
        <v>6.3E-3</v>
      </c>
      <c r="D17" s="10">
        <v>2.1000000000000001E-2</v>
      </c>
    </row>
    <row r="18" spans="1:4" ht="15" customHeight="1">
      <c r="A18" s="18" t="s">
        <v>22</v>
      </c>
      <c r="B18" s="13">
        <v>5.1999999999999997E-5</v>
      </c>
      <c r="C18" s="13">
        <v>6.7000000000000002E-4</v>
      </c>
      <c r="D18" s="13">
        <v>2.3E-3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70" t="s">
        <v>26</v>
      </c>
      <c r="B1" s="70"/>
      <c r="C1" s="70"/>
      <c r="D1" s="70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8.7000000000000001E-4</v>
      </c>
      <c r="C5" s="10">
        <v>8.8000000000000005E-3</v>
      </c>
      <c r="D5" s="10">
        <v>4.1000000000000002E-2</v>
      </c>
    </row>
    <row r="6" spans="1:4" ht="15" customHeight="1">
      <c r="A6" s="9" t="s">
        <v>5</v>
      </c>
      <c r="B6" s="10">
        <v>2E-3</v>
      </c>
      <c r="C6" s="10">
        <v>0.02</v>
      </c>
      <c r="D6" s="10">
        <v>9.4E-2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4.4999999999999999E-4</v>
      </c>
      <c r="C8" s="10">
        <v>4.7000000000000002E-3</v>
      </c>
      <c r="D8" s="10">
        <v>2.3E-2</v>
      </c>
    </row>
    <row r="9" spans="1:4" ht="15" customHeight="1">
      <c r="A9" s="9" t="s">
        <v>14</v>
      </c>
      <c r="B9" s="10">
        <v>1.2999999999999999E-3</v>
      </c>
      <c r="C9" s="10">
        <v>1.2999999999999999E-2</v>
      </c>
      <c r="D9" s="10">
        <v>6.0999999999999999E-2</v>
      </c>
    </row>
    <row r="10" spans="1:4" ht="15" customHeight="1">
      <c r="A10" s="9" t="s">
        <v>15</v>
      </c>
      <c r="B10" s="10">
        <v>1.6E-2</v>
      </c>
      <c r="C10" s="10">
        <v>0.16</v>
      </c>
      <c r="D10" s="10">
        <v>0.78</v>
      </c>
    </row>
    <row r="11" spans="1:4" ht="15" customHeight="1">
      <c r="A11" s="9" t="s">
        <v>16</v>
      </c>
      <c r="B11" s="10">
        <v>2.3E-2</v>
      </c>
      <c r="C11" s="10">
        <v>0.23</v>
      </c>
      <c r="D11" s="10">
        <v>1.1000000000000001</v>
      </c>
    </row>
    <row r="12" spans="1:4" ht="15" customHeight="1">
      <c r="A12" s="9" t="s">
        <v>162</v>
      </c>
      <c r="B12" s="10">
        <v>0.67</v>
      </c>
      <c r="C12" s="10">
        <v>6.8</v>
      </c>
      <c r="D12" s="10">
        <v>32</v>
      </c>
    </row>
    <row r="13" spans="1:4" ht="15" customHeight="1">
      <c r="A13" s="9" t="s">
        <v>17</v>
      </c>
      <c r="B13" s="10">
        <v>0.11</v>
      </c>
      <c r="C13" s="10">
        <v>1.2</v>
      </c>
      <c r="D13" s="10">
        <v>5.4</v>
      </c>
    </row>
    <row r="14" spans="1:4" ht="15" customHeight="1">
      <c r="A14" s="9" t="s">
        <v>18</v>
      </c>
      <c r="B14" s="10">
        <v>2.7E-2</v>
      </c>
      <c r="C14" s="10">
        <v>0.28000000000000003</v>
      </c>
      <c r="D14" s="10">
        <v>1.3</v>
      </c>
    </row>
    <row r="15" spans="1:4" ht="15" customHeight="1">
      <c r="A15" s="9" t="s">
        <v>19</v>
      </c>
      <c r="B15" s="10">
        <v>2.2000000000000001E-4</v>
      </c>
      <c r="C15" s="10">
        <v>2.3E-3</v>
      </c>
      <c r="D15" s="10">
        <v>0.01</v>
      </c>
    </row>
    <row r="16" spans="1:4" ht="15" customHeight="1">
      <c r="A16" s="9" t="s">
        <v>20</v>
      </c>
      <c r="B16" s="10">
        <v>2.1000000000000001E-4</v>
      </c>
      <c r="C16" s="10">
        <v>2.2000000000000001E-3</v>
      </c>
      <c r="D16" s="10">
        <v>0.01</v>
      </c>
    </row>
    <row r="17" spans="1:4" ht="15" customHeight="1">
      <c r="A17" s="9" t="s">
        <v>21</v>
      </c>
      <c r="B17" s="10">
        <v>8.8000000000000003E-4</v>
      </c>
      <c r="C17" s="10">
        <v>9.1000000000000004E-3</v>
      </c>
      <c r="D17" s="10">
        <v>4.1000000000000002E-2</v>
      </c>
    </row>
    <row r="18" spans="1:4" ht="15" customHeight="1">
      <c r="A18" s="18" t="s">
        <v>22</v>
      </c>
      <c r="B18" s="13">
        <v>9.5000000000000005E-5</v>
      </c>
      <c r="C18" s="13">
        <v>9.8999999999999999E-4</v>
      </c>
      <c r="D18" s="13">
        <v>4.4999999999999997E-3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70" t="s">
        <v>25</v>
      </c>
      <c r="B1" s="70"/>
      <c r="C1" s="70"/>
      <c r="D1" s="70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1.4E-3</v>
      </c>
      <c r="C5" s="10">
        <v>6.7000000000000002E-3</v>
      </c>
      <c r="D5" s="10">
        <v>5.8000000000000003E-2</v>
      </c>
    </row>
    <row r="6" spans="1:4" ht="15" customHeight="1">
      <c r="A6" s="9" t="s">
        <v>5</v>
      </c>
      <c r="B6" s="10">
        <v>3.0999999999999999E-3</v>
      </c>
      <c r="C6" s="10">
        <v>1.4999999999999999E-2</v>
      </c>
      <c r="D6" s="10">
        <v>0.13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6.9999999999999999E-4</v>
      </c>
      <c r="C8" s="10">
        <v>3.2000000000000002E-3</v>
      </c>
      <c r="D8" s="10">
        <v>2.5000000000000001E-2</v>
      </c>
    </row>
    <row r="9" spans="1:4" ht="15" customHeight="1">
      <c r="A9" s="9" t="s">
        <v>14</v>
      </c>
      <c r="B9" s="10">
        <v>1.6000000000000001E-3</v>
      </c>
      <c r="C9" s="10">
        <v>7.9000000000000008E-3</v>
      </c>
      <c r="D9" s="10">
        <v>6.5000000000000002E-2</v>
      </c>
    </row>
    <row r="10" spans="1:4" ht="15" customHeight="1">
      <c r="A10" s="9" t="s">
        <v>15</v>
      </c>
      <c r="B10" s="10">
        <v>2.1000000000000001E-2</v>
      </c>
      <c r="C10" s="10">
        <v>0.1</v>
      </c>
      <c r="D10" s="10">
        <v>0.82</v>
      </c>
    </row>
    <row r="11" spans="1:4" ht="15" customHeight="1">
      <c r="A11" s="9" t="s">
        <v>16</v>
      </c>
      <c r="B11" s="10">
        <v>2.9000000000000001E-2</v>
      </c>
      <c r="C11" s="10">
        <v>0.14000000000000001</v>
      </c>
      <c r="D11" s="10">
        <v>1.2</v>
      </c>
    </row>
    <row r="12" spans="1:4" ht="15" customHeight="1">
      <c r="A12" s="9" t="s">
        <v>162</v>
      </c>
      <c r="B12" s="10">
        <v>0.86</v>
      </c>
      <c r="C12" s="10">
        <v>4.2</v>
      </c>
      <c r="D12" s="10">
        <v>34</v>
      </c>
    </row>
    <row r="13" spans="1:4" ht="15" customHeight="1">
      <c r="A13" s="9" t="s">
        <v>17</v>
      </c>
      <c r="B13" s="10">
        <v>0.15</v>
      </c>
      <c r="C13" s="10">
        <v>0.71</v>
      </c>
      <c r="D13" s="10">
        <v>5.7</v>
      </c>
    </row>
    <row r="14" spans="1:4" ht="15" customHeight="1">
      <c r="A14" s="9" t="s">
        <v>18</v>
      </c>
      <c r="B14" s="10">
        <v>3.5000000000000003E-2</v>
      </c>
      <c r="C14" s="10">
        <v>0.17</v>
      </c>
      <c r="D14" s="10">
        <v>1.4</v>
      </c>
    </row>
    <row r="15" spans="1:4" ht="15" customHeight="1">
      <c r="A15" s="9" t="s">
        <v>19</v>
      </c>
      <c r="B15" s="10">
        <v>3.4000000000000002E-4</v>
      </c>
      <c r="C15" s="10">
        <v>1.6999999999999999E-3</v>
      </c>
      <c r="D15" s="10">
        <v>1.4E-2</v>
      </c>
    </row>
    <row r="16" spans="1:4" ht="15" customHeight="1">
      <c r="A16" s="9" t="s">
        <v>20</v>
      </c>
      <c r="B16" s="10">
        <v>3.3E-4</v>
      </c>
      <c r="C16" s="10">
        <v>1.6999999999999999E-3</v>
      </c>
      <c r="D16" s="10">
        <v>1.4E-2</v>
      </c>
    </row>
    <row r="17" spans="1:4" ht="15" customHeight="1">
      <c r="A17" s="9" t="s">
        <v>21</v>
      </c>
      <c r="B17" s="10">
        <v>1.2999999999999999E-3</v>
      </c>
      <c r="C17" s="10">
        <v>7.0000000000000001E-3</v>
      </c>
      <c r="D17" s="10">
        <v>5.7000000000000002E-2</v>
      </c>
    </row>
    <row r="18" spans="1:4" ht="15" customHeight="1">
      <c r="A18" s="18" t="s">
        <v>22</v>
      </c>
      <c r="B18" s="13">
        <v>1.3999999999999999E-4</v>
      </c>
      <c r="C18" s="13">
        <v>7.5000000000000002E-4</v>
      </c>
      <c r="D18" s="13">
        <v>6.1000000000000004E-3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64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2.0999999999999999E-3</v>
      </c>
      <c r="C5" s="10">
        <v>5.2999999999999999E-2</v>
      </c>
      <c r="D5" s="10">
        <v>6.5000000000000002E-2</v>
      </c>
    </row>
    <row r="6" spans="1:4" ht="15" customHeight="1">
      <c r="A6" s="9" t="s">
        <v>5</v>
      </c>
      <c r="B6" s="10">
        <v>4.8999999999999998E-3</v>
      </c>
      <c r="C6" s="10">
        <v>0.12</v>
      </c>
      <c r="D6" s="10">
        <v>0.15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1.1000000000000001E-3</v>
      </c>
      <c r="C8" s="10">
        <v>2.5000000000000001E-2</v>
      </c>
      <c r="D8" s="10">
        <v>3.1E-2</v>
      </c>
    </row>
    <row r="9" spans="1:4" ht="15" customHeight="1">
      <c r="A9" s="9" t="s">
        <v>14</v>
      </c>
      <c r="B9" s="10">
        <v>3.0999999999999999E-3</v>
      </c>
      <c r="C9" s="10">
        <v>6.6000000000000003E-2</v>
      </c>
      <c r="D9" s="10">
        <v>8.5999999999999993E-2</v>
      </c>
    </row>
    <row r="10" spans="1:4" ht="15" customHeight="1">
      <c r="A10" s="9" t="s">
        <v>15</v>
      </c>
      <c r="B10" s="10">
        <v>0.04</v>
      </c>
      <c r="C10" s="10">
        <v>0.84</v>
      </c>
      <c r="D10" s="10">
        <v>1.1000000000000001</v>
      </c>
    </row>
    <row r="11" spans="1:4" ht="15" customHeight="1">
      <c r="A11" s="9" t="s">
        <v>16</v>
      </c>
      <c r="B11" s="10">
        <v>5.6000000000000001E-2</v>
      </c>
      <c r="C11" s="10">
        <v>1.2</v>
      </c>
      <c r="D11" s="10">
        <v>1.6</v>
      </c>
    </row>
    <row r="12" spans="1:4" ht="15" customHeight="1">
      <c r="A12" s="9" t="s">
        <v>162</v>
      </c>
      <c r="B12" s="10">
        <v>1.6</v>
      </c>
      <c r="C12" s="10">
        <v>35</v>
      </c>
      <c r="D12" s="10">
        <v>45</v>
      </c>
    </row>
    <row r="13" spans="1:4" ht="15" customHeight="1">
      <c r="A13" s="9" t="s">
        <v>17</v>
      </c>
      <c r="B13" s="10">
        <v>0.28000000000000003</v>
      </c>
      <c r="C13" s="10">
        <v>5.9</v>
      </c>
      <c r="D13" s="10">
        <v>7.7</v>
      </c>
    </row>
    <row r="14" spans="1:4" ht="15" customHeight="1">
      <c r="A14" s="9" t="s">
        <v>18</v>
      </c>
      <c r="B14" s="10">
        <v>6.6000000000000003E-2</v>
      </c>
      <c r="C14" s="10">
        <v>1.4</v>
      </c>
      <c r="D14" s="10">
        <v>1.8</v>
      </c>
    </row>
    <row r="15" spans="1:4" ht="15" customHeight="1">
      <c r="A15" s="9" t="s">
        <v>19</v>
      </c>
      <c r="B15" s="10">
        <v>5.5999999999999995E-4</v>
      </c>
      <c r="C15" s="10">
        <v>1.2999999999999999E-2</v>
      </c>
      <c r="D15" s="10">
        <v>1.7000000000000001E-2</v>
      </c>
    </row>
    <row r="16" spans="1:4" ht="15" customHeight="1">
      <c r="A16" s="9" t="s">
        <v>20</v>
      </c>
      <c r="B16" s="10">
        <v>5.2999999999999998E-4</v>
      </c>
      <c r="C16" s="10">
        <v>1.2999999999999999E-2</v>
      </c>
      <c r="D16" s="10">
        <v>1.6E-2</v>
      </c>
    </row>
    <row r="17" spans="1:4" ht="15" customHeight="1">
      <c r="A17" s="9" t="s">
        <v>21</v>
      </c>
      <c r="B17" s="10">
        <v>2.2000000000000001E-3</v>
      </c>
      <c r="C17" s="10">
        <v>5.3999999999999999E-2</v>
      </c>
      <c r="D17" s="10">
        <v>6.9000000000000006E-2</v>
      </c>
    </row>
    <row r="18" spans="1:4" ht="15" customHeight="1">
      <c r="A18" s="18" t="s">
        <v>22</v>
      </c>
      <c r="B18" s="13">
        <v>2.4000000000000001E-4</v>
      </c>
      <c r="C18" s="13">
        <v>5.7999999999999996E-3</v>
      </c>
      <c r="D18" s="13">
        <v>7.4000000000000003E-3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65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1.8E-3</v>
      </c>
      <c r="C5" s="10">
        <v>1.0999999999999999E-2</v>
      </c>
      <c r="D5" s="10">
        <v>6.2E-2</v>
      </c>
    </row>
    <row r="6" spans="1:4" ht="15" customHeight="1">
      <c r="A6" s="9" t="s">
        <v>5</v>
      </c>
      <c r="B6" s="10">
        <v>4.0000000000000001E-3</v>
      </c>
      <c r="C6" s="10">
        <v>2.5999999999999999E-2</v>
      </c>
      <c r="D6" s="10">
        <v>0.14000000000000001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8.5999999999999998E-4</v>
      </c>
      <c r="C8" s="10">
        <v>5.7000000000000002E-3</v>
      </c>
      <c r="D8" s="10">
        <v>2.9000000000000001E-2</v>
      </c>
    </row>
    <row r="9" spans="1:4" ht="15" customHeight="1">
      <c r="A9" s="9" t="s">
        <v>14</v>
      </c>
      <c r="B9" s="10">
        <v>2.0999999999999999E-3</v>
      </c>
      <c r="C9" s="10">
        <v>1.4E-2</v>
      </c>
      <c r="D9" s="10">
        <v>7.2999999999999995E-2</v>
      </c>
    </row>
    <row r="10" spans="1:4" ht="15" customHeight="1">
      <c r="A10" s="9" t="s">
        <v>15</v>
      </c>
      <c r="B10" s="10">
        <v>2.7E-2</v>
      </c>
      <c r="C10" s="10">
        <v>0.17</v>
      </c>
      <c r="D10" s="10">
        <v>0.93</v>
      </c>
    </row>
    <row r="11" spans="1:4" ht="15" customHeight="1">
      <c r="A11" s="9" t="s">
        <v>16</v>
      </c>
      <c r="B11" s="10">
        <v>3.7999999999999999E-2</v>
      </c>
      <c r="C11" s="10">
        <v>0.25</v>
      </c>
      <c r="D11" s="10">
        <v>1.3</v>
      </c>
    </row>
    <row r="12" spans="1:4" ht="15" customHeight="1">
      <c r="A12" s="9" t="s">
        <v>162</v>
      </c>
      <c r="B12" s="10">
        <v>1.1000000000000001</v>
      </c>
      <c r="C12" s="10">
        <v>7.1</v>
      </c>
      <c r="D12" s="10">
        <v>38</v>
      </c>
    </row>
    <row r="13" spans="1:4" ht="15" customHeight="1">
      <c r="A13" s="9" t="s">
        <v>17</v>
      </c>
      <c r="B13" s="10">
        <v>0.19</v>
      </c>
      <c r="C13" s="10">
        <v>1.2</v>
      </c>
      <c r="D13" s="10">
        <v>6.4</v>
      </c>
    </row>
    <row r="14" spans="1:4" ht="15" customHeight="1">
      <c r="A14" s="9" t="s">
        <v>18</v>
      </c>
      <c r="B14" s="10">
        <v>4.4999999999999998E-2</v>
      </c>
      <c r="C14" s="10">
        <v>0.28999999999999998</v>
      </c>
      <c r="D14" s="10">
        <v>1.6</v>
      </c>
    </row>
    <row r="15" spans="1:4" ht="15" customHeight="1">
      <c r="A15" s="9" t="s">
        <v>19</v>
      </c>
      <c r="B15" s="10">
        <v>4.4000000000000002E-4</v>
      </c>
      <c r="C15" s="10">
        <v>2.8999999999999998E-3</v>
      </c>
      <c r="D15" s="10">
        <v>1.6E-2</v>
      </c>
    </row>
    <row r="16" spans="1:4" ht="15" customHeight="1">
      <c r="A16" s="9" t="s">
        <v>20</v>
      </c>
      <c r="B16" s="10">
        <v>4.2000000000000002E-4</v>
      </c>
      <c r="C16" s="10">
        <v>2.8999999999999998E-3</v>
      </c>
      <c r="D16" s="10">
        <v>1.4999999999999999E-2</v>
      </c>
    </row>
    <row r="17" spans="1:4" ht="15" customHeight="1">
      <c r="A17" s="9" t="s">
        <v>21</v>
      </c>
      <c r="B17" s="10">
        <v>1.6999999999999999E-3</v>
      </c>
      <c r="C17" s="10">
        <v>1.2E-2</v>
      </c>
      <c r="D17" s="10">
        <v>6.3E-2</v>
      </c>
    </row>
    <row r="18" spans="1:4" ht="15" customHeight="1">
      <c r="A18" s="18" t="s">
        <v>22</v>
      </c>
      <c r="B18" s="13">
        <v>1.9000000000000001E-4</v>
      </c>
      <c r="C18" s="13">
        <v>1.1999999999999999E-3</v>
      </c>
      <c r="D18" s="13">
        <v>6.7999999999999996E-3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66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1.2999999999999999E-3</v>
      </c>
      <c r="C5" s="10">
        <v>0.01</v>
      </c>
      <c r="D5" s="10">
        <v>5.6000000000000001E-2</v>
      </c>
    </row>
    <row r="6" spans="1:4" ht="15" customHeight="1">
      <c r="A6" s="9" t="s">
        <v>5</v>
      </c>
      <c r="B6" s="10">
        <v>2.8999999999999998E-3</v>
      </c>
      <c r="C6" s="10">
        <v>2.4E-2</v>
      </c>
      <c r="D6" s="10">
        <v>0.13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6.7000000000000002E-4</v>
      </c>
      <c r="C8" s="10">
        <v>5.0000000000000001E-3</v>
      </c>
      <c r="D8" s="10">
        <v>2.7E-2</v>
      </c>
    </row>
    <row r="9" spans="1:4" ht="15" customHeight="1">
      <c r="A9" s="9" t="s">
        <v>14</v>
      </c>
      <c r="B9" s="10">
        <v>1.6000000000000001E-3</v>
      </c>
      <c r="C9" s="10">
        <v>1.2E-2</v>
      </c>
      <c r="D9" s="10">
        <v>6.6000000000000003E-2</v>
      </c>
    </row>
    <row r="10" spans="1:4" ht="15" customHeight="1">
      <c r="A10" s="9" t="s">
        <v>15</v>
      </c>
      <c r="B10" s="10">
        <v>0.02</v>
      </c>
      <c r="C10" s="10">
        <v>0.16</v>
      </c>
      <c r="D10" s="10">
        <v>0.83</v>
      </c>
    </row>
    <row r="11" spans="1:4" ht="15" customHeight="1">
      <c r="A11" s="9" t="s">
        <v>16</v>
      </c>
      <c r="B11" s="10">
        <v>2.9000000000000001E-2</v>
      </c>
      <c r="C11" s="10">
        <v>0.22</v>
      </c>
      <c r="D11" s="10">
        <v>1.2</v>
      </c>
    </row>
    <row r="12" spans="1:4" ht="15" customHeight="1">
      <c r="A12" s="9" t="s">
        <v>162</v>
      </c>
      <c r="B12" s="10">
        <v>0.82</v>
      </c>
      <c r="C12" s="10">
        <v>6.5</v>
      </c>
      <c r="D12" s="10">
        <v>34</v>
      </c>
    </row>
    <row r="13" spans="1:4" ht="15" customHeight="1">
      <c r="A13" s="9" t="s">
        <v>17</v>
      </c>
      <c r="B13" s="10">
        <v>0.14000000000000001</v>
      </c>
      <c r="C13" s="10">
        <v>1.1000000000000001</v>
      </c>
      <c r="D13" s="10">
        <v>5.8</v>
      </c>
    </row>
    <row r="14" spans="1:4" ht="15" customHeight="1">
      <c r="A14" s="9" t="s">
        <v>18</v>
      </c>
      <c r="B14" s="10">
        <v>3.4000000000000002E-2</v>
      </c>
      <c r="C14" s="10">
        <v>0.26</v>
      </c>
      <c r="D14" s="10">
        <v>1.4</v>
      </c>
    </row>
    <row r="15" spans="1:4" ht="15" customHeight="1">
      <c r="A15" s="9" t="s">
        <v>19</v>
      </c>
      <c r="B15" s="10">
        <v>3.1E-4</v>
      </c>
      <c r="C15" s="10">
        <v>2.7000000000000001E-3</v>
      </c>
      <c r="D15" s="10">
        <v>1.4999999999999999E-2</v>
      </c>
    </row>
    <row r="16" spans="1:4" ht="15" customHeight="1">
      <c r="A16" s="9" t="s">
        <v>20</v>
      </c>
      <c r="B16" s="10">
        <v>2.9999999999999997E-4</v>
      </c>
      <c r="C16" s="10">
        <v>2.7000000000000001E-3</v>
      </c>
      <c r="D16" s="10">
        <v>1.4E-2</v>
      </c>
    </row>
    <row r="17" spans="1:4" ht="15" customHeight="1">
      <c r="A17" s="9" t="s">
        <v>21</v>
      </c>
      <c r="B17" s="10">
        <v>1.1999999999999999E-3</v>
      </c>
      <c r="C17" s="10">
        <v>1.0999999999999999E-2</v>
      </c>
      <c r="D17" s="10">
        <v>6.2E-2</v>
      </c>
    </row>
    <row r="18" spans="1:4" ht="15" customHeight="1">
      <c r="A18" s="18" t="s">
        <v>22</v>
      </c>
      <c r="B18" s="13">
        <v>1.2999999999999999E-4</v>
      </c>
      <c r="C18" s="13">
        <v>1.1999999999999999E-3</v>
      </c>
      <c r="D18" s="13">
        <v>6.6E-3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67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8.0000000000000004E-4</v>
      </c>
      <c r="C5" s="10">
        <v>4.4999999999999997E-3</v>
      </c>
      <c r="D5" s="10">
        <v>1.0999999999999999E-2</v>
      </c>
    </row>
    <row r="6" spans="1:4" ht="15" customHeight="1">
      <c r="A6" s="9" t="s">
        <v>5</v>
      </c>
      <c r="B6" s="10">
        <v>1.8E-3</v>
      </c>
      <c r="C6" s="10">
        <v>0.01</v>
      </c>
      <c r="D6" s="10">
        <v>2.5000000000000001E-2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3.6999999999999999E-4</v>
      </c>
      <c r="C8" s="10">
        <v>2E-3</v>
      </c>
      <c r="D8" s="10">
        <v>4.5999999999999999E-3</v>
      </c>
    </row>
    <row r="9" spans="1:4" ht="15" customHeight="1">
      <c r="A9" s="9" t="s">
        <v>14</v>
      </c>
      <c r="B9" s="10">
        <v>1E-3</v>
      </c>
      <c r="C9" s="10">
        <v>5.3E-3</v>
      </c>
      <c r="D9" s="10">
        <v>1.2999999999999999E-2</v>
      </c>
    </row>
    <row r="10" spans="1:4" ht="15" customHeight="1">
      <c r="A10" s="9" t="s">
        <v>15</v>
      </c>
      <c r="B10" s="10">
        <v>1.2999999999999999E-2</v>
      </c>
      <c r="C10" s="10">
        <v>6.7000000000000004E-2</v>
      </c>
      <c r="D10" s="10">
        <v>0.16</v>
      </c>
    </row>
    <row r="11" spans="1:4" ht="15" customHeight="1">
      <c r="A11" s="9" t="s">
        <v>16</v>
      </c>
      <c r="B11" s="10">
        <v>1.7999999999999999E-2</v>
      </c>
      <c r="C11" s="10">
        <v>9.6000000000000002E-2</v>
      </c>
      <c r="D11" s="10">
        <v>0.23</v>
      </c>
    </row>
    <row r="12" spans="1:4" ht="15" customHeight="1">
      <c r="A12" s="9" t="s">
        <v>162</v>
      </c>
      <c r="B12" s="10">
        <v>0.52</v>
      </c>
      <c r="C12" s="10">
        <v>2.8</v>
      </c>
      <c r="D12" s="10">
        <v>6.7</v>
      </c>
    </row>
    <row r="13" spans="1:4" ht="15" customHeight="1">
      <c r="A13" s="9" t="s">
        <v>17</v>
      </c>
      <c r="B13" s="10">
        <v>8.7999999999999995E-2</v>
      </c>
      <c r="C13" s="10">
        <v>0.47</v>
      </c>
      <c r="D13" s="10">
        <v>1.1000000000000001</v>
      </c>
    </row>
    <row r="14" spans="1:4" ht="15" customHeight="1">
      <c r="A14" s="9" t="s">
        <v>18</v>
      </c>
      <c r="B14" s="10">
        <v>2.1000000000000001E-2</v>
      </c>
      <c r="C14" s="10">
        <v>0.11</v>
      </c>
      <c r="D14" s="10">
        <v>0.27</v>
      </c>
    </row>
    <row r="15" spans="1:4" ht="15" customHeight="1">
      <c r="A15" s="9" t="s">
        <v>19</v>
      </c>
      <c r="B15" s="10">
        <v>1.9000000000000001E-4</v>
      </c>
      <c r="C15" s="10">
        <v>1.1000000000000001E-3</v>
      </c>
      <c r="D15" s="10">
        <v>2.5999999999999999E-3</v>
      </c>
    </row>
    <row r="16" spans="1:4" ht="15" customHeight="1">
      <c r="A16" s="9" t="s">
        <v>20</v>
      </c>
      <c r="B16" s="10">
        <v>1.8000000000000001E-4</v>
      </c>
      <c r="C16" s="10">
        <v>1E-3</v>
      </c>
      <c r="D16" s="10">
        <v>2.5000000000000001E-3</v>
      </c>
    </row>
    <row r="17" spans="1:4" ht="15" customHeight="1">
      <c r="A17" s="9" t="s">
        <v>21</v>
      </c>
      <c r="B17" s="10">
        <v>7.6999999999999996E-4</v>
      </c>
      <c r="C17" s="10">
        <v>4.4000000000000003E-3</v>
      </c>
      <c r="D17" s="10">
        <v>1.0999999999999999E-2</v>
      </c>
    </row>
    <row r="18" spans="1:4" ht="15" customHeight="1">
      <c r="A18" s="18" t="s">
        <v>22</v>
      </c>
      <c r="B18" s="13">
        <v>8.2000000000000001E-5</v>
      </c>
      <c r="C18" s="13">
        <v>4.8000000000000001E-4</v>
      </c>
      <c r="D18" s="13">
        <v>1.1999999999999999E-3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68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5.9000000000000003E-4</v>
      </c>
      <c r="C5" s="10">
        <v>5.8999999999999999E-3</v>
      </c>
      <c r="D5" s="10">
        <v>3.6999999999999998E-2</v>
      </c>
    </row>
    <row r="6" spans="1:4" ht="15" customHeight="1">
      <c r="A6" s="9" t="s">
        <v>5</v>
      </c>
      <c r="B6" s="10">
        <v>1.2999999999999999E-3</v>
      </c>
      <c r="C6" s="10">
        <v>1.2999999999999999E-2</v>
      </c>
      <c r="D6" s="10">
        <v>8.4000000000000005E-2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2.4000000000000001E-4</v>
      </c>
      <c r="C8" s="10">
        <v>2.5999999999999999E-3</v>
      </c>
      <c r="D8" s="10">
        <v>1.7000000000000001E-2</v>
      </c>
    </row>
    <row r="9" spans="1:4" ht="15" customHeight="1">
      <c r="A9" s="9" t="s">
        <v>14</v>
      </c>
      <c r="B9" s="10">
        <v>6.3000000000000003E-4</v>
      </c>
      <c r="C9" s="10">
        <v>6.7000000000000002E-3</v>
      </c>
      <c r="D9" s="10">
        <v>4.2000000000000003E-2</v>
      </c>
    </row>
    <row r="10" spans="1:4" ht="15" customHeight="1">
      <c r="A10" s="9" t="s">
        <v>15</v>
      </c>
      <c r="B10" s="10">
        <v>8.0000000000000002E-3</v>
      </c>
      <c r="C10" s="10">
        <v>8.5000000000000006E-2</v>
      </c>
      <c r="D10" s="10">
        <v>0.54</v>
      </c>
    </row>
    <row r="11" spans="1:4" ht="15" customHeight="1">
      <c r="A11" s="9" t="s">
        <v>16</v>
      </c>
      <c r="B11" s="10">
        <v>1.0999999999999999E-2</v>
      </c>
      <c r="C11" s="10">
        <v>0.12</v>
      </c>
      <c r="D11" s="10">
        <v>0.76</v>
      </c>
    </row>
    <row r="12" spans="1:4" ht="15" customHeight="1">
      <c r="A12" s="9" t="s">
        <v>162</v>
      </c>
      <c r="B12" s="10">
        <v>0.34</v>
      </c>
      <c r="C12" s="10">
        <v>3.5</v>
      </c>
      <c r="D12" s="10">
        <v>22</v>
      </c>
    </row>
    <row r="13" spans="1:4" ht="15" customHeight="1">
      <c r="A13" s="9" t="s">
        <v>17</v>
      </c>
      <c r="B13" s="10">
        <v>5.8000000000000003E-2</v>
      </c>
      <c r="C13" s="10">
        <v>0.6</v>
      </c>
      <c r="D13" s="10">
        <v>3.7</v>
      </c>
    </row>
    <row r="14" spans="1:4" ht="15" customHeight="1">
      <c r="A14" s="9" t="s">
        <v>18</v>
      </c>
      <c r="B14" s="10">
        <v>1.2999999999999999E-2</v>
      </c>
      <c r="C14" s="10">
        <v>0.14000000000000001</v>
      </c>
      <c r="D14" s="10">
        <v>0.9</v>
      </c>
    </row>
    <row r="15" spans="1:4" ht="15" customHeight="1">
      <c r="A15" s="9" t="s">
        <v>19</v>
      </c>
      <c r="B15" s="10">
        <v>1.3999999999999999E-4</v>
      </c>
      <c r="C15" s="10">
        <v>1.5E-3</v>
      </c>
      <c r="D15" s="10">
        <v>9.4000000000000004E-3</v>
      </c>
    </row>
    <row r="16" spans="1:4" ht="15" customHeight="1">
      <c r="A16" s="9" t="s">
        <v>20</v>
      </c>
      <c r="B16" s="10">
        <v>1.3999999999999999E-4</v>
      </c>
      <c r="C16" s="10">
        <v>1.5E-3</v>
      </c>
      <c r="D16" s="10">
        <v>9.4000000000000004E-3</v>
      </c>
    </row>
    <row r="17" spans="1:4" ht="15" customHeight="1">
      <c r="A17" s="9" t="s">
        <v>21</v>
      </c>
      <c r="B17" s="10">
        <v>5.8E-4</v>
      </c>
      <c r="C17" s="10">
        <v>6.4000000000000003E-3</v>
      </c>
      <c r="D17" s="10">
        <v>0.04</v>
      </c>
    </row>
    <row r="18" spans="1:4" ht="15" customHeight="1">
      <c r="A18" s="18" t="s">
        <v>22</v>
      </c>
      <c r="B18" s="13">
        <v>6.2000000000000003E-5</v>
      </c>
      <c r="C18" s="13">
        <v>6.8999999999999997E-4</v>
      </c>
      <c r="D18" s="13">
        <v>4.3E-3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69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1.6999999999999999E-3</v>
      </c>
      <c r="C5" s="10">
        <v>1.2999999999999999E-2</v>
      </c>
      <c r="D5" s="10">
        <v>4.8000000000000001E-2</v>
      </c>
    </row>
    <row r="6" spans="1:4" ht="15" customHeight="1">
      <c r="A6" s="9" t="s">
        <v>5</v>
      </c>
      <c r="B6" s="10">
        <v>4.0000000000000001E-3</v>
      </c>
      <c r="C6" s="10">
        <v>0.03</v>
      </c>
      <c r="D6" s="10">
        <v>0.11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8.9999999999999998E-4</v>
      </c>
      <c r="C8" s="10">
        <v>6.4999999999999997E-3</v>
      </c>
      <c r="D8" s="10">
        <v>2.4E-2</v>
      </c>
    </row>
    <row r="9" spans="1:4" ht="15" customHeight="1">
      <c r="A9" s="9" t="s">
        <v>14</v>
      </c>
      <c r="B9" s="10">
        <v>2.3999999999999998E-3</v>
      </c>
      <c r="C9" s="10">
        <v>1.7000000000000001E-2</v>
      </c>
      <c r="D9" s="10">
        <v>6.4000000000000001E-2</v>
      </c>
    </row>
    <row r="10" spans="1:4" ht="15" customHeight="1">
      <c r="A10" s="9" t="s">
        <v>15</v>
      </c>
      <c r="B10" s="10">
        <v>3.1E-2</v>
      </c>
      <c r="C10" s="10">
        <v>0.22</v>
      </c>
      <c r="D10" s="10">
        <v>0.82</v>
      </c>
    </row>
    <row r="11" spans="1:4" ht="15" customHeight="1">
      <c r="A11" s="9" t="s">
        <v>16</v>
      </c>
      <c r="B11" s="10">
        <v>4.3999999999999997E-2</v>
      </c>
      <c r="C11" s="10">
        <v>0.31</v>
      </c>
      <c r="D11" s="10">
        <v>1.2</v>
      </c>
    </row>
    <row r="12" spans="1:4" ht="15" customHeight="1">
      <c r="A12" s="9" t="s">
        <v>162</v>
      </c>
      <c r="B12" s="10">
        <v>1.3</v>
      </c>
      <c r="C12" s="10">
        <v>9.5</v>
      </c>
      <c r="D12" s="10">
        <v>35</v>
      </c>
    </row>
    <row r="13" spans="1:4" ht="15" customHeight="1">
      <c r="A13" s="9" t="s">
        <v>17</v>
      </c>
      <c r="B13" s="10">
        <v>0.21</v>
      </c>
      <c r="C13" s="10">
        <v>1.6</v>
      </c>
      <c r="D13" s="10">
        <v>5.9</v>
      </c>
    </row>
    <row r="14" spans="1:4" ht="15" customHeight="1">
      <c r="A14" s="9" t="s">
        <v>18</v>
      </c>
      <c r="B14" s="10">
        <v>5.0999999999999997E-2</v>
      </c>
      <c r="C14" s="10">
        <v>0.37</v>
      </c>
      <c r="D14" s="10">
        <v>1.4</v>
      </c>
    </row>
    <row r="15" spans="1:4" ht="15" customHeight="1">
      <c r="A15" s="9" t="s">
        <v>19</v>
      </c>
      <c r="B15" s="10">
        <v>4.2000000000000002E-4</v>
      </c>
      <c r="C15" s="10">
        <v>3.0999999999999999E-3</v>
      </c>
      <c r="D15" s="10">
        <v>1.2E-2</v>
      </c>
    </row>
    <row r="16" spans="1:4" ht="15" customHeight="1">
      <c r="A16" s="9" t="s">
        <v>20</v>
      </c>
      <c r="B16" s="10">
        <v>3.8999999999999999E-4</v>
      </c>
      <c r="C16" s="10">
        <v>2.8999999999999998E-3</v>
      </c>
      <c r="D16" s="10">
        <v>1.0999999999999999E-2</v>
      </c>
    </row>
    <row r="17" spans="1:4" ht="15" customHeight="1">
      <c r="A17" s="9" t="s">
        <v>21</v>
      </c>
      <c r="B17" s="10">
        <v>1.6999999999999999E-3</v>
      </c>
      <c r="C17" s="10">
        <v>1.2999999999999999E-2</v>
      </c>
      <c r="D17" s="10">
        <v>4.7E-2</v>
      </c>
    </row>
    <row r="18" spans="1:4" ht="15" customHeight="1">
      <c r="A18" s="18" t="s">
        <v>22</v>
      </c>
      <c r="B18" s="13">
        <v>1.8000000000000001E-4</v>
      </c>
      <c r="C18" s="13">
        <v>1.4E-3</v>
      </c>
      <c r="D18" s="13">
        <v>5.1000000000000004E-3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70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1E-3</v>
      </c>
      <c r="C5" s="10">
        <v>6.4000000000000003E-3</v>
      </c>
      <c r="D5" s="10">
        <v>4.2999999999999997E-2</v>
      </c>
    </row>
    <row r="6" spans="1:4" ht="15" customHeight="1">
      <c r="A6" s="9" t="s">
        <v>5</v>
      </c>
      <c r="B6" s="10">
        <v>2.3E-3</v>
      </c>
      <c r="C6" s="10">
        <v>1.4999999999999999E-2</v>
      </c>
      <c r="D6" s="10">
        <v>9.6000000000000002E-2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5.5000000000000003E-4</v>
      </c>
      <c r="C8" s="10">
        <v>3.7000000000000002E-3</v>
      </c>
      <c r="D8" s="10">
        <v>2.4E-2</v>
      </c>
    </row>
    <row r="9" spans="1:4" ht="15" customHeight="1">
      <c r="A9" s="9" t="s">
        <v>14</v>
      </c>
      <c r="B9" s="10">
        <v>1.4E-3</v>
      </c>
      <c r="C9" s="10">
        <v>8.3999999999999995E-3</v>
      </c>
      <c r="D9" s="10">
        <v>5.7000000000000002E-2</v>
      </c>
    </row>
    <row r="10" spans="1:4" ht="15" customHeight="1">
      <c r="A10" s="9" t="s">
        <v>15</v>
      </c>
      <c r="B10" s="10">
        <v>1.7999999999999999E-2</v>
      </c>
      <c r="C10" s="10">
        <v>0.11</v>
      </c>
      <c r="D10" s="10">
        <v>0.73</v>
      </c>
    </row>
    <row r="11" spans="1:4" ht="15" customHeight="1">
      <c r="A11" s="9" t="s">
        <v>16</v>
      </c>
      <c r="B11" s="10">
        <v>2.5999999999999999E-2</v>
      </c>
      <c r="C11" s="10">
        <v>0.15</v>
      </c>
      <c r="D11" s="10">
        <v>1</v>
      </c>
    </row>
    <row r="12" spans="1:4" ht="15" customHeight="1">
      <c r="A12" s="9" t="s">
        <v>162</v>
      </c>
      <c r="B12" s="10">
        <v>0.73</v>
      </c>
      <c r="C12" s="10">
        <v>4.5</v>
      </c>
      <c r="D12" s="10">
        <v>31</v>
      </c>
    </row>
    <row r="13" spans="1:4" ht="15" customHeight="1">
      <c r="A13" s="9" t="s">
        <v>17</v>
      </c>
      <c r="B13" s="10">
        <v>0.12</v>
      </c>
      <c r="C13" s="10">
        <v>0.77</v>
      </c>
      <c r="D13" s="10">
        <v>5.3</v>
      </c>
    </row>
    <row r="14" spans="1:4" ht="15" customHeight="1">
      <c r="A14" s="9" t="s">
        <v>18</v>
      </c>
      <c r="B14" s="10">
        <v>0.03</v>
      </c>
      <c r="C14" s="10">
        <v>0.18</v>
      </c>
      <c r="D14" s="10">
        <v>1.2</v>
      </c>
    </row>
    <row r="15" spans="1:4" ht="15" customHeight="1">
      <c r="A15" s="9" t="s">
        <v>19</v>
      </c>
      <c r="B15" s="10">
        <v>2.5000000000000001E-4</v>
      </c>
      <c r="C15" s="10">
        <v>1.6999999999999999E-3</v>
      </c>
      <c r="D15" s="10">
        <v>1.0999999999999999E-2</v>
      </c>
    </row>
    <row r="16" spans="1:4" ht="15" customHeight="1">
      <c r="A16" s="9" t="s">
        <v>20</v>
      </c>
      <c r="B16" s="10">
        <v>2.4000000000000001E-4</v>
      </c>
      <c r="C16" s="10">
        <v>1.6000000000000001E-3</v>
      </c>
      <c r="D16" s="10">
        <v>1.0999999999999999E-2</v>
      </c>
    </row>
    <row r="17" spans="1:4" ht="15" customHeight="1">
      <c r="A17" s="9" t="s">
        <v>21</v>
      </c>
      <c r="B17" s="10">
        <v>1E-3</v>
      </c>
      <c r="C17" s="10">
        <v>6.4999999999999997E-3</v>
      </c>
      <c r="D17" s="10">
        <v>4.2999999999999997E-2</v>
      </c>
    </row>
    <row r="18" spans="1:4" ht="15" customHeight="1">
      <c r="A18" s="18" t="s">
        <v>22</v>
      </c>
      <c r="B18" s="13">
        <v>1.1E-4</v>
      </c>
      <c r="C18" s="13">
        <v>7.1000000000000002E-4</v>
      </c>
      <c r="D18" s="13">
        <v>4.7000000000000002E-3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71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8.1999999999999998E-4</v>
      </c>
      <c r="C5" s="10">
        <v>5.4000000000000003E-3</v>
      </c>
      <c r="D5" s="10">
        <v>3.5000000000000003E-2</v>
      </c>
    </row>
    <row r="6" spans="1:4" ht="15" customHeight="1">
      <c r="A6" s="9" t="s">
        <v>5</v>
      </c>
      <c r="B6" s="10">
        <v>1.9E-3</v>
      </c>
      <c r="C6" s="10">
        <v>1.2E-2</v>
      </c>
      <c r="D6" s="10">
        <v>7.9000000000000001E-2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4.2000000000000002E-4</v>
      </c>
      <c r="C8" s="10">
        <v>2.8E-3</v>
      </c>
      <c r="D8" s="10">
        <v>1.7999999999999999E-2</v>
      </c>
    </row>
    <row r="9" spans="1:4" ht="15" customHeight="1">
      <c r="A9" s="9" t="s">
        <v>14</v>
      </c>
      <c r="B9" s="10">
        <v>1.1000000000000001E-3</v>
      </c>
      <c r="C9" s="10">
        <v>6.7999999999999996E-3</v>
      </c>
      <c r="D9" s="10">
        <v>4.7E-2</v>
      </c>
    </row>
    <row r="10" spans="1:4" ht="15" customHeight="1">
      <c r="A10" s="9" t="s">
        <v>15</v>
      </c>
      <c r="B10" s="10">
        <v>1.4E-2</v>
      </c>
      <c r="C10" s="10">
        <v>8.5999999999999993E-2</v>
      </c>
      <c r="D10" s="10">
        <v>0.59</v>
      </c>
    </row>
    <row r="11" spans="1:4" ht="15" customHeight="1">
      <c r="A11" s="9" t="s">
        <v>16</v>
      </c>
      <c r="B11" s="10">
        <v>0.02</v>
      </c>
      <c r="C11" s="10">
        <v>0.12</v>
      </c>
      <c r="D11" s="10">
        <v>0.84</v>
      </c>
    </row>
    <row r="12" spans="1:4" ht="15" customHeight="1">
      <c r="A12" s="9" t="s">
        <v>162</v>
      </c>
      <c r="B12" s="10">
        <v>0.57999999999999996</v>
      </c>
      <c r="C12" s="10">
        <v>3.6</v>
      </c>
      <c r="D12" s="10">
        <v>25</v>
      </c>
    </row>
    <row r="13" spans="1:4" ht="15" customHeight="1">
      <c r="A13" s="9" t="s">
        <v>17</v>
      </c>
      <c r="B13" s="10">
        <v>9.8000000000000004E-2</v>
      </c>
      <c r="C13" s="10">
        <v>0.61</v>
      </c>
      <c r="D13" s="10">
        <v>4.2</v>
      </c>
    </row>
    <row r="14" spans="1:4" ht="15" customHeight="1">
      <c r="A14" s="9" t="s">
        <v>18</v>
      </c>
      <c r="B14" s="10">
        <v>2.4E-2</v>
      </c>
      <c r="C14" s="10">
        <v>0.14000000000000001</v>
      </c>
      <c r="D14" s="10">
        <v>0.99</v>
      </c>
    </row>
    <row r="15" spans="1:4" ht="15" customHeight="1">
      <c r="A15" s="9" t="s">
        <v>19</v>
      </c>
      <c r="B15" s="10">
        <v>2.0000000000000001E-4</v>
      </c>
      <c r="C15" s="10">
        <v>1.4E-3</v>
      </c>
      <c r="D15" s="10">
        <v>9.1000000000000004E-3</v>
      </c>
    </row>
    <row r="16" spans="1:4" ht="15" customHeight="1">
      <c r="A16" s="9" t="s">
        <v>20</v>
      </c>
      <c r="B16" s="10">
        <v>2.0000000000000001E-4</v>
      </c>
      <c r="C16" s="10">
        <v>1.4E-3</v>
      </c>
      <c r="D16" s="10">
        <v>8.8000000000000005E-3</v>
      </c>
    </row>
    <row r="17" spans="1:4" ht="15" customHeight="1">
      <c r="A17" s="9" t="s">
        <v>21</v>
      </c>
      <c r="B17" s="10">
        <v>8.1999999999999998E-4</v>
      </c>
      <c r="C17" s="10">
        <v>5.4999999999999997E-3</v>
      </c>
      <c r="D17" s="10">
        <v>3.5999999999999997E-2</v>
      </c>
    </row>
    <row r="18" spans="1:4" ht="15" customHeight="1">
      <c r="A18" s="18" t="s">
        <v>22</v>
      </c>
      <c r="B18" s="13">
        <v>8.7999999999999998E-5</v>
      </c>
      <c r="C18" s="13">
        <v>5.9999999999999995E-4</v>
      </c>
      <c r="D18" s="13">
        <v>3.8999999999999998E-3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72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9.2000000000000003E-4</v>
      </c>
      <c r="C5" s="10">
        <v>1.0999999999999999E-2</v>
      </c>
      <c r="D5" s="10">
        <v>3.1E-2</v>
      </c>
    </row>
    <row r="6" spans="1:4" ht="15" customHeight="1">
      <c r="A6" s="9" t="s">
        <v>5</v>
      </c>
      <c r="B6" s="10">
        <v>2.0999999999999999E-3</v>
      </c>
      <c r="C6" s="10">
        <v>2.5000000000000001E-2</v>
      </c>
      <c r="D6" s="10">
        <v>7.0999999999999994E-2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4.6000000000000001E-4</v>
      </c>
      <c r="C8" s="10">
        <v>5.7000000000000002E-3</v>
      </c>
      <c r="D8" s="10">
        <v>1.7000000000000001E-2</v>
      </c>
    </row>
    <row r="9" spans="1:4" ht="15" customHeight="1">
      <c r="A9" s="9" t="s">
        <v>14</v>
      </c>
      <c r="B9" s="10">
        <v>1.2999999999999999E-3</v>
      </c>
      <c r="C9" s="10">
        <v>1.7999999999999999E-2</v>
      </c>
      <c r="D9" s="10">
        <v>4.2999999999999997E-2</v>
      </c>
    </row>
    <row r="10" spans="1:4" ht="15" customHeight="1">
      <c r="A10" s="9" t="s">
        <v>15</v>
      </c>
      <c r="B10" s="10">
        <v>1.6E-2</v>
      </c>
      <c r="C10" s="10">
        <v>0.23</v>
      </c>
      <c r="D10" s="10">
        <v>0.55000000000000004</v>
      </c>
    </row>
    <row r="11" spans="1:4" ht="15" customHeight="1">
      <c r="A11" s="9" t="s">
        <v>16</v>
      </c>
      <c r="B11" s="10">
        <v>2.3E-2</v>
      </c>
      <c r="C11" s="10">
        <v>0.33</v>
      </c>
      <c r="D11" s="10">
        <v>0.78</v>
      </c>
    </row>
    <row r="12" spans="1:4" ht="15" customHeight="1">
      <c r="A12" s="9" t="s">
        <v>162</v>
      </c>
      <c r="B12" s="10">
        <v>0.67</v>
      </c>
      <c r="C12" s="10">
        <v>10</v>
      </c>
      <c r="D12" s="10">
        <v>23</v>
      </c>
    </row>
    <row r="13" spans="1:4" ht="15" customHeight="1">
      <c r="A13" s="9" t="s">
        <v>17</v>
      </c>
      <c r="B13" s="10">
        <v>0.11</v>
      </c>
      <c r="C13" s="10">
        <v>1.7</v>
      </c>
      <c r="D13" s="10">
        <v>4</v>
      </c>
    </row>
    <row r="14" spans="1:4" ht="15" customHeight="1">
      <c r="A14" s="9" t="s">
        <v>18</v>
      </c>
      <c r="B14" s="10">
        <v>2.7E-2</v>
      </c>
      <c r="C14" s="10">
        <v>0.39</v>
      </c>
      <c r="D14" s="10">
        <v>0.92</v>
      </c>
    </row>
    <row r="15" spans="1:4" ht="15" customHeight="1">
      <c r="A15" s="9" t="s">
        <v>19</v>
      </c>
      <c r="B15" s="10">
        <v>2.3000000000000001E-4</v>
      </c>
      <c r="C15" s="10">
        <v>3.0999999999999999E-3</v>
      </c>
      <c r="D15" s="10">
        <v>8.0999999999999996E-3</v>
      </c>
    </row>
    <row r="16" spans="1:4" ht="15" customHeight="1">
      <c r="A16" s="9" t="s">
        <v>20</v>
      </c>
      <c r="B16" s="10">
        <v>2.3000000000000001E-4</v>
      </c>
      <c r="C16" s="10">
        <v>2.8E-3</v>
      </c>
      <c r="D16" s="10">
        <v>7.7999999999999996E-3</v>
      </c>
    </row>
    <row r="17" spans="1:4" ht="15" customHeight="1">
      <c r="A17" s="9" t="s">
        <v>21</v>
      </c>
      <c r="B17" s="10">
        <v>9.3999999999999997E-4</v>
      </c>
      <c r="C17" s="10">
        <v>1.2E-2</v>
      </c>
      <c r="D17" s="10">
        <v>3.2000000000000001E-2</v>
      </c>
    </row>
    <row r="18" spans="1:4" ht="15" customHeight="1">
      <c r="A18" s="18" t="s">
        <v>22</v>
      </c>
      <c r="B18" s="13">
        <v>1E-4</v>
      </c>
      <c r="C18" s="13">
        <v>1.2999999999999999E-3</v>
      </c>
      <c r="D18" s="13">
        <v>3.3999999999999998E-3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73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8.8000000000000003E-4</v>
      </c>
      <c r="C5" s="10">
        <v>5.8999999999999999E-3</v>
      </c>
      <c r="D5" s="10">
        <v>4.1000000000000002E-2</v>
      </c>
    </row>
    <row r="6" spans="1:4" ht="15" customHeight="1">
      <c r="A6" s="9" t="s">
        <v>5</v>
      </c>
      <c r="B6" s="10">
        <v>2E-3</v>
      </c>
      <c r="C6" s="10">
        <v>1.2999999999999999E-2</v>
      </c>
      <c r="D6" s="10">
        <v>9.1999999999999998E-2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4.6999999999999999E-4</v>
      </c>
      <c r="C8" s="10">
        <v>3.2000000000000002E-3</v>
      </c>
      <c r="D8" s="10">
        <v>2.4E-2</v>
      </c>
    </row>
    <row r="9" spans="1:4" ht="15" customHeight="1">
      <c r="A9" s="9" t="s">
        <v>14</v>
      </c>
      <c r="B9" s="10">
        <v>1.2999999999999999E-3</v>
      </c>
      <c r="C9" s="10">
        <v>9.2999999999999992E-3</v>
      </c>
      <c r="D9" s="10">
        <v>5.7000000000000002E-2</v>
      </c>
    </row>
    <row r="10" spans="1:4" ht="15" customHeight="1">
      <c r="A10" s="9" t="s">
        <v>15</v>
      </c>
      <c r="B10" s="10">
        <v>1.6E-2</v>
      </c>
      <c r="C10" s="10">
        <v>0.12</v>
      </c>
      <c r="D10" s="10">
        <v>0.72</v>
      </c>
    </row>
    <row r="11" spans="1:4" ht="15" customHeight="1">
      <c r="A11" s="9" t="s">
        <v>16</v>
      </c>
      <c r="B11" s="10">
        <v>2.3E-2</v>
      </c>
      <c r="C11" s="10">
        <v>0.17</v>
      </c>
      <c r="D11" s="10">
        <v>1</v>
      </c>
    </row>
    <row r="12" spans="1:4" ht="15" customHeight="1">
      <c r="A12" s="9" t="s">
        <v>162</v>
      </c>
      <c r="B12" s="10">
        <v>0.67</v>
      </c>
      <c r="C12" s="10">
        <v>4.7</v>
      </c>
      <c r="D12" s="10">
        <v>31</v>
      </c>
    </row>
    <row r="13" spans="1:4" ht="15" customHeight="1">
      <c r="A13" s="9" t="s">
        <v>17</v>
      </c>
      <c r="B13" s="10">
        <v>0.11</v>
      </c>
      <c r="C13" s="10">
        <v>0.8</v>
      </c>
      <c r="D13" s="10">
        <v>5.3</v>
      </c>
    </row>
    <row r="14" spans="1:4" ht="15" customHeight="1">
      <c r="A14" s="9" t="s">
        <v>18</v>
      </c>
      <c r="B14" s="10">
        <v>2.7E-2</v>
      </c>
      <c r="C14" s="10">
        <v>0.2</v>
      </c>
      <c r="D14" s="10">
        <v>1.2</v>
      </c>
    </row>
    <row r="15" spans="1:4" ht="15" customHeight="1">
      <c r="A15" s="9" t="s">
        <v>19</v>
      </c>
      <c r="B15" s="10">
        <v>2.2000000000000001E-4</v>
      </c>
      <c r="C15" s="10">
        <v>1.2999999999999999E-3</v>
      </c>
      <c r="D15" s="10">
        <v>1.0999999999999999E-2</v>
      </c>
    </row>
    <row r="16" spans="1:4" ht="15" customHeight="1">
      <c r="A16" s="9" t="s">
        <v>20</v>
      </c>
      <c r="B16" s="10">
        <v>2.1000000000000001E-4</v>
      </c>
      <c r="C16" s="10">
        <v>1.2999999999999999E-3</v>
      </c>
      <c r="D16" s="10">
        <v>0.01</v>
      </c>
    </row>
    <row r="17" spans="1:4" ht="15" customHeight="1">
      <c r="A17" s="9" t="s">
        <v>21</v>
      </c>
      <c r="B17" s="10">
        <v>8.9999999999999998E-4</v>
      </c>
      <c r="C17" s="10">
        <v>5.5999999999999999E-3</v>
      </c>
      <c r="D17" s="10">
        <v>4.1000000000000002E-2</v>
      </c>
    </row>
    <row r="18" spans="1:4" ht="15" customHeight="1">
      <c r="A18" s="18" t="s">
        <v>22</v>
      </c>
      <c r="B18" s="13">
        <v>9.7E-5</v>
      </c>
      <c r="C18" s="13">
        <v>5.9999999999999995E-4</v>
      </c>
      <c r="D18" s="13">
        <v>4.4999999999999997E-3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74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9.7999999999999997E-4</v>
      </c>
      <c r="C5" s="10">
        <v>2.5999999999999999E-3</v>
      </c>
      <c r="D5" s="10">
        <v>4.8000000000000001E-2</v>
      </c>
    </row>
    <row r="6" spans="1:4" ht="15" customHeight="1">
      <c r="A6" s="9" t="s">
        <v>5</v>
      </c>
      <c r="B6" s="10">
        <v>2.2000000000000001E-3</v>
      </c>
      <c r="C6" s="10">
        <v>6.0000000000000001E-3</v>
      </c>
      <c r="D6" s="10">
        <v>0.11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5.1999999999999995E-4</v>
      </c>
      <c r="C8" s="10">
        <v>1.4E-3</v>
      </c>
      <c r="D8" s="10">
        <v>2.7E-2</v>
      </c>
    </row>
    <row r="9" spans="1:4" ht="15" customHeight="1">
      <c r="A9" s="9" t="s">
        <v>14</v>
      </c>
      <c r="B9" s="10">
        <v>1.2999999999999999E-3</v>
      </c>
      <c r="C9" s="10">
        <v>4.1000000000000003E-3</v>
      </c>
      <c r="D9" s="10">
        <v>6.7000000000000004E-2</v>
      </c>
    </row>
    <row r="10" spans="1:4" ht="15" customHeight="1">
      <c r="A10" s="9" t="s">
        <v>15</v>
      </c>
      <c r="B10" s="10">
        <v>1.7000000000000001E-2</v>
      </c>
      <c r="C10" s="10">
        <v>5.1999999999999998E-2</v>
      </c>
      <c r="D10" s="10">
        <v>0.86</v>
      </c>
    </row>
    <row r="11" spans="1:4" ht="15" customHeight="1">
      <c r="A11" s="9" t="s">
        <v>16</v>
      </c>
      <c r="B11" s="10">
        <v>2.5000000000000001E-2</v>
      </c>
      <c r="C11" s="10">
        <v>7.3999999999999996E-2</v>
      </c>
      <c r="D11" s="10">
        <v>1.2</v>
      </c>
    </row>
    <row r="12" spans="1:4" ht="15" customHeight="1">
      <c r="A12" s="9" t="s">
        <v>162</v>
      </c>
      <c r="B12" s="10">
        <v>0.7</v>
      </c>
      <c r="C12" s="10">
        <v>2.1</v>
      </c>
      <c r="D12" s="10">
        <v>36</v>
      </c>
    </row>
    <row r="13" spans="1:4" ht="15" customHeight="1">
      <c r="A13" s="9" t="s">
        <v>17</v>
      </c>
      <c r="B13" s="10">
        <v>0.12</v>
      </c>
      <c r="C13" s="10">
        <v>0.35</v>
      </c>
      <c r="D13" s="10">
        <v>6.2</v>
      </c>
    </row>
    <row r="14" spans="1:4" ht="15" customHeight="1">
      <c r="A14" s="9" t="s">
        <v>18</v>
      </c>
      <c r="B14" s="10">
        <v>2.9000000000000001E-2</v>
      </c>
      <c r="C14" s="10">
        <v>8.6999999999999994E-2</v>
      </c>
      <c r="D14" s="10">
        <v>1.4</v>
      </c>
    </row>
    <row r="15" spans="1:4" ht="15" customHeight="1">
      <c r="A15" s="9" t="s">
        <v>19</v>
      </c>
      <c r="B15" s="10">
        <v>2.5000000000000001E-4</v>
      </c>
      <c r="C15" s="10">
        <v>6.2E-4</v>
      </c>
      <c r="D15" s="10">
        <v>1.2E-2</v>
      </c>
    </row>
    <row r="16" spans="1:4" ht="15" customHeight="1">
      <c r="A16" s="9" t="s">
        <v>20</v>
      </c>
      <c r="B16" s="10">
        <v>2.4000000000000001E-4</v>
      </c>
      <c r="C16" s="10">
        <v>5.9999999999999995E-4</v>
      </c>
      <c r="D16" s="10">
        <v>1.2E-2</v>
      </c>
    </row>
    <row r="17" spans="1:4" ht="15" customHeight="1">
      <c r="A17" s="9" t="s">
        <v>21</v>
      </c>
      <c r="B17" s="10">
        <v>9.7999999999999997E-4</v>
      </c>
      <c r="C17" s="10">
        <v>2.5000000000000001E-3</v>
      </c>
      <c r="D17" s="10">
        <v>4.9000000000000002E-2</v>
      </c>
    </row>
    <row r="18" spans="1:4" ht="15" customHeight="1">
      <c r="A18" s="18" t="s">
        <v>22</v>
      </c>
      <c r="B18" s="13">
        <v>1.1E-4</v>
      </c>
      <c r="C18" s="13">
        <v>2.7E-4</v>
      </c>
      <c r="D18" s="13">
        <v>5.3E-3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75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6.9999999999999999E-4</v>
      </c>
      <c r="C5" s="10">
        <v>4.7999999999999996E-3</v>
      </c>
      <c r="D5" s="10">
        <v>1.7000000000000001E-2</v>
      </c>
    </row>
    <row r="6" spans="1:4" ht="15" customHeight="1">
      <c r="A6" s="9" t="s">
        <v>5</v>
      </c>
      <c r="B6" s="10">
        <v>1.6000000000000001E-3</v>
      </c>
      <c r="C6" s="10">
        <v>1.0999999999999999E-2</v>
      </c>
      <c r="D6" s="10">
        <v>3.9E-2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3.3E-4</v>
      </c>
      <c r="C8" s="10">
        <v>2.3E-3</v>
      </c>
      <c r="D8" s="10">
        <v>9.4000000000000004E-3</v>
      </c>
    </row>
    <row r="9" spans="1:4" ht="15" customHeight="1">
      <c r="A9" s="9" t="s">
        <v>14</v>
      </c>
      <c r="B9" s="10">
        <v>8.8999999999999995E-4</v>
      </c>
      <c r="C9" s="10">
        <v>5.7000000000000002E-3</v>
      </c>
      <c r="D9" s="10">
        <v>2.1999999999999999E-2</v>
      </c>
    </row>
    <row r="10" spans="1:4" ht="15" customHeight="1">
      <c r="A10" s="9" t="s">
        <v>15</v>
      </c>
      <c r="B10" s="10">
        <v>1.0999999999999999E-2</v>
      </c>
      <c r="C10" s="10">
        <v>7.2999999999999995E-2</v>
      </c>
      <c r="D10" s="10">
        <v>0.28999999999999998</v>
      </c>
    </row>
    <row r="11" spans="1:4" ht="15" customHeight="1">
      <c r="A11" s="9" t="s">
        <v>16</v>
      </c>
      <c r="B11" s="10">
        <v>1.6E-2</v>
      </c>
      <c r="C11" s="10">
        <v>0.1</v>
      </c>
      <c r="D11" s="10">
        <v>0.41</v>
      </c>
    </row>
    <row r="12" spans="1:4" ht="15" customHeight="1">
      <c r="A12" s="9" t="s">
        <v>162</v>
      </c>
      <c r="B12" s="10">
        <v>0.46</v>
      </c>
      <c r="C12" s="10">
        <v>3</v>
      </c>
      <c r="D12" s="10">
        <v>12</v>
      </c>
    </row>
    <row r="13" spans="1:4" ht="15" customHeight="1">
      <c r="A13" s="9" t="s">
        <v>17</v>
      </c>
      <c r="B13" s="10">
        <v>7.6999999999999999E-2</v>
      </c>
      <c r="C13" s="10">
        <v>0.52</v>
      </c>
      <c r="D13" s="10">
        <v>2</v>
      </c>
    </row>
    <row r="14" spans="1:4" ht="15" customHeight="1">
      <c r="A14" s="9" t="s">
        <v>18</v>
      </c>
      <c r="B14" s="10">
        <v>1.9E-2</v>
      </c>
      <c r="C14" s="10">
        <v>0.12</v>
      </c>
      <c r="D14" s="10">
        <v>0.48</v>
      </c>
    </row>
    <row r="15" spans="1:4" ht="15" customHeight="1">
      <c r="A15" s="9" t="s">
        <v>19</v>
      </c>
      <c r="B15" s="10">
        <v>1.7000000000000001E-4</v>
      </c>
      <c r="C15" s="10">
        <v>1.1999999999999999E-3</v>
      </c>
      <c r="D15" s="10">
        <v>4.4000000000000003E-3</v>
      </c>
    </row>
    <row r="16" spans="1:4" ht="15" customHeight="1">
      <c r="A16" s="9" t="s">
        <v>20</v>
      </c>
      <c r="B16" s="10">
        <v>1.7000000000000001E-4</v>
      </c>
      <c r="C16" s="10">
        <v>1.1999999999999999E-3</v>
      </c>
      <c r="D16" s="10">
        <v>4.3E-3</v>
      </c>
    </row>
    <row r="17" spans="1:4" ht="15" customHeight="1">
      <c r="A17" s="9" t="s">
        <v>21</v>
      </c>
      <c r="B17" s="10">
        <v>6.8000000000000005E-4</v>
      </c>
      <c r="C17" s="10">
        <v>4.8999999999999998E-3</v>
      </c>
      <c r="D17" s="10">
        <v>1.7999999999999999E-2</v>
      </c>
    </row>
    <row r="18" spans="1:4" ht="15" customHeight="1">
      <c r="A18" s="18" t="s">
        <v>22</v>
      </c>
      <c r="B18" s="13">
        <v>7.3999999999999996E-5</v>
      </c>
      <c r="C18" s="13">
        <v>5.4000000000000001E-4</v>
      </c>
      <c r="D18" s="13">
        <v>1.9E-3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76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2.4000000000000001E-4</v>
      </c>
      <c r="C5" s="10">
        <v>1.6000000000000001E-3</v>
      </c>
      <c r="D5" s="10">
        <v>5.8999999999999999E-3</v>
      </c>
    </row>
    <row r="6" spans="1:4" ht="15" customHeight="1">
      <c r="A6" s="9" t="s">
        <v>5</v>
      </c>
      <c r="B6" s="10">
        <v>5.4000000000000001E-4</v>
      </c>
      <c r="C6" s="10">
        <v>3.5000000000000001E-3</v>
      </c>
      <c r="D6" s="10">
        <v>1.2999999999999999E-2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1.3999999999999999E-4</v>
      </c>
      <c r="C8" s="10">
        <v>8.4000000000000003E-4</v>
      </c>
      <c r="D8" s="10">
        <v>3.2000000000000002E-3</v>
      </c>
    </row>
    <row r="9" spans="1:4" ht="15" customHeight="1">
      <c r="A9" s="9" t="s">
        <v>14</v>
      </c>
      <c r="B9" s="10">
        <v>3.8000000000000002E-4</v>
      </c>
      <c r="C9" s="10">
        <v>2E-3</v>
      </c>
      <c r="D9" s="10">
        <v>8.0000000000000002E-3</v>
      </c>
    </row>
    <row r="10" spans="1:4" ht="15" customHeight="1">
      <c r="A10" s="9" t="s">
        <v>15</v>
      </c>
      <c r="B10" s="10">
        <v>4.8999999999999998E-3</v>
      </c>
      <c r="C10" s="10">
        <v>2.5999999999999999E-2</v>
      </c>
      <c r="D10" s="10">
        <v>0.1</v>
      </c>
    </row>
    <row r="11" spans="1:4" ht="15" customHeight="1">
      <c r="A11" s="9" t="s">
        <v>16</v>
      </c>
      <c r="B11" s="10">
        <v>7.0000000000000001E-3</v>
      </c>
      <c r="C11" s="10">
        <v>3.6999999999999998E-2</v>
      </c>
      <c r="D11" s="10">
        <v>0.14000000000000001</v>
      </c>
    </row>
    <row r="12" spans="1:4" ht="15" customHeight="1">
      <c r="A12" s="9" t="s">
        <v>162</v>
      </c>
      <c r="B12" s="10">
        <v>0.21</v>
      </c>
      <c r="C12" s="10">
        <v>1.1000000000000001</v>
      </c>
      <c r="D12" s="10">
        <v>4.4000000000000004</v>
      </c>
    </row>
    <row r="13" spans="1:4" ht="15" customHeight="1">
      <c r="A13" s="9" t="s">
        <v>17</v>
      </c>
      <c r="B13" s="10">
        <v>3.5999999999999997E-2</v>
      </c>
      <c r="C13" s="10">
        <v>0.19</v>
      </c>
      <c r="D13" s="10">
        <v>0.75</v>
      </c>
    </row>
    <row r="14" spans="1:4" ht="15" customHeight="1">
      <c r="A14" s="9" t="s">
        <v>18</v>
      </c>
      <c r="B14" s="10">
        <v>8.2000000000000007E-3</v>
      </c>
      <c r="C14" s="10">
        <v>4.2999999999999997E-2</v>
      </c>
      <c r="D14" s="10">
        <v>0.17</v>
      </c>
    </row>
    <row r="15" spans="1:4" ht="15" customHeight="1">
      <c r="A15" s="9" t="s">
        <v>19</v>
      </c>
      <c r="B15" s="10">
        <v>6.6000000000000005E-5</v>
      </c>
      <c r="C15" s="10">
        <v>4.2000000000000002E-4</v>
      </c>
      <c r="D15" s="10">
        <v>1.5E-3</v>
      </c>
    </row>
    <row r="16" spans="1:4" ht="15" customHeight="1">
      <c r="A16" s="9" t="s">
        <v>20</v>
      </c>
      <c r="B16" s="10">
        <v>6.2000000000000003E-5</v>
      </c>
      <c r="C16" s="10">
        <v>4.0000000000000002E-4</v>
      </c>
      <c r="D16" s="10">
        <v>1.4E-3</v>
      </c>
    </row>
    <row r="17" spans="1:4" ht="15" customHeight="1">
      <c r="A17" s="9" t="s">
        <v>21</v>
      </c>
      <c r="B17" s="10">
        <v>2.5999999999999998E-4</v>
      </c>
      <c r="C17" s="10">
        <v>1.6000000000000001E-3</v>
      </c>
      <c r="D17" s="10">
        <v>6.0000000000000001E-3</v>
      </c>
    </row>
    <row r="18" spans="1:4" ht="15" customHeight="1">
      <c r="A18" s="18" t="s">
        <v>22</v>
      </c>
      <c r="B18" s="13">
        <v>2.8E-5</v>
      </c>
      <c r="C18" s="13">
        <v>1.7000000000000001E-4</v>
      </c>
      <c r="D18" s="13">
        <v>6.4999999999999997E-4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77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7.7999999999999999E-4</v>
      </c>
      <c r="C5" s="10">
        <v>6.1000000000000004E-3</v>
      </c>
      <c r="D5" s="10">
        <v>5.1999999999999998E-2</v>
      </c>
    </row>
    <row r="6" spans="1:4" ht="15" customHeight="1">
      <c r="A6" s="9" t="s">
        <v>5</v>
      </c>
      <c r="B6" s="10">
        <v>1.8E-3</v>
      </c>
      <c r="C6" s="10">
        <v>1.4E-2</v>
      </c>
      <c r="D6" s="10">
        <v>0.12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4.0999999999999999E-4</v>
      </c>
      <c r="C8" s="10">
        <v>3.0999999999999999E-3</v>
      </c>
      <c r="D8" s="10">
        <v>2.5999999999999999E-2</v>
      </c>
    </row>
    <row r="9" spans="1:4" ht="15" customHeight="1">
      <c r="A9" s="9" t="s">
        <v>14</v>
      </c>
      <c r="B9" s="10">
        <v>1.1000000000000001E-3</v>
      </c>
      <c r="C9" s="10">
        <v>7.7000000000000002E-3</v>
      </c>
      <c r="D9" s="10">
        <v>7.3999999999999996E-2</v>
      </c>
    </row>
    <row r="10" spans="1:4" ht="15" customHeight="1">
      <c r="A10" s="9" t="s">
        <v>15</v>
      </c>
      <c r="B10" s="10">
        <v>1.4E-2</v>
      </c>
      <c r="C10" s="10">
        <v>9.8000000000000004E-2</v>
      </c>
      <c r="D10" s="10">
        <v>0.94</v>
      </c>
    </row>
    <row r="11" spans="1:4" ht="15" customHeight="1">
      <c r="A11" s="9" t="s">
        <v>16</v>
      </c>
      <c r="B11" s="10">
        <v>0.02</v>
      </c>
      <c r="C11" s="10">
        <v>0.14000000000000001</v>
      </c>
      <c r="D11" s="10">
        <v>1.3</v>
      </c>
    </row>
    <row r="12" spans="1:4" ht="15" customHeight="1">
      <c r="A12" s="9" t="s">
        <v>162</v>
      </c>
      <c r="B12" s="10">
        <v>0.53</v>
      </c>
      <c r="C12" s="10">
        <v>3.8</v>
      </c>
      <c r="D12" s="10">
        <v>36</v>
      </c>
    </row>
    <row r="13" spans="1:4" ht="15" customHeight="1">
      <c r="A13" s="9" t="s">
        <v>17</v>
      </c>
      <c r="B13" s="10">
        <v>0.09</v>
      </c>
      <c r="C13" s="10">
        <v>0.65</v>
      </c>
      <c r="D13" s="10">
        <v>6.1</v>
      </c>
    </row>
    <row r="14" spans="1:4" ht="15" customHeight="1">
      <c r="A14" s="9" t="s">
        <v>18</v>
      </c>
      <c r="B14" s="10">
        <v>2.3E-2</v>
      </c>
      <c r="C14" s="10">
        <v>0.16</v>
      </c>
      <c r="D14" s="10">
        <v>1.5</v>
      </c>
    </row>
    <row r="15" spans="1:4" ht="15" customHeight="1">
      <c r="A15" s="9" t="s">
        <v>19</v>
      </c>
      <c r="B15" s="10">
        <v>2.0000000000000001E-4</v>
      </c>
      <c r="C15" s="10">
        <v>1.6000000000000001E-3</v>
      </c>
      <c r="D15" s="10">
        <v>1.2999999999999999E-2</v>
      </c>
    </row>
    <row r="16" spans="1:4" ht="15" customHeight="1">
      <c r="A16" s="9" t="s">
        <v>20</v>
      </c>
      <c r="B16" s="10">
        <v>2.0000000000000001E-4</v>
      </c>
      <c r="C16" s="10">
        <v>1.5E-3</v>
      </c>
      <c r="D16" s="10">
        <v>1.2999999999999999E-2</v>
      </c>
    </row>
    <row r="17" spans="1:4" ht="15" customHeight="1">
      <c r="A17" s="9" t="s">
        <v>21</v>
      </c>
      <c r="B17" s="10">
        <v>8.0000000000000004E-4</v>
      </c>
      <c r="C17" s="10">
        <v>6.3E-3</v>
      </c>
      <c r="D17" s="10">
        <v>5.5E-2</v>
      </c>
    </row>
    <row r="18" spans="1:4" ht="15" customHeight="1">
      <c r="A18" s="18" t="s">
        <v>22</v>
      </c>
      <c r="B18" s="13">
        <v>8.6000000000000003E-5</v>
      </c>
      <c r="C18" s="13">
        <v>6.8000000000000005E-4</v>
      </c>
      <c r="D18" s="13">
        <v>5.8999999999999999E-3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78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5.1999999999999995E-4</v>
      </c>
      <c r="C5" s="10">
        <v>6.4999999999999997E-3</v>
      </c>
      <c r="D5" s="10">
        <v>2.1000000000000001E-2</v>
      </c>
    </row>
    <row r="6" spans="1:4" ht="15" customHeight="1">
      <c r="A6" s="9" t="s">
        <v>5</v>
      </c>
      <c r="B6" s="10">
        <v>1.1999999999999999E-3</v>
      </c>
      <c r="C6" s="10">
        <v>1.4999999999999999E-2</v>
      </c>
      <c r="D6" s="10">
        <v>4.9000000000000002E-2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2.5000000000000001E-4</v>
      </c>
      <c r="C8" s="10">
        <v>3.0000000000000001E-3</v>
      </c>
      <c r="D8" s="10">
        <v>9.2999999999999992E-3</v>
      </c>
    </row>
    <row r="9" spans="1:4" ht="15" customHeight="1">
      <c r="A9" s="9" t="s">
        <v>14</v>
      </c>
      <c r="B9" s="10">
        <v>6.6E-4</v>
      </c>
      <c r="C9" s="10">
        <v>7.7999999999999996E-3</v>
      </c>
      <c r="D9" s="10">
        <v>2.5999999999999999E-2</v>
      </c>
    </row>
    <row r="10" spans="1:4" ht="15" customHeight="1">
      <c r="A10" s="9" t="s">
        <v>15</v>
      </c>
      <c r="B10" s="10">
        <v>8.3999999999999995E-3</v>
      </c>
      <c r="C10" s="10">
        <v>0.1</v>
      </c>
      <c r="D10" s="10">
        <v>0.33</v>
      </c>
    </row>
    <row r="11" spans="1:4" ht="15" customHeight="1">
      <c r="A11" s="9" t="s">
        <v>16</v>
      </c>
      <c r="B11" s="10">
        <v>1.2E-2</v>
      </c>
      <c r="C11" s="10">
        <v>0.14000000000000001</v>
      </c>
      <c r="D11" s="10">
        <v>0.47</v>
      </c>
    </row>
    <row r="12" spans="1:4" ht="15" customHeight="1">
      <c r="A12" s="9" t="s">
        <v>162</v>
      </c>
      <c r="B12" s="10">
        <v>0.32</v>
      </c>
      <c r="C12" s="10">
        <v>3.9</v>
      </c>
      <c r="D12" s="10">
        <v>13</v>
      </c>
    </row>
    <row r="13" spans="1:4" ht="15" customHeight="1">
      <c r="A13" s="9" t="s">
        <v>17</v>
      </c>
      <c r="B13" s="10">
        <v>5.5E-2</v>
      </c>
      <c r="C13" s="10">
        <v>0.67</v>
      </c>
      <c r="D13" s="10">
        <v>2.2000000000000002</v>
      </c>
    </row>
    <row r="14" spans="1:4" ht="15" customHeight="1">
      <c r="A14" s="9" t="s">
        <v>18</v>
      </c>
      <c r="B14" s="10">
        <v>1.4E-2</v>
      </c>
      <c r="C14" s="10">
        <v>0.16</v>
      </c>
      <c r="D14" s="10">
        <v>0.54</v>
      </c>
    </row>
    <row r="15" spans="1:4" ht="15" customHeight="1">
      <c r="A15" s="9" t="s">
        <v>19</v>
      </c>
      <c r="B15" s="10">
        <v>1.2999999999999999E-4</v>
      </c>
      <c r="C15" s="10">
        <v>1.6999999999999999E-3</v>
      </c>
      <c r="D15" s="10">
        <v>5.7000000000000002E-3</v>
      </c>
    </row>
    <row r="16" spans="1:4" ht="15" customHeight="1">
      <c r="A16" s="9" t="s">
        <v>20</v>
      </c>
      <c r="B16" s="10">
        <v>1.2E-4</v>
      </c>
      <c r="C16" s="10">
        <v>1.6999999999999999E-3</v>
      </c>
      <c r="D16" s="10">
        <v>5.4999999999999997E-3</v>
      </c>
    </row>
    <row r="17" spans="1:4" ht="15" customHeight="1">
      <c r="A17" s="9" t="s">
        <v>21</v>
      </c>
      <c r="B17" s="10">
        <v>5.1999999999999995E-4</v>
      </c>
      <c r="C17" s="10">
        <v>6.7999999999999996E-3</v>
      </c>
      <c r="D17" s="10">
        <v>2.3E-2</v>
      </c>
    </row>
    <row r="18" spans="1:4" ht="15" customHeight="1">
      <c r="A18" s="18" t="s">
        <v>22</v>
      </c>
      <c r="B18" s="13">
        <v>5.5999999999999999E-5</v>
      </c>
      <c r="C18" s="13">
        <v>7.2999999999999996E-4</v>
      </c>
      <c r="D18" s="13">
        <v>2.5000000000000001E-3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70" t="s">
        <v>24</v>
      </c>
      <c r="B1" s="70"/>
      <c r="C1" s="70"/>
      <c r="D1" s="70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9.3999999999999997E-4</v>
      </c>
      <c r="C5" s="10">
        <v>9.4999999999999998E-3</v>
      </c>
      <c r="D5" s="10">
        <v>4.3999999999999997E-2</v>
      </c>
    </row>
    <row r="6" spans="1:4" ht="15" customHeight="1">
      <c r="A6" s="9" t="s">
        <v>5</v>
      </c>
      <c r="B6" s="10">
        <v>2.0999999999999999E-3</v>
      </c>
      <c r="C6" s="10">
        <v>2.1999999999999999E-2</v>
      </c>
      <c r="D6" s="10">
        <v>0.1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4.6999999999999999E-4</v>
      </c>
      <c r="C8" s="10">
        <v>4.8999999999999998E-3</v>
      </c>
      <c r="D8" s="10">
        <v>2.4E-2</v>
      </c>
    </row>
    <row r="9" spans="1:4" ht="15" customHeight="1">
      <c r="A9" s="9" t="s">
        <v>14</v>
      </c>
      <c r="B9" s="10">
        <v>1.4E-3</v>
      </c>
      <c r="C9" s="10">
        <v>1.4E-2</v>
      </c>
      <c r="D9" s="10">
        <v>6.6000000000000003E-2</v>
      </c>
    </row>
    <row r="10" spans="1:4" ht="15" customHeight="1">
      <c r="A10" s="9" t="s">
        <v>15</v>
      </c>
      <c r="B10" s="10">
        <v>1.7999999999999999E-2</v>
      </c>
      <c r="C10" s="10">
        <v>0.18</v>
      </c>
      <c r="D10" s="10">
        <v>0.84</v>
      </c>
    </row>
    <row r="11" spans="1:4" ht="15" customHeight="1">
      <c r="A11" s="9" t="s">
        <v>16</v>
      </c>
      <c r="B11" s="10">
        <v>2.5000000000000001E-2</v>
      </c>
      <c r="C11" s="10">
        <v>0.25</v>
      </c>
      <c r="D11" s="10">
        <v>1.2</v>
      </c>
    </row>
    <row r="12" spans="1:4" ht="15" customHeight="1">
      <c r="A12" s="9" t="s">
        <v>162</v>
      </c>
      <c r="B12" s="10">
        <v>0.68</v>
      </c>
      <c r="C12" s="10">
        <v>7</v>
      </c>
      <c r="D12" s="10">
        <v>33</v>
      </c>
    </row>
    <row r="13" spans="1:4" ht="15" customHeight="1">
      <c r="A13" s="9" t="s">
        <v>17</v>
      </c>
      <c r="B13" s="10">
        <v>0.12</v>
      </c>
      <c r="C13" s="10">
        <v>1.2</v>
      </c>
      <c r="D13" s="10">
        <v>5.6</v>
      </c>
    </row>
    <row r="14" spans="1:4" ht="15" customHeight="1">
      <c r="A14" s="9" t="s">
        <v>18</v>
      </c>
      <c r="B14" s="10">
        <v>2.9000000000000001E-2</v>
      </c>
      <c r="C14" s="10">
        <v>0.28999999999999998</v>
      </c>
      <c r="D14" s="10">
        <v>1.4</v>
      </c>
    </row>
    <row r="15" spans="1:4" ht="15" customHeight="1">
      <c r="A15" s="9" t="s">
        <v>19</v>
      </c>
      <c r="B15" s="10">
        <v>2.5000000000000001E-4</v>
      </c>
      <c r="C15" s="10">
        <v>2.5999999999999999E-3</v>
      </c>
      <c r="D15" s="10">
        <v>1.2E-2</v>
      </c>
    </row>
    <row r="16" spans="1:4" ht="15" customHeight="1">
      <c r="A16" s="9" t="s">
        <v>20</v>
      </c>
      <c r="B16" s="10">
        <v>2.4000000000000001E-4</v>
      </c>
      <c r="C16" s="10">
        <v>2.5000000000000001E-3</v>
      </c>
      <c r="D16" s="10">
        <v>1.0999999999999999E-2</v>
      </c>
    </row>
    <row r="17" spans="1:4" ht="15" customHeight="1">
      <c r="A17" s="9" t="s">
        <v>21</v>
      </c>
      <c r="B17" s="10">
        <v>9.7000000000000005E-4</v>
      </c>
      <c r="C17" s="10">
        <v>0.01</v>
      </c>
      <c r="D17" s="10">
        <v>4.4999999999999998E-2</v>
      </c>
    </row>
    <row r="18" spans="1:4" ht="15" customHeight="1">
      <c r="A18" s="18" t="s">
        <v>22</v>
      </c>
      <c r="B18" s="13">
        <v>1E-4</v>
      </c>
      <c r="C18" s="13">
        <v>1.1000000000000001E-3</v>
      </c>
      <c r="D18" s="13">
        <v>4.8999999999999998E-3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70" t="s">
        <v>23</v>
      </c>
      <c r="B1" s="70"/>
      <c r="C1" s="70"/>
      <c r="D1" s="70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1.4E-3</v>
      </c>
      <c r="C5" s="10">
        <v>7.1000000000000004E-3</v>
      </c>
      <c r="D5" s="10">
        <v>6.0999999999999999E-2</v>
      </c>
    </row>
    <row r="6" spans="1:4" ht="15" customHeight="1">
      <c r="A6" s="9" t="s">
        <v>5</v>
      </c>
      <c r="B6" s="10">
        <v>3.3E-3</v>
      </c>
      <c r="C6" s="10">
        <v>1.6E-2</v>
      </c>
      <c r="D6" s="10">
        <v>0.14000000000000001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7.1000000000000002E-4</v>
      </c>
      <c r="C8" s="10">
        <v>3.3E-3</v>
      </c>
      <c r="D8" s="10">
        <v>2.5999999999999999E-2</v>
      </c>
    </row>
    <row r="9" spans="1:4" ht="15" customHeight="1">
      <c r="A9" s="9" t="s">
        <v>14</v>
      </c>
      <c r="B9" s="10">
        <v>1.6999999999999999E-3</v>
      </c>
      <c r="C9" s="10">
        <v>8.3999999999999995E-3</v>
      </c>
      <c r="D9" s="10">
        <v>6.8000000000000005E-2</v>
      </c>
    </row>
    <row r="10" spans="1:4" ht="15" customHeight="1">
      <c r="A10" s="9" t="s">
        <v>15</v>
      </c>
      <c r="B10" s="10">
        <v>2.1999999999999999E-2</v>
      </c>
      <c r="C10" s="10">
        <v>0.11</v>
      </c>
      <c r="D10" s="10">
        <v>0.87</v>
      </c>
    </row>
    <row r="11" spans="1:4" ht="15" customHeight="1">
      <c r="A11" s="9" t="s">
        <v>16</v>
      </c>
      <c r="B11" s="10">
        <v>3.1E-2</v>
      </c>
      <c r="C11" s="10">
        <v>0.15</v>
      </c>
      <c r="D11" s="10">
        <v>1.2</v>
      </c>
    </row>
    <row r="12" spans="1:4" ht="15" customHeight="1">
      <c r="A12" s="9" t="s">
        <v>162</v>
      </c>
      <c r="B12" s="10">
        <v>0.86</v>
      </c>
      <c r="C12" s="10">
        <v>4.2</v>
      </c>
      <c r="D12" s="10">
        <v>34</v>
      </c>
    </row>
    <row r="13" spans="1:4" ht="15" customHeight="1">
      <c r="A13" s="9" t="s">
        <v>17</v>
      </c>
      <c r="B13" s="10">
        <v>0.15</v>
      </c>
      <c r="C13" s="10">
        <v>0.71</v>
      </c>
      <c r="D13" s="10">
        <v>5.7</v>
      </c>
    </row>
    <row r="14" spans="1:4" ht="15" customHeight="1">
      <c r="A14" s="9" t="s">
        <v>18</v>
      </c>
      <c r="B14" s="10">
        <v>3.5999999999999997E-2</v>
      </c>
      <c r="C14" s="10">
        <v>0.18</v>
      </c>
      <c r="D14" s="10">
        <v>1.4</v>
      </c>
    </row>
    <row r="15" spans="1:4" ht="15" customHeight="1">
      <c r="A15" s="9" t="s">
        <v>19</v>
      </c>
      <c r="B15" s="10">
        <v>3.6000000000000002E-4</v>
      </c>
      <c r="C15" s="10">
        <v>1.9E-3</v>
      </c>
      <c r="D15" s="10">
        <v>1.4999999999999999E-2</v>
      </c>
    </row>
    <row r="16" spans="1:4" ht="15" customHeight="1">
      <c r="A16" s="9" t="s">
        <v>20</v>
      </c>
      <c r="B16" s="10">
        <v>3.6000000000000002E-4</v>
      </c>
      <c r="C16" s="10">
        <v>1.9E-3</v>
      </c>
      <c r="D16" s="10">
        <v>1.4999999999999999E-2</v>
      </c>
    </row>
    <row r="17" spans="1:4" ht="15" customHeight="1">
      <c r="A17" s="9" t="s">
        <v>21</v>
      </c>
      <c r="B17" s="10">
        <v>1.4E-3</v>
      </c>
      <c r="C17" s="10">
        <v>7.4999999999999997E-3</v>
      </c>
      <c r="D17" s="10">
        <v>0.06</v>
      </c>
    </row>
    <row r="18" spans="1:4" ht="15" customHeight="1">
      <c r="A18" s="18" t="s">
        <v>22</v>
      </c>
      <c r="B18" s="13">
        <v>1.4999999999999999E-4</v>
      </c>
      <c r="C18" s="13">
        <v>8.0999999999999996E-4</v>
      </c>
      <c r="D18" s="13">
        <v>6.4999999999999997E-3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79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2.3E-3</v>
      </c>
      <c r="C5" s="10">
        <v>5.6000000000000001E-2</v>
      </c>
      <c r="D5" s="10">
        <v>6.9000000000000006E-2</v>
      </c>
    </row>
    <row r="6" spans="1:4" ht="15" customHeight="1">
      <c r="A6" s="9" t="s">
        <v>5</v>
      </c>
      <c r="B6" s="10">
        <v>5.1999999999999998E-3</v>
      </c>
      <c r="C6" s="10">
        <v>0.13</v>
      </c>
      <c r="D6" s="10">
        <v>0.16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1.1999999999999999E-3</v>
      </c>
      <c r="C8" s="10">
        <v>2.5999999999999999E-2</v>
      </c>
      <c r="D8" s="10">
        <v>3.2000000000000001E-2</v>
      </c>
    </row>
    <row r="9" spans="1:4" ht="15" customHeight="1">
      <c r="A9" s="9" t="s">
        <v>14</v>
      </c>
      <c r="B9" s="10">
        <v>3.3E-3</v>
      </c>
      <c r="C9" s="10">
        <v>7.0000000000000007E-2</v>
      </c>
      <c r="D9" s="10">
        <v>9.1999999999999998E-2</v>
      </c>
    </row>
    <row r="10" spans="1:4" ht="15" customHeight="1">
      <c r="A10" s="9" t="s">
        <v>15</v>
      </c>
      <c r="B10" s="10">
        <v>4.2000000000000003E-2</v>
      </c>
      <c r="C10" s="10">
        <v>0.9</v>
      </c>
      <c r="D10" s="10">
        <v>1.2</v>
      </c>
    </row>
    <row r="11" spans="1:4" ht="15" customHeight="1">
      <c r="A11" s="9" t="s">
        <v>16</v>
      </c>
      <c r="B11" s="10">
        <v>6.0999999999999999E-2</v>
      </c>
      <c r="C11" s="10">
        <v>1.3</v>
      </c>
      <c r="D11" s="10">
        <v>1.7</v>
      </c>
    </row>
    <row r="12" spans="1:4" ht="15" customHeight="1">
      <c r="A12" s="9" t="s">
        <v>162</v>
      </c>
      <c r="B12" s="10">
        <v>1.6</v>
      </c>
      <c r="C12" s="10">
        <v>35</v>
      </c>
      <c r="D12" s="10">
        <v>46</v>
      </c>
    </row>
    <row r="13" spans="1:4" ht="15" customHeight="1">
      <c r="A13" s="9" t="s">
        <v>17</v>
      </c>
      <c r="B13" s="10">
        <v>0.28000000000000003</v>
      </c>
      <c r="C13" s="10">
        <v>6</v>
      </c>
      <c r="D13" s="10">
        <v>7.8</v>
      </c>
    </row>
    <row r="14" spans="1:4" ht="15" customHeight="1">
      <c r="A14" s="9" t="s">
        <v>18</v>
      </c>
      <c r="B14" s="10">
        <v>7.0000000000000007E-2</v>
      </c>
      <c r="C14" s="10">
        <v>1.5</v>
      </c>
      <c r="D14" s="10">
        <v>1.9</v>
      </c>
    </row>
    <row r="15" spans="1:4" ht="15" customHeight="1">
      <c r="A15" s="9" t="s">
        <v>19</v>
      </c>
      <c r="B15" s="10">
        <v>6.0999999999999997E-4</v>
      </c>
      <c r="C15" s="10">
        <v>1.4E-2</v>
      </c>
      <c r="D15" s="10">
        <v>1.7999999999999999E-2</v>
      </c>
    </row>
    <row r="16" spans="1:4" ht="15" customHeight="1">
      <c r="A16" s="9" t="s">
        <v>20</v>
      </c>
      <c r="B16" s="10">
        <v>5.9000000000000003E-4</v>
      </c>
      <c r="C16" s="10">
        <v>1.4E-2</v>
      </c>
      <c r="D16" s="10">
        <v>1.7999999999999999E-2</v>
      </c>
    </row>
    <row r="17" spans="1:4" ht="15" customHeight="1">
      <c r="A17" s="9" t="s">
        <v>21</v>
      </c>
      <c r="B17" s="10">
        <v>2.3999999999999998E-3</v>
      </c>
      <c r="C17" s="10">
        <v>5.8000000000000003E-2</v>
      </c>
      <c r="D17" s="10">
        <v>7.3999999999999996E-2</v>
      </c>
    </row>
    <row r="18" spans="1:4" ht="15" customHeight="1">
      <c r="A18" s="18" t="s">
        <v>22</v>
      </c>
      <c r="B18" s="13">
        <v>2.5999999999999998E-4</v>
      </c>
      <c r="C18" s="13">
        <v>6.1999999999999998E-3</v>
      </c>
      <c r="D18" s="13">
        <v>8.0000000000000002E-3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80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1.9E-3</v>
      </c>
      <c r="C5" s="10">
        <v>1.2E-2</v>
      </c>
      <c r="D5" s="10">
        <v>6.5000000000000002E-2</v>
      </c>
    </row>
    <row r="6" spans="1:4" ht="15" customHeight="1">
      <c r="A6" s="9" t="s">
        <v>5</v>
      </c>
      <c r="B6" s="10">
        <v>4.1999999999999997E-3</v>
      </c>
      <c r="C6" s="10">
        <v>2.7E-2</v>
      </c>
      <c r="D6" s="10">
        <v>0.15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8.8000000000000003E-4</v>
      </c>
      <c r="C8" s="10">
        <v>5.7999999999999996E-3</v>
      </c>
      <c r="D8" s="10">
        <v>2.9000000000000001E-2</v>
      </c>
    </row>
    <row r="9" spans="1:4" ht="15" customHeight="1">
      <c r="A9" s="9" t="s">
        <v>14</v>
      </c>
      <c r="B9" s="10">
        <v>2.3E-3</v>
      </c>
      <c r="C9" s="10">
        <v>1.4E-2</v>
      </c>
      <c r="D9" s="10">
        <v>7.6999999999999999E-2</v>
      </c>
    </row>
    <row r="10" spans="1:4" ht="15" customHeight="1">
      <c r="A10" s="9" t="s">
        <v>15</v>
      </c>
      <c r="B10" s="10">
        <v>2.9000000000000001E-2</v>
      </c>
      <c r="C10" s="10">
        <v>0.18</v>
      </c>
      <c r="D10" s="10">
        <v>0.98</v>
      </c>
    </row>
    <row r="11" spans="1:4" ht="15" customHeight="1">
      <c r="A11" s="9" t="s">
        <v>16</v>
      </c>
      <c r="B11" s="10">
        <v>4.1000000000000002E-2</v>
      </c>
      <c r="C11" s="10">
        <v>0.26</v>
      </c>
      <c r="D11" s="10">
        <v>1.4</v>
      </c>
    </row>
    <row r="12" spans="1:4" ht="15" customHeight="1">
      <c r="A12" s="9" t="s">
        <v>162</v>
      </c>
      <c r="B12" s="10">
        <v>1.1000000000000001</v>
      </c>
      <c r="C12" s="10">
        <v>7.1</v>
      </c>
      <c r="D12" s="10">
        <v>38</v>
      </c>
    </row>
    <row r="13" spans="1:4" ht="15" customHeight="1">
      <c r="A13" s="9" t="s">
        <v>17</v>
      </c>
      <c r="B13" s="10">
        <v>0.19</v>
      </c>
      <c r="C13" s="10">
        <v>1.2</v>
      </c>
      <c r="D13" s="10">
        <v>6.4</v>
      </c>
    </row>
    <row r="14" spans="1:4" ht="15" customHeight="1">
      <c r="A14" s="9" t="s">
        <v>18</v>
      </c>
      <c r="B14" s="10">
        <v>4.7E-2</v>
      </c>
      <c r="C14" s="10">
        <v>0.3</v>
      </c>
      <c r="D14" s="10">
        <v>1.6</v>
      </c>
    </row>
    <row r="15" spans="1:4" ht="15" customHeight="1">
      <c r="A15" s="9" t="s">
        <v>19</v>
      </c>
      <c r="B15" s="10">
        <v>4.6999999999999999E-4</v>
      </c>
      <c r="C15" s="10">
        <v>3.0999999999999999E-3</v>
      </c>
      <c r="D15" s="10">
        <v>1.7000000000000001E-2</v>
      </c>
    </row>
    <row r="16" spans="1:4" ht="15" customHeight="1">
      <c r="A16" s="9" t="s">
        <v>20</v>
      </c>
      <c r="B16" s="10">
        <v>4.6000000000000001E-4</v>
      </c>
      <c r="C16" s="10">
        <v>3.0999999999999999E-3</v>
      </c>
      <c r="D16" s="10">
        <v>1.7000000000000001E-2</v>
      </c>
    </row>
    <row r="17" spans="1:4" ht="15" customHeight="1">
      <c r="A17" s="9" t="s">
        <v>21</v>
      </c>
      <c r="B17" s="10">
        <v>1.9E-3</v>
      </c>
      <c r="C17" s="10">
        <v>1.2E-2</v>
      </c>
      <c r="D17" s="10">
        <v>6.6000000000000003E-2</v>
      </c>
    </row>
    <row r="18" spans="1:4" ht="15" customHeight="1">
      <c r="A18" s="18" t="s">
        <v>22</v>
      </c>
      <c r="B18" s="13">
        <v>2.0000000000000001E-4</v>
      </c>
      <c r="C18" s="13">
        <v>1.2999999999999999E-3</v>
      </c>
      <c r="D18" s="13">
        <v>7.1999999999999998E-3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81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1.2999999999999999E-3</v>
      </c>
      <c r="C5" s="10">
        <v>1.0999999999999999E-2</v>
      </c>
      <c r="D5" s="10">
        <v>5.8999999999999997E-2</v>
      </c>
    </row>
    <row r="6" spans="1:4" ht="15" customHeight="1">
      <c r="A6" s="9" t="s">
        <v>5</v>
      </c>
      <c r="B6" s="10">
        <v>3.0000000000000001E-3</v>
      </c>
      <c r="C6" s="10">
        <v>2.5000000000000001E-2</v>
      </c>
      <c r="D6" s="10">
        <v>0.13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6.8999999999999997E-4</v>
      </c>
      <c r="C8" s="10">
        <v>5.1999999999999998E-3</v>
      </c>
      <c r="D8" s="10">
        <v>2.8000000000000001E-2</v>
      </c>
    </row>
    <row r="9" spans="1:4" ht="15" customHeight="1">
      <c r="A9" s="9" t="s">
        <v>14</v>
      </c>
      <c r="B9" s="10">
        <v>1.6999999999999999E-3</v>
      </c>
      <c r="C9" s="10">
        <v>1.2999999999999999E-2</v>
      </c>
      <c r="D9" s="10">
        <v>7.0000000000000007E-2</v>
      </c>
    </row>
    <row r="10" spans="1:4" ht="15" customHeight="1">
      <c r="A10" s="9" t="s">
        <v>15</v>
      </c>
      <c r="B10" s="10">
        <v>2.1999999999999999E-2</v>
      </c>
      <c r="C10" s="10">
        <v>0.17</v>
      </c>
      <c r="D10" s="10">
        <v>0.9</v>
      </c>
    </row>
    <row r="11" spans="1:4" ht="15" customHeight="1">
      <c r="A11" s="9" t="s">
        <v>16</v>
      </c>
      <c r="B11" s="10">
        <v>3.1E-2</v>
      </c>
      <c r="C11" s="10">
        <v>0.24</v>
      </c>
      <c r="D11" s="10">
        <v>1.3</v>
      </c>
    </row>
    <row r="12" spans="1:4" ht="15" customHeight="1">
      <c r="A12" s="9" t="s">
        <v>162</v>
      </c>
      <c r="B12" s="10">
        <v>0.83</v>
      </c>
      <c r="C12" s="10">
        <v>6.6</v>
      </c>
      <c r="D12" s="10">
        <v>35</v>
      </c>
    </row>
    <row r="13" spans="1:4" ht="15" customHeight="1">
      <c r="A13" s="9" t="s">
        <v>17</v>
      </c>
      <c r="B13" s="10">
        <v>0.14000000000000001</v>
      </c>
      <c r="C13" s="10">
        <v>1.1000000000000001</v>
      </c>
      <c r="D13" s="10">
        <v>5.9</v>
      </c>
    </row>
    <row r="14" spans="1:4" ht="15" customHeight="1">
      <c r="A14" s="9" t="s">
        <v>18</v>
      </c>
      <c r="B14" s="10">
        <v>3.5999999999999997E-2</v>
      </c>
      <c r="C14" s="10">
        <v>0.28000000000000003</v>
      </c>
      <c r="D14" s="10">
        <v>1.5</v>
      </c>
    </row>
    <row r="15" spans="1:4" ht="15" customHeight="1">
      <c r="A15" s="9" t="s">
        <v>19</v>
      </c>
      <c r="B15" s="10">
        <v>3.4000000000000002E-4</v>
      </c>
      <c r="C15" s="10">
        <v>2.8999999999999998E-3</v>
      </c>
      <c r="D15" s="10">
        <v>1.6E-2</v>
      </c>
    </row>
    <row r="16" spans="1:4" ht="15" customHeight="1">
      <c r="A16" s="9" t="s">
        <v>20</v>
      </c>
      <c r="B16" s="10">
        <v>3.3E-4</v>
      </c>
      <c r="C16" s="10">
        <v>2.8999999999999998E-3</v>
      </c>
      <c r="D16" s="10">
        <v>1.6E-2</v>
      </c>
    </row>
    <row r="17" spans="1:4" ht="15" customHeight="1">
      <c r="A17" s="9" t="s">
        <v>21</v>
      </c>
      <c r="B17" s="10">
        <v>1.2999999999999999E-3</v>
      </c>
      <c r="C17" s="10">
        <v>1.2E-2</v>
      </c>
      <c r="D17" s="10">
        <v>6.6000000000000003E-2</v>
      </c>
    </row>
    <row r="18" spans="1:4" ht="15" customHeight="1">
      <c r="A18" s="18" t="s">
        <v>22</v>
      </c>
      <c r="B18" s="13">
        <v>1.3999999999999999E-4</v>
      </c>
      <c r="C18" s="13">
        <v>1.2999999999999999E-3</v>
      </c>
      <c r="D18" s="13">
        <v>7.1000000000000004E-3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82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8.4999999999999995E-4</v>
      </c>
      <c r="C5" s="10">
        <v>4.7000000000000002E-3</v>
      </c>
      <c r="D5" s="10">
        <v>1.2E-2</v>
      </c>
    </row>
    <row r="6" spans="1:4" ht="15" customHeight="1">
      <c r="A6" s="9" t="s">
        <v>5</v>
      </c>
      <c r="B6" s="10">
        <v>1.9E-3</v>
      </c>
      <c r="C6" s="10">
        <v>1.0999999999999999E-2</v>
      </c>
      <c r="D6" s="10">
        <v>2.7E-2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3.8000000000000002E-4</v>
      </c>
      <c r="C8" s="10">
        <v>2.0999999999999999E-3</v>
      </c>
      <c r="D8" s="10">
        <v>4.7000000000000002E-3</v>
      </c>
    </row>
    <row r="9" spans="1:4" ht="15" customHeight="1">
      <c r="A9" s="9" t="s">
        <v>14</v>
      </c>
      <c r="B9" s="10">
        <v>1.1000000000000001E-3</v>
      </c>
      <c r="C9" s="10">
        <v>5.7000000000000002E-3</v>
      </c>
      <c r="D9" s="10">
        <v>1.4E-2</v>
      </c>
    </row>
    <row r="10" spans="1:4" ht="15" customHeight="1">
      <c r="A10" s="9" t="s">
        <v>15</v>
      </c>
      <c r="B10" s="10">
        <v>1.4E-2</v>
      </c>
      <c r="C10" s="10">
        <v>7.1999999999999995E-2</v>
      </c>
      <c r="D10" s="10">
        <v>0.18</v>
      </c>
    </row>
    <row r="11" spans="1:4" ht="15" customHeight="1">
      <c r="A11" s="9" t="s">
        <v>16</v>
      </c>
      <c r="B11" s="10">
        <v>1.9E-2</v>
      </c>
      <c r="C11" s="10">
        <v>0.1</v>
      </c>
      <c r="D11" s="10">
        <v>0.25</v>
      </c>
    </row>
    <row r="12" spans="1:4" ht="15" customHeight="1">
      <c r="A12" s="9" t="s">
        <v>162</v>
      </c>
      <c r="B12" s="10">
        <v>0.52</v>
      </c>
      <c r="C12" s="10">
        <v>2.8</v>
      </c>
      <c r="D12" s="10">
        <v>6.7</v>
      </c>
    </row>
    <row r="13" spans="1:4" ht="15" customHeight="1">
      <c r="A13" s="9" t="s">
        <v>17</v>
      </c>
      <c r="B13" s="10">
        <v>8.7999999999999995E-2</v>
      </c>
      <c r="C13" s="10">
        <v>0.48</v>
      </c>
      <c r="D13" s="10">
        <v>1.1000000000000001</v>
      </c>
    </row>
    <row r="14" spans="1:4" ht="15" customHeight="1">
      <c r="A14" s="9" t="s">
        <v>18</v>
      </c>
      <c r="B14" s="10">
        <v>2.1999999999999999E-2</v>
      </c>
      <c r="C14" s="10">
        <v>0.12</v>
      </c>
      <c r="D14" s="10">
        <v>0.28999999999999998</v>
      </c>
    </row>
    <row r="15" spans="1:4" ht="15" customHeight="1">
      <c r="A15" s="9" t="s">
        <v>19</v>
      </c>
      <c r="B15" s="10">
        <v>2.0000000000000001E-4</v>
      </c>
      <c r="C15" s="10">
        <v>1.1999999999999999E-3</v>
      </c>
      <c r="D15" s="10">
        <v>2.8E-3</v>
      </c>
    </row>
    <row r="16" spans="1:4" ht="15" customHeight="1">
      <c r="A16" s="9" t="s">
        <v>20</v>
      </c>
      <c r="B16" s="10">
        <v>1.9000000000000001E-4</v>
      </c>
      <c r="C16" s="10">
        <v>1.1999999999999999E-3</v>
      </c>
      <c r="D16" s="10">
        <v>2.8E-3</v>
      </c>
    </row>
    <row r="17" spans="1:4" ht="15" customHeight="1">
      <c r="A17" s="9" t="s">
        <v>21</v>
      </c>
      <c r="B17" s="10">
        <v>8.1999999999999998E-4</v>
      </c>
      <c r="C17" s="10">
        <v>4.7999999999999996E-3</v>
      </c>
      <c r="D17" s="10">
        <v>1.2E-2</v>
      </c>
    </row>
    <row r="18" spans="1:4" ht="15" customHeight="1">
      <c r="A18" s="18" t="s">
        <v>22</v>
      </c>
      <c r="B18" s="13">
        <v>8.8999999999999995E-5</v>
      </c>
      <c r="C18" s="13">
        <v>5.1999999999999995E-4</v>
      </c>
      <c r="D18" s="13">
        <v>1.2999999999999999E-3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83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6.2E-4</v>
      </c>
      <c r="C5" s="10">
        <v>6.3E-3</v>
      </c>
      <c r="D5" s="10">
        <v>3.9E-2</v>
      </c>
    </row>
    <row r="6" spans="1:4" ht="15" customHeight="1">
      <c r="A6" s="9" t="s">
        <v>5</v>
      </c>
      <c r="B6" s="10">
        <v>1.4E-3</v>
      </c>
      <c r="C6" s="10">
        <v>1.4E-2</v>
      </c>
      <c r="D6" s="10">
        <v>8.7999999999999995E-2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2.5000000000000001E-4</v>
      </c>
      <c r="C8" s="10">
        <v>2.7000000000000001E-3</v>
      </c>
      <c r="D8" s="10">
        <v>1.7000000000000001E-2</v>
      </c>
    </row>
    <row r="9" spans="1:4" ht="15" customHeight="1">
      <c r="A9" s="9" t="s">
        <v>14</v>
      </c>
      <c r="B9" s="10">
        <v>6.8000000000000005E-4</v>
      </c>
      <c r="C9" s="10">
        <v>7.1999999999999998E-3</v>
      </c>
      <c r="D9" s="10">
        <v>4.4999999999999998E-2</v>
      </c>
    </row>
    <row r="10" spans="1:4" ht="15" customHeight="1">
      <c r="A10" s="9" t="s">
        <v>15</v>
      </c>
      <c r="B10" s="10">
        <v>8.6E-3</v>
      </c>
      <c r="C10" s="10">
        <v>9.1999999999999998E-2</v>
      </c>
      <c r="D10" s="10">
        <v>0.57999999999999996</v>
      </c>
    </row>
    <row r="11" spans="1:4" ht="15" customHeight="1">
      <c r="A11" s="9" t="s">
        <v>16</v>
      </c>
      <c r="B11" s="10">
        <v>1.2E-2</v>
      </c>
      <c r="C11" s="10">
        <v>0.13</v>
      </c>
      <c r="D11" s="10">
        <v>0.82</v>
      </c>
    </row>
    <row r="12" spans="1:4" ht="15" customHeight="1">
      <c r="A12" s="9" t="s">
        <v>162</v>
      </c>
      <c r="B12" s="10">
        <v>0.34</v>
      </c>
      <c r="C12" s="10">
        <v>3.6</v>
      </c>
      <c r="D12" s="10">
        <v>22</v>
      </c>
    </row>
    <row r="13" spans="1:4" ht="15" customHeight="1">
      <c r="A13" s="9" t="s">
        <v>17</v>
      </c>
      <c r="B13" s="10">
        <v>5.8000000000000003E-2</v>
      </c>
      <c r="C13" s="10">
        <v>0.61</v>
      </c>
      <c r="D13" s="10">
        <v>3.8</v>
      </c>
    </row>
    <row r="14" spans="1:4" ht="15" customHeight="1">
      <c r="A14" s="9" t="s">
        <v>18</v>
      </c>
      <c r="B14" s="10">
        <v>1.4E-2</v>
      </c>
      <c r="C14" s="10">
        <v>0.15</v>
      </c>
      <c r="D14" s="10">
        <v>0.95</v>
      </c>
    </row>
    <row r="15" spans="1:4" ht="15" customHeight="1">
      <c r="A15" s="9" t="s">
        <v>19</v>
      </c>
      <c r="B15" s="10">
        <v>1.4999999999999999E-4</v>
      </c>
      <c r="C15" s="10">
        <v>1.6999999999999999E-3</v>
      </c>
      <c r="D15" s="10">
        <v>0.01</v>
      </c>
    </row>
    <row r="16" spans="1:4" ht="15" customHeight="1">
      <c r="A16" s="9" t="s">
        <v>20</v>
      </c>
      <c r="B16" s="10">
        <v>1.4999999999999999E-4</v>
      </c>
      <c r="C16" s="10">
        <v>1.6999999999999999E-3</v>
      </c>
      <c r="D16" s="10">
        <v>0.01</v>
      </c>
    </row>
    <row r="17" spans="1:4" ht="15" customHeight="1">
      <c r="A17" s="9" t="s">
        <v>21</v>
      </c>
      <c r="B17" s="10">
        <v>6.2E-4</v>
      </c>
      <c r="C17" s="10">
        <v>6.8999999999999999E-3</v>
      </c>
      <c r="D17" s="10">
        <v>4.2999999999999997E-2</v>
      </c>
    </row>
    <row r="18" spans="1:4" ht="15" customHeight="1">
      <c r="A18" s="18" t="s">
        <v>22</v>
      </c>
      <c r="B18" s="13">
        <v>6.7000000000000002E-5</v>
      </c>
      <c r="C18" s="13">
        <v>7.3999999999999999E-4</v>
      </c>
      <c r="D18" s="13">
        <v>4.5999999999999999E-3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84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1.9E-3</v>
      </c>
      <c r="C5" s="10">
        <v>1.4E-2</v>
      </c>
      <c r="D5" s="10">
        <v>5.1999999999999998E-2</v>
      </c>
    </row>
    <row r="6" spans="1:4" ht="15" customHeight="1">
      <c r="A6" s="9" t="s">
        <v>5</v>
      </c>
      <c r="B6" s="10">
        <v>4.1999999999999997E-3</v>
      </c>
      <c r="C6" s="10">
        <v>3.2000000000000001E-2</v>
      </c>
      <c r="D6" s="10">
        <v>0.12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9.3000000000000005E-4</v>
      </c>
      <c r="C8" s="10">
        <v>6.7999999999999996E-3</v>
      </c>
      <c r="D8" s="10">
        <v>2.5000000000000001E-2</v>
      </c>
    </row>
    <row r="9" spans="1:4" ht="15" customHeight="1">
      <c r="A9" s="9" t="s">
        <v>14</v>
      </c>
      <c r="B9" s="10">
        <v>2.5999999999999999E-3</v>
      </c>
      <c r="C9" s="10">
        <v>1.9E-2</v>
      </c>
      <c r="D9" s="10">
        <v>7.0000000000000007E-2</v>
      </c>
    </row>
    <row r="10" spans="1:4" ht="15" customHeight="1">
      <c r="A10" s="9" t="s">
        <v>15</v>
      </c>
      <c r="B10" s="10">
        <v>3.3000000000000002E-2</v>
      </c>
      <c r="C10" s="10">
        <v>0.24</v>
      </c>
      <c r="D10" s="10">
        <v>0.89</v>
      </c>
    </row>
    <row r="11" spans="1:4" ht="15" customHeight="1">
      <c r="A11" s="9" t="s">
        <v>16</v>
      </c>
      <c r="B11" s="10">
        <v>4.7E-2</v>
      </c>
      <c r="C11" s="10">
        <v>0.34</v>
      </c>
      <c r="D11" s="10">
        <v>1.3</v>
      </c>
    </row>
    <row r="12" spans="1:4" ht="15" customHeight="1">
      <c r="A12" s="9" t="s">
        <v>162</v>
      </c>
      <c r="B12" s="10">
        <v>1.3</v>
      </c>
      <c r="C12" s="10">
        <v>9.6999999999999993</v>
      </c>
      <c r="D12" s="10">
        <v>35</v>
      </c>
    </row>
    <row r="13" spans="1:4" ht="15" customHeight="1">
      <c r="A13" s="9" t="s">
        <v>17</v>
      </c>
      <c r="B13" s="10">
        <v>0.22</v>
      </c>
      <c r="C13" s="10">
        <v>1.6</v>
      </c>
      <c r="D13" s="10">
        <v>6</v>
      </c>
    </row>
    <row r="14" spans="1:4" ht="15" customHeight="1">
      <c r="A14" s="9" t="s">
        <v>18</v>
      </c>
      <c r="B14" s="10">
        <v>5.3999999999999999E-2</v>
      </c>
      <c r="C14" s="10">
        <v>0.4</v>
      </c>
      <c r="D14" s="10">
        <v>1.5</v>
      </c>
    </row>
    <row r="15" spans="1:4" ht="15" customHeight="1">
      <c r="A15" s="9" t="s">
        <v>19</v>
      </c>
      <c r="B15" s="10">
        <v>4.4999999999999999E-4</v>
      </c>
      <c r="C15" s="10">
        <v>3.3999999999999998E-3</v>
      </c>
      <c r="D15" s="10">
        <v>1.2999999999999999E-2</v>
      </c>
    </row>
    <row r="16" spans="1:4" ht="15" customHeight="1">
      <c r="A16" s="9" t="s">
        <v>20</v>
      </c>
      <c r="B16" s="10">
        <v>4.2999999999999999E-4</v>
      </c>
      <c r="C16" s="10">
        <v>3.2000000000000002E-3</v>
      </c>
      <c r="D16" s="10">
        <v>1.2E-2</v>
      </c>
    </row>
    <row r="17" spans="1:4" ht="15" customHeight="1">
      <c r="A17" s="9" t="s">
        <v>21</v>
      </c>
      <c r="B17" s="10">
        <v>1.8E-3</v>
      </c>
      <c r="C17" s="10">
        <v>1.4E-2</v>
      </c>
      <c r="D17" s="10">
        <v>5.0999999999999997E-2</v>
      </c>
    </row>
    <row r="18" spans="1:4" ht="15" customHeight="1">
      <c r="A18" s="18" t="s">
        <v>22</v>
      </c>
      <c r="B18" s="13">
        <v>2.0000000000000001E-4</v>
      </c>
      <c r="C18" s="13">
        <v>1.5E-3</v>
      </c>
      <c r="D18" s="13">
        <v>5.5999999999999999E-3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85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1.1000000000000001E-3</v>
      </c>
      <c r="C5" s="10">
        <v>6.7999999999999996E-3</v>
      </c>
      <c r="D5" s="10">
        <v>4.5999999999999999E-2</v>
      </c>
    </row>
    <row r="6" spans="1:4" ht="15" customHeight="1">
      <c r="A6" s="9" t="s">
        <v>5</v>
      </c>
      <c r="B6" s="10">
        <v>2.3999999999999998E-3</v>
      </c>
      <c r="C6" s="10">
        <v>1.4999999999999999E-2</v>
      </c>
      <c r="D6" s="10">
        <v>0.1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5.6999999999999998E-4</v>
      </c>
      <c r="C8" s="10">
        <v>3.8E-3</v>
      </c>
      <c r="D8" s="10">
        <v>2.5000000000000001E-2</v>
      </c>
    </row>
    <row r="9" spans="1:4" ht="15" customHeight="1">
      <c r="A9" s="9" t="s">
        <v>14</v>
      </c>
      <c r="B9" s="10">
        <v>1.5E-3</v>
      </c>
      <c r="C9" s="10">
        <v>8.9999999999999993E-3</v>
      </c>
      <c r="D9" s="10">
        <v>6.2E-2</v>
      </c>
    </row>
    <row r="10" spans="1:4" ht="15" customHeight="1">
      <c r="A10" s="9" t="s">
        <v>15</v>
      </c>
      <c r="B10" s="10">
        <v>0.02</v>
      </c>
      <c r="C10" s="10">
        <v>0.12</v>
      </c>
      <c r="D10" s="10">
        <v>0.79</v>
      </c>
    </row>
    <row r="11" spans="1:4" ht="15" customHeight="1">
      <c r="A11" s="9" t="s">
        <v>16</v>
      </c>
      <c r="B11" s="10">
        <v>2.8000000000000001E-2</v>
      </c>
      <c r="C11" s="10">
        <v>0.17</v>
      </c>
      <c r="D11" s="10">
        <v>1.1000000000000001</v>
      </c>
    </row>
    <row r="12" spans="1:4" ht="15" customHeight="1">
      <c r="A12" s="9" t="s">
        <v>162</v>
      </c>
      <c r="B12" s="10">
        <v>0.74</v>
      </c>
      <c r="C12" s="10">
        <v>4.5999999999999996</v>
      </c>
      <c r="D12" s="10">
        <v>32</v>
      </c>
    </row>
    <row r="13" spans="1:4" ht="15" customHeight="1">
      <c r="A13" s="9" t="s">
        <v>17</v>
      </c>
      <c r="B13" s="10">
        <v>0.13</v>
      </c>
      <c r="C13" s="10">
        <v>0.79</v>
      </c>
      <c r="D13" s="10">
        <v>5.4</v>
      </c>
    </row>
    <row r="14" spans="1:4" ht="15" customHeight="1">
      <c r="A14" s="9" t="s">
        <v>18</v>
      </c>
      <c r="B14" s="10">
        <v>3.2000000000000001E-2</v>
      </c>
      <c r="C14" s="10">
        <v>0.19</v>
      </c>
      <c r="D14" s="10">
        <v>1.3</v>
      </c>
    </row>
    <row r="15" spans="1:4" ht="15" customHeight="1">
      <c r="A15" s="9" t="s">
        <v>19</v>
      </c>
      <c r="B15" s="10">
        <v>2.7E-4</v>
      </c>
      <c r="C15" s="10">
        <v>1.8E-3</v>
      </c>
      <c r="D15" s="10">
        <v>1.2E-2</v>
      </c>
    </row>
    <row r="16" spans="1:4" ht="15" customHeight="1">
      <c r="A16" s="9" t="s">
        <v>20</v>
      </c>
      <c r="B16" s="10">
        <v>2.7E-4</v>
      </c>
      <c r="C16" s="10">
        <v>1.8E-3</v>
      </c>
      <c r="D16" s="10">
        <v>1.2E-2</v>
      </c>
    </row>
    <row r="17" spans="1:4" ht="15" customHeight="1">
      <c r="A17" s="9" t="s">
        <v>21</v>
      </c>
      <c r="B17" s="10">
        <v>1.1000000000000001E-3</v>
      </c>
      <c r="C17" s="10">
        <v>7.1000000000000004E-3</v>
      </c>
      <c r="D17" s="10">
        <v>4.7E-2</v>
      </c>
    </row>
    <row r="18" spans="1:4" ht="15" customHeight="1">
      <c r="A18" s="18" t="s">
        <v>22</v>
      </c>
      <c r="B18" s="13">
        <v>1.2E-4</v>
      </c>
      <c r="C18" s="13">
        <v>7.6999999999999996E-4</v>
      </c>
      <c r="D18" s="13">
        <v>5.1000000000000004E-3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86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8.8000000000000003E-4</v>
      </c>
      <c r="C5" s="10">
        <v>5.7000000000000002E-3</v>
      </c>
      <c r="D5" s="10">
        <v>3.6999999999999998E-2</v>
      </c>
    </row>
    <row r="6" spans="1:4" ht="15" customHeight="1">
      <c r="A6" s="9" t="s">
        <v>5</v>
      </c>
      <c r="B6" s="10">
        <v>2E-3</v>
      </c>
      <c r="C6" s="10">
        <v>1.2999999999999999E-2</v>
      </c>
      <c r="D6" s="10">
        <v>8.5000000000000006E-2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4.2999999999999999E-4</v>
      </c>
      <c r="C8" s="10">
        <v>2.8999999999999998E-3</v>
      </c>
      <c r="D8" s="10">
        <v>1.9E-2</v>
      </c>
    </row>
    <row r="9" spans="1:4" ht="15" customHeight="1">
      <c r="A9" s="9" t="s">
        <v>14</v>
      </c>
      <c r="B9" s="10">
        <v>1.1999999999999999E-3</v>
      </c>
      <c r="C9" s="10">
        <v>7.3000000000000001E-3</v>
      </c>
      <c r="D9" s="10">
        <v>0.05</v>
      </c>
    </row>
    <row r="10" spans="1:4" ht="15" customHeight="1">
      <c r="A10" s="9" t="s">
        <v>15</v>
      </c>
      <c r="B10" s="10">
        <v>1.4999999999999999E-2</v>
      </c>
      <c r="C10" s="10">
        <v>9.2999999999999999E-2</v>
      </c>
      <c r="D10" s="10">
        <v>0.64</v>
      </c>
    </row>
    <row r="11" spans="1:4" ht="15" customHeight="1">
      <c r="A11" s="9" t="s">
        <v>16</v>
      </c>
      <c r="B11" s="10">
        <v>2.1999999999999999E-2</v>
      </c>
      <c r="C11" s="10">
        <v>0.13</v>
      </c>
      <c r="D11" s="10">
        <v>0.92</v>
      </c>
    </row>
    <row r="12" spans="1:4" ht="15" customHeight="1">
      <c r="A12" s="9" t="s">
        <v>162</v>
      </c>
      <c r="B12" s="10">
        <v>0.57999999999999996</v>
      </c>
      <c r="C12" s="10">
        <v>3.6</v>
      </c>
      <c r="D12" s="10">
        <v>25</v>
      </c>
    </row>
    <row r="13" spans="1:4" ht="15" customHeight="1">
      <c r="A13" s="9" t="s">
        <v>17</v>
      </c>
      <c r="B13" s="10">
        <v>9.9000000000000005E-2</v>
      </c>
      <c r="C13" s="10">
        <v>0.62</v>
      </c>
      <c r="D13" s="10">
        <v>4.3</v>
      </c>
    </row>
    <row r="14" spans="1:4" ht="15" customHeight="1">
      <c r="A14" s="9" t="s">
        <v>18</v>
      </c>
      <c r="B14" s="10">
        <v>2.5000000000000001E-2</v>
      </c>
      <c r="C14" s="10">
        <v>0.15</v>
      </c>
      <c r="D14" s="10">
        <v>1.1000000000000001</v>
      </c>
    </row>
    <row r="15" spans="1:4" ht="15" customHeight="1">
      <c r="A15" s="9" t="s">
        <v>19</v>
      </c>
      <c r="B15" s="10">
        <v>2.2000000000000001E-4</v>
      </c>
      <c r="C15" s="10">
        <v>1.5E-3</v>
      </c>
      <c r="D15" s="10">
        <v>0.01</v>
      </c>
    </row>
    <row r="16" spans="1:4" ht="15" customHeight="1">
      <c r="A16" s="9" t="s">
        <v>20</v>
      </c>
      <c r="B16" s="10">
        <v>2.2000000000000001E-4</v>
      </c>
      <c r="C16" s="10">
        <v>1.5E-3</v>
      </c>
      <c r="D16" s="10">
        <v>9.7999999999999997E-3</v>
      </c>
    </row>
    <row r="17" spans="1:4" ht="15" customHeight="1">
      <c r="A17" s="9" t="s">
        <v>21</v>
      </c>
      <c r="B17" s="10">
        <v>8.8999999999999995E-4</v>
      </c>
      <c r="C17" s="10">
        <v>6.0000000000000001E-3</v>
      </c>
      <c r="D17" s="10">
        <v>0.04</v>
      </c>
    </row>
    <row r="18" spans="1:4" ht="15" customHeight="1">
      <c r="A18" s="18" t="s">
        <v>22</v>
      </c>
      <c r="B18" s="13">
        <v>9.6000000000000002E-5</v>
      </c>
      <c r="C18" s="13">
        <v>6.4999999999999997E-4</v>
      </c>
      <c r="D18" s="13">
        <v>4.3E-3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87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9.7999999999999997E-4</v>
      </c>
      <c r="C5" s="10">
        <v>1.2E-2</v>
      </c>
      <c r="D5" s="10">
        <v>3.3000000000000002E-2</v>
      </c>
    </row>
    <row r="6" spans="1:4" ht="15" customHeight="1">
      <c r="A6" s="9" t="s">
        <v>5</v>
      </c>
      <c r="B6" s="10">
        <v>2.2000000000000001E-3</v>
      </c>
      <c r="C6" s="10">
        <v>2.8000000000000001E-2</v>
      </c>
      <c r="D6" s="10">
        <v>7.5999999999999998E-2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4.8000000000000001E-4</v>
      </c>
      <c r="C8" s="10">
        <v>6.0000000000000001E-3</v>
      </c>
      <c r="D8" s="10">
        <v>1.7999999999999999E-2</v>
      </c>
    </row>
    <row r="9" spans="1:4" ht="15" customHeight="1">
      <c r="A9" s="9" t="s">
        <v>14</v>
      </c>
      <c r="B9" s="10">
        <v>1.4E-3</v>
      </c>
      <c r="C9" s="10">
        <v>0.02</v>
      </c>
      <c r="D9" s="10">
        <v>4.5999999999999999E-2</v>
      </c>
    </row>
    <row r="10" spans="1:4" ht="15" customHeight="1">
      <c r="A10" s="9" t="s">
        <v>15</v>
      </c>
      <c r="B10" s="10">
        <v>1.7999999999999999E-2</v>
      </c>
      <c r="C10" s="10">
        <v>0.25</v>
      </c>
      <c r="D10" s="10">
        <v>0.59</v>
      </c>
    </row>
    <row r="11" spans="1:4" ht="15" customHeight="1">
      <c r="A11" s="9" t="s">
        <v>16</v>
      </c>
      <c r="B11" s="10">
        <v>2.5000000000000001E-2</v>
      </c>
      <c r="C11" s="10">
        <v>0.36</v>
      </c>
      <c r="D11" s="10">
        <v>0.84</v>
      </c>
    </row>
    <row r="12" spans="1:4" ht="15" customHeight="1">
      <c r="A12" s="9" t="s">
        <v>162</v>
      </c>
      <c r="B12" s="10">
        <v>0.68</v>
      </c>
      <c r="C12" s="10">
        <v>10</v>
      </c>
      <c r="D12" s="10">
        <v>24</v>
      </c>
    </row>
    <row r="13" spans="1:4" ht="15" customHeight="1">
      <c r="A13" s="9" t="s">
        <v>17</v>
      </c>
      <c r="B13" s="10">
        <v>0.12</v>
      </c>
      <c r="C13" s="10">
        <v>1.7</v>
      </c>
      <c r="D13" s="10">
        <v>4.0999999999999996</v>
      </c>
    </row>
    <row r="14" spans="1:4" ht="15" customHeight="1">
      <c r="A14" s="9" t="s">
        <v>18</v>
      </c>
      <c r="B14" s="10">
        <v>2.9000000000000001E-2</v>
      </c>
      <c r="C14" s="10">
        <v>0.41</v>
      </c>
      <c r="D14" s="10">
        <v>0.98</v>
      </c>
    </row>
    <row r="15" spans="1:4" ht="15" customHeight="1">
      <c r="A15" s="9" t="s">
        <v>19</v>
      </c>
      <c r="B15" s="10">
        <v>2.5999999999999998E-4</v>
      </c>
      <c r="C15" s="10">
        <v>3.5000000000000001E-3</v>
      </c>
      <c r="D15" s="10">
        <v>8.8999999999999999E-3</v>
      </c>
    </row>
    <row r="16" spans="1:4" ht="15" customHeight="1">
      <c r="A16" s="9" t="s">
        <v>20</v>
      </c>
      <c r="B16" s="10">
        <v>2.5000000000000001E-4</v>
      </c>
      <c r="C16" s="10">
        <v>3.2000000000000002E-3</v>
      </c>
      <c r="D16" s="10">
        <v>8.6E-3</v>
      </c>
    </row>
    <row r="17" spans="1:4" ht="15" customHeight="1">
      <c r="A17" s="9" t="s">
        <v>21</v>
      </c>
      <c r="B17" s="10">
        <v>1E-3</v>
      </c>
      <c r="C17" s="10">
        <v>1.2999999999999999E-2</v>
      </c>
      <c r="D17" s="10">
        <v>3.5000000000000003E-2</v>
      </c>
    </row>
    <row r="18" spans="1:4" ht="15" customHeight="1">
      <c r="A18" s="18" t="s">
        <v>22</v>
      </c>
      <c r="B18" s="13">
        <v>1.1E-4</v>
      </c>
      <c r="C18" s="13">
        <v>1.4E-3</v>
      </c>
      <c r="D18" s="13">
        <v>3.8E-3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88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9.3999999999999997E-4</v>
      </c>
      <c r="C5" s="10">
        <v>6.4999999999999997E-3</v>
      </c>
      <c r="D5" s="10">
        <v>4.3999999999999997E-2</v>
      </c>
    </row>
    <row r="6" spans="1:4" ht="15" customHeight="1">
      <c r="A6" s="9" t="s">
        <v>5</v>
      </c>
      <c r="B6" s="10">
        <v>2.0999999999999999E-3</v>
      </c>
      <c r="C6" s="10">
        <v>1.4999999999999999E-2</v>
      </c>
      <c r="D6" s="10">
        <v>9.9000000000000005E-2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4.8000000000000001E-4</v>
      </c>
      <c r="C8" s="10">
        <v>3.3999999999999998E-3</v>
      </c>
      <c r="D8" s="10">
        <v>2.5000000000000001E-2</v>
      </c>
    </row>
    <row r="9" spans="1:4" ht="15" customHeight="1">
      <c r="A9" s="9" t="s">
        <v>14</v>
      </c>
      <c r="B9" s="10">
        <v>1.4E-3</v>
      </c>
      <c r="C9" s="10">
        <v>0.01</v>
      </c>
      <c r="D9" s="10">
        <v>6.0999999999999999E-2</v>
      </c>
    </row>
    <row r="10" spans="1:4" ht="15" customHeight="1">
      <c r="A10" s="9" t="s">
        <v>15</v>
      </c>
      <c r="B10" s="10">
        <v>1.7999999999999999E-2</v>
      </c>
      <c r="C10" s="10">
        <v>0.13</v>
      </c>
      <c r="D10" s="10">
        <v>0.78</v>
      </c>
    </row>
    <row r="11" spans="1:4" ht="15" customHeight="1">
      <c r="A11" s="9" t="s">
        <v>16</v>
      </c>
      <c r="B11" s="10">
        <v>2.5000000000000001E-2</v>
      </c>
      <c r="C11" s="10">
        <v>0.19</v>
      </c>
      <c r="D11" s="10">
        <v>1.1000000000000001</v>
      </c>
    </row>
    <row r="12" spans="1:4" ht="15" customHeight="1">
      <c r="A12" s="9" t="s">
        <v>162</v>
      </c>
      <c r="B12" s="10">
        <v>0.68</v>
      </c>
      <c r="C12" s="10">
        <v>4.9000000000000004</v>
      </c>
      <c r="D12" s="10">
        <v>32</v>
      </c>
    </row>
    <row r="13" spans="1:4" ht="15" customHeight="1">
      <c r="A13" s="9" t="s">
        <v>17</v>
      </c>
      <c r="B13" s="10">
        <v>0.12</v>
      </c>
      <c r="C13" s="10">
        <v>0.84</v>
      </c>
      <c r="D13" s="10">
        <v>5.4</v>
      </c>
    </row>
    <row r="14" spans="1:4" ht="15" customHeight="1">
      <c r="A14" s="9" t="s">
        <v>18</v>
      </c>
      <c r="B14" s="10">
        <v>2.9000000000000001E-2</v>
      </c>
      <c r="C14" s="10">
        <v>0.21</v>
      </c>
      <c r="D14" s="10">
        <v>1.3</v>
      </c>
    </row>
    <row r="15" spans="1:4" ht="15" customHeight="1">
      <c r="A15" s="9" t="s">
        <v>19</v>
      </c>
      <c r="B15" s="10">
        <v>2.5000000000000001E-4</v>
      </c>
      <c r="C15" s="10">
        <v>1.5E-3</v>
      </c>
      <c r="D15" s="10">
        <v>1.2E-2</v>
      </c>
    </row>
    <row r="16" spans="1:4" ht="15" customHeight="1">
      <c r="A16" s="9" t="s">
        <v>20</v>
      </c>
      <c r="B16" s="10">
        <v>2.4000000000000001E-4</v>
      </c>
      <c r="C16" s="10">
        <v>1.5E-3</v>
      </c>
      <c r="D16" s="10">
        <v>1.0999999999999999E-2</v>
      </c>
    </row>
    <row r="17" spans="1:4" ht="15" customHeight="1">
      <c r="A17" s="9" t="s">
        <v>21</v>
      </c>
      <c r="B17" s="10">
        <v>9.7999999999999997E-4</v>
      </c>
      <c r="C17" s="10">
        <v>6.1999999999999998E-3</v>
      </c>
      <c r="D17" s="10">
        <v>4.4999999999999998E-2</v>
      </c>
    </row>
    <row r="18" spans="1:4" ht="15" customHeight="1">
      <c r="A18" s="18" t="s">
        <v>22</v>
      </c>
      <c r="B18" s="13">
        <v>1.1E-4</v>
      </c>
      <c r="C18" s="13">
        <v>6.7000000000000002E-4</v>
      </c>
      <c r="D18" s="13">
        <v>4.8999999999999998E-3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89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1E-3</v>
      </c>
      <c r="C5" s="10">
        <v>2.8999999999999998E-3</v>
      </c>
      <c r="D5" s="10">
        <v>5.0999999999999997E-2</v>
      </c>
    </row>
    <row r="6" spans="1:4" ht="15" customHeight="1">
      <c r="A6" s="9" t="s">
        <v>5</v>
      </c>
      <c r="B6" s="10">
        <v>2.3999999999999998E-3</v>
      </c>
      <c r="C6" s="10">
        <v>6.4999999999999997E-3</v>
      </c>
      <c r="D6" s="10">
        <v>0.12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5.2999999999999998E-4</v>
      </c>
      <c r="C8" s="10">
        <v>1.5E-3</v>
      </c>
      <c r="D8" s="10">
        <v>2.8000000000000001E-2</v>
      </c>
    </row>
    <row r="9" spans="1:4" ht="15" customHeight="1">
      <c r="A9" s="9" t="s">
        <v>14</v>
      </c>
      <c r="B9" s="10">
        <v>1.4E-3</v>
      </c>
      <c r="C9" s="10">
        <v>4.4999999999999997E-3</v>
      </c>
      <c r="D9" s="10">
        <v>7.2999999999999995E-2</v>
      </c>
    </row>
    <row r="10" spans="1:4" ht="15" customHeight="1">
      <c r="A10" s="9" t="s">
        <v>15</v>
      </c>
      <c r="B10" s="10">
        <v>1.7999999999999999E-2</v>
      </c>
      <c r="C10" s="10">
        <v>5.7000000000000002E-2</v>
      </c>
      <c r="D10" s="10">
        <v>0.93</v>
      </c>
    </row>
    <row r="11" spans="1:4" ht="15" customHeight="1">
      <c r="A11" s="9" t="s">
        <v>16</v>
      </c>
      <c r="B11" s="10">
        <v>2.5999999999999999E-2</v>
      </c>
      <c r="C11" s="10">
        <v>8.2000000000000003E-2</v>
      </c>
      <c r="D11" s="10">
        <v>1.3</v>
      </c>
    </row>
    <row r="12" spans="1:4" ht="15" customHeight="1">
      <c r="A12" s="9" t="s">
        <v>162</v>
      </c>
      <c r="B12" s="10">
        <v>0.71</v>
      </c>
      <c r="C12" s="10">
        <v>2.1</v>
      </c>
      <c r="D12" s="10">
        <v>37</v>
      </c>
    </row>
    <row r="13" spans="1:4" ht="15" customHeight="1">
      <c r="A13" s="9" t="s">
        <v>17</v>
      </c>
      <c r="B13" s="10">
        <v>0.12</v>
      </c>
      <c r="C13" s="10">
        <v>0.37</v>
      </c>
      <c r="D13" s="10">
        <v>6.3</v>
      </c>
    </row>
    <row r="14" spans="1:4" ht="15" customHeight="1">
      <c r="A14" s="9" t="s">
        <v>18</v>
      </c>
      <c r="B14" s="10">
        <v>3.1E-2</v>
      </c>
      <c r="C14" s="10">
        <v>9.4E-2</v>
      </c>
      <c r="D14" s="10">
        <v>1.5</v>
      </c>
    </row>
    <row r="15" spans="1:4" ht="15" customHeight="1">
      <c r="A15" s="9" t="s">
        <v>19</v>
      </c>
      <c r="B15" s="10">
        <v>2.7E-4</v>
      </c>
      <c r="C15" s="10">
        <v>6.9999999999999999E-4</v>
      </c>
      <c r="D15" s="10">
        <v>1.4E-2</v>
      </c>
    </row>
    <row r="16" spans="1:4" ht="15" customHeight="1">
      <c r="A16" s="9" t="s">
        <v>20</v>
      </c>
      <c r="B16" s="10">
        <v>2.5999999999999998E-4</v>
      </c>
      <c r="C16" s="10">
        <v>6.8000000000000005E-4</v>
      </c>
      <c r="D16" s="10">
        <v>1.2999999999999999E-2</v>
      </c>
    </row>
    <row r="17" spans="1:4" ht="15" customHeight="1">
      <c r="A17" s="9" t="s">
        <v>21</v>
      </c>
      <c r="B17" s="10">
        <v>1.1000000000000001E-3</v>
      </c>
      <c r="C17" s="10">
        <v>2.8E-3</v>
      </c>
      <c r="D17" s="10">
        <v>5.3999999999999999E-2</v>
      </c>
    </row>
    <row r="18" spans="1:4" ht="15" customHeight="1">
      <c r="A18" s="18" t="s">
        <v>22</v>
      </c>
      <c r="B18" s="13">
        <v>1.1E-4</v>
      </c>
      <c r="C18" s="13">
        <v>2.9999999999999997E-4</v>
      </c>
      <c r="D18" s="13">
        <v>5.7999999999999996E-3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90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7.3999999999999999E-4</v>
      </c>
      <c r="C5" s="10">
        <v>5.1000000000000004E-3</v>
      </c>
      <c r="D5" s="10">
        <v>1.7999999999999999E-2</v>
      </c>
    </row>
    <row r="6" spans="1:4" ht="15" customHeight="1">
      <c r="A6" s="9" t="s">
        <v>5</v>
      </c>
      <c r="B6" s="10">
        <v>1.6999999999999999E-3</v>
      </c>
      <c r="C6" s="10">
        <v>1.0999999999999999E-2</v>
      </c>
      <c r="D6" s="10">
        <v>4.2000000000000003E-2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3.4000000000000002E-4</v>
      </c>
      <c r="C8" s="10">
        <v>2.3999999999999998E-3</v>
      </c>
      <c r="D8" s="10">
        <v>9.7999999999999997E-3</v>
      </c>
    </row>
    <row r="9" spans="1:4" ht="15" customHeight="1">
      <c r="A9" s="9" t="s">
        <v>14</v>
      </c>
      <c r="B9" s="10">
        <v>9.6000000000000002E-4</v>
      </c>
      <c r="C9" s="10">
        <v>6.1999999999999998E-3</v>
      </c>
      <c r="D9" s="10">
        <v>2.4E-2</v>
      </c>
    </row>
    <row r="10" spans="1:4" ht="15" customHeight="1">
      <c r="A10" s="9" t="s">
        <v>15</v>
      </c>
      <c r="B10" s="10">
        <v>1.2E-2</v>
      </c>
      <c r="C10" s="10">
        <v>7.9000000000000001E-2</v>
      </c>
      <c r="D10" s="10">
        <v>0.31</v>
      </c>
    </row>
    <row r="11" spans="1:4" ht="15" customHeight="1">
      <c r="A11" s="9" t="s">
        <v>16</v>
      </c>
      <c r="B11" s="10">
        <v>1.7000000000000001E-2</v>
      </c>
      <c r="C11" s="10">
        <v>0.11</v>
      </c>
      <c r="D11" s="10">
        <v>0.44</v>
      </c>
    </row>
    <row r="12" spans="1:4" ht="15" customHeight="1">
      <c r="A12" s="9" t="s">
        <v>162</v>
      </c>
      <c r="B12" s="10">
        <v>0.46</v>
      </c>
      <c r="C12" s="10">
        <v>3.1</v>
      </c>
      <c r="D12" s="10">
        <v>12</v>
      </c>
    </row>
    <row r="13" spans="1:4" ht="15" customHeight="1">
      <c r="A13" s="9" t="s">
        <v>17</v>
      </c>
      <c r="B13" s="10">
        <v>7.8E-2</v>
      </c>
      <c r="C13" s="10">
        <v>0.53</v>
      </c>
      <c r="D13" s="10">
        <v>2.1</v>
      </c>
    </row>
    <row r="14" spans="1:4" ht="15" customHeight="1">
      <c r="A14" s="9" t="s">
        <v>18</v>
      </c>
      <c r="B14" s="10">
        <v>0.02</v>
      </c>
      <c r="C14" s="10">
        <v>0.13</v>
      </c>
      <c r="D14" s="10">
        <v>0.51</v>
      </c>
    </row>
    <row r="15" spans="1:4" ht="15" customHeight="1">
      <c r="A15" s="9" t="s">
        <v>19</v>
      </c>
      <c r="B15" s="10">
        <v>1.8000000000000001E-4</v>
      </c>
      <c r="C15" s="10">
        <v>1.4E-3</v>
      </c>
      <c r="D15" s="10">
        <v>4.7999999999999996E-3</v>
      </c>
    </row>
    <row r="16" spans="1:4" ht="15" customHeight="1">
      <c r="A16" s="9" t="s">
        <v>20</v>
      </c>
      <c r="B16" s="10">
        <v>1.8000000000000001E-4</v>
      </c>
      <c r="C16" s="10">
        <v>1.2999999999999999E-3</v>
      </c>
      <c r="D16" s="10">
        <v>4.7000000000000002E-3</v>
      </c>
    </row>
    <row r="17" spans="1:4" ht="15" customHeight="1">
      <c r="A17" s="9" t="s">
        <v>21</v>
      </c>
      <c r="B17" s="10">
        <v>7.3999999999999999E-4</v>
      </c>
      <c r="C17" s="10">
        <v>5.3E-3</v>
      </c>
      <c r="D17" s="10">
        <v>1.9E-2</v>
      </c>
    </row>
    <row r="18" spans="1:4" ht="15" customHeight="1">
      <c r="A18" s="18" t="s">
        <v>22</v>
      </c>
      <c r="B18" s="13">
        <v>7.8999999999999996E-5</v>
      </c>
      <c r="C18" s="13">
        <v>5.8E-4</v>
      </c>
      <c r="D18" s="13">
        <v>2.0999999999999999E-3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D1"/>
    </sheetView>
  </sheetViews>
  <sheetFormatPr defaultColWidth="9.1328125" defaultRowHeight="14.25"/>
  <cols>
    <col min="1" max="1" width="52" style="4" customWidth="1"/>
    <col min="2" max="2" width="15.6640625" style="4" customWidth="1"/>
    <col min="3" max="3" width="16.46484375" style="4" customWidth="1"/>
    <col min="4" max="4" width="17.796875" style="4" customWidth="1"/>
    <col min="5" max="16384" width="9.1328125" style="4"/>
  </cols>
  <sheetData>
    <row r="1" spans="1:4" ht="45" customHeight="1">
      <c r="A1" s="69" t="s">
        <v>91</v>
      </c>
      <c r="B1" s="69"/>
      <c r="C1" s="69"/>
      <c r="D1" s="69"/>
    </row>
    <row r="2" spans="1:4" ht="15" customHeight="1">
      <c r="A2" s="21"/>
      <c r="B2" s="68" t="s">
        <v>10</v>
      </c>
      <c r="C2" s="68"/>
      <c r="D2" s="68"/>
    </row>
    <row r="3" spans="1:4" ht="29.25" customHeight="1">
      <c r="A3" s="5" t="s">
        <v>11</v>
      </c>
      <c r="B3" s="6" t="s">
        <v>8</v>
      </c>
      <c r="C3" s="6" t="s">
        <v>9</v>
      </c>
      <c r="D3" s="19" t="s">
        <v>31</v>
      </c>
    </row>
    <row r="4" spans="1:4" ht="15" customHeight="1">
      <c r="A4" s="7" t="s">
        <v>7</v>
      </c>
      <c r="B4" s="8"/>
      <c r="C4" s="8"/>
      <c r="D4" s="8"/>
    </row>
    <row r="5" spans="1:4" ht="15" customHeight="1">
      <c r="A5" s="9" t="s">
        <v>12</v>
      </c>
      <c r="B5" s="10">
        <v>2.5999999999999998E-4</v>
      </c>
      <c r="C5" s="10">
        <v>1.6999999999999999E-3</v>
      </c>
      <c r="D5" s="10">
        <v>6.4000000000000003E-3</v>
      </c>
    </row>
    <row r="6" spans="1:4" ht="15" customHeight="1">
      <c r="A6" s="9" t="s">
        <v>5</v>
      </c>
      <c r="B6" s="10">
        <v>5.9000000000000003E-4</v>
      </c>
      <c r="C6" s="10">
        <v>3.8999999999999998E-3</v>
      </c>
      <c r="D6" s="10">
        <v>1.4999999999999999E-2</v>
      </c>
    </row>
    <row r="7" spans="1:4" ht="15" customHeight="1">
      <c r="A7" s="11" t="s">
        <v>6</v>
      </c>
      <c r="B7" s="12"/>
      <c r="C7" s="12"/>
      <c r="D7" s="12"/>
    </row>
    <row r="8" spans="1:4" ht="15" customHeight="1">
      <c r="A8" s="9" t="s">
        <v>13</v>
      </c>
      <c r="B8" s="10">
        <v>1.3999999999999999E-4</v>
      </c>
      <c r="C8" s="10">
        <v>8.8000000000000003E-4</v>
      </c>
      <c r="D8" s="10">
        <v>3.3E-3</v>
      </c>
    </row>
    <row r="9" spans="1:4" ht="15" customHeight="1">
      <c r="A9" s="9" t="s">
        <v>14</v>
      </c>
      <c r="B9" s="10">
        <v>4.0999999999999999E-4</v>
      </c>
      <c r="C9" s="10">
        <v>2.2000000000000001E-3</v>
      </c>
      <c r="D9" s="10">
        <v>8.6E-3</v>
      </c>
    </row>
    <row r="10" spans="1:4" ht="15" customHeight="1">
      <c r="A10" s="9" t="s">
        <v>15</v>
      </c>
      <c r="B10" s="10">
        <v>5.1999999999999998E-3</v>
      </c>
      <c r="C10" s="10">
        <v>2.8000000000000001E-2</v>
      </c>
      <c r="D10" s="10">
        <v>0.11</v>
      </c>
    </row>
    <row r="11" spans="1:4" ht="15" customHeight="1">
      <c r="A11" s="9" t="s">
        <v>16</v>
      </c>
      <c r="B11" s="10">
        <v>7.4999999999999997E-3</v>
      </c>
      <c r="C11" s="10">
        <v>0.04</v>
      </c>
      <c r="D11" s="10">
        <v>0.16</v>
      </c>
    </row>
    <row r="12" spans="1:4" ht="15" customHeight="1">
      <c r="A12" s="9" t="s">
        <v>162</v>
      </c>
      <c r="B12" s="10">
        <v>0.21</v>
      </c>
      <c r="C12" s="10">
        <v>1.2</v>
      </c>
      <c r="D12" s="10">
        <v>4.5</v>
      </c>
    </row>
    <row r="13" spans="1:4" ht="15" customHeight="1">
      <c r="A13" s="9" t="s">
        <v>17</v>
      </c>
      <c r="B13" s="10">
        <v>3.5999999999999997E-2</v>
      </c>
      <c r="C13" s="10">
        <v>0.2</v>
      </c>
      <c r="D13" s="10">
        <v>0.77</v>
      </c>
    </row>
    <row r="14" spans="1:4" ht="15" customHeight="1">
      <c r="A14" s="9" t="s">
        <v>18</v>
      </c>
      <c r="B14" s="10">
        <v>8.6E-3</v>
      </c>
      <c r="C14" s="10">
        <v>4.5999999999999999E-2</v>
      </c>
      <c r="D14" s="10">
        <v>0.18</v>
      </c>
    </row>
    <row r="15" spans="1:4" ht="15" customHeight="1">
      <c r="A15" s="9" t="s">
        <v>19</v>
      </c>
      <c r="B15" s="10">
        <v>7.3999999999999996E-5</v>
      </c>
      <c r="C15" s="10">
        <v>4.6999999999999999E-4</v>
      </c>
      <c r="D15" s="10">
        <v>1.6999999999999999E-3</v>
      </c>
    </row>
    <row r="16" spans="1:4" ht="15" customHeight="1">
      <c r="A16" s="9" t="s">
        <v>20</v>
      </c>
      <c r="B16" s="10">
        <v>6.9999999999999994E-5</v>
      </c>
      <c r="C16" s="10">
        <v>4.4999999999999999E-4</v>
      </c>
      <c r="D16" s="10">
        <v>1.6000000000000001E-3</v>
      </c>
    </row>
    <row r="17" spans="1:4" ht="15" customHeight="1">
      <c r="A17" s="9" t="s">
        <v>21</v>
      </c>
      <c r="B17" s="10">
        <v>2.7999999999999998E-4</v>
      </c>
      <c r="C17" s="10">
        <v>1.8E-3</v>
      </c>
      <c r="D17" s="10">
        <v>6.6E-3</v>
      </c>
    </row>
    <row r="18" spans="1:4" ht="15" customHeight="1">
      <c r="A18" s="18" t="s">
        <v>22</v>
      </c>
      <c r="B18" s="13">
        <v>3.1000000000000001E-5</v>
      </c>
      <c r="C18" s="13">
        <v>1.9000000000000001E-4</v>
      </c>
      <c r="D18" s="13">
        <v>7.1000000000000002E-4</v>
      </c>
    </row>
  </sheetData>
  <mergeCells count="2">
    <mergeCell ref="B2:D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About</vt:lpstr>
      <vt:lpstr>State Population</vt:lpstr>
      <vt:lpstr>State Area</vt:lpstr>
      <vt:lpstr>Mappings</vt:lpstr>
      <vt:lpstr>HOIpTP-transport-NOx</vt:lpstr>
      <vt:lpstr>HOIpTP-transport-PM25</vt:lpstr>
      <vt:lpstr>HOIpTP-transport-SO2</vt:lpstr>
      <vt:lpstr>HOIpTP-electricity-NOx</vt:lpstr>
      <vt:lpstr>HOIpTP-electricity-PM25</vt:lpstr>
      <vt:lpstr>HOIpTP-electricity-SO2</vt:lpstr>
      <vt:lpstr>HOIpTP-buildings-NOx</vt:lpstr>
      <vt:lpstr>HOIpTP-buildings-PM25</vt:lpstr>
      <vt:lpstr>HOIpTP-buildings-SO2</vt:lpstr>
      <vt:lpstr>HOIpTP-industry-NOx</vt:lpstr>
      <vt:lpstr>HOIpTP-industry-PM25</vt:lpstr>
      <vt:lpstr>HOIpTP-industry-SO2</vt:lpstr>
      <vt:lpstr>HOIpTP-LULUCF-NOx</vt:lpstr>
      <vt:lpstr>HOIpTP-LULUCF-PM25</vt:lpstr>
      <vt:lpstr>HOIpTP-LULUCF-SO2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2020-07-06T23:53:13Z</dcterms:created>
  <dcterms:modified xsi:type="dcterms:W3CDTF">2020-12-04T17:38:46Z</dcterms:modified>
</cp:coreProperties>
</file>